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unanonttaechaaukarkaul/Documents/Personal/Komfortflow/QuoteFlow/"/>
    </mc:Choice>
  </mc:AlternateContent>
  <xr:revisionPtr revIDLastSave="0" documentId="13_ncr:1_{35AFC6C0-602B-DE44-8694-4373416E8D4F}" xr6:coauthVersionLast="47" xr6:coauthVersionMax="47" xr10:uidLastSave="{00000000-0000-0000-0000-000000000000}"/>
  <bookViews>
    <workbookView xWindow="0" yWindow="880" windowWidth="36000" windowHeight="20920" tabRatio="819" activeTab="1" xr2:uid="{D1EAD31D-D319-9044-BEB2-538E154DD9BD}"/>
  </bookViews>
  <sheets>
    <sheet name="COVER" sheetId="71" r:id="rId1"/>
    <sheet name="Header" sheetId="73" r:id="rId2"/>
    <sheet name="PL" sheetId="70" r:id="rId3"/>
    <sheet name="1-HRG,2-WSG TB" sheetId="33" r:id="rId4"/>
    <sheet name="1-HRG,2-WSG Alu" sheetId="20" r:id="rId5"/>
    <sheet name="1-HRG,2-WSG Wh" sheetId="23" r:id="rId6"/>
    <sheet name="1-HRG-R,2-WSG-R Alu" sheetId="24" r:id="rId7"/>
    <sheet name="1-HRG-R,2-WSG-R Wh" sheetId="25" r:id="rId8"/>
    <sheet name="1-AL, 1-RAL Alu" sheetId="28" r:id="rId9"/>
    <sheet name="1-AL, 1-RAL Wh" sheetId="29" r:id="rId10"/>
    <sheet name="1-PFR, Service Panel TB" sheetId="43" r:id="rId11"/>
    <sheet name="1-PFR, Service Panel Wh" sheetId="41" r:id="rId12"/>
    <sheet name="1-LTG10-R Wh" sheetId="64" r:id="rId13"/>
    <sheet name="1-LTG15-R Wh" sheetId="65" r:id="rId14"/>
    <sheet name="1-LTG20-R Wh" sheetId="66" r:id="rId15"/>
    <sheet name="1-EGC-R Alu" sheetId="38" r:id="rId16"/>
    <sheet name="1-EGC-R Wh" sheetId="39" r:id="rId17"/>
    <sheet name="4-WSG,ADCD TB" sheetId="32" r:id="rId18"/>
    <sheet name="4-WSG,ADCD Alu" sheetId="30" r:id="rId19"/>
    <sheet name="4-WSG,ADCD Wh" sheetId="31" r:id="rId20"/>
    <sheet name="TBAR Diffuser RAG" sheetId="67" r:id="rId21"/>
    <sheet name="ASD,CSD" sheetId="48" r:id="rId22"/>
    <sheet name="ARD TB" sheetId="50" r:id="rId23"/>
    <sheet name="ARD Alu" sheetId="52" r:id="rId24"/>
    <sheet name="ARD Wh" sheetId="51" r:id="rId25"/>
    <sheet name="CRD TB" sheetId="53" r:id="rId26"/>
    <sheet name="CRD Alu" sheetId="54" r:id="rId27"/>
    <sheet name="CRD Wh" sheetId="55" r:id="rId28"/>
    <sheet name="RD,RD-F,RD-N" sheetId="49" r:id="rId29"/>
    <sheet name="SDL JD SWD" sheetId="40" r:id="rId30"/>
    <sheet name="VD TB" sheetId="68" r:id="rId31"/>
    <sheet name="VD" sheetId="62" r:id="rId32"/>
    <sheet name="Sheet2" sheetId="69" r:id="rId33"/>
    <sheet name="LSD" sheetId="56" r:id="rId34"/>
    <sheet name="LBG" sheetId="59" r:id="rId35"/>
    <sheet name="WD ADJ TB" sheetId="47" r:id="rId36"/>
    <sheet name="Filter Alu" sheetId="45" r:id="rId37"/>
    <sheet name="Filter ใยดำ ไนล่อน ใยขาว" sheetId="44" r:id="rId38"/>
    <sheet name="Condensing Grille" sheetId="60" r:id="rId39"/>
    <sheet name="Sheet1" sheetId="46" r:id="rId40"/>
    <sheet name="---" sheetId="22" r:id="rId41"/>
    <sheet name="2-WSG" sheetId="5" r:id="rId42"/>
    <sheet name="4-WSG" sheetId="6" r:id="rId43"/>
    <sheet name="RD-F" sheetId="19" r:id="rId44"/>
    <sheet name="1-RAL" sheetId="15" r:id="rId45"/>
    <sheet name="Round Louver" sheetId="14" r:id="rId46"/>
    <sheet name="ASD" sheetId="7" r:id="rId47"/>
    <sheet name="CSD" sheetId="8" r:id="rId48"/>
    <sheet name="RD" sheetId="9" r:id="rId49"/>
    <sheet name="Swirl" sheetId="13" r:id="rId50"/>
    <sheet name="1-LBG, LSD" sheetId="3" r:id="rId51"/>
    <sheet name="1-PFR" sheetId="1" r:id="rId52"/>
    <sheet name="1-EGC" sheetId="2" r:id="rId53"/>
    <sheet name="OBD" sheetId="10" r:id="rId54"/>
    <sheet name="Jet" sheetId="12" r:id="rId55"/>
    <sheet name="Filter" sheetId="11" r:id="rId56"/>
    <sheet name="damper" sheetId="16" r:id="rId57"/>
    <sheet name="4-WSG PL" sheetId="17" r:id="rId58"/>
    <sheet name="1-HRG PL" sheetId="18" r:id="rId59"/>
    <sheet name="Sheet3" sheetId="72" r:id="rId60"/>
  </sheets>
  <definedNames>
    <definedName name="_xlnm.Print_Titles" localSheetId="46">ASD!$1:$1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4" i="70" l="1"/>
  <c r="P22" i="70"/>
  <c r="P20" i="70"/>
  <c r="P18" i="70"/>
  <c r="P16" i="70"/>
  <c r="G31" i="72"/>
  <c r="G30" i="72"/>
  <c r="G21" i="72"/>
  <c r="G20" i="72"/>
  <c r="G19" i="72"/>
  <c r="G18" i="72"/>
  <c r="G29" i="72"/>
  <c r="G28" i="72"/>
  <c r="G27" i="72"/>
  <c r="G26" i="72"/>
  <c r="G25" i="72"/>
  <c r="G24" i="72"/>
  <c r="G13" i="72"/>
  <c r="G14" i="72"/>
  <c r="G15" i="72"/>
  <c r="G16" i="72"/>
  <c r="G17" i="72"/>
  <c r="G12" i="72"/>
  <c r="G4" i="72"/>
  <c r="G5" i="72"/>
  <c r="G6" i="72"/>
  <c r="G7" i="72"/>
  <c r="G8" i="72"/>
  <c r="G9" i="72"/>
  <c r="G3" i="72"/>
  <c r="R47" i="70"/>
  <c r="H48" i="70"/>
  <c r="H49" i="70"/>
  <c r="H50" i="70"/>
  <c r="H51" i="70"/>
  <c r="H47" i="70"/>
  <c r="P37" i="70"/>
  <c r="P38" i="70" s="1"/>
  <c r="P35" i="70"/>
  <c r="P36" i="70" s="1"/>
  <c r="N38" i="70"/>
  <c r="N36" i="70"/>
  <c r="N24" i="70"/>
  <c r="N22" i="70"/>
  <c r="N20" i="70"/>
  <c r="N18" i="70"/>
  <c r="N16" i="70"/>
  <c r="P23" i="70"/>
  <c r="P21" i="70"/>
  <c r="P19" i="70"/>
  <c r="P17" i="70"/>
  <c r="P15" i="70"/>
  <c r="AX105" i="68"/>
  <c r="AW105" i="68"/>
  <c r="AV105" i="68"/>
  <c r="AU105" i="68"/>
  <c r="AT105" i="68"/>
  <c r="AS105" i="68"/>
  <c r="AR105" i="68"/>
  <c r="AQ105" i="68"/>
  <c r="AP105" i="68"/>
  <c r="AO105" i="68"/>
  <c r="AN105" i="68"/>
  <c r="AM105" i="68"/>
  <c r="AL105" i="68"/>
  <c r="AK105" i="68"/>
  <c r="AJ105" i="68"/>
  <c r="AI105" i="68"/>
  <c r="AH105" i="68"/>
  <c r="AG105" i="68"/>
  <c r="AX104" i="68"/>
  <c r="AW104" i="68"/>
  <c r="AV104" i="68"/>
  <c r="AU104" i="68"/>
  <c r="AT104" i="68"/>
  <c r="AS104" i="68"/>
  <c r="AR104" i="68"/>
  <c r="AQ104" i="68"/>
  <c r="AP104" i="68"/>
  <c r="AO104" i="68"/>
  <c r="AN104" i="68"/>
  <c r="AM104" i="68"/>
  <c r="AL104" i="68"/>
  <c r="AK104" i="68"/>
  <c r="AJ104" i="68"/>
  <c r="AI104" i="68"/>
  <c r="AH104" i="68"/>
  <c r="AG104" i="68"/>
  <c r="AX103" i="68"/>
  <c r="AW103" i="68"/>
  <c r="AV103" i="68"/>
  <c r="AU103" i="68"/>
  <c r="AT103" i="68"/>
  <c r="AS103" i="68"/>
  <c r="AR103" i="68"/>
  <c r="AQ103" i="68"/>
  <c r="AP103" i="68"/>
  <c r="AO103" i="68"/>
  <c r="AN103" i="68"/>
  <c r="AM103" i="68"/>
  <c r="AL103" i="68"/>
  <c r="AK103" i="68"/>
  <c r="AJ103" i="68"/>
  <c r="AI103" i="68"/>
  <c r="AH103" i="68"/>
  <c r="AG103" i="68"/>
  <c r="AX102" i="68"/>
  <c r="AW102" i="68"/>
  <c r="AV102" i="68"/>
  <c r="AU102" i="68"/>
  <c r="AT102" i="68"/>
  <c r="AS102" i="68"/>
  <c r="AR102" i="68"/>
  <c r="AQ102" i="68"/>
  <c r="AP102" i="68"/>
  <c r="AO102" i="68"/>
  <c r="AN102" i="68"/>
  <c r="AM102" i="68"/>
  <c r="AL102" i="68"/>
  <c r="AK102" i="68"/>
  <c r="AJ102" i="68"/>
  <c r="AI102" i="68"/>
  <c r="AH102" i="68"/>
  <c r="AG102" i="68"/>
  <c r="AX101" i="68"/>
  <c r="AW101" i="68"/>
  <c r="AV101" i="68"/>
  <c r="AU101" i="68"/>
  <c r="AT101" i="68"/>
  <c r="AS101" i="68"/>
  <c r="AR101" i="68"/>
  <c r="AQ101" i="68"/>
  <c r="AP101" i="68"/>
  <c r="AO101" i="68"/>
  <c r="AN101" i="68"/>
  <c r="AM101" i="68"/>
  <c r="AL101" i="68"/>
  <c r="AK101" i="68"/>
  <c r="AJ101" i="68"/>
  <c r="AI101" i="68"/>
  <c r="AH101" i="68"/>
  <c r="AG101" i="68"/>
  <c r="AX100" i="68"/>
  <c r="AW100" i="68"/>
  <c r="AV100" i="68"/>
  <c r="AU100" i="68"/>
  <c r="AT100" i="68"/>
  <c r="AS100" i="68"/>
  <c r="AR100" i="68"/>
  <c r="AQ100" i="68"/>
  <c r="AP100" i="68"/>
  <c r="AO100" i="68"/>
  <c r="AN100" i="68"/>
  <c r="AM100" i="68"/>
  <c r="AL100" i="68"/>
  <c r="AK100" i="68"/>
  <c r="AJ100" i="68"/>
  <c r="AI100" i="68"/>
  <c r="AH100" i="68"/>
  <c r="AG100" i="68"/>
  <c r="AX99" i="68"/>
  <c r="AW99" i="68"/>
  <c r="AV99" i="68"/>
  <c r="AU99" i="68"/>
  <c r="AT99" i="68"/>
  <c r="AS99" i="68"/>
  <c r="AR99" i="68"/>
  <c r="AQ99" i="68"/>
  <c r="AP99" i="68"/>
  <c r="AO99" i="68"/>
  <c r="AN99" i="68"/>
  <c r="AM99" i="68"/>
  <c r="AL99" i="68"/>
  <c r="AK99" i="68"/>
  <c r="AJ99" i="68"/>
  <c r="AI99" i="68"/>
  <c r="AH99" i="68"/>
  <c r="AG99" i="68"/>
  <c r="AX98" i="68"/>
  <c r="AW98" i="68"/>
  <c r="AV98" i="68"/>
  <c r="AU98" i="68"/>
  <c r="AT98" i="68"/>
  <c r="AS98" i="68"/>
  <c r="AR98" i="68"/>
  <c r="AQ98" i="68"/>
  <c r="AP98" i="68"/>
  <c r="AO98" i="68"/>
  <c r="AN98" i="68"/>
  <c r="AM98" i="68"/>
  <c r="AL98" i="68"/>
  <c r="AK98" i="68"/>
  <c r="AJ98" i="68"/>
  <c r="AI98" i="68"/>
  <c r="AH98" i="68"/>
  <c r="AG98" i="68"/>
  <c r="AX97" i="68"/>
  <c r="AW97" i="68"/>
  <c r="AV97" i="68"/>
  <c r="AU97" i="68"/>
  <c r="AT97" i="68"/>
  <c r="AS97" i="68"/>
  <c r="AR97" i="68"/>
  <c r="AQ97" i="68"/>
  <c r="AP97" i="68"/>
  <c r="AO97" i="68"/>
  <c r="AN97" i="68"/>
  <c r="AM97" i="68"/>
  <c r="AL97" i="68"/>
  <c r="AK97" i="68"/>
  <c r="AJ97" i="68"/>
  <c r="AI97" i="68"/>
  <c r="AH97" i="68"/>
  <c r="AG97" i="68"/>
  <c r="AX96" i="68"/>
  <c r="AW96" i="68"/>
  <c r="AV96" i="68"/>
  <c r="AU96" i="68"/>
  <c r="AT96" i="68"/>
  <c r="AS96" i="68"/>
  <c r="AR96" i="68"/>
  <c r="AQ96" i="68"/>
  <c r="AP96" i="68"/>
  <c r="AO96" i="68"/>
  <c r="AN96" i="68"/>
  <c r="AM96" i="68"/>
  <c r="AL96" i="68"/>
  <c r="AK96" i="68"/>
  <c r="AJ96" i="68"/>
  <c r="AI96" i="68"/>
  <c r="AH96" i="68"/>
  <c r="AG96" i="68"/>
  <c r="AX95" i="68"/>
  <c r="AW95" i="68"/>
  <c r="AV95" i="68"/>
  <c r="AU95" i="68"/>
  <c r="AT95" i="68"/>
  <c r="AS95" i="68"/>
  <c r="AR95" i="68"/>
  <c r="AQ95" i="68"/>
  <c r="AP95" i="68"/>
  <c r="AO95" i="68"/>
  <c r="AN95" i="68"/>
  <c r="AM95" i="68"/>
  <c r="AL95" i="68"/>
  <c r="AK95" i="68"/>
  <c r="AJ95" i="68"/>
  <c r="AI95" i="68"/>
  <c r="AH95" i="68"/>
  <c r="AG95" i="68"/>
  <c r="AX94" i="68"/>
  <c r="AW94" i="68"/>
  <c r="AV94" i="68"/>
  <c r="AU94" i="68"/>
  <c r="AT94" i="68"/>
  <c r="AS94" i="68"/>
  <c r="AR94" i="68"/>
  <c r="AQ94" i="68"/>
  <c r="AP94" i="68"/>
  <c r="AO94" i="68"/>
  <c r="AN94" i="68"/>
  <c r="AM94" i="68"/>
  <c r="AL94" i="68"/>
  <c r="AK94" i="68"/>
  <c r="AJ94" i="68"/>
  <c r="AI94" i="68"/>
  <c r="AH94" i="68"/>
  <c r="AG94" i="68"/>
  <c r="AX93" i="68"/>
  <c r="AW93" i="68"/>
  <c r="AV93" i="68"/>
  <c r="AU93" i="68"/>
  <c r="AT93" i="68"/>
  <c r="AS93" i="68"/>
  <c r="AR93" i="68"/>
  <c r="AQ93" i="68"/>
  <c r="AP93" i="68"/>
  <c r="AO93" i="68"/>
  <c r="AN93" i="68"/>
  <c r="AM93" i="68"/>
  <c r="AL93" i="68"/>
  <c r="AK93" i="68"/>
  <c r="AJ93" i="68"/>
  <c r="AI93" i="68"/>
  <c r="AH93" i="68"/>
  <c r="AG93" i="68"/>
  <c r="AX92" i="68"/>
  <c r="AW92" i="68"/>
  <c r="AV92" i="68"/>
  <c r="AU92" i="68"/>
  <c r="AT92" i="68"/>
  <c r="AS92" i="68"/>
  <c r="AR92" i="68"/>
  <c r="AQ92" i="68"/>
  <c r="AP92" i="68"/>
  <c r="AO92" i="68"/>
  <c r="AN92" i="68"/>
  <c r="AM92" i="68"/>
  <c r="AL92" i="68"/>
  <c r="AK92" i="68"/>
  <c r="AJ92" i="68"/>
  <c r="AI92" i="68"/>
  <c r="AH92" i="68"/>
  <c r="AG92" i="68"/>
  <c r="AX91" i="68"/>
  <c r="AW91" i="68"/>
  <c r="AV91" i="68"/>
  <c r="AU91" i="68"/>
  <c r="AT91" i="68"/>
  <c r="AS91" i="68"/>
  <c r="AR91" i="68"/>
  <c r="AQ91" i="68"/>
  <c r="AP91" i="68"/>
  <c r="AO91" i="68"/>
  <c r="AN91" i="68"/>
  <c r="AM91" i="68"/>
  <c r="AL91" i="68"/>
  <c r="AK91" i="68"/>
  <c r="AJ91" i="68"/>
  <c r="AI91" i="68"/>
  <c r="AH91" i="68"/>
  <c r="AG91" i="68"/>
  <c r="AX90" i="68"/>
  <c r="AW90" i="68"/>
  <c r="AV90" i="68"/>
  <c r="AU90" i="68"/>
  <c r="AT90" i="68"/>
  <c r="AS90" i="68"/>
  <c r="AR90" i="68"/>
  <c r="AQ90" i="68"/>
  <c r="AP90" i="68"/>
  <c r="AO90" i="68"/>
  <c r="AN90" i="68"/>
  <c r="AM90" i="68"/>
  <c r="AL90" i="68"/>
  <c r="AK90" i="68"/>
  <c r="AJ90" i="68"/>
  <c r="AI90" i="68"/>
  <c r="AH90" i="68"/>
  <c r="AG90" i="68"/>
  <c r="AX89" i="68"/>
  <c r="AW89" i="68"/>
  <c r="AV89" i="68"/>
  <c r="AU89" i="68"/>
  <c r="AT89" i="68"/>
  <c r="AS89" i="68"/>
  <c r="AR89" i="68"/>
  <c r="AQ89" i="68"/>
  <c r="AP89" i="68"/>
  <c r="AO89" i="68"/>
  <c r="AN89" i="68"/>
  <c r="AM89" i="68"/>
  <c r="AL89" i="68"/>
  <c r="AK89" i="68"/>
  <c r="AJ89" i="68"/>
  <c r="AI89" i="68"/>
  <c r="AH89" i="68"/>
  <c r="AG89" i="68"/>
  <c r="AX88" i="68"/>
  <c r="AW88" i="68"/>
  <c r="AV88" i="68"/>
  <c r="AU88" i="68"/>
  <c r="AT88" i="68"/>
  <c r="AS88" i="68"/>
  <c r="AR88" i="68"/>
  <c r="AQ88" i="68"/>
  <c r="AP88" i="68"/>
  <c r="AO88" i="68"/>
  <c r="AN88" i="68"/>
  <c r="AM88" i="68"/>
  <c r="AL88" i="68"/>
  <c r="AK88" i="68"/>
  <c r="AJ88" i="68"/>
  <c r="AI88" i="68"/>
  <c r="AH88" i="68"/>
  <c r="AG88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X86" i="68"/>
  <c r="AW86" i="68"/>
  <c r="AV86" i="68"/>
  <c r="AU86" i="68"/>
  <c r="AT86" i="68"/>
  <c r="AS86" i="68"/>
  <c r="AR86" i="68"/>
  <c r="AQ86" i="68"/>
  <c r="AP86" i="68"/>
  <c r="AO86" i="68"/>
  <c r="AN86" i="68"/>
  <c r="AM86" i="68"/>
  <c r="AL86" i="68"/>
  <c r="AK86" i="68"/>
  <c r="AJ86" i="68"/>
  <c r="AI86" i="68"/>
  <c r="AH86" i="68"/>
  <c r="AG86" i="68"/>
  <c r="AX85" i="68"/>
  <c r="AW85" i="68"/>
  <c r="AV85" i="68"/>
  <c r="AU85" i="68"/>
  <c r="AT85" i="68"/>
  <c r="AS85" i="68"/>
  <c r="AR85" i="68"/>
  <c r="AQ85" i="68"/>
  <c r="AP85" i="68"/>
  <c r="AO85" i="68"/>
  <c r="AN85" i="68"/>
  <c r="AM85" i="68"/>
  <c r="AL85" i="68"/>
  <c r="AK85" i="68"/>
  <c r="AJ85" i="68"/>
  <c r="AI85" i="68"/>
  <c r="AH85" i="68"/>
  <c r="AG85" i="68"/>
  <c r="AW84" i="68"/>
  <c r="AV84" i="68"/>
  <c r="AU84" i="68"/>
  <c r="AT84" i="68"/>
  <c r="AS84" i="68"/>
  <c r="AR84" i="68"/>
  <c r="AQ84" i="68"/>
  <c r="AP84" i="68"/>
  <c r="AO84" i="68"/>
  <c r="AN84" i="68"/>
  <c r="AM84" i="68"/>
  <c r="AL84" i="68"/>
  <c r="AK84" i="68"/>
  <c r="AJ84" i="68"/>
  <c r="AI84" i="68"/>
  <c r="AH84" i="68"/>
  <c r="AG84" i="68"/>
  <c r="AV83" i="68"/>
  <c r="AU83" i="68"/>
  <c r="AT83" i="68"/>
  <c r="AS83" i="68"/>
  <c r="AR83" i="68"/>
  <c r="AQ83" i="68"/>
  <c r="AP83" i="68"/>
  <c r="AO83" i="68"/>
  <c r="AN83" i="68"/>
  <c r="AM83" i="68"/>
  <c r="AL83" i="68"/>
  <c r="AK83" i="68"/>
  <c r="AJ83" i="68"/>
  <c r="AI83" i="68"/>
  <c r="AH83" i="68"/>
  <c r="AG83" i="68"/>
  <c r="AU82" i="68"/>
  <c r="AT82" i="68"/>
  <c r="AS82" i="68"/>
  <c r="AR82" i="68"/>
  <c r="AQ82" i="68"/>
  <c r="AP82" i="68"/>
  <c r="AO82" i="68"/>
  <c r="AN82" i="68"/>
  <c r="AM82" i="68"/>
  <c r="AL82" i="68"/>
  <c r="AK82" i="68"/>
  <c r="AJ82" i="68"/>
  <c r="AI82" i="68"/>
  <c r="AH82" i="68"/>
  <c r="AG82" i="68"/>
  <c r="AT81" i="68"/>
  <c r="AS81" i="68"/>
  <c r="AR81" i="68"/>
  <c r="AQ81" i="68"/>
  <c r="AP81" i="68"/>
  <c r="AO81" i="68"/>
  <c r="AN81" i="68"/>
  <c r="AM81" i="68"/>
  <c r="AL81" i="68"/>
  <c r="AK81" i="68"/>
  <c r="AJ81" i="68"/>
  <c r="AI81" i="68"/>
  <c r="AH81" i="68"/>
  <c r="AG81" i="68"/>
  <c r="AS80" i="68"/>
  <c r="AR80" i="68"/>
  <c r="AQ80" i="68"/>
  <c r="AP80" i="68"/>
  <c r="AO80" i="68"/>
  <c r="AN80" i="68"/>
  <c r="AM80" i="68"/>
  <c r="AL80" i="68"/>
  <c r="AK80" i="68"/>
  <c r="AJ80" i="68"/>
  <c r="AI80" i="68"/>
  <c r="AH80" i="68"/>
  <c r="AG80" i="68"/>
  <c r="AR79" i="68"/>
  <c r="AQ79" i="68"/>
  <c r="AP79" i="68"/>
  <c r="AO79" i="68"/>
  <c r="AN79" i="68"/>
  <c r="AM79" i="68"/>
  <c r="AL79" i="68"/>
  <c r="AK79" i="68"/>
  <c r="AJ79" i="68"/>
  <c r="AI79" i="68"/>
  <c r="AH79" i="68"/>
  <c r="AG79" i="68"/>
  <c r="AQ78" i="68"/>
  <c r="AP78" i="68"/>
  <c r="AO78" i="68"/>
  <c r="AN78" i="68"/>
  <c r="AM78" i="68"/>
  <c r="AL78" i="68"/>
  <c r="AK78" i="68"/>
  <c r="AJ78" i="68"/>
  <c r="AI78" i="68"/>
  <c r="AH78" i="68"/>
  <c r="AG78" i="68"/>
  <c r="AP77" i="68"/>
  <c r="AO77" i="68"/>
  <c r="AN77" i="68"/>
  <c r="AM77" i="68"/>
  <c r="AL77" i="68"/>
  <c r="AK77" i="68"/>
  <c r="AJ77" i="68"/>
  <c r="AI77" i="68"/>
  <c r="AH77" i="68"/>
  <c r="AG77" i="68"/>
  <c r="AO76" i="68"/>
  <c r="AN76" i="68"/>
  <c r="AM76" i="68"/>
  <c r="AL76" i="68"/>
  <c r="AK76" i="68"/>
  <c r="AJ76" i="68"/>
  <c r="AI76" i="68"/>
  <c r="AH76" i="68"/>
  <c r="AG76" i="68"/>
  <c r="AN75" i="68"/>
  <c r="AM75" i="68"/>
  <c r="AL75" i="68"/>
  <c r="AK75" i="68"/>
  <c r="AJ75" i="68"/>
  <c r="AI75" i="68"/>
  <c r="AH75" i="68"/>
  <c r="AG75" i="68"/>
  <c r="AM74" i="68"/>
  <c r="AL74" i="68"/>
  <c r="AK74" i="68"/>
  <c r="AJ74" i="68"/>
  <c r="AI74" i="68"/>
  <c r="AH74" i="68"/>
  <c r="AG74" i="68"/>
  <c r="AL73" i="68"/>
  <c r="AK73" i="68"/>
  <c r="AJ73" i="68"/>
  <c r="AI73" i="68"/>
  <c r="AH73" i="68"/>
  <c r="AG73" i="68"/>
  <c r="AK72" i="68"/>
  <c r="AJ72" i="68"/>
  <c r="AI72" i="68"/>
  <c r="AH72" i="68"/>
  <c r="AG72" i="68"/>
  <c r="AJ71" i="68"/>
  <c r="AI71" i="68"/>
  <c r="AH71" i="68"/>
  <c r="AG71" i="68"/>
  <c r="AI70" i="68"/>
  <c r="AH70" i="68"/>
  <c r="AG70" i="68"/>
  <c r="AH69" i="68"/>
  <c r="AG69" i="68"/>
  <c r="AG68" i="68"/>
  <c r="O63" i="40"/>
  <c r="O61" i="40"/>
  <c r="O57" i="40"/>
  <c r="M59" i="40"/>
  <c r="Y66" i="40"/>
  <c r="AA66" i="40" s="1"/>
  <c r="AB66" i="40" s="1"/>
  <c r="O65" i="40" s="1"/>
  <c r="Y65" i="40"/>
  <c r="AA65" i="40"/>
  <c r="AB65" i="40" s="1"/>
  <c r="M65" i="40" s="1"/>
  <c r="AA64" i="40"/>
  <c r="AB64" i="40" s="1"/>
  <c r="Y64" i="40"/>
  <c r="Y63" i="40"/>
  <c r="AA63" i="40" s="1"/>
  <c r="AB63" i="40" s="1"/>
  <c r="M63" i="40" s="1"/>
  <c r="Y62" i="40"/>
  <c r="AA62" i="40" s="1"/>
  <c r="AB62" i="40" s="1"/>
  <c r="Y61" i="40"/>
  <c r="AA61" i="40"/>
  <c r="AB61" i="40"/>
  <c r="M61" i="40" s="1"/>
  <c r="Y60" i="40"/>
  <c r="AA60" i="40"/>
  <c r="AB60" i="40"/>
  <c r="O59" i="40" s="1"/>
  <c r="Y59" i="40"/>
  <c r="AA59" i="40"/>
  <c r="AB59" i="40" s="1"/>
  <c r="Y58" i="40"/>
  <c r="AA58" i="40"/>
  <c r="AB58" i="40" s="1"/>
  <c r="Y57" i="40"/>
  <c r="AA57" i="40" s="1"/>
  <c r="AB57" i="40" s="1"/>
  <c r="M57" i="40" s="1"/>
  <c r="Y56" i="40"/>
  <c r="AA56" i="40" s="1"/>
  <c r="AB56" i="40"/>
  <c r="O55" i="40" s="1"/>
  <c r="AA55" i="40"/>
  <c r="AB55" i="40" s="1"/>
  <c r="M55" i="40" s="1"/>
  <c r="Y55" i="40"/>
  <c r="Y54" i="40"/>
  <c r="AA54" i="40" s="1"/>
  <c r="AB54" i="40"/>
  <c r="O53" i="40" s="1"/>
  <c r="Y53" i="40"/>
  <c r="AA53" i="40"/>
  <c r="AB53" i="40"/>
  <c r="M53" i="40" s="1"/>
  <c r="Y52" i="40"/>
  <c r="AA52" i="40"/>
  <c r="AB52" i="40" s="1"/>
  <c r="O51" i="40" s="1"/>
  <c r="Y51" i="40"/>
  <c r="AA51" i="40" s="1"/>
  <c r="AB51" i="40"/>
  <c r="M51" i="40"/>
  <c r="Y50" i="40"/>
  <c r="AA50" i="40"/>
  <c r="AB50" i="40"/>
  <c r="O49" i="40" s="1"/>
  <c r="Y49" i="40"/>
  <c r="AA49" i="40"/>
  <c r="AB49" i="40" s="1"/>
  <c r="M49" i="40" s="1"/>
  <c r="Y48" i="40"/>
  <c r="AA48" i="40" s="1"/>
  <c r="AB48" i="40"/>
  <c r="O47" i="40" s="1"/>
  <c r="AB47" i="40"/>
  <c r="M47" i="40" s="1"/>
  <c r="Y47" i="40"/>
  <c r="AA47" i="40" s="1"/>
  <c r="AO204" i="66"/>
  <c r="AO200" i="66"/>
  <c r="T130" i="66"/>
  <c r="AN204" i="66"/>
  <c r="AM204" i="66"/>
  <c r="AM180" i="66" s="1"/>
  <c r="AL204" i="66"/>
  <c r="AK204" i="66"/>
  <c r="AK182" i="66"/>
  <c r="P112" i="66"/>
  <c r="AJ204" i="66"/>
  <c r="AI204" i="66"/>
  <c r="AH204" i="66"/>
  <c r="AG204" i="66"/>
  <c r="AF204" i="66"/>
  <c r="AF192" i="66" s="1"/>
  <c r="AE204" i="66"/>
  <c r="AD204" i="66"/>
  <c r="AD168" i="66"/>
  <c r="I99" i="66" s="1"/>
  <c r="AC204" i="66"/>
  <c r="AB204" i="66"/>
  <c r="AB180" i="66" s="1"/>
  <c r="G110" i="66" s="1"/>
  <c r="AA204" i="66"/>
  <c r="Z204" i="66"/>
  <c r="Y204" i="66"/>
  <c r="X204" i="66"/>
  <c r="W204" i="66"/>
  <c r="W180" i="66" s="1"/>
  <c r="AP202" i="66"/>
  <c r="AO202" i="66"/>
  <c r="T132" i="66" s="1"/>
  <c r="AP200" i="66"/>
  <c r="AL200" i="66"/>
  <c r="AP198" i="66"/>
  <c r="AP196" i="66"/>
  <c r="AD196" i="66" s="1"/>
  <c r="AP194" i="66"/>
  <c r="AP192" i="66"/>
  <c r="AP190" i="66"/>
  <c r="AP188" i="66"/>
  <c r="AP186" i="66"/>
  <c r="AP184" i="66"/>
  <c r="AP182" i="66"/>
  <c r="AP180" i="66"/>
  <c r="AP178" i="66"/>
  <c r="AF178" i="66"/>
  <c r="K108" i="66" s="1"/>
  <c r="AP176" i="66"/>
  <c r="AP174" i="66"/>
  <c r="AP172" i="66"/>
  <c r="AJ172" i="66"/>
  <c r="AP170" i="66"/>
  <c r="AP168" i="66"/>
  <c r="AP166" i="66"/>
  <c r="AP164" i="66"/>
  <c r="AP162" i="66"/>
  <c r="AD162" i="66"/>
  <c r="I93" i="66" s="1"/>
  <c r="AP160" i="66"/>
  <c r="AP158" i="66"/>
  <c r="AP156" i="66"/>
  <c r="AP154" i="66"/>
  <c r="AP152" i="66"/>
  <c r="Y152" i="66"/>
  <c r="D82" i="66"/>
  <c r="AP150" i="66"/>
  <c r="AP148" i="66"/>
  <c r="AP146" i="66"/>
  <c r="W146" i="66" s="1"/>
  <c r="AM190" i="66"/>
  <c r="W200" i="66"/>
  <c r="T203" i="66"/>
  <c r="AO133" i="66" s="1"/>
  <c r="S203" i="66"/>
  <c r="R203" i="66"/>
  <c r="Q203" i="66"/>
  <c r="P203" i="66"/>
  <c r="O203" i="66"/>
  <c r="N203" i="66"/>
  <c r="M203" i="66"/>
  <c r="L203" i="66"/>
  <c r="K203" i="66"/>
  <c r="J203" i="66"/>
  <c r="I203" i="66"/>
  <c r="H203" i="66"/>
  <c r="G203" i="66"/>
  <c r="AB133" i="66" s="1"/>
  <c r="F203" i="66"/>
  <c r="E203" i="66"/>
  <c r="D203" i="66"/>
  <c r="C203" i="66"/>
  <c r="B203" i="66"/>
  <c r="T201" i="66"/>
  <c r="S201" i="66"/>
  <c r="R201" i="66"/>
  <c r="Q201" i="66"/>
  <c r="P201" i="66"/>
  <c r="O201" i="66"/>
  <c r="N201" i="66"/>
  <c r="AI131" i="66" s="1"/>
  <c r="M201" i="66"/>
  <c r="L201" i="66"/>
  <c r="K201" i="66"/>
  <c r="J201" i="66"/>
  <c r="I201" i="66"/>
  <c r="H201" i="66"/>
  <c r="G201" i="66"/>
  <c r="AB131" i="66" s="1"/>
  <c r="F201" i="66"/>
  <c r="E201" i="66"/>
  <c r="D201" i="66"/>
  <c r="C201" i="66"/>
  <c r="B201" i="66"/>
  <c r="AM200" i="66"/>
  <c r="AN200" i="66"/>
  <c r="S130" i="66"/>
  <c r="AJ200" i="66"/>
  <c r="AC200" i="66"/>
  <c r="T199" i="66"/>
  <c r="S199" i="66"/>
  <c r="R199" i="66"/>
  <c r="Q199" i="66"/>
  <c r="P199" i="66"/>
  <c r="O199" i="66"/>
  <c r="N199" i="66"/>
  <c r="M199" i="66"/>
  <c r="L199" i="66"/>
  <c r="K199" i="66"/>
  <c r="J199" i="66"/>
  <c r="I199" i="66"/>
  <c r="H199" i="66"/>
  <c r="G199" i="66"/>
  <c r="F199" i="66"/>
  <c r="E199" i="66"/>
  <c r="D199" i="66"/>
  <c r="C199" i="66"/>
  <c r="B199" i="66"/>
  <c r="T197" i="66"/>
  <c r="S197" i="66"/>
  <c r="R197" i="66"/>
  <c r="Q197" i="66"/>
  <c r="P197" i="66"/>
  <c r="O197" i="66"/>
  <c r="N197" i="66"/>
  <c r="M197" i="66"/>
  <c r="L197" i="66"/>
  <c r="AG127" i="66" s="1"/>
  <c r="K197" i="66"/>
  <c r="J197" i="66"/>
  <c r="I197" i="66"/>
  <c r="H197" i="66"/>
  <c r="G197" i="66"/>
  <c r="F197" i="66"/>
  <c r="E197" i="66"/>
  <c r="D197" i="66"/>
  <c r="Y127" i="66" s="1"/>
  <c r="C197" i="66"/>
  <c r="B197" i="66"/>
  <c r="AO196" i="66"/>
  <c r="AM196" i="66"/>
  <c r="AE196" i="66"/>
  <c r="W196" i="66"/>
  <c r="B126" i="66"/>
  <c r="T195" i="66"/>
  <c r="S195" i="66"/>
  <c r="R195" i="66"/>
  <c r="Q195" i="66"/>
  <c r="P195" i="66"/>
  <c r="O195" i="66"/>
  <c r="N195" i="66"/>
  <c r="M195" i="66"/>
  <c r="L195" i="66"/>
  <c r="K195" i="66"/>
  <c r="J195" i="66"/>
  <c r="I195" i="66"/>
  <c r="H195" i="66"/>
  <c r="G195" i="66"/>
  <c r="F195" i="66"/>
  <c r="E195" i="66"/>
  <c r="D195" i="66"/>
  <c r="C195" i="66"/>
  <c r="B195" i="66"/>
  <c r="AL194" i="66"/>
  <c r="T193" i="66"/>
  <c r="S193" i="66"/>
  <c r="R193" i="66"/>
  <c r="Q193" i="66"/>
  <c r="P193" i="66"/>
  <c r="O193" i="66"/>
  <c r="N193" i="66"/>
  <c r="M193" i="66"/>
  <c r="L193" i="66"/>
  <c r="K193" i="66"/>
  <c r="J193" i="66"/>
  <c r="I193" i="66"/>
  <c r="H193" i="66"/>
  <c r="G193" i="66"/>
  <c r="F193" i="66"/>
  <c r="E193" i="66"/>
  <c r="D193" i="66"/>
  <c r="C193" i="66"/>
  <c r="B193" i="66"/>
  <c r="AK192" i="66"/>
  <c r="AG192" i="66"/>
  <c r="AE192" i="66"/>
  <c r="AB192" i="66"/>
  <c r="Y192" i="66"/>
  <c r="T191" i="66"/>
  <c r="S191" i="66"/>
  <c r="R191" i="66"/>
  <c r="Q191" i="66"/>
  <c r="P191" i="66"/>
  <c r="O191" i="66"/>
  <c r="N191" i="66"/>
  <c r="AI121" i="66" s="1"/>
  <c r="M191" i="66"/>
  <c r="T189" i="66"/>
  <c r="S189" i="66"/>
  <c r="R189" i="66"/>
  <c r="Q189" i="66"/>
  <c r="P189" i="66"/>
  <c r="O189" i="66"/>
  <c r="N189" i="66"/>
  <c r="M189" i="66"/>
  <c r="T187" i="66"/>
  <c r="S187" i="66"/>
  <c r="R187" i="66"/>
  <c r="Q187" i="66"/>
  <c r="P187" i="66"/>
  <c r="O187" i="66"/>
  <c r="N187" i="66"/>
  <c r="M187" i="66"/>
  <c r="AO186" i="66"/>
  <c r="AN186" i="66"/>
  <c r="T185" i="66"/>
  <c r="S185" i="66"/>
  <c r="R185" i="66"/>
  <c r="AM115" i="66" s="1"/>
  <c r="Q185" i="66"/>
  <c r="AL115" i="66" s="1"/>
  <c r="P185" i="66"/>
  <c r="O185" i="66"/>
  <c r="N185" i="66"/>
  <c r="M185" i="66"/>
  <c r="AG184" i="66"/>
  <c r="L114" i="66" s="1"/>
  <c r="T183" i="66"/>
  <c r="S183" i="66"/>
  <c r="R183" i="66"/>
  <c r="Q183" i="66"/>
  <c r="AL113" i="66" s="1"/>
  <c r="P183" i="66"/>
  <c r="O183" i="66"/>
  <c r="N183" i="66"/>
  <c r="M183" i="66"/>
  <c r="AJ182" i="66"/>
  <c r="S181" i="66"/>
  <c r="R181" i="66"/>
  <c r="Q181" i="66"/>
  <c r="P181" i="66"/>
  <c r="O181" i="66"/>
  <c r="N181" i="66"/>
  <c r="M181" i="66"/>
  <c r="AN180" i="66"/>
  <c r="S110" i="66" s="1"/>
  <c r="AL180" i="66"/>
  <c r="Q110" i="66"/>
  <c r="AK180" i="66"/>
  <c r="AJ180" i="66"/>
  <c r="AG180" i="66"/>
  <c r="X180" i="66"/>
  <c r="C111" i="66" s="1"/>
  <c r="C110" i="66"/>
  <c r="R179" i="66"/>
  <c r="Q179" i="66"/>
  <c r="P179" i="66"/>
  <c r="O179" i="66"/>
  <c r="N179" i="66"/>
  <c r="M179" i="66"/>
  <c r="Q177" i="66"/>
  <c r="P177" i="66"/>
  <c r="AK107" i="66" s="1"/>
  <c r="O177" i="66"/>
  <c r="N177" i="66"/>
  <c r="M177" i="66"/>
  <c r="AK176" i="66"/>
  <c r="AC176" i="66"/>
  <c r="H106" i="66" s="1"/>
  <c r="P175" i="66"/>
  <c r="O175" i="66"/>
  <c r="N175" i="66"/>
  <c r="M175" i="66"/>
  <c r="AH105" i="66" s="1"/>
  <c r="O173" i="66"/>
  <c r="N173" i="66"/>
  <c r="M173" i="66"/>
  <c r="AH103" i="66" s="1"/>
  <c r="N171" i="66"/>
  <c r="M171" i="66"/>
  <c r="AD170" i="66"/>
  <c r="I100" i="66" s="1"/>
  <c r="Y170" i="66"/>
  <c r="D100" i="66" s="1"/>
  <c r="M169" i="66"/>
  <c r="AF168" i="66"/>
  <c r="K98" i="66" s="1"/>
  <c r="W168" i="66"/>
  <c r="AG166" i="66"/>
  <c r="AB166" i="66"/>
  <c r="G97" i="66" s="1"/>
  <c r="X166" i="66"/>
  <c r="C96" i="66" s="1"/>
  <c r="AO135" i="66"/>
  <c r="AN135" i="66"/>
  <c r="AM135" i="66"/>
  <c r="AL135" i="66"/>
  <c r="AK135" i="66"/>
  <c r="AJ135" i="66"/>
  <c r="AI135" i="66"/>
  <c r="AH135" i="66"/>
  <c r="AG135" i="66"/>
  <c r="AF135" i="66"/>
  <c r="AE135" i="66"/>
  <c r="AD135" i="66"/>
  <c r="AC135" i="66"/>
  <c r="AB135" i="66"/>
  <c r="AA135" i="66"/>
  <c r="Z135" i="66"/>
  <c r="Y135" i="66"/>
  <c r="X135" i="66"/>
  <c r="W135" i="66"/>
  <c r="AM133" i="66"/>
  <c r="AE133" i="66"/>
  <c r="Z133" i="66"/>
  <c r="W133" i="66"/>
  <c r="AO132" i="66"/>
  <c r="AN132" i="66"/>
  <c r="AM132" i="66"/>
  <c r="AL132" i="66"/>
  <c r="AK132" i="66"/>
  <c r="AJ132" i="66"/>
  <c r="AJ133" i="66" s="1"/>
  <c r="AI132" i="66"/>
  <c r="AI133" i="66" s="1"/>
  <c r="AH132" i="66"/>
  <c r="AH133" i="66" s="1"/>
  <c r="AG132" i="66"/>
  <c r="AF132" i="66"/>
  <c r="AE132" i="66"/>
  <c r="AD132" i="66"/>
  <c r="AC132" i="66"/>
  <c r="AB132" i="66"/>
  <c r="AA132" i="66"/>
  <c r="AA133" i="66" s="1"/>
  <c r="Z132" i="66"/>
  <c r="Y132" i="66"/>
  <c r="X132" i="66"/>
  <c r="W132" i="66"/>
  <c r="S131" i="66"/>
  <c r="AA131" i="66"/>
  <c r="AO130" i="66"/>
  <c r="AO131" i="66"/>
  <c r="AN130" i="66"/>
  <c r="AN131" i="66" s="1"/>
  <c r="AM130" i="66"/>
  <c r="AL130" i="66"/>
  <c r="AK130" i="66"/>
  <c r="AJ130" i="66"/>
  <c r="AI130" i="66"/>
  <c r="AH130" i="66"/>
  <c r="AH131" i="66" s="1"/>
  <c r="AG130" i="66"/>
  <c r="AG131" i="66"/>
  <c r="AF130" i="66"/>
  <c r="AF131" i="66" s="1"/>
  <c r="AE130" i="66"/>
  <c r="AE131" i="66" s="1"/>
  <c r="AD130" i="66"/>
  <c r="AC130" i="66"/>
  <c r="H130" i="66" s="1"/>
  <c r="AB130" i="66"/>
  <c r="AA130" i="66"/>
  <c r="Z130" i="66"/>
  <c r="Z131" i="66"/>
  <c r="Y130" i="66"/>
  <c r="X130" i="66"/>
  <c r="X131" i="66" s="1"/>
  <c r="W130" i="66"/>
  <c r="AN129" i="66"/>
  <c r="AE129" i="66"/>
  <c r="X129" i="66"/>
  <c r="AO128" i="66"/>
  <c r="AN128" i="66"/>
  <c r="AM128" i="66"/>
  <c r="AL128" i="66"/>
  <c r="AK128" i="66"/>
  <c r="AK129" i="66" s="1"/>
  <c r="AJ128" i="66"/>
  <c r="AI128" i="66"/>
  <c r="AI129" i="66" s="1"/>
  <c r="AH128" i="66"/>
  <c r="AG128" i="66"/>
  <c r="AF128" i="66"/>
  <c r="AF129" i="66" s="1"/>
  <c r="AE128" i="66"/>
  <c r="AD128" i="66"/>
  <c r="AD129" i="66" s="1"/>
  <c r="AC128" i="66"/>
  <c r="AC129" i="66"/>
  <c r="AB128" i="66"/>
  <c r="AA128" i="66"/>
  <c r="AA129" i="66"/>
  <c r="Z128" i="66"/>
  <c r="Y128" i="66"/>
  <c r="Y129" i="66" s="1"/>
  <c r="X128" i="66"/>
  <c r="W128" i="66"/>
  <c r="W129" i="66" s="1"/>
  <c r="AO127" i="66"/>
  <c r="AD127" i="66"/>
  <c r="I127" i="66" s="1"/>
  <c r="AO126" i="66"/>
  <c r="T126" i="66" s="1"/>
  <c r="AN126" i="66"/>
  <c r="AN127" i="66" s="1"/>
  <c r="AM126" i="66"/>
  <c r="AL126" i="66"/>
  <c r="AL127" i="66" s="1"/>
  <c r="AK126" i="66"/>
  <c r="AK127" i="66"/>
  <c r="AJ126" i="66"/>
  <c r="AJ127" i="66" s="1"/>
  <c r="AI126" i="66"/>
  <c r="AI127" i="66" s="1"/>
  <c r="AH126" i="66"/>
  <c r="AG126" i="66"/>
  <c r="AF126" i="66"/>
  <c r="AF127" i="66" s="1"/>
  <c r="AE126" i="66"/>
  <c r="AD126" i="66"/>
  <c r="AC126" i="66"/>
  <c r="AC127" i="66" s="1"/>
  <c r="AB126" i="66"/>
  <c r="AB127" i="66"/>
  <c r="AA126" i="66"/>
  <c r="AA127" i="66" s="1"/>
  <c r="Z126" i="66"/>
  <c r="Y126" i="66"/>
  <c r="X126" i="66"/>
  <c r="X127" i="66" s="1"/>
  <c r="W126" i="66"/>
  <c r="AE125" i="66"/>
  <c r="AB125" i="66"/>
  <c r="AO124" i="66"/>
  <c r="AO125" i="66"/>
  <c r="AN124" i="66"/>
  <c r="AN125" i="66" s="1"/>
  <c r="AM124" i="66"/>
  <c r="AM125" i="66" s="1"/>
  <c r="AL124" i="66"/>
  <c r="AK124" i="66"/>
  <c r="AJ124" i="66"/>
  <c r="AI124" i="66"/>
  <c r="AI125" i="66"/>
  <c r="AH124" i="66"/>
  <c r="AG124" i="66"/>
  <c r="AG125" i="66" s="1"/>
  <c r="AF124" i="66"/>
  <c r="AF125" i="66" s="1"/>
  <c r="AE124" i="66"/>
  <c r="AD124" i="66"/>
  <c r="AD125" i="66"/>
  <c r="AC124" i="66"/>
  <c r="AB124" i="66"/>
  <c r="AA124" i="66"/>
  <c r="AA125" i="66"/>
  <c r="Z124" i="66"/>
  <c r="Y124" i="66"/>
  <c r="Y125" i="66"/>
  <c r="X124" i="66"/>
  <c r="X125" i="66" s="1"/>
  <c r="W124" i="66"/>
  <c r="AO123" i="66"/>
  <c r="AM123" i="66"/>
  <c r="AI123" i="66"/>
  <c r="AG123" i="66"/>
  <c r="L123" i="66" s="1"/>
  <c r="W123" i="66"/>
  <c r="AO122" i="66"/>
  <c r="AN122" i="66"/>
  <c r="AN123" i="66"/>
  <c r="AM122" i="66"/>
  <c r="AL122" i="66"/>
  <c r="AL123" i="66" s="1"/>
  <c r="AK122" i="66"/>
  <c r="P122" i="66" s="1"/>
  <c r="AK123" i="66"/>
  <c r="AJ122" i="66"/>
  <c r="AI122" i="66"/>
  <c r="AH122" i="66"/>
  <c r="AH123" i="66"/>
  <c r="AG122" i="66"/>
  <c r="AF122" i="66"/>
  <c r="AE122" i="66"/>
  <c r="J122" i="66" s="1"/>
  <c r="AD122" i="66"/>
  <c r="AD123" i="66"/>
  <c r="AC122" i="66"/>
  <c r="AB122" i="66"/>
  <c r="AB123" i="66" s="1"/>
  <c r="AA122" i="66"/>
  <c r="Z122" i="66"/>
  <c r="Z123" i="66"/>
  <c r="Y122" i="66"/>
  <c r="Y123" i="66"/>
  <c r="D123" i="66" s="1"/>
  <c r="X122" i="66"/>
  <c r="W122" i="66"/>
  <c r="D122" i="66"/>
  <c r="AO121" i="66"/>
  <c r="AG121" i="66"/>
  <c r="AF121" i="66"/>
  <c r="AE121" i="66"/>
  <c r="AD121" i="66"/>
  <c r="AC121" i="66"/>
  <c r="AB121" i="66"/>
  <c r="AA121" i="66"/>
  <c r="Z121" i="66"/>
  <c r="Y121" i="66"/>
  <c r="X121" i="66"/>
  <c r="W121" i="66"/>
  <c r="AO120" i="66"/>
  <c r="AN120" i="66"/>
  <c r="AN121" i="66"/>
  <c r="AM120" i="66"/>
  <c r="AL120" i="66"/>
  <c r="AK120" i="66"/>
  <c r="AK121" i="66"/>
  <c r="AJ120" i="66"/>
  <c r="AJ121" i="66" s="1"/>
  <c r="AI120" i="66"/>
  <c r="AH120" i="66"/>
  <c r="W120" i="66"/>
  <c r="AN119" i="66"/>
  <c r="AG119" i="66"/>
  <c r="AF119" i="66"/>
  <c r="AE119" i="66"/>
  <c r="AD119" i="66"/>
  <c r="AC119" i="66"/>
  <c r="AB119" i="66"/>
  <c r="AA119" i="66"/>
  <c r="Z119" i="66"/>
  <c r="Y119" i="66"/>
  <c r="X119" i="66"/>
  <c r="AO118" i="66"/>
  <c r="AN118" i="66"/>
  <c r="AM118" i="66"/>
  <c r="AM119" i="66" s="1"/>
  <c r="AL118" i="66"/>
  <c r="AL119" i="66" s="1"/>
  <c r="AK118" i="66"/>
  <c r="AK119" i="66" s="1"/>
  <c r="AJ118" i="66"/>
  <c r="AJ119" i="66" s="1"/>
  <c r="AI118" i="66"/>
  <c r="AI119" i="66" s="1"/>
  <c r="AH118" i="66"/>
  <c r="AH119" i="66"/>
  <c r="W118" i="66"/>
  <c r="W119" i="66"/>
  <c r="AH117" i="66"/>
  <c r="AG117" i="66"/>
  <c r="AF117" i="66"/>
  <c r="AE117" i="66"/>
  <c r="AD117" i="66"/>
  <c r="AC117" i="66"/>
  <c r="AB117" i="66"/>
  <c r="AA117" i="66"/>
  <c r="Z117" i="66"/>
  <c r="Y117" i="66"/>
  <c r="X117" i="66"/>
  <c r="AO116" i="66"/>
  <c r="AN116" i="66"/>
  <c r="AN117" i="66" s="1"/>
  <c r="S117" i="66" s="1"/>
  <c r="AM116" i="66"/>
  <c r="AM117" i="66" s="1"/>
  <c r="AL116" i="66"/>
  <c r="AK116" i="66"/>
  <c r="AK117" i="66" s="1"/>
  <c r="AJ116" i="66"/>
  <c r="AJ117" i="66" s="1"/>
  <c r="AI116" i="66"/>
  <c r="AI117" i="66" s="1"/>
  <c r="AH116" i="66"/>
  <c r="W116" i="66"/>
  <c r="W117" i="66"/>
  <c r="AK115" i="66"/>
  <c r="AG115" i="66"/>
  <c r="AF115" i="66"/>
  <c r="AE115" i="66"/>
  <c r="AD115" i="66"/>
  <c r="AC115" i="66"/>
  <c r="AB115" i="66"/>
  <c r="AA115" i="66"/>
  <c r="Z115" i="66"/>
  <c r="Y115" i="66"/>
  <c r="X115" i="66"/>
  <c r="W115" i="66"/>
  <c r="AO114" i="66"/>
  <c r="AO115" i="66" s="1"/>
  <c r="AN114" i="66"/>
  <c r="AM114" i="66"/>
  <c r="AL114" i="66"/>
  <c r="AK114" i="66"/>
  <c r="AJ114" i="66"/>
  <c r="AJ115" i="66" s="1"/>
  <c r="AI114" i="66"/>
  <c r="AI115" i="66" s="1"/>
  <c r="AH114" i="66"/>
  <c r="AH115" i="66" s="1"/>
  <c r="W114" i="66"/>
  <c r="AO113" i="66"/>
  <c r="AG113" i="66"/>
  <c r="AF113" i="66"/>
  <c r="AE113" i="66"/>
  <c r="AD113" i="66"/>
  <c r="AC113" i="66"/>
  <c r="AB113" i="66"/>
  <c r="AA113" i="66"/>
  <c r="Z113" i="66"/>
  <c r="Y113" i="66"/>
  <c r="X113" i="66"/>
  <c r="W113" i="66"/>
  <c r="AO112" i="66"/>
  <c r="AN112" i="66"/>
  <c r="AM112" i="66"/>
  <c r="AL112" i="66"/>
  <c r="AK112" i="66"/>
  <c r="AK113" i="66"/>
  <c r="AJ112" i="66"/>
  <c r="AI112" i="66"/>
  <c r="AI113" i="66"/>
  <c r="AH112" i="66"/>
  <c r="W112" i="66"/>
  <c r="AN111" i="66"/>
  <c r="AG111" i="66"/>
  <c r="L111" i="66" s="1"/>
  <c r="AF111" i="66"/>
  <c r="AE111" i="66"/>
  <c r="AD111" i="66"/>
  <c r="AC111" i="66"/>
  <c r="AB111" i="66"/>
  <c r="AA111" i="66"/>
  <c r="Z111" i="66"/>
  <c r="Y111" i="66"/>
  <c r="X111" i="66"/>
  <c r="S111" i="66"/>
  <c r="G111" i="66"/>
  <c r="AN110" i="66"/>
  <c r="AM110" i="66"/>
  <c r="AM111" i="66" s="1"/>
  <c r="R111" i="66" s="1"/>
  <c r="AL110" i="66"/>
  <c r="AK110" i="66"/>
  <c r="AJ110" i="66"/>
  <c r="AJ111" i="66"/>
  <c r="AI110" i="66"/>
  <c r="AI111" i="66" s="1"/>
  <c r="AH110" i="66"/>
  <c r="W110" i="66"/>
  <c r="W111" i="66" s="1"/>
  <c r="R110" i="66"/>
  <c r="AK109" i="66"/>
  <c r="AG109" i="66"/>
  <c r="AF109" i="66"/>
  <c r="AE109" i="66"/>
  <c r="AD109" i="66"/>
  <c r="AC109" i="66"/>
  <c r="AB109" i="66"/>
  <c r="AA109" i="66"/>
  <c r="Z109" i="66"/>
  <c r="Y109" i="66"/>
  <c r="X109" i="66"/>
  <c r="AM108" i="66"/>
  <c r="AL108" i="66"/>
  <c r="AL109" i="66"/>
  <c r="AK108" i="66"/>
  <c r="AJ108" i="66"/>
  <c r="AJ109" i="66" s="1"/>
  <c r="AI108" i="66"/>
  <c r="AI109" i="66" s="1"/>
  <c r="AH108" i="66"/>
  <c r="W108" i="66"/>
  <c r="W109" i="66"/>
  <c r="AG107" i="66"/>
  <c r="AF107" i="66"/>
  <c r="AE107" i="66"/>
  <c r="AD107" i="66"/>
  <c r="AC107" i="66"/>
  <c r="AB107" i="66"/>
  <c r="AA107" i="66"/>
  <c r="Z107" i="66"/>
  <c r="Y107" i="66"/>
  <c r="X107" i="66"/>
  <c r="AL106" i="66"/>
  <c r="AL107" i="66" s="1"/>
  <c r="AK106" i="66"/>
  <c r="AJ106" i="66"/>
  <c r="AJ107" i="66" s="1"/>
  <c r="AI106" i="66"/>
  <c r="AI107" i="66"/>
  <c r="AH106" i="66"/>
  <c r="AH107" i="66" s="1"/>
  <c r="W106" i="66"/>
  <c r="W107" i="66" s="1"/>
  <c r="AG105" i="66"/>
  <c r="AF105" i="66"/>
  <c r="AE105" i="66"/>
  <c r="AD105" i="66"/>
  <c r="AC105" i="66"/>
  <c r="AB105" i="66"/>
  <c r="AA105" i="66"/>
  <c r="Z105" i="66"/>
  <c r="Y105" i="66"/>
  <c r="X105" i="66"/>
  <c r="AK104" i="66"/>
  <c r="AJ104" i="66"/>
  <c r="AJ105" i="66" s="1"/>
  <c r="AI104" i="66"/>
  <c r="AI105" i="66"/>
  <c r="AH104" i="66"/>
  <c r="W104" i="66"/>
  <c r="W105" i="66"/>
  <c r="AG103" i="66"/>
  <c r="AF103" i="66"/>
  <c r="AE103" i="66"/>
  <c r="AD103" i="66"/>
  <c r="AC103" i="66"/>
  <c r="AB103" i="66"/>
  <c r="AA103" i="66"/>
  <c r="Z103" i="66"/>
  <c r="Y103" i="66"/>
  <c r="X103" i="66"/>
  <c r="AJ102" i="66"/>
  <c r="AJ103" i="66" s="1"/>
  <c r="AI102" i="66"/>
  <c r="AH102" i="66"/>
  <c r="W102" i="66"/>
  <c r="AG101" i="66"/>
  <c r="AF101" i="66"/>
  <c r="AE101" i="66"/>
  <c r="AD101" i="66"/>
  <c r="AC101" i="66"/>
  <c r="AB101" i="66"/>
  <c r="AA101" i="66"/>
  <c r="Z101" i="66"/>
  <c r="Y101" i="66"/>
  <c r="X101" i="66"/>
  <c r="AI100" i="66"/>
  <c r="AI101" i="66" s="1"/>
  <c r="AH100" i="66"/>
  <c r="W100" i="66"/>
  <c r="W101" i="66"/>
  <c r="AH99" i="66"/>
  <c r="AG99" i="66"/>
  <c r="AF99" i="66"/>
  <c r="K99" i="66" s="1"/>
  <c r="AE99" i="66"/>
  <c r="AD99" i="66"/>
  <c r="AC99" i="66"/>
  <c r="AB99" i="66"/>
  <c r="AA99" i="66"/>
  <c r="Z99" i="66"/>
  <c r="Y99" i="66"/>
  <c r="X99" i="66"/>
  <c r="AH98" i="66"/>
  <c r="W98" i="66"/>
  <c r="AG97" i="66"/>
  <c r="AF97" i="66"/>
  <c r="AE97" i="66"/>
  <c r="AD97" i="66"/>
  <c r="AC97" i="66"/>
  <c r="AB97" i="66"/>
  <c r="AA97" i="66"/>
  <c r="Z97" i="66"/>
  <c r="Y97" i="66"/>
  <c r="X97" i="66"/>
  <c r="W96" i="66"/>
  <c r="G96" i="66"/>
  <c r="AF95" i="66"/>
  <c r="AE95" i="66"/>
  <c r="AD95" i="66"/>
  <c r="AC95" i="66"/>
  <c r="AB95" i="66"/>
  <c r="AA95" i="66"/>
  <c r="Z95" i="66"/>
  <c r="Y95" i="66"/>
  <c r="X95" i="66"/>
  <c r="W94" i="66"/>
  <c r="AE93" i="66"/>
  <c r="AD93" i="66"/>
  <c r="AC93" i="66"/>
  <c r="AB93" i="66"/>
  <c r="AA93" i="66"/>
  <c r="Z93" i="66"/>
  <c r="Y93" i="66"/>
  <c r="X93" i="66"/>
  <c r="W92" i="66"/>
  <c r="W93" i="66" s="1"/>
  <c r="AD91" i="66"/>
  <c r="AC91" i="66"/>
  <c r="AB91" i="66"/>
  <c r="AA91" i="66"/>
  <c r="Z91" i="66"/>
  <c r="Y91" i="66"/>
  <c r="X91" i="66"/>
  <c r="W91" i="66"/>
  <c r="W90" i="66"/>
  <c r="AC89" i="66"/>
  <c r="AB89" i="66"/>
  <c r="AA89" i="66"/>
  <c r="Z89" i="66"/>
  <c r="Y89" i="66"/>
  <c r="X89" i="66"/>
  <c r="W88" i="66"/>
  <c r="W89" i="66" s="1"/>
  <c r="AB87" i="66"/>
  <c r="AA87" i="66"/>
  <c r="Z87" i="66"/>
  <c r="Y87" i="66"/>
  <c r="X87" i="66"/>
  <c r="W87" i="66"/>
  <c r="W86" i="66"/>
  <c r="AA85" i="66"/>
  <c r="Z85" i="66"/>
  <c r="Y85" i="66"/>
  <c r="X85" i="66"/>
  <c r="W84" i="66"/>
  <c r="W85" i="66" s="1"/>
  <c r="Z83" i="66"/>
  <c r="Y83" i="66"/>
  <c r="X83" i="66"/>
  <c r="W82" i="66"/>
  <c r="W83" i="66" s="1"/>
  <c r="Y81" i="66"/>
  <c r="X81" i="66"/>
  <c r="W80" i="66"/>
  <c r="W81" i="66" s="1"/>
  <c r="X79" i="66"/>
  <c r="W79" i="66"/>
  <c r="W78" i="66"/>
  <c r="W77" i="66"/>
  <c r="AO204" i="65"/>
  <c r="AN204" i="65"/>
  <c r="AN180" i="65" s="1"/>
  <c r="AM204" i="65"/>
  <c r="AM200" i="65" s="1"/>
  <c r="AL204" i="65"/>
  <c r="AK204" i="65"/>
  <c r="AK194" i="65"/>
  <c r="AJ204" i="65"/>
  <c r="AI204" i="65"/>
  <c r="AH204" i="65"/>
  <c r="AH178" i="65"/>
  <c r="AG204" i="65"/>
  <c r="AG198" i="65"/>
  <c r="L128" i="65"/>
  <c r="AF204" i="65"/>
  <c r="AE204" i="65"/>
  <c r="AD204" i="65"/>
  <c r="AD170" i="65" s="1"/>
  <c r="AC204" i="65"/>
  <c r="AB204" i="65"/>
  <c r="AB186" i="65"/>
  <c r="AA204" i="65"/>
  <c r="Z204" i="65"/>
  <c r="Y204" i="65"/>
  <c r="X204" i="65"/>
  <c r="X170" i="65" s="1"/>
  <c r="W204" i="65"/>
  <c r="W180" i="65"/>
  <c r="AP202" i="65"/>
  <c r="AO202" i="65" s="1"/>
  <c r="T132" i="65" s="1"/>
  <c r="AP200" i="65"/>
  <c r="AP198" i="65"/>
  <c r="AM198" i="65"/>
  <c r="AP196" i="65"/>
  <c r="AP194" i="65"/>
  <c r="AD194" i="65" s="1"/>
  <c r="AJ194" i="65"/>
  <c r="AP192" i="65"/>
  <c r="AP190" i="65"/>
  <c r="AP188" i="65"/>
  <c r="AG188" i="65"/>
  <c r="L118" i="65"/>
  <c r="AP186" i="65"/>
  <c r="AP184" i="65"/>
  <c r="AP182" i="65"/>
  <c r="AO182" i="65"/>
  <c r="AP180" i="65"/>
  <c r="AP178" i="65"/>
  <c r="AF178" i="65" s="1"/>
  <c r="AD178" i="65"/>
  <c r="AP176" i="65"/>
  <c r="AP174" i="65"/>
  <c r="AP172" i="65"/>
  <c r="W172" i="65"/>
  <c r="AP170" i="65"/>
  <c r="AP168" i="65"/>
  <c r="AP166" i="65"/>
  <c r="AF166" i="65"/>
  <c r="AP164" i="65"/>
  <c r="AC164" i="65" s="1"/>
  <c r="AP162" i="65"/>
  <c r="AE162" i="65"/>
  <c r="AP160" i="65"/>
  <c r="AD160" i="65" s="1"/>
  <c r="I91" i="65" s="1"/>
  <c r="AP158" i="65"/>
  <c r="AP156" i="65"/>
  <c r="AP154" i="65"/>
  <c r="AP152" i="65"/>
  <c r="AP150" i="65"/>
  <c r="Y150" i="65" s="1"/>
  <c r="AP148" i="65"/>
  <c r="X148" i="65" s="1"/>
  <c r="C78" i="65" s="1"/>
  <c r="W148" i="65"/>
  <c r="AP146" i="65"/>
  <c r="AP146" i="64"/>
  <c r="AP148" i="64"/>
  <c r="AP150" i="64"/>
  <c r="AP152" i="64"/>
  <c r="AP154" i="64"/>
  <c r="AP156" i="64"/>
  <c r="AP158" i="64"/>
  <c r="AP160" i="64"/>
  <c r="X160" i="64" s="1"/>
  <c r="AP162" i="64"/>
  <c r="AP164" i="64"/>
  <c r="AP166" i="64"/>
  <c r="AP168" i="64"/>
  <c r="AP170" i="64"/>
  <c r="AP172" i="64"/>
  <c r="AP174" i="64"/>
  <c r="AP176" i="64"/>
  <c r="AP178" i="64"/>
  <c r="W178" i="64" s="1"/>
  <c r="AP180" i="64"/>
  <c r="AP182" i="64"/>
  <c r="AP184" i="64"/>
  <c r="AP186" i="64"/>
  <c r="AP188" i="64"/>
  <c r="AP190" i="64"/>
  <c r="AP192" i="64"/>
  <c r="W192" i="64" s="1"/>
  <c r="AP194" i="64"/>
  <c r="AH194" i="64"/>
  <c r="AP196" i="64"/>
  <c r="AM196" i="64" s="1"/>
  <c r="AP198" i="64"/>
  <c r="AP200" i="64"/>
  <c r="AP202" i="64"/>
  <c r="W204" i="64"/>
  <c r="X204" i="64"/>
  <c r="Y204" i="64"/>
  <c r="Z204" i="64"/>
  <c r="AA204" i="64"/>
  <c r="AB204" i="64"/>
  <c r="AC204" i="64"/>
  <c r="AD204" i="64"/>
  <c r="AE204" i="64"/>
  <c r="AE184" i="64"/>
  <c r="AF204" i="64"/>
  <c r="AG204" i="64"/>
  <c r="AH204" i="64"/>
  <c r="AI204" i="64"/>
  <c r="AJ204" i="64"/>
  <c r="AK204" i="64"/>
  <c r="AL204" i="64"/>
  <c r="AM204" i="64"/>
  <c r="AN204" i="64"/>
  <c r="AO204" i="64"/>
  <c r="AI196" i="64"/>
  <c r="T203" i="65"/>
  <c r="S203" i="65"/>
  <c r="R203" i="65"/>
  <c r="Q203" i="65"/>
  <c r="P203" i="65"/>
  <c r="O203" i="65"/>
  <c r="N203" i="65"/>
  <c r="M203" i="65"/>
  <c r="L203" i="65"/>
  <c r="K203" i="65"/>
  <c r="J203" i="65"/>
  <c r="I203" i="65"/>
  <c r="H203" i="65"/>
  <c r="G203" i="65"/>
  <c r="F203" i="65"/>
  <c r="E203" i="65"/>
  <c r="D203" i="65"/>
  <c r="Y133" i="65" s="1"/>
  <c r="C203" i="65"/>
  <c r="X133" i="65" s="1"/>
  <c r="B203" i="65"/>
  <c r="Y202" i="65"/>
  <c r="T201" i="65"/>
  <c r="S201" i="65"/>
  <c r="AN131" i="65" s="1"/>
  <c r="R201" i="65"/>
  <c r="Q201" i="65"/>
  <c r="P201" i="65"/>
  <c r="O201" i="65"/>
  <c r="AJ131" i="65" s="1"/>
  <c r="N201" i="65"/>
  <c r="M201" i="65"/>
  <c r="L201" i="65"/>
  <c r="K201" i="65"/>
  <c r="AF131" i="65" s="1"/>
  <c r="J201" i="65"/>
  <c r="I201" i="65"/>
  <c r="H201" i="65"/>
  <c r="G201" i="65"/>
  <c r="AB131" i="65" s="1"/>
  <c r="F201" i="65"/>
  <c r="E201" i="65"/>
  <c r="D201" i="65"/>
  <c r="C201" i="65"/>
  <c r="X131" i="65" s="1"/>
  <c r="C131" i="65" s="1"/>
  <c r="B201" i="65"/>
  <c r="AN200" i="65"/>
  <c r="S130" i="65" s="1"/>
  <c r="AG200" i="65"/>
  <c r="AF200" i="65"/>
  <c r="AD200" i="65"/>
  <c r="AB200" i="65"/>
  <c r="X200" i="65"/>
  <c r="C130" i="65" s="1"/>
  <c r="T199" i="65"/>
  <c r="AO129" i="65" s="1"/>
  <c r="S199" i="65"/>
  <c r="R199" i="65"/>
  <c r="Q199" i="65"/>
  <c r="P199" i="65"/>
  <c r="O199" i="65"/>
  <c r="N199" i="65"/>
  <c r="M199" i="65"/>
  <c r="L199" i="65"/>
  <c r="K199" i="65"/>
  <c r="J199" i="65"/>
  <c r="I199" i="65"/>
  <c r="H199" i="65"/>
  <c r="G199" i="65"/>
  <c r="F199" i="65"/>
  <c r="E199" i="65"/>
  <c r="D199" i="65"/>
  <c r="Y129" i="65" s="1"/>
  <c r="C199" i="65"/>
  <c r="B199" i="65"/>
  <c r="AF198" i="65"/>
  <c r="AD198" i="65"/>
  <c r="AC198" i="65"/>
  <c r="X198" i="65"/>
  <c r="C128" i="65"/>
  <c r="T197" i="65"/>
  <c r="S197" i="65"/>
  <c r="R197" i="65"/>
  <c r="Q197" i="65"/>
  <c r="AL127" i="65" s="1"/>
  <c r="P197" i="65"/>
  <c r="O197" i="65"/>
  <c r="N197" i="65"/>
  <c r="M197" i="65"/>
  <c r="L197" i="65"/>
  <c r="K197" i="65"/>
  <c r="J197" i="65"/>
  <c r="I197" i="65"/>
  <c r="H197" i="65"/>
  <c r="G197" i="65"/>
  <c r="F197" i="65"/>
  <c r="E197" i="65"/>
  <c r="D197" i="65"/>
  <c r="C197" i="65"/>
  <c r="B197" i="65"/>
  <c r="T195" i="65"/>
  <c r="S195" i="65"/>
  <c r="R195" i="65"/>
  <c r="Q195" i="65"/>
  <c r="P195" i="65"/>
  <c r="O195" i="65"/>
  <c r="N195" i="65"/>
  <c r="M195" i="65"/>
  <c r="L195" i="65"/>
  <c r="K195" i="65"/>
  <c r="J195" i="65"/>
  <c r="I195" i="65"/>
  <c r="H195" i="65"/>
  <c r="G195" i="65"/>
  <c r="F195" i="65"/>
  <c r="E195" i="65"/>
  <c r="D195" i="65"/>
  <c r="C195" i="65"/>
  <c r="B195" i="65"/>
  <c r="AC194" i="65"/>
  <c r="T193" i="65"/>
  <c r="S193" i="65"/>
  <c r="R193" i="65"/>
  <c r="Q193" i="65"/>
  <c r="P193" i="65"/>
  <c r="AK123" i="65" s="1"/>
  <c r="O193" i="65"/>
  <c r="N193" i="65"/>
  <c r="M193" i="65"/>
  <c r="L193" i="65"/>
  <c r="K193" i="65"/>
  <c r="J193" i="65"/>
  <c r="I193" i="65"/>
  <c r="AD123" i="65" s="1"/>
  <c r="H193" i="65"/>
  <c r="G193" i="65"/>
  <c r="F193" i="65"/>
  <c r="E193" i="65"/>
  <c r="D193" i="65"/>
  <c r="C193" i="65"/>
  <c r="B193" i="65"/>
  <c r="AN192" i="65"/>
  <c r="T191" i="65"/>
  <c r="S191" i="65"/>
  <c r="R191" i="65"/>
  <c r="Q191" i="65"/>
  <c r="P191" i="65"/>
  <c r="AK121" i="65" s="1"/>
  <c r="O191" i="65"/>
  <c r="N191" i="65"/>
  <c r="M191" i="65"/>
  <c r="AB190" i="65"/>
  <c r="G120" i="65" s="1"/>
  <c r="T189" i="65"/>
  <c r="S189" i="65"/>
  <c r="AN119" i="65" s="1"/>
  <c r="R189" i="65"/>
  <c r="Q189" i="65"/>
  <c r="P189" i="65"/>
  <c r="O189" i="65"/>
  <c r="N189" i="65"/>
  <c r="M189" i="65"/>
  <c r="T187" i="65"/>
  <c r="S187" i="65"/>
  <c r="AN117" i="65" s="1"/>
  <c r="R187" i="65"/>
  <c r="Q187" i="65"/>
  <c r="P187" i="65"/>
  <c r="O187" i="65"/>
  <c r="N187" i="65"/>
  <c r="M187" i="65"/>
  <c r="AN186" i="65"/>
  <c r="S116" i="65"/>
  <c r="X186" i="65"/>
  <c r="T185" i="65"/>
  <c r="S185" i="65"/>
  <c r="R185" i="65"/>
  <c r="Q185" i="65"/>
  <c r="P185" i="65"/>
  <c r="O185" i="65"/>
  <c r="AJ115" i="65"/>
  <c r="N185" i="65"/>
  <c r="M185" i="65"/>
  <c r="AO184" i="65"/>
  <c r="AN184" i="65"/>
  <c r="AF184" i="65"/>
  <c r="K114" i="65"/>
  <c r="AB184" i="65"/>
  <c r="G115" i="65" s="1"/>
  <c r="T183" i="65"/>
  <c r="S183" i="65"/>
  <c r="R183" i="65"/>
  <c r="Q183" i="65"/>
  <c r="AL113" i="65" s="1"/>
  <c r="P183" i="65"/>
  <c r="O183" i="65"/>
  <c r="N183" i="65"/>
  <c r="M183" i="65"/>
  <c r="AM182" i="65"/>
  <c r="AG182" i="65"/>
  <c r="L112" i="65" s="1"/>
  <c r="AF182" i="65"/>
  <c r="K112" i="65" s="1"/>
  <c r="AC182" i="65"/>
  <c r="AB182" i="65"/>
  <c r="S181" i="65"/>
  <c r="R181" i="65"/>
  <c r="AM111" i="65" s="1"/>
  <c r="Q181" i="65"/>
  <c r="P181" i="65"/>
  <c r="O181" i="65"/>
  <c r="N181" i="65"/>
  <c r="M181" i="65"/>
  <c r="AG180" i="65"/>
  <c r="R179" i="65"/>
  <c r="Q179" i="65"/>
  <c r="P179" i="65"/>
  <c r="O179" i="65"/>
  <c r="N179" i="65"/>
  <c r="M179" i="65"/>
  <c r="AM178" i="65"/>
  <c r="K108" i="65"/>
  <c r="AE178" i="65"/>
  <c r="J108" i="65" s="1"/>
  <c r="Q177" i="65"/>
  <c r="P177" i="65"/>
  <c r="O177" i="65"/>
  <c r="N177" i="65"/>
  <c r="M177" i="65"/>
  <c r="AF176" i="65"/>
  <c r="K106" i="65" s="1"/>
  <c r="X176" i="65"/>
  <c r="W176" i="65"/>
  <c r="P175" i="65"/>
  <c r="O175" i="65"/>
  <c r="N175" i="65"/>
  <c r="M175" i="65"/>
  <c r="AC174" i="65"/>
  <c r="H104" i="65" s="1"/>
  <c r="O173" i="65"/>
  <c r="N173" i="65"/>
  <c r="M173" i="65"/>
  <c r="N171" i="65"/>
  <c r="M171" i="65"/>
  <c r="AF170" i="65"/>
  <c r="K100" i="65"/>
  <c r="AC170" i="65"/>
  <c r="Y170" i="65"/>
  <c r="D100" i="65" s="1"/>
  <c r="M169" i="65"/>
  <c r="AC168" i="65"/>
  <c r="AG166" i="65"/>
  <c r="L96" i="65" s="1"/>
  <c r="X166" i="65"/>
  <c r="C96" i="65" s="1"/>
  <c r="AB164" i="65"/>
  <c r="G94" i="65" s="1"/>
  <c r="AD162" i="65"/>
  <c r="I92" i="65"/>
  <c r="AB162" i="65"/>
  <c r="G92" i="65"/>
  <c r="X152" i="65"/>
  <c r="C82" i="65" s="1"/>
  <c r="W152" i="65"/>
  <c r="B83" i="65" s="1"/>
  <c r="AO135" i="65"/>
  <c r="AN135" i="65"/>
  <c r="AM135" i="65"/>
  <c r="AL135" i="65"/>
  <c r="AK135" i="65"/>
  <c r="AJ135" i="65"/>
  <c r="AI135" i="65"/>
  <c r="AH135" i="65"/>
  <c r="AG135" i="65"/>
  <c r="AF135" i="65"/>
  <c r="AE135" i="65"/>
  <c r="AD135" i="65"/>
  <c r="AC135" i="65"/>
  <c r="AB135" i="65"/>
  <c r="AA135" i="65"/>
  <c r="Z135" i="65"/>
  <c r="Y135" i="65"/>
  <c r="X135" i="65"/>
  <c r="W135" i="65"/>
  <c r="AE133" i="65"/>
  <c r="AO132" i="65"/>
  <c r="AO133" i="65"/>
  <c r="AN132" i="65"/>
  <c r="AN133" i="65" s="1"/>
  <c r="AM132" i="65"/>
  <c r="AM133" i="65" s="1"/>
  <c r="AL132" i="65"/>
  <c r="AK132" i="65"/>
  <c r="AJ132" i="65"/>
  <c r="AI132" i="65"/>
  <c r="AI133" i="65"/>
  <c r="AH132" i="65"/>
  <c r="AH133" i="65" s="1"/>
  <c r="AG132" i="65"/>
  <c r="AG133" i="65"/>
  <c r="AF132" i="65"/>
  <c r="AF133" i="65" s="1"/>
  <c r="AE132" i="65"/>
  <c r="AD132" i="65"/>
  <c r="AC132" i="65"/>
  <c r="AB132" i="65"/>
  <c r="AA132" i="65"/>
  <c r="AA133" i="65" s="1"/>
  <c r="Z132" i="65"/>
  <c r="Z133" i="65" s="1"/>
  <c r="Y132" i="65"/>
  <c r="X132" i="65"/>
  <c r="W132" i="65"/>
  <c r="W133" i="65" s="1"/>
  <c r="AI131" i="65"/>
  <c r="AA131" i="65"/>
  <c r="AO130" i="65"/>
  <c r="AN130" i="65"/>
  <c r="AM130" i="65"/>
  <c r="AM131" i="65"/>
  <c r="AL130" i="65"/>
  <c r="AL131" i="65"/>
  <c r="AK130" i="65"/>
  <c r="AK131" i="65"/>
  <c r="AJ130" i="65"/>
  <c r="AI130" i="65"/>
  <c r="AH130" i="65"/>
  <c r="AG130" i="65"/>
  <c r="AF130" i="65"/>
  <c r="AE130" i="65"/>
  <c r="AE131" i="65"/>
  <c r="AD130" i="65"/>
  <c r="AD131" i="65"/>
  <c r="I131" i="65" s="1"/>
  <c r="AC130" i="65"/>
  <c r="AC131" i="65"/>
  <c r="AB130" i="65"/>
  <c r="G130" i="65" s="1"/>
  <c r="AA130" i="65"/>
  <c r="Z130" i="65"/>
  <c r="Y130" i="65"/>
  <c r="X130" i="65"/>
  <c r="W130" i="65"/>
  <c r="W131" i="65" s="1"/>
  <c r="I130" i="65"/>
  <c r="AE129" i="65"/>
  <c r="X129" i="65"/>
  <c r="C129" i="65" s="1"/>
  <c r="W129" i="65"/>
  <c r="AO128" i="65"/>
  <c r="AN128" i="65"/>
  <c r="AM128" i="65"/>
  <c r="AM129" i="65" s="1"/>
  <c r="AL128" i="65"/>
  <c r="AK128" i="65"/>
  <c r="AJ128" i="65"/>
  <c r="AI128" i="65"/>
  <c r="AI129" i="65"/>
  <c r="AH128" i="65"/>
  <c r="AG128" i="65"/>
  <c r="AG129" i="65" s="1"/>
  <c r="AF128" i="65"/>
  <c r="AE128" i="65"/>
  <c r="AD128" i="65"/>
  <c r="AC128" i="65"/>
  <c r="AB128" i="65"/>
  <c r="AA128" i="65"/>
  <c r="AA129" i="65"/>
  <c r="Z128" i="65"/>
  <c r="Y128" i="65"/>
  <c r="X128" i="65"/>
  <c r="W128" i="65"/>
  <c r="AJ127" i="65"/>
  <c r="AO126" i="65"/>
  <c r="AN126" i="65"/>
  <c r="AN127" i="65"/>
  <c r="AM126" i="65"/>
  <c r="AM127" i="65"/>
  <c r="AL126" i="65"/>
  <c r="AK126" i="65"/>
  <c r="AK127" i="65"/>
  <c r="AJ126" i="65"/>
  <c r="AI126" i="65"/>
  <c r="AI127" i="65" s="1"/>
  <c r="AH126" i="65"/>
  <c r="AG126" i="65"/>
  <c r="AF126" i="65"/>
  <c r="AF127" i="65"/>
  <c r="AE126" i="65"/>
  <c r="AE127" i="65"/>
  <c r="AD126" i="65"/>
  <c r="AD127" i="65"/>
  <c r="AC126" i="65"/>
  <c r="AC127" i="65" s="1"/>
  <c r="AB126" i="65"/>
  <c r="AB127" i="65" s="1"/>
  <c r="AA126" i="65"/>
  <c r="AA127" i="65" s="1"/>
  <c r="Z126" i="65"/>
  <c r="Y126" i="65"/>
  <c r="X126" i="65"/>
  <c r="X127" i="65"/>
  <c r="W126" i="65"/>
  <c r="W127" i="65" s="1"/>
  <c r="AM125" i="65"/>
  <c r="AF125" i="65"/>
  <c r="AE125" i="65"/>
  <c r="W125" i="65"/>
  <c r="AO124" i="65"/>
  <c r="AN124" i="65"/>
  <c r="AN125" i="65" s="1"/>
  <c r="AM124" i="65"/>
  <c r="AL124" i="65"/>
  <c r="AK124" i="65"/>
  <c r="AJ124" i="65"/>
  <c r="AI124" i="65"/>
  <c r="AI125" i="65" s="1"/>
  <c r="AH124" i="65"/>
  <c r="AG124" i="65"/>
  <c r="AF124" i="65"/>
  <c r="AE124" i="65"/>
  <c r="AD124" i="65"/>
  <c r="AC124" i="65"/>
  <c r="AB124" i="65"/>
  <c r="AB125" i="65" s="1"/>
  <c r="AA124" i="65"/>
  <c r="AA125" i="65" s="1"/>
  <c r="Z124" i="65"/>
  <c r="Y124" i="65"/>
  <c r="X124" i="65"/>
  <c r="X125" i="65" s="1"/>
  <c r="W124" i="65"/>
  <c r="AI123" i="65"/>
  <c r="AB123" i="65"/>
  <c r="AO122" i="65"/>
  <c r="AN122" i="65"/>
  <c r="AN123" i="65" s="1"/>
  <c r="AM122" i="65"/>
  <c r="AM123" i="65" s="1"/>
  <c r="AL122" i="65"/>
  <c r="AK122" i="65"/>
  <c r="AJ122" i="65"/>
  <c r="AJ123" i="65" s="1"/>
  <c r="AI122" i="65"/>
  <c r="AH122" i="65"/>
  <c r="AG122" i="65"/>
  <c r="AF122" i="65"/>
  <c r="AE122" i="65"/>
  <c r="AE123" i="65"/>
  <c r="AD122" i="65"/>
  <c r="AC122" i="65"/>
  <c r="AC123" i="65"/>
  <c r="AB122" i="65"/>
  <c r="AA122" i="65"/>
  <c r="AA123" i="65" s="1"/>
  <c r="Z122" i="65"/>
  <c r="Y122" i="65"/>
  <c r="X122" i="65"/>
  <c r="X123" i="65"/>
  <c r="W122" i="65"/>
  <c r="W123" i="65"/>
  <c r="AG121" i="65"/>
  <c r="AF121" i="65"/>
  <c r="AE121" i="65"/>
  <c r="AD121" i="65"/>
  <c r="AC121" i="65"/>
  <c r="AB121" i="65"/>
  <c r="AA121" i="65"/>
  <c r="Z121" i="65"/>
  <c r="Y121" i="65"/>
  <c r="X121" i="65"/>
  <c r="AO120" i="65"/>
  <c r="AO121" i="65"/>
  <c r="AN120" i="65"/>
  <c r="AN121" i="65"/>
  <c r="AM120" i="65"/>
  <c r="AL120" i="65"/>
  <c r="AL121" i="65" s="1"/>
  <c r="AK120" i="65"/>
  <c r="AJ120" i="65"/>
  <c r="AJ121" i="65" s="1"/>
  <c r="AI120" i="65"/>
  <c r="AI121" i="65"/>
  <c r="AH120" i="65"/>
  <c r="AH121" i="65" s="1"/>
  <c r="W120" i="65"/>
  <c r="W121" i="65"/>
  <c r="AI119" i="65"/>
  <c r="AG119" i="65"/>
  <c r="AF119" i="65"/>
  <c r="AE119" i="65"/>
  <c r="AD119" i="65"/>
  <c r="AC119" i="65"/>
  <c r="AB119" i="65"/>
  <c r="AA119" i="65"/>
  <c r="Z119" i="65"/>
  <c r="Y119" i="65"/>
  <c r="X119" i="65"/>
  <c r="AO118" i="65"/>
  <c r="AN118" i="65"/>
  <c r="AM118" i="65"/>
  <c r="AL118" i="65"/>
  <c r="AK118" i="65"/>
  <c r="AJ118" i="65"/>
  <c r="AJ119" i="65" s="1"/>
  <c r="AI118" i="65"/>
  <c r="AH118" i="65"/>
  <c r="AH119" i="65"/>
  <c r="W118" i="65"/>
  <c r="AH117" i="65"/>
  <c r="AG117" i="65"/>
  <c r="AF117" i="65"/>
  <c r="AE117" i="65"/>
  <c r="AD117" i="65"/>
  <c r="AC117" i="65"/>
  <c r="AB117" i="65"/>
  <c r="AA117" i="65"/>
  <c r="Z117" i="65"/>
  <c r="Y117" i="65"/>
  <c r="X117" i="65"/>
  <c r="AO116" i="65"/>
  <c r="AN116" i="65"/>
  <c r="AM116" i="65"/>
  <c r="AL116" i="65"/>
  <c r="AL117" i="65" s="1"/>
  <c r="AK116" i="65"/>
  <c r="AJ116" i="65"/>
  <c r="AI116" i="65"/>
  <c r="AH116" i="65"/>
  <c r="W116" i="65"/>
  <c r="C116" i="65"/>
  <c r="AN115" i="65"/>
  <c r="AG115" i="65"/>
  <c r="AF115" i="65"/>
  <c r="AE115" i="65"/>
  <c r="AD115" i="65"/>
  <c r="AC115" i="65"/>
  <c r="AB115" i="65"/>
  <c r="AA115" i="65"/>
  <c r="Z115" i="65"/>
  <c r="Y115" i="65"/>
  <c r="X115" i="65"/>
  <c r="W115" i="65"/>
  <c r="AO114" i="65"/>
  <c r="AN114" i="65"/>
  <c r="AM114" i="65"/>
  <c r="AM115" i="65" s="1"/>
  <c r="AL114" i="65"/>
  <c r="AL115" i="65" s="1"/>
  <c r="AK114" i="65"/>
  <c r="AJ114" i="65"/>
  <c r="AI114" i="65"/>
  <c r="AI115" i="65" s="1"/>
  <c r="AH114" i="65"/>
  <c r="AH115" i="65"/>
  <c r="W114" i="65"/>
  <c r="AO113" i="65"/>
  <c r="AG113" i="65"/>
  <c r="AF113" i="65"/>
  <c r="K113" i="65" s="1"/>
  <c r="AE113" i="65"/>
  <c r="AD113" i="65"/>
  <c r="AC113" i="65"/>
  <c r="H113" i="65" s="1"/>
  <c r="AB113" i="65"/>
  <c r="G113" i="65" s="1"/>
  <c r="AA113" i="65"/>
  <c r="Z113" i="65"/>
  <c r="Y113" i="65"/>
  <c r="X113" i="65"/>
  <c r="W113" i="65"/>
  <c r="AO112" i="65"/>
  <c r="T112" i="65" s="1"/>
  <c r="AN112" i="65"/>
  <c r="AN113" i="65" s="1"/>
  <c r="AM112" i="65"/>
  <c r="AL112" i="65"/>
  <c r="AK112" i="65"/>
  <c r="AK113" i="65" s="1"/>
  <c r="AJ112" i="65"/>
  <c r="AJ113" i="65" s="1"/>
  <c r="AI112" i="65"/>
  <c r="AH112" i="65"/>
  <c r="AH113" i="65" s="1"/>
  <c r="W112" i="65"/>
  <c r="H112" i="65"/>
  <c r="G112" i="65"/>
  <c r="AN111" i="65"/>
  <c r="S111" i="65" s="1"/>
  <c r="AH111" i="65"/>
  <c r="AG111" i="65"/>
  <c r="AF111" i="65"/>
  <c r="AE111" i="65"/>
  <c r="AD111" i="65"/>
  <c r="AC111" i="65"/>
  <c r="AB111" i="65"/>
  <c r="AA111" i="65"/>
  <c r="Z111" i="65"/>
  <c r="Y111" i="65"/>
  <c r="X111" i="65"/>
  <c r="W111" i="65"/>
  <c r="AN110" i="65"/>
  <c r="S110" i="65" s="1"/>
  <c r="AM110" i="65"/>
  <c r="AL110" i="65"/>
  <c r="AL111" i="65"/>
  <c r="AK110" i="65"/>
  <c r="AK111" i="65" s="1"/>
  <c r="AJ110" i="65"/>
  <c r="AJ111" i="65"/>
  <c r="AI110" i="65"/>
  <c r="AI111" i="65" s="1"/>
  <c r="AH110" i="65"/>
  <c r="W110" i="65"/>
  <c r="AJ109" i="65"/>
  <c r="AG109" i="65"/>
  <c r="AF109" i="65"/>
  <c r="AE109" i="65"/>
  <c r="AD109" i="65"/>
  <c r="AC109" i="65"/>
  <c r="AB109" i="65"/>
  <c r="AA109" i="65"/>
  <c r="Z109" i="65"/>
  <c r="Y109" i="65"/>
  <c r="X109" i="65"/>
  <c r="AM108" i="65"/>
  <c r="AL108" i="65"/>
  <c r="AL109" i="65"/>
  <c r="AK108" i="65"/>
  <c r="AK109" i="65"/>
  <c r="AJ108" i="65"/>
  <c r="AI108" i="65"/>
  <c r="AI109" i="65" s="1"/>
  <c r="AH108" i="65"/>
  <c r="AH109" i="65" s="1"/>
  <c r="W108" i="65"/>
  <c r="AG107" i="65"/>
  <c r="AF107" i="65"/>
  <c r="AE107" i="65"/>
  <c r="AD107" i="65"/>
  <c r="AC107" i="65"/>
  <c r="AB107" i="65"/>
  <c r="AA107" i="65"/>
  <c r="Z107" i="65"/>
  <c r="Y107" i="65"/>
  <c r="X107" i="65"/>
  <c r="C107" i="65" s="1"/>
  <c r="AL106" i="65"/>
  <c r="AL107" i="65" s="1"/>
  <c r="AK106" i="65"/>
  <c r="AJ106" i="65"/>
  <c r="AI106" i="65"/>
  <c r="AH106" i="65"/>
  <c r="AH107" i="65" s="1"/>
  <c r="W106" i="65"/>
  <c r="W107" i="65" s="1"/>
  <c r="AK105" i="65"/>
  <c r="AG105" i="65"/>
  <c r="AF105" i="65"/>
  <c r="AE105" i="65"/>
  <c r="AD105" i="65"/>
  <c r="AC105" i="65"/>
  <c r="AB105" i="65"/>
  <c r="AA105" i="65"/>
  <c r="Z105" i="65"/>
  <c r="Y105" i="65"/>
  <c r="X105" i="65"/>
  <c r="AK104" i="65"/>
  <c r="AJ104" i="65"/>
  <c r="AJ105" i="65"/>
  <c r="AI104" i="65"/>
  <c r="AI105" i="65"/>
  <c r="AH104" i="65"/>
  <c r="AH105" i="65" s="1"/>
  <c r="W104" i="65"/>
  <c r="AJ103" i="65"/>
  <c r="AG103" i="65"/>
  <c r="AF103" i="65"/>
  <c r="AE103" i="65"/>
  <c r="AD103" i="65"/>
  <c r="AC103" i="65"/>
  <c r="AB103" i="65"/>
  <c r="AA103" i="65"/>
  <c r="Z103" i="65"/>
  <c r="Y103" i="65"/>
  <c r="X103" i="65"/>
  <c r="AJ102" i="65"/>
  <c r="AI102" i="65"/>
  <c r="AI103" i="65" s="1"/>
  <c r="AH102" i="65"/>
  <c r="AH103" i="65" s="1"/>
  <c r="W102" i="65"/>
  <c r="AG101" i="65"/>
  <c r="AF101" i="65"/>
  <c r="AE101" i="65"/>
  <c r="AD101" i="65"/>
  <c r="I101" i="65" s="1"/>
  <c r="AC101" i="65"/>
  <c r="AB101" i="65"/>
  <c r="AA101" i="65"/>
  <c r="Z101" i="65"/>
  <c r="Y101" i="65"/>
  <c r="X101" i="65"/>
  <c r="K101" i="65"/>
  <c r="D101" i="65"/>
  <c r="C101" i="65"/>
  <c r="AI100" i="65"/>
  <c r="AI101" i="65" s="1"/>
  <c r="AH100" i="65"/>
  <c r="AH101" i="65" s="1"/>
  <c r="W100" i="65"/>
  <c r="C100" i="65"/>
  <c r="AG99" i="65"/>
  <c r="AF99" i="65"/>
  <c r="AE99" i="65"/>
  <c r="AD99" i="65"/>
  <c r="AC99" i="65"/>
  <c r="H99" i="65"/>
  <c r="AB99" i="65"/>
  <c r="AA99" i="65"/>
  <c r="Z99" i="65"/>
  <c r="Y99" i="65"/>
  <c r="X99" i="65"/>
  <c r="AH98" i="65"/>
  <c r="AH99" i="65" s="1"/>
  <c r="W98" i="65"/>
  <c r="W99" i="65"/>
  <c r="H98" i="65"/>
  <c r="AG97" i="65"/>
  <c r="AF97" i="65"/>
  <c r="AE97" i="65"/>
  <c r="AD97" i="65"/>
  <c r="AC97" i="65"/>
  <c r="AB97" i="65"/>
  <c r="AA97" i="65"/>
  <c r="Z97" i="65"/>
  <c r="Y97" i="65"/>
  <c r="X97" i="65"/>
  <c r="C97" i="65" s="1"/>
  <c r="W97" i="65"/>
  <c r="W96" i="65"/>
  <c r="AF95" i="65"/>
  <c r="AE95" i="65"/>
  <c r="AD95" i="65"/>
  <c r="AC95" i="65"/>
  <c r="H95" i="65" s="1"/>
  <c r="AB95" i="65"/>
  <c r="AA95" i="65"/>
  <c r="Z95" i="65"/>
  <c r="Y95" i="65"/>
  <c r="X95" i="65"/>
  <c r="W95" i="65"/>
  <c r="W94" i="65"/>
  <c r="AE93" i="65"/>
  <c r="AD93" i="65"/>
  <c r="I93" i="65" s="1"/>
  <c r="AC93" i="65"/>
  <c r="AB93" i="65"/>
  <c r="AA93" i="65"/>
  <c r="Z93" i="65"/>
  <c r="Y93" i="65"/>
  <c r="X93" i="65"/>
  <c r="W92" i="65"/>
  <c r="W93" i="65" s="1"/>
  <c r="AD91" i="65"/>
  <c r="AC91" i="65"/>
  <c r="AB91" i="65"/>
  <c r="AA91" i="65"/>
  <c r="Z91" i="65"/>
  <c r="Y91" i="65"/>
  <c r="X91" i="65"/>
  <c r="W90" i="65"/>
  <c r="W91" i="65" s="1"/>
  <c r="AC89" i="65"/>
  <c r="AB89" i="65"/>
  <c r="AA89" i="65"/>
  <c r="Z89" i="65"/>
  <c r="Y89" i="65"/>
  <c r="X89" i="65"/>
  <c r="W88" i="65"/>
  <c r="AB87" i="65"/>
  <c r="AA87" i="65"/>
  <c r="Z87" i="65"/>
  <c r="Y87" i="65"/>
  <c r="X87" i="65"/>
  <c r="W86" i="65"/>
  <c r="AA85" i="65"/>
  <c r="Z85" i="65"/>
  <c r="Y85" i="65"/>
  <c r="X85" i="65"/>
  <c r="W85" i="65"/>
  <c r="W84" i="65"/>
  <c r="Z83" i="65"/>
  <c r="Y83" i="65"/>
  <c r="X83" i="65"/>
  <c r="C83" i="65" s="1"/>
  <c r="W82" i="65"/>
  <c r="W83" i="65"/>
  <c r="Y81" i="65"/>
  <c r="X81" i="65"/>
  <c r="W80" i="65"/>
  <c r="X79" i="65"/>
  <c r="W78" i="65"/>
  <c r="W77" i="65"/>
  <c r="AO196" i="64"/>
  <c r="AO192" i="64"/>
  <c r="AN200" i="64"/>
  <c r="AN198" i="64"/>
  <c r="AN196" i="64"/>
  <c r="AN192" i="64"/>
  <c r="AN184" i="64"/>
  <c r="AN182" i="64"/>
  <c r="AL202" i="64"/>
  <c r="AL200" i="64"/>
  <c r="Q130" i="64"/>
  <c r="AL196" i="64"/>
  <c r="AL192" i="64"/>
  <c r="AL186" i="64"/>
  <c r="AL184" i="64"/>
  <c r="Q114" i="64"/>
  <c r="AL182" i="64"/>
  <c r="AL180" i="64"/>
  <c r="AL178" i="64"/>
  <c r="AK202" i="64"/>
  <c r="AK198" i="64"/>
  <c r="AK192" i="64"/>
  <c r="AK186" i="64"/>
  <c r="AK184" i="64"/>
  <c r="P114" i="64"/>
  <c r="AK182" i="64"/>
  <c r="AJ202" i="64"/>
  <c r="AJ200" i="64"/>
  <c r="AJ198" i="64"/>
  <c r="O128" i="64"/>
  <c r="AJ196" i="64"/>
  <c r="AJ190" i="64"/>
  <c r="AJ186" i="64"/>
  <c r="AJ184" i="64"/>
  <c r="AJ182" i="64"/>
  <c r="AJ176" i="64"/>
  <c r="AI200" i="64"/>
  <c r="AI184" i="64"/>
  <c r="AI182" i="64"/>
  <c r="N112" i="64"/>
  <c r="AH196" i="64"/>
  <c r="M126" i="64"/>
  <c r="AH180" i="64"/>
  <c r="AG200" i="64"/>
  <c r="AG198" i="64"/>
  <c r="AG196" i="64"/>
  <c r="AG192" i="64"/>
  <c r="AG190" i="64"/>
  <c r="AG186" i="64"/>
  <c r="AG184" i="64"/>
  <c r="AG182" i="64"/>
  <c r="AG180" i="64"/>
  <c r="L110" i="64"/>
  <c r="AG176" i="64"/>
  <c r="AG174" i="64"/>
  <c r="AG170" i="64"/>
  <c r="L101" i="64"/>
  <c r="AG168" i="64"/>
  <c r="L99" i="64"/>
  <c r="AF202" i="64"/>
  <c r="K132" i="64"/>
  <c r="AF198" i="64"/>
  <c r="AF196" i="64"/>
  <c r="AF192" i="64"/>
  <c r="AF186" i="64"/>
  <c r="K116" i="64"/>
  <c r="AF184" i="64"/>
  <c r="AF182" i="64"/>
  <c r="AF180" i="64"/>
  <c r="K110" i="64"/>
  <c r="AF176" i="64"/>
  <c r="AF170" i="64"/>
  <c r="AF166" i="64"/>
  <c r="AD202" i="64"/>
  <c r="AD200" i="64"/>
  <c r="AD198" i="64"/>
  <c r="AD186" i="64"/>
  <c r="AD184" i="64"/>
  <c r="I114" i="64" s="1"/>
  <c r="AD182" i="64"/>
  <c r="AD170" i="64"/>
  <c r="AD168" i="64"/>
  <c r="AD166" i="64"/>
  <c r="AD164" i="64"/>
  <c r="AD162" i="64"/>
  <c r="AC200" i="64"/>
  <c r="AC198" i="64"/>
  <c r="AC196" i="64"/>
  <c r="H127" i="64"/>
  <c r="AC192" i="64"/>
  <c r="AC184" i="64"/>
  <c r="H114" i="64" s="1"/>
  <c r="AC182" i="64"/>
  <c r="AC180" i="64"/>
  <c r="AC176" i="64"/>
  <c r="AC166" i="64"/>
  <c r="AC164" i="64"/>
  <c r="AC160" i="64"/>
  <c r="H91" i="64"/>
  <c r="AB202" i="64"/>
  <c r="AB196" i="64"/>
  <c r="AB192" i="64"/>
  <c r="AB186" i="64"/>
  <c r="AB184" i="64"/>
  <c r="AB180" i="64"/>
  <c r="AB176" i="64"/>
  <c r="G107" i="64"/>
  <c r="AB170" i="64"/>
  <c r="G100" i="64"/>
  <c r="AB168" i="64"/>
  <c r="G98" i="64" s="1"/>
  <c r="AB164" i="64"/>
  <c r="AB160" i="64"/>
  <c r="AA186" i="64"/>
  <c r="AA184" i="64"/>
  <c r="AA166" i="64"/>
  <c r="F96" i="64"/>
  <c r="AA164" i="64"/>
  <c r="Z192" i="64"/>
  <c r="Z168" i="64"/>
  <c r="Y202" i="64"/>
  <c r="Y198" i="64"/>
  <c r="Y196" i="64"/>
  <c r="Y192" i="64"/>
  <c r="Y186" i="64"/>
  <c r="Y184" i="64"/>
  <c r="Y182" i="64"/>
  <c r="Y180" i="64"/>
  <c r="D110" i="64" s="1"/>
  <c r="Y176" i="64"/>
  <c r="Y170" i="64"/>
  <c r="Y166" i="64"/>
  <c r="Y164" i="64"/>
  <c r="D94" i="64" s="1"/>
  <c r="Y160" i="64"/>
  <c r="Y154" i="64"/>
  <c r="D84" i="64" s="1"/>
  <c r="Y152" i="64"/>
  <c r="D82" i="64"/>
  <c r="AO182" i="64"/>
  <c r="AN180" i="64"/>
  <c r="AL176" i="64"/>
  <c r="AG166" i="64"/>
  <c r="AF164" i="64"/>
  <c r="K94" i="64"/>
  <c r="AD160" i="64"/>
  <c r="I90" i="64" s="1"/>
  <c r="Y150" i="64"/>
  <c r="X202" i="64"/>
  <c r="X198" i="64"/>
  <c r="X196" i="64"/>
  <c r="X192" i="64"/>
  <c r="X190" i="64"/>
  <c r="X188" i="64"/>
  <c r="X184" i="64"/>
  <c r="X182" i="64"/>
  <c r="X180" i="64"/>
  <c r="C110" i="64"/>
  <c r="X176" i="64"/>
  <c r="X174" i="64"/>
  <c r="X170" i="64"/>
  <c r="C101" i="64"/>
  <c r="X168" i="64"/>
  <c r="X166" i="64"/>
  <c r="X164" i="64"/>
  <c r="C94" i="64" s="1"/>
  <c r="X158" i="64"/>
  <c r="C88" i="64" s="1"/>
  <c r="X154" i="64"/>
  <c r="C84" i="64" s="1"/>
  <c r="X152" i="64"/>
  <c r="C82" i="64" s="1"/>
  <c r="X150" i="64"/>
  <c r="X148" i="64"/>
  <c r="C79" i="64"/>
  <c r="W202" i="64"/>
  <c r="B132" i="64"/>
  <c r="W200" i="64"/>
  <c r="W198" i="64"/>
  <c r="W196" i="64"/>
  <c r="W186" i="64"/>
  <c r="W184" i="64"/>
  <c r="W182" i="64"/>
  <c r="W180" i="64"/>
  <c r="W176" i="64"/>
  <c r="W170" i="64"/>
  <c r="W166" i="64"/>
  <c r="W164" i="64"/>
  <c r="W160" i="64"/>
  <c r="B90" i="64"/>
  <c r="W154" i="64"/>
  <c r="W152" i="64"/>
  <c r="W150" i="64"/>
  <c r="W146" i="64"/>
  <c r="B76" i="64" s="1"/>
  <c r="T203" i="64"/>
  <c r="AO133" i="64" s="1"/>
  <c r="S203" i="64"/>
  <c r="R203" i="64"/>
  <c r="Q203" i="64"/>
  <c r="P203" i="64"/>
  <c r="O203" i="64"/>
  <c r="N203" i="64"/>
  <c r="M203" i="64"/>
  <c r="L203" i="64"/>
  <c r="AG133" i="64" s="1"/>
  <c r="K203" i="64"/>
  <c r="J203" i="64"/>
  <c r="I203" i="64"/>
  <c r="H203" i="64"/>
  <c r="AC133" i="64" s="1"/>
  <c r="G203" i="64"/>
  <c r="F203" i="64"/>
  <c r="E203" i="64"/>
  <c r="D203" i="64"/>
  <c r="C203" i="64"/>
  <c r="B203" i="64"/>
  <c r="T201" i="64"/>
  <c r="S201" i="64"/>
  <c r="R201" i="64"/>
  <c r="Q201" i="64"/>
  <c r="P201" i="64"/>
  <c r="O201" i="64"/>
  <c r="N201" i="64"/>
  <c r="M201" i="64"/>
  <c r="L201" i="64"/>
  <c r="K201" i="64"/>
  <c r="J201" i="64"/>
  <c r="I201" i="64"/>
  <c r="H201" i="64"/>
  <c r="G201" i="64"/>
  <c r="AB131" i="64" s="1"/>
  <c r="F201" i="64"/>
  <c r="E201" i="64"/>
  <c r="D201" i="64"/>
  <c r="C201" i="64"/>
  <c r="B201" i="64"/>
  <c r="T199" i="64"/>
  <c r="S199" i="64"/>
  <c r="R199" i="64"/>
  <c r="AM129" i="64" s="1"/>
  <c r="Q199" i="64"/>
  <c r="P199" i="64"/>
  <c r="O199" i="64"/>
  <c r="N199" i="64"/>
  <c r="M199" i="64"/>
  <c r="L199" i="64"/>
  <c r="K199" i="64"/>
  <c r="J199" i="64"/>
  <c r="I199" i="64"/>
  <c r="H199" i="64"/>
  <c r="G199" i="64"/>
  <c r="F199" i="64"/>
  <c r="E199" i="64"/>
  <c r="D199" i="64"/>
  <c r="C199" i="64"/>
  <c r="B199" i="64"/>
  <c r="W129" i="64" s="1"/>
  <c r="B129" i="64" s="1"/>
  <c r="T197" i="64"/>
  <c r="S197" i="64"/>
  <c r="R197" i="64"/>
  <c r="Q197" i="64"/>
  <c r="P197" i="64"/>
  <c r="O197" i="64"/>
  <c r="N197" i="64"/>
  <c r="M197" i="64"/>
  <c r="L197" i="64"/>
  <c r="K197" i="64"/>
  <c r="J197" i="64"/>
  <c r="I197" i="64"/>
  <c r="H197" i="64"/>
  <c r="G197" i="64"/>
  <c r="F197" i="64"/>
  <c r="E197" i="64"/>
  <c r="Z127" i="64" s="1"/>
  <c r="D197" i="64"/>
  <c r="C197" i="64"/>
  <c r="B197" i="64"/>
  <c r="T195" i="64"/>
  <c r="AO125" i="64" s="1"/>
  <c r="S195" i="64"/>
  <c r="R195" i="64"/>
  <c r="AM125" i="64" s="1"/>
  <c r="Q195" i="64"/>
  <c r="P195" i="64"/>
  <c r="AK125" i="64" s="1"/>
  <c r="O195" i="64"/>
  <c r="N195" i="64"/>
  <c r="M195" i="64"/>
  <c r="L195" i="64"/>
  <c r="K195" i="64"/>
  <c r="J195" i="64"/>
  <c r="I195" i="64"/>
  <c r="H195" i="64"/>
  <c r="G195" i="64"/>
  <c r="F195" i="64"/>
  <c r="E195" i="64"/>
  <c r="D195" i="64"/>
  <c r="C195" i="64"/>
  <c r="B195" i="64"/>
  <c r="T193" i="64"/>
  <c r="S193" i="64"/>
  <c r="R193" i="64"/>
  <c r="Q193" i="64"/>
  <c r="P193" i="64"/>
  <c r="O193" i="64"/>
  <c r="N193" i="64"/>
  <c r="M193" i="64"/>
  <c r="AH123" i="64" s="1"/>
  <c r="L193" i="64"/>
  <c r="K193" i="64"/>
  <c r="J193" i="64"/>
  <c r="I193" i="64"/>
  <c r="H193" i="64"/>
  <c r="G193" i="64"/>
  <c r="F193" i="64"/>
  <c r="E193" i="64"/>
  <c r="Z123" i="64" s="1"/>
  <c r="D193" i="64"/>
  <c r="C193" i="64"/>
  <c r="B193" i="64"/>
  <c r="T191" i="64"/>
  <c r="S191" i="64"/>
  <c r="R191" i="64"/>
  <c r="Q191" i="64"/>
  <c r="P191" i="64"/>
  <c r="O191" i="64"/>
  <c r="N191" i="64"/>
  <c r="M191" i="64"/>
  <c r="T189" i="64"/>
  <c r="S189" i="64"/>
  <c r="R189" i="64"/>
  <c r="Q189" i="64"/>
  <c r="P189" i="64"/>
  <c r="O189" i="64"/>
  <c r="N189" i="64"/>
  <c r="AI119" i="64" s="1"/>
  <c r="M189" i="64"/>
  <c r="T187" i="64"/>
  <c r="S187" i="64"/>
  <c r="R187" i="64"/>
  <c r="Q187" i="64"/>
  <c r="P187" i="64"/>
  <c r="O187" i="64"/>
  <c r="N187" i="64"/>
  <c r="M187" i="64"/>
  <c r="T185" i="64"/>
  <c r="S185" i="64"/>
  <c r="R185" i="64"/>
  <c r="Q185" i="64"/>
  <c r="P185" i="64"/>
  <c r="O185" i="64"/>
  <c r="N185" i="64"/>
  <c r="AI115" i="64" s="1"/>
  <c r="M185" i="64"/>
  <c r="T183" i="64"/>
  <c r="S183" i="64"/>
  <c r="R183" i="64"/>
  <c r="Q183" i="64"/>
  <c r="P183" i="64"/>
  <c r="O183" i="64"/>
  <c r="N183" i="64"/>
  <c r="M183" i="64"/>
  <c r="S181" i="64"/>
  <c r="R181" i="64"/>
  <c r="Q181" i="64"/>
  <c r="AL111" i="64" s="1"/>
  <c r="P181" i="64"/>
  <c r="O181" i="64"/>
  <c r="N181" i="64"/>
  <c r="M181" i="64"/>
  <c r="R179" i="64"/>
  <c r="Q179" i="64"/>
  <c r="P179" i="64"/>
  <c r="O179" i="64"/>
  <c r="N179" i="64"/>
  <c r="M179" i="64"/>
  <c r="Q177" i="64"/>
  <c r="P177" i="64"/>
  <c r="O177" i="64"/>
  <c r="N177" i="64"/>
  <c r="M177" i="64"/>
  <c r="P175" i="64"/>
  <c r="O175" i="64"/>
  <c r="N175" i="64"/>
  <c r="M175" i="64"/>
  <c r="O173" i="64"/>
  <c r="AJ103" i="64" s="1"/>
  <c r="N173" i="64"/>
  <c r="M173" i="64"/>
  <c r="N171" i="64"/>
  <c r="M171" i="64"/>
  <c r="M169" i="64"/>
  <c r="AO135" i="64"/>
  <c r="AN135" i="64"/>
  <c r="AM135" i="64"/>
  <c r="AL135" i="64"/>
  <c r="AK135" i="64"/>
  <c r="AJ135" i="64"/>
  <c r="AI135" i="64"/>
  <c r="AH135" i="64"/>
  <c r="AG135" i="64"/>
  <c r="AF135" i="64"/>
  <c r="AE135" i="64"/>
  <c r="AD135" i="64"/>
  <c r="AC135" i="64"/>
  <c r="AB135" i="64"/>
  <c r="AA135" i="64"/>
  <c r="Z135" i="64"/>
  <c r="Y135" i="64"/>
  <c r="X135" i="64"/>
  <c r="W135" i="64"/>
  <c r="AE133" i="64"/>
  <c r="W133" i="64"/>
  <c r="AO132" i="64"/>
  <c r="AN132" i="64"/>
  <c r="AN133" i="64"/>
  <c r="AM132" i="64"/>
  <c r="AM133" i="64"/>
  <c r="AL132" i="64"/>
  <c r="AL133" i="64"/>
  <c r="AK132" i="64"/>
  <c r="AK133" i="64"/>
  <c r="AJ132" i="64"/>
  <c r="AI132" i="64"/>
  <c r="AH132" i="64"/>
  <c r="AH133" i="64"/>
  <c r="AG132" i="64"/>
  <c r="AF132" i="64"/>
  <c r="AF133" i="64"/>
  <c r="AE132" i="64"/>
  <c r="AD132" i="64"/>
  <c r="AD133" i="64" s="1"/>
  <c r="AC132" i="64"/>
  <c r="AB132" i="64"/>
  <c r="AA132" i="64"/>
  <c r="Z132" i="64"/>
  <c r="Z133" i="64" s="1"/>
  <c r="Y132" i="64"/>
  <c r="X132" i="64"/>
  <c r="W132" i="64"/>
  <c r="AK131" i="64"/>
  <c r="AG131" i="64"/>
  <c r="L131" i="64" s="1"/>
  <c r="Z131" i="64"/>
  <c r="AO130" i="64"/>
  <c r="AO131" i="64" s="1"/>
  <c r="AN130" i="64"/>
  <c r="AM130" i="64"/>
  <c r="AL130" i="64"/>
  <c r="AL131" i="64"/>
  <c r="AK130" i="64"/>
  <c r="AJ130" i="64"/>
  <c r="AI130" i="64"/>
  <c r="AI131" i="64" s="1"/>
  <c r="AH130" i="64"/>
  <c r="AH131" i="64" s="1"/>
  <c r="AG130" i="64"/>
  <c r="AF130" i="64"/>
  <c r="AE130" i="64"/>
  <c r="AD130" i="64"/>
  <c r="AC130" i="64"/>
  <c r="AC131" i="64" s="1"/>
  <c r="AB130" i="64"/>
  <c r="AA130" i="64"/>
  <c r="AA131" i="64"/>
  <c r="Z130" i="64"/>
  <c r="Y130" i="64"/>
  <c r="Y131" i="64" s="1"/>
  <c r="X130" i="64"/>
  <c r="W130" i="64"/>
  <c r="AL129" i="64"/>
  <c r="AG129" i="64"/>
  <c r="AC129" i="64"/>
  <c r="AO128" i="64"/>
  <c r="AO129" i="64" s="1"/>
  <c r="AN128" i="64"/>
  <c r="AN129" i="64"/>
  <c r="AM128" i="64"/>
  <c r="AL128" i="64"/>
  <c r="AK128" i="64"/>
  <c r="AK129" i="64" s="1"/>
  <c r="AJ128" i="64"/>
  <c r="AI128" i="64"/>
  <c r="AH128" i="64"/>
  <c r="AH129" i="64"/>
  <c r="AG128" i="64"/>
  <c r="AF128" i="64"/>
  <c r="AF129" i="64" s="1"/>
  <c r="AE128" i="64"/>
  <c r="AD128" i="64"/>
  <c r="AD129" i="64" s="1"/>
  <c r="I129" i="64" s="1"/>
  <c r="AC128" i="64"/>
  <c r="AB128" i="64"/>
  <c r="AA128" i="64"/>
  <c r="Z128" i="64"/>
  <c r="Z129" i="64" s="1"/>
  <c r="Y128" i="64"/>
  <c r="Y129" i="64" s="1"/>
  <c r="X128" i="64"/>
  <c r="X129" i="64"/>
  <c r="W128" i="64"/>
  <c r="AK127" i="64"/>
  <c r="AH127" i="64"/>
  <c r="AC127" i="64"/>
  <c r="AO126" i="64"/>
  <c r="AO127" i="64" s="1"/>
  <c r="AN126" i="64"/>
  <c r="AM126" i="64"/>
  <c r="AL126" i="64"/>
  <c r="AL127" i="64"/>
  <c r="AK126" i="64"/>
  <c r="AJ126" i="64"/>
  <c r="AJ127" i="64" s="1"/>
  <c r="O127" i="64" s="1"/>
  <c r="AI126" i="64"/>
  <c r="AI127" i="64"/>
  <c r="AH126" i="64"/>
  <c r="AG126" i="64"/>
  <c r="AF126" i="64"/>
  <c r="AE126" i="64"/>
  <c r="AD126" i="64"/>
  <c r="AD127" i="64"/>
  <c r="AC126" i="64"/>
  <c r="AB126" i="64"/>
  <c r="AB127" i="64" s="1"/>
  <c r="G127" i="64" s="1"/>
  <c r="AA126" i="64"/>
  <c r="AA127" i="64"/>
  <c r="Z126" i="64"/>
  <c r="Y126" i="64"/>
  <c r="D126" i="64" s="1"/>
  <c r="X126" i="64"/>
  <c r="W126" i="64"/>
  <c r="AN125" i="64"/>
  <c r="X125" i="64"/>
  <c r="AO124" i="64"/>
  <c r="AN124" i="64"/>
  <c r="AM124" i="64"/>
  <c r="AL124" i="64"/>
  <c r="AL125" i="64" s="1"/>
  <c r="AK124" i="64"/>
  <c r="AJ124" i="64"/>
  <c r="AI124" i="64"/>
  <c r="AH124" i="64"/>
  <c r="AH125" i="64"/>
  <c r="M125" i="64" s="1"/>
  <c r="AG124" i="64"/>
  <c r="AG125" i="64" s="1"/>
  <c r="AF124" i="64"/>
  <c r="AF125" i="64" s="1"/>
  <c r="AE124" i="64"/>
  <c r="AE125" i="64"/>
  <c r="AD124" i="64"/>
  <c r="AD125" i="64" s="1"/>
  <c r="AC124" i="64"/>
  <c r="AB124" i="64"/>
  <c r="AA124" i="64"/>
  <c r="Z124" i="64"/>
  <c r="Z125" i="64"/>
  <c r="Y124" i="64"/>
  <c r="Y125" i="64" s="1"/>
  <c r="X124" i="64"/>
  <c r="W124" i="64"/>
  <c r="W125" i="64"/>
  <c r="AK123" i="64"/>
  <c r="AC123" i="64"/>
  <c r="AO122" i="64"/>
  <c r="AO123" i="64" s="1"/>
  <c r="T123" i="64" s="1"/>
  <c r="AN122" i="64"/>
  <c r="AM122" i="64"/>
  <c r="AL122" i="64"/>
  <c r="AL123" i="64"/>
  <c r="AK122" i="64"/>
  <c r="P122" i="64" s="1"/>
  <c r="AJ122" i="64"/>
  <c r="AJ123" i="64" s="1"/>
  <c r="AI122" i="64"/>
  <c r="AI123" i="64"/>
  <c r="AH122" i="64"/>
  <c r="AG122" i="64"/>
  <c r="AG123" i="64" s="1"/>
  <c r="L123" i="64" s="1"/>
  <c r="AF122" i="64"/>
  <c r="AE122" i="64"/>
  <c r="AD122" i="64"/>
  <c r="AD123" i="64"/>
  <c r="AC122" i="64"/>
  <c r="H122" i="64" s="1"/>
  <c r="AB122" i="64"/>
  <c r="AB123" i="64" s="1"/>
  <c r="AA122" i="64"/>
  <c r="AA123" i="64"/>
  <c r="Z122" i="64"/>
  <c r="Y122" i="64"/>
  <c r="Y123" i="64" s="1"/>
  <c r="D123" i="64" s="1"/>
  <c r="X122" i="64"/>
  <c r="W122" i="64"/>
  <c r="AN121" i="64"/>
  <c r="AG121" i="64"/>
  <c r="AF121" i="64"/>
  <c r="AE121" i="64"/>
  <c r="AD121" i="64"/>
  <c r="AC121" i="64"/>
  <c r="AB121" i="64"/>
  <c r="AA121" i="64"/>
  <c r="Z121" i="64"/>
  <c r="Y121" i="64"/>
  <c r="X121" i="64"/>
  <c r="AO120" i="64"/>
  <c r="AO121" i="64" s="1"/>
  <c r="AN120" i="64"/>
  <c r="AM120" i="64"/>
  <c r="AL120" i="64"/>
  <c r="AL121" i="64" s="1"/>
  <c r="AK120" i="64"/>
  <c r="AK121" i="64" s="1"/>
  <c r="AJ120" i="64"/>
  <c r="AJ121" i="64"/>
  <c r="AI120" i="64"/>
  <c r="AH120" i="64"/>
  <c r="AH121" i="64" s="1"/>
  <c r="W120" i="64"/>
  <c r="W121" i="64" s="1"/>
  <c r="AM119" i="64"/>
  <c r="AG119" i="64"/>
  <c r="AF119" i="64"/>
  <c r="AE119" i="64"/>
  <c r="AD119" i="64"/>
  <c r="AC119" i="64"/>
  <c r="AB119" i="64"/>
  <c r="AA119" i="64"/>
  <c r="Z119" i="64"/>
  <c r="Y119" i="64"/>
  <c r="X119" i="64"/>
  <c r="W119" i="64"/>
  <c r="AO118" i="64"/>
  <c r="AN118" i="64"/>
  <c r="AN119" i="64" s="1"/>
  <c r="AM118" i="64"/>
  <c r="AL118" i="64"/>
  <c r="AL119" i="64" s="1"/>
  <c r="AK118" i="64"/>
  <c r="AJ118" i="64"/>
  <c r="AJ119" i="64"/>
  <c r="AI118" i="64"/>
  <c r="AH118" i="64"/>
  <c r="AH119" i="64" s="1"/>
  <c r="W118" i="64"/>
  <c r="AG117" i="64"/>
  <c r="AF117" i="64"/>
  <c r="AE117" i="64"/>
  <c r="AD117" i="64"/>
  <c r="AC117" i="64"/>
  <c r="AB117" i="64"/>
  <c r="AA117" i="64"/>
  <c r="F117" i="64" s="1"/>
  <c r="Z117" i="64"/>
  <c r="Y117" i="64"/>
  <c r="X117" i="64"/>
  <c r="AO116" i="64"/>
  <c r="AO117" i="64" s="1"/>
  <c r="AN116" i="64"/>
  <c r="AN117" i="64"/>
  <c r="AM116" i="64"/>
  <c r="AL116" i="64"/>
  <c r="AL117" i="64" s="1"/>
  <c r="AK116" i="64"/>
  <c r="AK117" i="64" s="1"/>
  <c r="AJ116" i="64"/>
  <c r="AJ117" i="64"/>
  <c r="AI116" i="64"/>
  <c r="AH116" i="64"/>
  <c r="AH117" i="64" s="1"/>
  <c r="W116" i="64"/>
  <c r="B116" i="64" s="1"/>
  <c r="AG115" i="64"/>
  <c r="L115" i="64" s="1"/>
  <c r="AF115" i="64"/>
  <c r="K115" i="64" s="1"/>
  <c r="AE115" i="64"/>
  <c r="AD115" i="64"/>
  <c r="AC115" i="64"/>
  <c r="AB115" i="64"/>
  <c r="AA115" i="64"/>
  <c r="Z115" i="64"/>
  <c r="Y115" i="64"/>
  <c r="D115" i="64" s="1"/>
  <c r="X115" i="64"/>
  <c r="AO114" i="64"/>
  <c r="AN114" i="64"/>
  <c r="AN115" i="64" s="1"/>
  <c r="S115" i="64" s="1"/>
  <c r="AM114" i="64"/>
  <c r="AM115" i="64" s="1"/>
  <c r="AL114" i="64"/>
  <c r="AL115" i="64"/>
  <c r="AK114" i="64"/>
  <c r="AJ114" i="64"/>
  <c r="AJ115" i="64" s="1"/>
  <c r="AI114" i="64"/>
  <c r="AH114" i="64"/>
  <c r="AH115" i="64" s="1"/>
  <c r="W114" i="64"/>
  <c r="AL113" i="64"/>
  <c r="Q113" i="64" s="1"/>
  <c r="AG113" i="64"/>
  <c r="AF113" i="64"/>
  <c r="AE113" i="64"/>
  <c r="AD113" i="64"/>
  <c r="I113" i="64" s="1"/>
  <c r="AC113" i="64"/>
  <c r="AB113" i="64"/>
  <c r="AA113" i="64"/>
  <c r="Z113" i="64"/>
  <c r="Y113" i="64"/>
  <c r="X113" i="64"/>
  <c r="AO112" i="64"/>
  <c r="AO113" i="64" s="1"/>
  <c r="AN112" i="64"/>
  <c r="AN113" i="64" s="1"/>
  <c r="AM112" i="64"/>
  <c r="AL112" i="64"/>
  <c r="AK112" i="64"/>
  <c r="AK113" i="64" s="1"/>
  <c r="AJ112" i="64"/>
  <c r="O112" i="64" s="1"/>
  <c r="AJ113" i="64"/>
  <c r="AI112" i="64"/>
  <c r="AH112" i="64"/>
  <c r="AH113" i="64" s="1"/>
  <c r="W112" i="64"/>
  <c r="W113" i="64" s="1"/>
  <c r="B113" i="64" s="1"/>
  <c r="AM111" i="64"/>
  <c r="AG111" i="64"/>
  <c r="AF111" i="64"/>
  <c r="AE111" i="64"/>
  <c r="AD111" i="64"/>
  <c r="AC111" i="64"/>
  <c r="AB111" i="64"/>
  <c r="AA111" i="64"/>
  <c r="Z111" i="64"/>
  <c r="Y111" i="64"/>
  <c r="X111" i="64"/>
  <c r="AN110" i="64"/>
  <c r="S110" i="64" s="1"/>
  <c r="AM110" i="64"/>
  <c r="AL110" i="64"/>
  <c r="AK110" i="64"/>
  <c r="AK111" i="64" s="1"/>
  <c r="AJ110" i="64"/>
  <c r="AJ111" i="64" s="1"/>
  <c r="AI110" i="64"/>
  <c r="AI111" i="64" s="1"/>
  <c r="AH110" i="64"/>
  <c r="AH111" i="64" s="1"/>
  <c r="M111" i="64" s="1"/>
  <c r="W110" i="64"/>
  <c r="W111" i="64" s="1"/>
  <c r="AG109" i="64"/>
  <c r="AF109" i="64"/>
  <c r="AE109" i="64"/>
  <c r="AD109" i="64"/>
  <c r="AC109" i="64"/>
  <c r="AB109" i="64"/>
  <c r="AA109" i="64"/>
  <c r="Z109" i="64"/>
  <c r="Y109" i="64"/>
  <c r="X109" i="64"/>
  <c r="AM108" i="64"/>
  <c r="AM109" i="64" s="1"/>
  <c r="AL108" i="64"/>
  <c r="AK108" i="64"/>
  <c r="AK109" i="64" s="1"/>
  <c r="AJ108" i="64"/>
  <c r="AI108" i="64"/>
  <c r="AI109" i="64" s="1"/>
  <c r="AH108" i="64"/>
  <c r="AH109" i="64" s="1"/>
  <c r="W108" i="64"/>
  <c r="W109" i="64" s="1"/>
  <c r="AG107" i="64"/>
  <c r="AF107" i="64"/>
  <c r="AE107" i="64"/>
  <c r="AD107" i="64"/>
  <c r="AC107" i="64"/>
  <c r="AB107" i="64"/>
  <c r="AA107" i="64"/>
  <c r="Z107" i="64"/>
  <c r="Y107" i="64"/>
  <c r="X107" i="64"/>
  <c r="AL106" i="64"/>
  <c r="AL107" i="64" s="1"/>
  <c r="AK106" i="64"/>
  <c r="AJ106" i="64"/>
  <c r="AI106" i="64"/>
  <c r="AI107" i="64" s="1"/>
  <c r="AH106" i="64"/>
  <c r="AH107" i="64" s="1"/>
  <c r="W106" i="64"/>
  <c r="W107" i="64" s="1"/>
  <c r="AG105" i="64"/>
  <c r="AF105" i="64"/>
  <c r="AE105" i="64"/>
  <c r="AD105" i="64"/>
  <c r="AC105" i="64"/>
  <c r="AB105" i="64"/>
  <c r="AA105" i="64"/>
  <c r="Z105" i="64"/>
  <c r="Y105" i="64"/>
  <c r="X105" i="64"/>
  <c r="AK104" i="64"/>
  <c r="AK105" i="64" s="1"/>
  <c r="AJ104" i="64"/>
  <c r="AJ105" i="64"/>
  <c r="AI104" i="64"/>
  <c r="AH104" i="64"/>
  <c r="AH105" i="64" s="1"/>
  <c r="W104" i="64"/>
  <c r="W105" i="64"/>
  <c r="AH103" i="64"/>
  <c r="AG103" i="64"/>
  <c r="AF103" i="64"/>
  <c r="AE103" i="64"/>
  <c r="AD103" i="64"/>
  <c r="AC103" i="64"/>
  <c r="AB103" i="64"/>
  <c r="AA103" i="64"/>
  <c r="Z103" i="64"/>
  <c r="Y103" i="64"/>
  <c r="X103" i="64"/>
  <c r="AJ102" i="64"/>
  <c r="AI102" i="64"/>
  <c r="AI103" i="64" s="1"/>
  <c r="AH102" i="64"/>
  <c r="W102" i="64"/>
  <c r="W103" i="64"/>
  <c r="AG101" i="64"/>
  <c r="AF101" i="64"/>
  <c r="AE101" i="64"/>
  <c r="AD101" i="64"/>
  <c r="AC101" i="64"/>
  <c r="AB101" i="64"/>
  <c r="AA101" i="64"/>
  <c r="Z101" i="64"/>
  <c r="Y101" i="64"/>
  <c r="D101" i="64" s="1"/>
  <c r="X101" i="64"/>
  <c r="AI100" i="64"/>
  <c r="AI101" i="64" s="1"/>
  <c r="AH100" i="64"/>
  <c r="W100" i="64"/>
  <c r="AG99" i="64"/>
  <c r="AF99" i="64"/>
  <c r="AE99" i="64"/>
  <c r="AD99" i="64"/>
  <c r="AC99" i="64"/>
  <c r="AB99" i="64"/>
  <c r="AA99" i="64"/>
  <c r="Z99" i="64"/>
  <c r="Y99" i="64"/>
  <c r="X99" i="64"/>
  <c r="C99" i="64" s="1"/>
  <c r="AH98" i="64"/>
  <c r="AH99" i="64" s="1"/>
  <c r="W98" i="64"/>
  <c r="W99" i="64" s="1"/>
  <c r="AG97" i="64"/>
  <c r="AF97" i="64"/>
  <c r="AE97" i="64"/>
  <c r="AD97" i="64"/>
  <c r="I97" i="64" s="1"/>
  <c r="AC97" i="64"/>
  <c r="AB97" i="64"/>
  <c r="AA97" i="64"/>
  <c r="Z97" i="64"/>
  <c r="Y97" i="64"/>
  <c r="X97" i="64"/>
  <c r="W96" i="64"/>
  <c r="W97" i="64" s="1"/>
  <c r="B97" i="64" s="1"/>
  <c r="AF95" i="64"/>
  <c r="AE95" i="64"/>
  <c r="AD95" i="64"/>
  <c r="AC95" i="64"/>
  <c r="AB95" i="64"/>
  <c r="AA95" i="64"/>
  <c r="F95" i="64" s="1"/>
  <c r="Z95" i="64"/>
  <c r="Y95" i="64"/>
  <c r="X95" i="64"/>
  <c r="W95" i="64"/>
  <c r="W94" i="64"/>
  <c r="AE93" i="64"/>
  <c r="AD93" i="64"/>
  <c r="I93" i="64" s="1"/>
  <c r="AC93" i="64"/>
  <c r="AB93" i="64"/>
  <c r="AA93" i="64"/>
  <c r="Z93" i="64"/>
  <c r="Y93" i="64"/>
  <c r="X93" i="64"/>
  <c r="W92" i="64"/>
  <c r="W93" i="64" s="1"/>
  <c r="AD91" i="64"/>
  <c r="AC91" i="64"/>
  <c r="AB91" i="64"/>
  <c r="G91" i="64" s="1"/>
  <c r="AA91" i="64"/>
  <c r="Z91" i="64"/>
  <c r="Y91" i="64"/>
  <c r="X91" i="64"/>
  <c r="C91" i="64" s="1"/>
  <c r="W90" i="64"/>
  <c r="W91" i="64"/>
  <c r="AC89" i="64"/>
  <c r="AB89" i="64"/>
  <c r="AA89" i="64"/>
  <c r="Z89" i="64"/>
  <c r="Y89" i="64"/>
  <c r="X89" i="64"/>
  <c r="W88" i="64"/>
  <c r="W89" i="64"/>
  <c r="AB87" i="64"/>
  <c r="AA87" i="64"/>
  <c r="Z87" i="64"/>
  <c r="Y87" i="64"/>
  <c r="X87" i="64"/>
  <c r="W86" i="64"/>
  <c r="W87" i="64" s="1"/>
  <c r="AA85" i="64"/>
  <c r="Z85" i="64"/>
  <c r="Y85" i="64"/>
  <c r="X85" i="64"/>
  <c r="W85" i="64"/>
  <c r="W84" i="64"/>
  <c r="B84" i="64" s="1"/>
  <c r="Z83" i="64"/>
  <c r="Y83" i="64"/>
  <c r="X83" i="64"/>
  <c r="W82" i="64"/>
  <c r="B82" i="64" s="1"/>
  <c r="W83" i="64"/>
  <c r="Y81" i="64"/>
  <c r="D81" i="64" s="1"/>
  <c r="X81" i="64"/>
  <c r="C81" i="64" s="1"/>
  <c r="W80" i="64"/>
  <c r="B80" i="64" s="1"/>
  <c r="W81" i="64"/>
  <c r="X79" i="64"/>
  <c r="W79" i="64"/>
  <c r="W78" i="64"/>
  <c r="W77" i="64"/>
  <c r="T76" i="39"/>
  <c r="AC69" i="39"/>
  <c r="AW84" i="62"/>
  <c r="AV84" i="62"/>
  <c r="AV83" i="62"/>
  <c r="AU84" i="62"/>
  <c r="AU83" i="62"/>
  <c r="AU82" i="62"/>
  <c r="AT84" i="62"/>
  <c r="AT83" i="62"/>
  <c r="AT82" i="62"/>
  <c r="AT81" i="62"/>
  <c r="AS84" i="62"/>
  <c r="AS83" i="62"/>
  <c r="AS82" i="62"/>
  <c r="AS81" i="62"/>
  <c r="AS80" i="62"/>
  <c r="AR84" i="62"/>
  <c r="AR83" i="62"/>
  <c r="AR82" i="62"/>
  <c r="AR81" i="62"/>
  <c r="AR80" i="62"/>
  <c r="AR79" i="62"/>
  <c r="AQ84" i="62"/>
  <c r="AQ83" i="62"/>
  <c r="AQ82" i="62"/>
  <c r="AQ81" i="62"/>
  <c r="AQ80" i="62"/>
  <c r="AQ79" i="62"/>
  <c r="AQ78" i="62"/>
  <c r="AX105" i="62"/>
  <c r="AW105" i="62"/>
  <c r="AV105" i="62"/>
  <c r="AU105" i="62"/>
  <c r="AT105" i="62"/>
  <c r="AS105" i="62"/>
  <c r="AR105" i="62"/>
  <c r="AQ105" i="62"/>
  <c r="AX104" i="62"/>
  <c r="AW104" i="62"/>
  <c r="AV104" i="62"/>
  <c r="AU104" i="62"/>
  <c r="AT104" i="62"/>
  <c r="AS104" i="62"/>
  <c r="AR104" i="62"/>
  <c r="AQ104" i="62"/>
  <c r="AX103" i="62"/>
  <c r="AW103" i="62"/>
  <c r="AV103" i="62"/>
  <c r="AU103" i="62"/>
  <c r="AT103" i="62"/>
  <c r="AS103" i="62"/>
  <c r="AR103" i="62"/>
  <c r="AQ103" i="62"/>
  <c r="AX102" i="62"/>
  <c r="AW102" i="62"/>
  <c r="AV102" i="62"/>
  <c r="AU102" i="62"/>
  <c r="AT102" i="62"/>
  <c r="AS102" i="62"/>
  <c r="AR102" i="62"/>
  <c r="AQ102" i="62"/>
  <c r="AX101" i="62"/>
  <c r="AW101" i="62"/>
  <c r="AV101" i="62"/>
  <c r="AU101" i="62"/>
  <c r="AT101" i="62"/>
  <c r="AS101" i="62"/>
  <c r="AR101" i="62"/>
  <c r="AQ101" i="62"/>
  <c r="AX100" i="62"/>
  <c r="AW100" i="62"/>
  <c r="AV100" i="62"/>
  <c r="AU100" i="62"/>
  <c r="AT100" i="62"/>
  <c r="AS100" i="62"/>
  <c r="AR100" i="62"/>
  <c r="AQ100" i="62"/>
  <c r="AX99" i="62"/>
  <c r="AW99" i="62"/>
  <c r="AV99" i="62"/>
  <c r="AU99" i="62"/>
  <c r="AT99" i="62"/>
  <c r="AS99" i="62"/>
  <c r="AR99" i="62"/>
  <c r="AQ99" i="62"/>
  <c r="AX98" i="62"/>
  <c r="AW98" i="62"/>
  <c r="AV98" i="62"/>
  <c r="AU98" i="62"/>
  <c r="AT98" i="62"/>
  <c r="AS98" i="62"/>
  <c r="AR98" i="62"/>
  <c r="AQ98" i="62"/>
  <c r="AX97" i="62"/>
  <c r="AW97" i="62"/>
  <c r="AV97" i="62"/>
  <c r="AU97" i="62"/>
  <c r="AT97" i="62"/>
  <c r="AS97" i="62"/>
  <c r="AR97" i="62"/>
  <c r="AQ97" i="62"/>
  <c r="AX96" i="62"/>
  <c r="AW96" i="62"/>
  <c r="AV96" i="62"/>
  <c r="AU96" i="62"/>
  <c r="AT96" i="62"/>
  <c r="AS96" i="62"/>
  <c r="AR96" i="62"/>
  <c r="AQ96" i="62"/>
  <c r="AX95" i="62"/>
  <c r="AW95" i="62"/>
  <c r="AV95" i="62"/>
  <c r="AU95" i="62"/>
  <c r="AT95" i="62"/>
  <c r="AS95" i="62"/>
  <c r="AR95" i="62"/>
  <c r="AQ95" i="62"/>
  <c r="AX94" i="62"/>
  <c r="AW94" i="62"/>
  <c r="AV94" i="62"/>
  <c r="AU94" i="62"/>
  <c r="AT94" i="62"/>
  <c r="AS94" i="62"/>
  <c r="AR94" i="62"/>
  <c r="AQ94" i="62"/>
  <c r="AX93" i="62"/>
  <c r="AW93" i="62"/>
  <c r="AV93" i="62"/>
  <c r="AU93" i="62"/>
  <c r="AT93" i="62"/>
  <c r="AS93" i="62"/>
  <c r="AR93" i="62"/>
  <c r="AQ93" i="62"/>
  <c r="AX92" i="62"/>
  <c r="AW92" i="62"/>
  <c r="AV92" i="62"/>
  <c r="AU92" i="62"/>
  <c r="AT92" i="62"/>
  <c r="AS92" i="62"/>
  <c r="AR92" i="62"/>
  <c r="AQ92" i="62"/>
  <c r="AX91" i="62"/>
  <c r="AW91" i="62"/>
  <c r="AV91" i="62"/>
  <c r="AU91" i="62"/>
  <c r="AT91" i="62"/>
  <c r="AS91" i="62"/>
  <c r="AR91" i="62"/>
  <c r="AQ91" i="62"/>
  <c r="AX90" i="62"/>
  <c r="AW90" i="62"/>
  <c r="AV90" i="62"/>
  <c r="AU90" i="62"/>
  <c r="AT90" i="62"/>
  <c r="AS90" i="62"/>
  <c r="AR90" i="62"/>
  <c r="AQ90" i="62"/>
  <c r="AX89" i="62"/>
  <c r="AW89" i="62"/>
  <c r="AV89" i="62"/>
  <c r="AU89" i="62"/>
  <c r="AT89" i="62"/>
  <c r="AS89" i="62"/>
  <c r="AR89" i="62"/>
  <c r="AQ89" i="62"/>
  <c r="AX88" i="62"/>
  <c r="AW88" i="62"/>
  <c r="AV88" i="62"/>
  <c r="AU88" i="62"/>
  <c r="AT88" i="62"/>
  <c r="AS88" i="62"/>
  <c r="AR88" i="62"/>
  <c r="AQ88" i="62"/>
  <c r="AX87" i="62"/>
  <c r="AW87" i="62"/>
  <c r="AV87" i="62"/>
  <c r="AU87" i="62"/>
  <c r="AT87" i="62"/>
  <c r="AS87" i="62"/>
  <c r="AR87" i="62"/>
  <c r="AQ87" i="62"/>
  <c r="AX86" i="62"/>
  <c r="AW86" i="62"/>
  <c r="AV86" i="62"/>
  <c r="AU86" i="62"/>
  <c r="AT86" i="62"/>
  <c r="AS86" i="62"/>
  <c r="AR86" i="62"/>
  <c r="AQ86" i="62"/>
  <c r="AX85" i="62"/>
  <c r="AW85" i="62"/>
  <c r="AV85" i="62"/>
  <c r="AU85" i="62"/>
  <c r="AT85" i="62"/>
  <c r="AS85" i="62"/>
  <c r="AR85" i="62"/>
  <c r="AQ85" i="62"/>
  <c r="AP105" i="62"/>
  <c r="AP104" i="62"/>
  <c r="AP103" i="62"/>
  <c r="AP102" i="62"/>
  <c r="AP101" i="62"/>
  <c r="AP100" i="62"/>
  <c r="AP99" i="62"/>
  <c r="AP98" i="62"/>
  <c r="AP97" i="62"/>
  <c r="AP96" i="62"/>
  <c r="AP95" i="62"/>
  <c r="AP94" i="62"/>
  <c r="AP93" i="62"/>
  <c r="AP92" i="62"/>
  <c r="AP91" i="62"/>
  <c r="AP90" i="62"/>
  <c r="AP89" i="62"/>
  <c r="AP88" i="62"/>
  <c r="AP87" i="62"/>
  <c r="AP86" i="62"/>
  <c r="AP85" i="62"/>
  <c r="AP84" i="62"/>
  <c r="AP83" i="62"/>
  <c r="AP82" i="62"/>
  <c r="AP81" i="62"/>
  <c r="AP80" i="62"/>
  <c r="AP79" i="62"/>
  <c r="AP78" i="62"/>
  <c r="AP77" i="62"/>
  <c r="AO105" i="62"/>
  <c r="AO104" i="62"/>
  <c r="AO103" i="62"/>
  <c r="AO102" i="62"/>
  <c r="AO101" i="62"/>
  <c r="AO100" i="62"/>
  <c r="AO99" i="62"/>
  <c r="AO98" i="62"/>
  <c r="AO97" i="62"/>
  <c r="AO96" i="62"/>
  <c r="AO95" i="62"/>
  <c r="AO94" i="62"/>
  <c r="AO93" i="62"/>
  <c r="AO92" i="62"/>
  <c r="AO91" i="62"/>
  <c r="AO90" i="62"/>
  <c r="AO89" i="62"/>
  <c r="AO88" i="62"/>
  <c r="AO87" i="62"/>
  <c r="AO86" i="62"/>
  <c r="AO85" i="62"/>
  <c r="AO84" i="62"/>
  <c r="AO83" i="62"/>
  <c r="AO82" i="62"/>
  <c r="AO81" i="62"/>
  <c r="AO80" i="62"/>
  <c r="AO79" i="62"/>
  <c r="AO78" i="62"/>
  <c r="AO77" i="62"/>
  <c r="AO76" i="62"/>
  <c r="AN105" i="62"/>
  <c r="AN104" i="62"/>
  <c r="AN103" i="62"/>
  <c r="AN102" i="62"/>
  <c r="AN101" i="62"/>
  <c r="AN100" i="62"/>
  <c r="AN99" i="62"/>
  <c r="AN98" i="62"/>
  <c r="AN97" i="62"/>
  <c r="AN96" i="62"/>
  <c r="AN95" i="62"/>
  <c r="AN94" i="62"/>
  <c r="AN93" i="62"/>
  <c r="AN92" i="62"/>
  <c r="AN91" i="62"/>
  <c r="AN90" i="62"/>
  <c r="AN89" i="62"/>
  <c r="AN88" i="62"/>
  <c r="AN87" i="62"/>
  <c r="AN86" i="62"/>
  <c r="AN85" i="62"/>
  <c r="AN84" i="62"/>
  <c r="AN83" i="62"/>
  <c r="AN82" i="62"/>
  <c r="AN81" i="62"/>
  <c r="AN80" i="62"/>
  <c r="AN79" i="62"/>
  <c r="AN78" i="62"/>
  <c r="AN77" i="62"/>
  <c r="AN76" i="62"/>
  <c r="AN75" i="62"/>
  <c r="AM105" i="62"/>
  <c r="AM104" i="62"/>
  <c r="AM103" i="62"/>
  <c r="AM102" i="62"/>
  <c r="AM101" i="62"/>
  <c r="AM100" i="62"/>
  <c r="AM99" i="62"/>
  <c r="AM98" i="62"/>
  <c r="AM97" i="62"/>
  <c r="AM96" i="62"/>
  <c r="AM95" i="62"/>
  <c r="AM94" i="62"/>
  <c r="AM93" i="62"/>
  <c r="AM92" i="62"/>
  <c r="AM91" i="62"/>
  <c r="AM90" i="62"/>
  <c r="AM89" i="62"/>
  <c r="AM88" i="62"/>
  <c r="AM87" i="62"/>
  <c r="AM86" i="62"/>
  <c r="AM85" i="62"/>
  <c r="AM84" i="62"/>
  <c r="AM83" i="62"/>
  <c r="AM82" i="62"/>
  <c r="AM81" i="62"/>
  <c r="AM80" i="62"/>
  <c r="AM79" i="62"/>
  <c r="AM78" i="62"/>
  <c r="AM77" i="62"/>
  <c r="AM76" i="62"/>
  <c r="AM75" i="62"/>
  <c r="AM74" i="62"/>
  <c r="AL105" i="62"/>
  <c r="AL104" i="62"/>
  <c r="AL103" i="62"/>
  <c r="AL102" i="62"/>
  <c r="AL101" i="62"/>
  <c r="AL100" i="62"/>
  <c r="AL99" i="62"/>
  <c r="AL98" i="62"/>
  <c r="AL97" i="62"/>
  <c r="AL96" i="62"/>
  <c r="AL95" i="62"/>
  <c r="AL94" i="62"/>
  <c r="AL93" i="62"/>
  <c r="AL92" i="62"/>
  <c r="AL91" i="62"/>
  <c r="AL90" i="62"/>
  <c r="AL89" i="62"/>
  <c r="AL88" i="62"/>
  <c r="AL87" i="62"/>
  <c r="AL86" i="62"/>
  <c r="AL85" i="62"/>
  <c r="AL84" i="62"/>
  <c r="AL83" i="62"/>
  <c r="AL82" i="62"/>
  <c r="AL81" i="62"/>
  <c r="AL80" i="62"/>
  <c r="AL79" i="62"/>
  <c r="AL78" i="62"/>
  <c r="AL77" i="62"/>
  <c r="AL76" i="62"/>
  <c r="AL75" i="62"/>
  <c r="AL74" i="62"/>
  <c r="AL73" i="62"/>
  <c r="AK105" i="62"/>
  <c r="AK104" i="62"/>
  <c r="AK103" i="62"/>
  <c r="AK102" i="62"/>
  <c r="AK101" i="62"/>
  <c r="AK100" i="62"/>
  <c r="AK99" i="62"/>
  <c r="AK98" i="62"/>
  <c r="AK97" i="62"/>
  <c r="AK96" i="62"/>
  <c r="AK95" i="62"/>
  <c r="AK94" i="62"/>
  <c r="AK93" i="62"/>
  <c r="AK92" i="62"/>
  <c r="AK91" i="62"/>
  <c r="AK90" i="62"/>
  <c r="AK89" i="62"/>
  <c r="AK88" i="62"/>
  <c r="AK87" i="62"/>
  <c r="AK86" i="62"/>
  <c r="AK85" i="62"/>
  <c r="AK84" i="62"/>
  <c r="AK83" i="62"/>
  <c r="AK82" i="62"/>
  <c r="AK81" i="62"/>
  <c r="AK80" i="62"/>
  <c r="AK79" i="62"/>
  <c r="AK78" i="62"/>
  <c r="AK77" i="62"/>
  <c r="AK76" i="62"/>
  <c r="AK75" i="62"/>
  <c r="AK74" i="62"/>
  <c r="AK73" i="62"/>
  <c r="AK72" i="62"/>
  <c r="AJ105" i="62"/>
  <c r="AJ104" i="62"/>
  <c r="AJ103" i="62"/>
  <c r="AJ102" i="62"/>
  <c r="AJ101" i="62"/>
  <c r="AJ100" i="62"/>
  <c r="AJ99" i="62"/>
  <c r="AJ98" i="62"/>
  <c r="AJ97" i="62"/>
  <c r="AJ96" i="62"/>
  <c r="AJ95" i="62"/>
  <c r="AJ94" i="62"/>
  <c r="AJ93" i="62"/>
  <c r="AJ92" i="62"/>
  <c r="AJ91" i="62"/>
  <c r="AJ90" i="62"/>
  <c r="AJ89" i="62"/>
  <c r="AJ88" i="62"/>
  <c r="AJ87" i="62"/>
  <c r="AJ86" i="62"/>
  <c r="AJ85" i="62"/>
  <c r="AJ84" i="62"/>
  <c r="AJ83" i="62"/>
  <c r="AJ82" i="62"/>
  <c r="AJ81" i="62"/>
  <c r="AJ80" i="62"/>
  <c r="AJ79" i="62"/>
  <c r="AJ78" i="62"/>
  <c r="AJ77" i="62"/>
  <c r="AJ76" i="62"/>
  <c r="AJ75" i="62"/>
  <c r="AJ74" i="62"/>
  <c r="AJ73" i="62"/>
  <c r="AJ72" i="62"/>
  <c r="AJ71" i="62"/>
  <c r="AI105" i="62"/>
  <c r="AI104" i="62"/>
  <c r="AI103" i="62"/>
  <c r="AI102" i="62"/>
  <c r="AI101" i="62"/>
  <c r="AI100" i="62"/>
  <c r="AI99" i="62"/>
  <c r="AI98" i="62"/>
  <c r="AI97" i="62"/>
  <c r="AI96" i="62"/>
  <c r="AI95" i="62"/>
  <c r="AI94" i="62"/>
  <c r="AI93" i="62"/>
  <c r="AI92" i="62"/>
  <c r="AI91" i="62"/>
  <c r="AI90" i="62"/>
  <c r="AI89" i="62"/>
  <c r="AI88" i="62"/>
  <c r="AI87" i="62"/>
  <c r="AI86" i="62"/>
  <c r="AI85" i="62"/>
  <c r="AI84" i="62"/>
  <c r="AI83" i="62"/>
  <c r="AI82" i="62"/>
  <c r="AI81" i="62"/>
  <c r="AI80" i="62"/>
  <c r="AI79" i="62"/>
  <c r="AI78" i="62"/>
  <c r="AI77" i="62"/>
  <c r="AI76" i="62"/>
  <c r="AI75" i="62"/>
  <c r="AI74" i="62"/>
  <c r="AI73" i="62"/>
  <c r="AI72" i="62"/>
  <c r="AI71" i="62"/>
  <c r="AI70" i="62"/>
  <c r="AH105" i="62"/>
  <c r="AH104" i="62"/>
  <c r="AH103" i="62"/>
  <c r="AH102" i="62"/>
  <c r="AH101" i="62"/>
  <c r="AH100" i="62"/>
  <c r="AH99" i="62"/>
  <c r="AH98" i="62"/>
  <c r="AH97" i="62"/>
  <c r="AH96" i="62"/>
  <c r="AH95" i="62"/>
  <c r="AH94" i="62"/>
  <c r="AH93" i="62"/>
  <c r="AH92" i="62"/>
  <c r="AH91" i="62"/>
  <c r="AH90" i="62"/>
  <c r="AH89" i="62"/>
  <c r="AH88" i="62"/>
  <c r="AH87" i="62"/>
  <c r="AH86" i="62"/>
  <c r="AH85" i="62"/>
  <c r="AH84" i="62"/>
  <c r="AH83" i="62"/>
  <c r="AH82" i="62"/>
  <c r="AH81" i="62"/>
  <c r="AH80" i="62"/>
  <c r="AH79" i="62"/>
  <c r="AH78" i="62"/>
  <c r="AH77" i="62"/>
  <c r="AH76" i="62"/>
  <c r="AH75" i="62"/>
  <c r="AH74" i="62"/>
  <c r="AH73" i="62"/>
  <c r="AH72" i="62"/>
  <c r="AH71" i="62"/>
  <c r="AH70" i="62"/>
  <c r="AH69" i="62"/>
  <c r="AG105" i="62"/>
  <c r="AG104" i="62"/>
  <c r="AG103" i="62"/>
  <c r="AG102" i="62"/>
  <c r="AG101" i="62"/>
  <c r="AG100" i="62"/>
  <c r="AG99" i="62"/>
  <c r="AG98" i="62"/>
  <c r="AG97" i="62"/>
  <c r="AG96" i="62"/>
  <c r="AG95" i="62"/>
  <c r="AG94" i="62"/>
  <c r="AG93" i="62"/>
  <c r="AG92" i="62"/>
  <c r="AG91" i="62"/>
  <c r="AG90" i="62"/>
  <c r="AG89" i="62"/>
  <c r="AG88" i="62"/>
  <c r="AG87" i="62"/>
  <c r="AG86" i="62"/>
  <c r="AG85" i="62"/>
  <c r="AG84" i="62"/>
  <c r="AG83" i="62"/>
  <c r="AG82" i="62"/>
  <c r="AG81" i="62"/>
  <c r="AG80" i="62"/>
  <c r="AG79" i="62"/>
  <c r="AG78" i="62"/>
  <c r="AG77" i="62"/>
  <c r="AG76" i="62"/>
  <c r="AG75" i="62"/>
  <c r="AG74" i="62"/>
  <c r="AG73" i="62"/>
  <c r="AG72" i="62"/>
  <c r="AG71" i="62"/>
  <c r="AG70" i="62"/>
  <c r="AG69" i="62"/>
  <c r="AG68" i="62"/>
  <c r="AO133" i="60"/>
  <c r="T133" i="60" s="1"/>
  <c r="AN133" i="60"/>
  <c r="AM133" i="60"/>
  <c r="R133" i="60" s="1"/>
  <c r="AL133" i="60"/>
  <c r="Q133" i="60" s="1"/>
  <c r="AK133" i="60"/>
  <c r="P133" i="60" s="1"/>
  <c r="AJ133" i="60"/>
  <c r="O133" i="60" s="1"/>
  <c r="AI133" i="60"/>
  <c r="N133" i="60"/>
  <c r="AH133" i="60"/>
  <c r="M133" i="60"/>
  <c r="AG133" i="60"/>
  <c r="AF133" i="60"/>
  <c r="AE133" i="60"/>
  <c r="AD133" i="60"/>
  <c r="I133" i="60" s="1"/>
  <c r="AC133" i="60"/>
  <c r="H133" i="60" s="1"/>
  <c r="AB133" i="60"/>
  <c r="G133" i="60" s="1"/>
  <c r="AA133" i="60"/>
  <c r="F133" i="60" s="1"/>
  <c r="Z133" i="60"/>
  <c r="E133" i="60"/>
  <c r="Y133" i="60"/>
  <c r="D133" i="60"/>
  <c r="X133" i="60"/>
  <c r="W133" i="60"/>
  <c r="B133" i="60" s="1"/>
  <c r="L133" i="60"/>
  <c r="J133" i="60"/>
  <c r="AO131" i="60"/>
  <c r="T131" i="60"/>
  <c r="AN131" i="60"/>
  <c r="S131" i="60"/>
  <c r="AM131" i="60"/>
  <c r="R131" i="60"/>
  <c r="AL131" i="60"/>
  <c r="Q131" i="60"/>
  <c r="AK131" i="60"/>
  <c r="AJ131" i="60"/>
  <c r="O131" i="60" s="1"/>
  <c r="AI131" i="60"/>
  <c r="N131" i="60" s="1"/>
  <c r="AH131" i="60"/>
  <c r="M131" i="60" s="1"/>
  <c r="AG131" i="60"/>
  <c r="L131" i="60" s="1"/>
  <c r="AF131" i="60"/>
  <c r="AE131" i="60"/>
  <c r="J131" i="60"/>
  <c r="AD131" i="60"/>
  <c r="AC131" i="60"/>
  <c r="AB131" i="60"/>
  <c r="AA131" i="60"/>
  <c r="F131" i="60" s="1"/>
  <c r="Z131" i="60"/>
  <c r="E131" i="60" s="1"/>
  <c r="Y131" i="60"/>
  <c r="D131" i="60" s="1"/>
  <c r="X131" i="60"/>
  <c r="C131" i="60" s="1"/>
  <c r="W131" i="60"/>
  <c r="B131" i="60" s="1"/>
  <c r="K131" i="60"/>
  <c r="I131" i="60"/>
  <c r="AO129" i="60"/>
  <c r="T129" i="60" s="1"/>
  <c r="AN129" i="60"/>
  <c r="S129" i="60" s="1"/>
  <c r="AM129" i="60"/>
  <c r="AL129" i="60"/>
  <c r="Q129" i="60"/>
  <c r="AK129" i="60"/>
  <c r="AJ129" i="60"/>
  <c r="O129" i="60" s="1"/>
  <c r="AI129" i="60"/>
  <c r="N129" i="60" s="1"/>
  <c r="AH129" i="60"/>
  <c r="AG129" i="60"/>
  <c r="L129" i="60" s="1"/>
  <c r="AF129" i="60"/>
  <c r="K129" i="60" s="1"/>
  <c r="AE129" i="60"/>
  <c r="J129" i="60" s="1"/>
  <c r="AD129" i="60"/>
  <c r="I129" i="60"/>
  <c r="AC129" i="60"/>
  <c r="AB129" i="60"/>
  <c r="G129" i="60" s="1"/>
  <c r="AA129" i="60"/>
  <c r="F129" i="60" s="1"/>
  <c r="Z129" i="60"/>
  <c r="Y129" i="60"/>
  <c r="D129" i="60"/>
  <c r="X129" i="60"/>
  <c r="W129" i="60"/>
  <c r="B129" i="60" s="1"/>
  <c r="R129" i="60"/>
  <c r="AO127" i="60"/>
  <c r="T127" i="60"/>
  <c r="AN127" i="60"/>
  <c r="S127" i="60"/>
  <c r="AM127" i="60"/>
  <c r="R127" i="60"/>
  <c r="AL127" i="60"/>
  <c r="AK127" i="60"/>
  <c r="AJ127" i="60"/>
  <c r="O127" i="60"/>
  <c r="AI127" i="60"/>
  <c r="N127" i="60"/>
  <c r="AH127" i="60"/>
  <c r="AG127" i="60"/>
  <c r="L127" i="60" s="1"/>
  <c r="AF127" i="60"/>
  <c r="K127" i="60" s="1"/>
  <c r="AE127" i="60"/>
  <c r="AD127" i="60"/>
  <c r="AC127" i="60"/>
  <c r="AB127" i="60"/>
  <c r="G127" i="60"/>
  <c r="AA127" i="60"/>
  <c r="F127" i="60"/>
  <c r="Z127" i="60"/>
  <c r="Y127" i="60"/>
  <c r="D127" i="60" s="1"/>
  <c r="X127" i="60"/>
  <c r="W127" i="60"/>
  <c r="M127" i="60"/>
  <c r="E127" i="60"/>
  <c r="AO125" i="60"/>
  <c r="T125" i="60" s="1"/>
  <c r="AN125" i="60"/>
  <c r="S125" i="60" s="1"/>
  <c r="AM125" i="60"/>
  <c r="AL125" i="60"/>
  <c r="Q125" i="60"/>
  <c r="AK125" i="60"/>
  <c r="AJ125" i="60"/>
  <c r="AI125" i="60"/>
  <c r="N125" i="60"/>
  <c r="AH125" i="60"/>
  <c r="M125" i="60"/>
  <c r="AG125" i="60"/>
  <c r="L125" i="60"/>
  <c r="AF125" i="60"/>
  <c r="K125" i="60"/>
  <c r="AE125" i="60"/>
  <c r="AD125" i="60"/>
  <c r="I125" i="60" s="1"/>
  <c r="AC125" i="60"/>
  <c r="H125" i="60" s="1"/>
  <c r="AB125" i="60"/>
  <c r="AA125" i="60"/>
  <c r="F125" i="60"/>
  <c r="Z125" i="60"/>
  <c r="Y125" i="60"/>
  <c r="D125" i="60" s="1"/>
  <c r="X125" i="60"/>
  <c r="C125" i="60" s="1"/>
  <c r="W125" i="60"/>
  <c r="B125" i="60" s="1"/>
  <c r="P125" i="60"/>
  <c r="J125" i="60"/>
  <c r="AO123" i="60"/>
  <c r="AN123" i="60"/>
  <c r="AM123" i="60"/>
  <c r="AL123" i="60"/>
  <c r="AK123" i="60"/>
  <c r="P123" i="60" s="1"/>
  <c r="AJ123" i="60"/>
  <c r="O123" i="60" s="1"/>
  <c r="AI123" i="60"/>
  <c r="N123" i="60" s="1"/>
  <c r="AH123" i="60"/>
  <c r="M123" i="60" s="1"/>
  <c r="AG123" i="60"/>
  <c r="AF123" i="60"/>
  <c r="AE123" i="60"/>
  <c r="J123" i="60" s="1"/>
  <c r="AD123" i="60"/>
  <c r="I123" i="60" s="1"/>
  <c r="AC123" i="60"/>
  <c r="H123" i="60" s="1"/>
  <c r="AB123" i="60"/>
  <c r="AA123" i="60"/>
  <c r="F123" i="60"/>
  <c r="Z123" i="60"/>
  <c r="E123" i="60"/>
  <c r="Y123" i="60"/>
  <c r="X123" i="60"/>
  <c r="C123" i="60" s="1"/>
  <c r="W123" i="60"/>
  <c r="B123" i="60" s="1"/>
  <c r="R123" i="60"/>
  <c r="Q123" i="60"/>
  <c r="K123" i="60"/>
  <c r="AO121" i="60"/>
  <c r="AN121" i="60"/>
  <c r="AM121" i="60"/>
  <c r="AL121" i="60"/>
  <c r="AK121" i="60"/>
  <c r="AJ121" i="60"/>
  <c r="AI121" i="60"/>
  <c r="AH121" i="60"/>
  <c r="T121" i="60"/>
  <c r="S121" i="60"/>
  <c r="R121" i="60"/>
  <c r="Q121" i="60"/>
  <c r="P121" i="60"/>
  <c r="O121" i="60"/>
  <c r="N121" i="60"/>
  <c r="M121" i="60"/>
  <c r="L121" i="60"/>
  <c r="K121" i="60"/>
  <c r="J121" i="60"/>
  <c r="I121" i="60"/>
  <c r="H121" i="60"/>
  <c r="G121" i="60"/>
  <c r="F121" i="60"/>
  <c r="E121" i="60"/>
  <c r="D121" i="60"/>
  <c r="C121" i="60"/>
  <c r="B121" i="60"/>
  <c r="AO119" i="60"/>
  <c r="AN119" i="60"/>
  <c r="AM119" i="60"/>
  <c r="AL119" i="60"/>
  <c r="AK119" i="60"/>
  <c r="AJ119" i="60"/>
  <c r="AI119" i="60"/>
  <c r="AH119" i="60"/>
  <c r="T119" i="60"/>
  <c r="S119" i="60"/>
  <c r="R119" i="60"/>
  <c r="Q119" i="60"/>
  <c r="P119" i="60"/>
  <c r="O119" i="60"/>
  <c r="N119" i="60"/>
  <c r="M119" i="60"/>
  <c r="L119" i="60"/>
  <c r="K119" i="60"/>
  <c r="J119" i="60"/>
  <c r="I119" i="60"/>
  <c r="H119" i="60"/>
  <c r="G119" i="60"/>
  <c r="F119" i="60"/>
  <c r="E119" i="60"/>
  <c r="D119" i="60"/>
  <c r="C119" i="60"/>
  <c r="B119" i="60"/>
  <c r="AO117" i="60"/>
  <c r="AN117" i="60"/>
  <c r="AM117" i="60"/>
  <c r="AL117" i="60"/>
  <c r="AK117" i="60"/>
  <c r="AJ117" i="60"/>
  <c r="AI117" i="60"/>
  <c r="AH117" i="60"/>
  <c r="T117" i="60"/>
  <c r="S117" i="60"/>
  <c r="R117" i="60"/>
  <c r="Q117" i="60"/>
  <c r="P117" i="60"/>
  <c r="O117" i="60"/>
  <c r="N117" i="60"/>
  <c r="M117" i="60"/>
  <c r="L117" i="60"/>
  <c r="K117" i="60"/>
  <c r="J117" i="60"/>
  <c r="I117" i="60"/>
  <c r="H117" i="60"/>
  <c r="G117" i="60"/>
  <c r="F117" i="60"/>
  <c r="E117" i="60"/>
  <c r="D117" i="60"/>
  <c r="C117" i="60"/>
  <c r="B117" i="60"/>
  <c r="AO115" i="60"/>
  <c r="AN115" i="60"/>
  <c r="AM115" i="60"/>
  <c r="AL115" i="60"/>
  <c r="AK115" i="60"/>
  <c r="AJ115" i="60"/>
  <c r="AI115" i="60"/>
  <c r="AH115" i="60"/>
  <c r="T115" i="60"/>
  <c r="S115" i="60"/>
  <c r="R115" i="60"/>
  <c r="Q115" i="60"/>
  <c r="P115" i="60"/>
  <c r="O115" i="60"/>
  <c r="N115" i="60"/>
  <c r="M115" i="60"/>
  <c r="L115" i="60"/>
  <c r="K115" i="60"/>
  <c r="J115" i="60"/>
  <c r="I115" i="60"/>
  <c r="H115" i="60"/>
  <c r="G115" i="60"/>
  <c r="F115" i="60"/>
  <c r="E115" i="60"/>
  <c r="D115" i="60"/>
  <c r="C115" i="60"/>
  <c r="B115" i="60"/>
  <c r="AO113" i="60"/>
  <c r="AN113" i="60"/>
  <c r="AM113" i="60"/>
  <c r="AL113" i="60"/>
  <c r="AK113" i="60"/>
  <c r="AJ113" i="60"/>
  <c r="AI113" i="60"/>
  <c r="AH113" i="60"/>
  <c r="T113" i="60"/>
  <c r="S113" i="60"/>
  <c r="R113" i="60"/>
  <c r="Q113" i="60"/>
  <c r="P113" i="60"/>
  <c r="O113" i="60"/>
  <c r="N113" i="60"/>
  <c r="M113" i="60"/>
  <c r="L113" i="60"/>
  <c r="K113" i="60"/>
  <c r="J113" i="60"/>
  <c r="I113" i="60"/>
  <c r="H113" i="60"/>
  <c r="G113" i="60"/>
  <c r="F113" i="60"/>
  <c r="E113" i="60"/>
  <c r="D113" i="60"/>
  <c r="C113" i="60"/>
  <c r="B113" i="60"/>
  <c r="AN111" i="60"/>
  <c r="AM111" i="60"/>
  <c r="AL111" i="60"/>
  <c r="AK111" i="60"/>
  <c r="AJ111" i="60"/>
  <c r="O111" i="60" s="1"/>
  <c r="AI111" i="60"/>
  <c r="N111" i="60" s="1"/>
  <c r="AH111" i="60"/>
  <c r="M111" i="60" s="1"/>
  <c r="Q111" i="60"/>
  <c r="L111" i="60"/>
  <c r="K111" i="60"/>
  <c r="J111" i="60"/>
  <c r="I111" i="60"/>
  <c r="H111" i="60"/>
  <c r="G111" i="60"/>
  <c r="F111" i="60"/>
  <c r="E111" i="60"/>
  <c r="D111" i="60"/>
  <c r="C111" i="60"/>
  <c r="B111" i="60"/>
  <c r="AM109" i="60"/>
  <c r="AL109" i="60"/>
  <c r="AK109" i="60"/>
  <c r="AJ109" i="60"/>
  <c r="AI109" i="60"/>
  <c r="AH109" i="60"/>
  <c r="L109" i="60"/>
  <c r="K109" i="60"/>
  <c r="J109" i="60"/>
  <c r="I109" i="60"/>
  <c r="H109" i="60"/>
  <c r="G109" i="60"/>
  <c r="F109" i="60"/>
  <c r="E109" i="60"/>
  <c r="D109" i="60"/>
  <c r="C109" i="60"/>
  <c r="B109" i="60"/>
  <c r="AL107" i="60"/>
  <c r="AK107" i="60"/>
  <c r="P107" i="60" s="1"/>
  <c r="AJ107" i="60"/>
  <c r="AI107" i="60"/>
  <c r="N107" i="60"/>
  <c r="AH107" i="60"/>
  <c r="M107" i="60"/>
  <c r="L107" i="60"/>
  <c r="K107" i="60"/>
  <c r="J107" i="60"/>
  <c r="I107" i="60"/>
  <c r="H107" i="60"/>
  <c r="G107" i="60"/>
  <c r="F107" i="60"/>
  <c r="E107" i="60"/>
  <c r="D107" i="60"/>
  <c r="C107" i="60"/>
  <c r="B107" i="60"/>
  <c r="AK105" i="60"/>
  <c r="AJ105" i="60"/>
  <c r="O105" i="60"/>
  <c r="AI105" i="60"/>
  <c r="N105" i="60"/>
  <c r="AH105" i="60"/>
  <c r="L105" i="60"/>
  <c r="K105" i="60"/>
  <c r="J105" i="60"/>
  <c r="I105" i="60"/>
  <c r="H105" i="60"/>
  <c r="G105" i="60"/>
  <c r="F105" i="60"/>
  <c r="E105" i="60"/>
  <c r="D105" i="60"/>
  <c r="C105" i="60"/>
  <c r="B105" i="60"/>
  <c r="AJ103" i="60"/>
  <c r="AI103" i="60"/>
  <c r="AH103" i="60"/>
  <c r="L103" i="60"/>
  <c r="K103" i="60"/>
  <c r="J103" i="60"/>
  <c r="I103" i="60"/>
  <c r="H103" i="60"/>
  <c r="G103" i="60"/>
  <c r="F103" i="60"/>
  <c r="E103" i="60"/>
  <c r="D103" i="60"/>
  <c r="C103" i="60"/>
  <c r="B103" i="60"/>
  <c r="AI101" i="60"/>
  <c r="AH101" i="60"/>
  <c r="M101" i="60" s="1"/>
  <c r="L101" i="60"/>
  <c r="K101" i="60"/>
  <c r="J101" i="60"/>
  <c r="I101" i="60"/>
  <c r="H101" i="60"/>
  <c r="G101" i="60"/>
  <c r="F101" i="60"/>
  <c r="E101" i="60"/>
  <c r="D101" i="60"/>
  <c r="C101" i="60"/>
  <c r="B101" i="60"/>
  <c r="AH99" i="60"/>
  <c r="L99" i="60"/>
  <c r="K99" i="60"/>
  <c r="J99" i="60"/>
  <c r="I99" i="60"/>
  <c r="H99" i="60"/>
  <c r="G99" i="60"/>
  <c r="F99" i="60"/>
  <c r="E99" i="60"/>
  <c r="D99" i="60"/>
  <c r="C99" i="60"/>
  <c r="B99" i="60"/>
  <c r="L97" i="60"/>
  <c r="K97" i="60"/>
  <c r="J97" i="60"/>
  <c r="I97" i="60"/>
  <c r="H97" i="60"/>
  <c r="G97" i="60"/>
  <c r="F97" i="60"/>
  <c r="E97" i="60"/>
  <c r="D97" i="60"/>
  <c r="C97" i="60"/>
  <c r="B97" i="60"/>
  <c r="K95" i="60"/>
  <c r="J95" i="60"/>
  <c r="I95" i="60"/>
  <c r="H95" i="60"/>
  <c r="G95" i="60"/>
  <c r="F95" i="60"/>
  <c r="E95" i="60"/>
  <c r="D95" i="60"/>
  <c r="C95" i="60"/>
  <c r="B95" i="60"/>
  <c r="J93" i="60"/>
  <c r="I93" i="60"/>
  <c r="H93" i="60"/>
  <c r="G93" i="60"/>
  <c r="F93" i="60"/>
  <c r="E93" i="60"/>
  <c r="D93" i="60"/>
  <c r="C93" i="60"/>
  <c r="B93" i="60"/>
  <c r="I91" i="60"/>
  <c r="H91" i="60"/>
  <c r="G91" i="60"/>
  <c r="F91" i="60"/>
  <c r="E91" i="60"/>
  <c r="D91" i="60"/>
  <c r="C91" i="60"/>
  <c r="B91" i="60"/>
  <c r="H89" i="60"/>
  <c r="G89" i="60"/>
  <c r="F89" i="60"/>
  <c r="E89" i="60"/>
  <c r="D89" i="60"/>
  <c r="C89" i="60"/>
  <c r="B89" i="60"/>
  <c r="G87" i="60"/>
  <c r="F87" i="60"/>
  <c r="E87" i="60"/>
  <c r="D87" i="60"/>
  <c r="C87" i="60"/>
  <c r="B87" i="60"/>
  <c r="F85" i="60"/>
  <c r="E85" i="60"/>
  <c r="D85" i="60"/>
  <c r="C85" i="60"/>
  <c r="B85" i="60"/>
  <c r="E83" i="60"/>
  <c r="D83" i="60"/>
  <c r="C83" i="60"/>
  <c r="B83" i="60"/>
  <c r="D81" i="60"/>
  <c r="C81" i="60"/>
  <c r="B81" i="60"/>
  <c r="C79" i="60"/>
  <c r="B79" i="60"/>
  <c r="B77" i="60"/>
  <c r="N19" i="59"/>
  <c r="K19" i="59"/>
  <c r="H19" i="59"/>
  <c r="E19" i="59"/>
  <c r="N41" i="59"/>
  <c r="K41" i="59"/>
  <c r="H41" i="59"/>
  <c r="E41" i="59"/>
  <c r="N39" i="59"/>
  <c r="K39" i="59"/>
  <c r="H39" i="59"/>
  <c r="E39" i="59"/>
  <c r="N37" i="59"/>
  <c r="K37" i="59"/>
  <c r="H37" i="59"/>
  <c r="E37" i="59"/>
  <c r="N35" i="59"/>
  <c r="K35" i="59"/>
  <c r="H35" i="59"/>
  <c r="E35" i="59"/>
  <c r="N33" i="59"/>
  <c r="K33" i="59"/>
  <c r="H33" i="59"/>
  <c r="E33" i="59"/>
  <c r="N31" i="59"/>
  <c r="K31" i="59"/>
  <c r="H31" i="59"/>
  <c r="E31" i="59"/>
  <c r="N29" i="59"/>
  <c r="K29" i="59"/>
  <c r="H29" i="59"/>
  <c r="E29" i="59"/>
  <c r="N27" i="59"/>
  <c r="K27" i="59"/>
  <c r="H27" i="59"/>
  <c r="E27" i="59"/>
  <c r="N25" i="59"/>
  <c r="K25" i="59"/>
  <c r="H25" i="59"/>
  <c r="E25" i="59"/>
  <c r="N23" i="59"/>
  <c r="K23" i="59"/>
  <c r="H23" i="59"/>
  <c r="E23" i="59"/>
  <c r="N21" i="59"/>
  <c r="K21" i="59"/>
  <c r="H21" i="59"/>
  <c r="E21" i="59"/>
  <c r="P51" i="56"/>
  <c r="P49" i="56"/>
  <c r="P47" i="56"/>
  <c r="P45" i="56"/>
  <c r="P43" i="56"/>
  <c r="P41" i="56"/>
  <c r="P39" i="56"/>
  <c r="P37" i="56"/>
  <c r="P35" i="56"/>
  <c r="P33" i="56"/>
  <c r="P31" i="56"/>
  <c r="P29" i="56"/>
  <c r="P27" i="56"/>
  <c r="P25" i="56"/>
  <c r="P23" i="56"/>
  <c r="P21" i="56"/>
  <c r="M51" i="56"/>
  <c r="M49" i="56"/>
  <c r="M47" i="56"/>
  <c r="M45" i="56"/>
  <c r="M43" i="56"/>
  <c r="M41" i="56"/>
  <c r="M39" i="56"/>
  <c r="M37" i="56"/>
  <c r="M35" i="56"/>
  <c r="M33" i="56"/>
  <c r="M31" i="56"/>
  <c r="M29" i="56"/>
  <c r="M27" i="56"/>
  <c r="M25" i="56"/>
  <c r="M23" i="56"/>
  <c r="M21" i="56"/>
  <c r="J51" i="56"/>
  <c r="G51" i="56"/>
  <c r="J49" i="56"/>
  <c r="G49" i="56"/>
  <c r="J47" i="56"/>
  <c r="G47" i="56"/>
  <c r="J45" i="56"/>
  <c r="G45" i="56"/>
  <c r="J43" i="56"/>
  <c r="G43" i="56"/>
  <c r="J41" i="56"/>
  <c r="G41" i="56"/>
  <c r="J39" i="56"/>
  <c r="G39" i="56"/>
  <c r="J37" i="56"/>
  <c r="G37" i="56"/>
  <c r="J35" i="56"/>
  <c r="G35" i="56"/>
  <c r="J33" i="56"/>
  <c r="G33" i="56"/>
  <c r="J31" i="56"/>
  <c r="G31" i="56"/>
  <c r="J29" i="56"/>
  <c r="G29" i="56"/>
  <c r="J27" i="56"/>
  <c r="G27" i="56"/>
  <c r="J25" i="56"/>
  <c r="G25" i="56"/>
  <c r="J23" i="56"/>
  <c r="G23" i="56"/>
  <c r="J21" i="56"/>
  <c r="G21" i="56"/>
  <c r="T203" i="55"/>
  <c r="S203" i="55"/>
  <c r="R203" i="55"/>
  <c r="Q203" i="55"/>
  <c r="AL133" i="55" s="1"/>
  <c r="Q133" i="55" s="1"/>
  <c r="P203" i="55"/>
  <c r="O203" i="55"/>
  <c r="N203" i="55"/>
  <c r="M203" i="55"/>
  <c r="L203" i="55"/>
  <c r="K203" i="55"/>
  <c r="J203" i="55"/>
  <c r="I203" i="55"/>
  <c r="AD133" i="55" s="1"/>
  <c r="I133" i="55" s="1"/>
  <c r="H203" i="55"/>
  <c r="G203" i="55"/>
  <c r="F203" i="55"/>
  <c r="AA133" i="55" s="1"/>
  <c r="F133" i="55" s="1"/>
  <c r="E203" i="55"/>
  <c r="D203" i="55"/>
  <c r="C203" i="55"/>
  <c r="B203" i="55"/>
  <c r="T201" i="55"/>
  <c r="S201" i="55"/>
  <c r="R201" i="55"/>
  <c r="Q201" i="55"/>
  <c r="P201" i="55"/>
  <c r="O201" i="55"/>
  <c r="N201" i="55"/>
  <c r="M201" i="55"/>
  <c r="L201" i="55"/>
  <c r="K201" i="55"/>
  <c r="J201" i="55"/>
  <c r="I201" i="55"/>
  <c r="H201" i="55"/>
  <c r="G201" i="55"/>
  <c r="F201" i="55"/>
  <c r="E201" i="55"/>
  <c r="D201" i="55"/>
  <c r="C201" i="55"/>
  <c r="B201" i="55"/>
  <c r="T199" i="55"/>
  <c r="S199" i="55"/>
  <c r="R199" i="55"/>
  <c r="Q199" i="55"/>
  <c r="P199" i="55"/>
  <c r="O199" i="55"/>
  <c r="N199" i="55"/>
  <c r="M199" i="55"/>
  <c r="L199" i="55"/>
  <c r="K199" i="55"/>
  <c r="J199" i="55"/>
  <c r="I199" i="55"/>
  <c r="H199" i="55"/>
  <c r="G199" i="55"/>
  <c r="F199" i="55"/>
  <c r="E199" i="55"/>
  <c r="D199" i="55"/>
  <c r="C199" i="55"/>
  <c r="B199" i="55"/>
  <c r="T197" i="55"/>
  <c r="S197" i="55"/>
  <c r="R197" i="55"/>
  <c r="Q197" i="55"/>
  <c r="P197" i="55"/>
  <c r="AK127" i="55" s="1"/>
  <c r="P127" i="55" s="1"/>
  <c r="O197" i="55"/>
  <c r="N197" i="55"/>
  <c r="M197" i="55"/>
  <c r="L197" i="55"/>
  <c r="K197" i="55"/>
  <c r="J197" i="55"/>
  <c r="I197" i="55"/>
  <c r="H197" i="55"/>
  <c r="G197" i="55"/>
  <c r="F197" i="55"/>
  <c r="E197" i="55"/>
  <c r="D197" i="55"/>
  <c r="C197" i="55"/>
  <c r="B197" i="55"/>
  <c r="T195" i="55"/>
  <c r="S195" i="55"/>
  <c r="R195" i="55"/>
  <c r="Q195" i="55"/>
  <c r="P195" i="55"/>
  <c r="O195" i="55"/>
  <c r="N195" i="55"/>
  <c r="M195" i="55"/>
  <c r="L195" i="55"/>
  <c r="K195" i="55"/>
  <c r="J195" i="55"/>
  <c r="I195" i="55"/>
  <c r="H195" i="55"/>
  <c r="G195" i="55"/>
  <c r="F195" i="55"/>
  <c r="E195" i="55"/>
  <c r="Z125" i="55" s="1"/>
  <c r="E125" i="55" s="1"/>
  <c r="D195" i="55"/>
  <c r="C195" i="55"/>
  <c r="B195" i="55"/>
  <c r="T193" i="55"/>
  <c r="S193" i="55"/>
  <c r="R193" i="55"/>
  <c r="AM123" i="55" s="1"/>
  <c r="Q193" i="55"/>
  <c r="P193" i="55"/>
  <c r="O193" i="55"/>
  <c r="N193" i="55"/>
  <c r="M193" i="55"/>
  <c r="L193" i="55"/>
  <c r="K193" i="55"/>
  <c r="J193" i="55"/>
  <c r="AE123" i="55" s="1"/>
  <c r="J123" i="55" s="1"/>
  <c r="I193" i="55"/>
  <c r="H193" i="55"/>
  <c r="AC123" i="55" s="1"/>
  <c r="H123" i="55" s="1"/>
  <c r="G193" i="55"/>
  <c r="F193" i="55"/>
  <c r="E193" i="55"/>
  <c r="D193" i="55"/>
  <c r="C193" i="55"/>
  <c r="B193" i="55"/>
  <c r="W123" i="55" s="1"/>
  <c r="T191" i="55"/>
  <c r="S191" i="55"/>
  <c r="R191" i="55"/>
  <c r="Q191" i="55"/>
  <c r="P191" i="55"/>
  <c r="O191" i="55"/>
  <c r="N191" i="55"/>
  <c r="M191" i="55"/>
  <c r="T189" i="55"/>
  <c r="S189" i="55"/>
  <c r="AN119" i="55" s="1"/>
  <c r="S119" i="55" s="1"/>
  <c r="R189" i="55"/>
  <c r="Q189" i="55"/>
  <c r="P189" i="55"/>
  <c r="O189" i="55"/>
  <c r="N189" i="55"/>
  <c r="M189" i="55"/>
  <c r="T187" i="55"/>
  <c r="S187" i="55"/>
  <c r="R187" i="55"/>
  <c r="Q187" i="55"/>
  <c r="P187" i="55"/>
  <c r="O187" i="55"/>
  <c r="N187" i="55"/>
  <c r="M187" i="55"/>
  <c r="T185" i="55"/>
  <c r="S185" i="55"/>
  <c r="R185" i="55"/>
  <c r="Q185" i="55"/>
  <c r="P185" i="55"/>
  <c r="O185" i="55"/>
  <c r="N185" i="55"/>
  <c r="M185" i="55"/>
  <c r="T183" i="55"/>
  <c r="S183" i="55"/>
  <c r="R183" i="55"/>
  <c r="Q183" i="55"/>
  <c r="P183" i="55"/>
  <c r="O183" i="55"/>
  <c r="N183" i="55"/>
  <c r="AI113" i="55" s="1"/>
  <c r="N113" i="55" s="1"/>
  <c r="M183" i="55"/>
  <c r="S181" i="55"/>
  <c r="R181" i="55"/>
  <c r="Q181" i="55"/>
  <c r="P181" i="55"/>
  <c r="O181" i="55"/>
  <c r="N181" i="55"/>
  <c r="AI111" i="55"/>
  <c r="N111" i="55" s="1"/>
  <c r="M181" i="55"/>
  <c r="R179" i="55"/>
  <c r="Q179" i="55"/>
  <c r="P179" i="55"/>
  <c r="O179" i="55"/>
  <c r="N179" i="55"/>
  <c r="M179" i="55"/>
  <c r="Q177" i="55"/>
  <c r="P177" i="55"/>
  <c r="O177" i="55"/>
  <c r="N177" i="55"/>
  <c r="M177" i="55"/>
  <c r="P175" i="55"/>
  <c r="O175" i="55"/>
  <c r="N175" i="55"/>
  <c r="M175" i="55"/>
  <c r="O173" i="55"/>
  <c r="N173" i="55"/>
  <c r="M173" i="55"/>
  <c r="N171" i="55"/>
  <c r="M171" i="55"/>
  <c r="M169" i="55"/>
  <c r="AO135" i="55"/>
  <c r="AN135" i="55"/>
  <c r="AM135" i="55"/>
  <c r="AL135" i="55"/>
  <c r="AK135" i="55"/>
  <c r="AJ135" i="55"/>
  <c r="AI135" i="55"/>
  <c r="AH135" i="55"/>
  <c r="AG135" i="55"/>
  <c r="AF135" i="55"/>
  <c r="AE135" i="55"/>
  <c r="AD135" i="55"/>
  <c r="AC135" i="55"/>
  <c r="AB135" i="55"/>
  <c r="AA135" i="55"/>
  <c r="Z135" i="55"/>
  <c r="Y135" i="55"/>
  <c r="X135" i="55"/>
  <c r="W135" i="55"/>
  <c r="AP133" i="55"/>
  <c r="T133" i="55"/>
  <c r="AK133" i="55"/>
  <c r="AG133" i="55"/>
  <c r="L133" i="55" s="1"/>
  <c r="Y133" i="55"/>
  <c r="D133" i="55" s="1"/>
  <c r="P133" i="55"/>
  <c r="AO132" i="55"/>
  <c r="AO133" i="55" s="1"/>
  <c r="AN132" i="55"/>
  <c r="AN133" i="55" s="1"/>
  <c r="S133" i="55" s="1"/>
  <c r="AM132" i="55"/>
  <c r="AM133" i="55"/>
  <c r="R133" i="55" s="1"/>
  <c r="AL132" i="55"/>
  <c r="AK132" i="55"/>
  <c r="AJ132" i="55"/>
  <c r="AI132" i="55"/>
  <c r="AI133" i="55"/>
  <c r="N133" i="55" s="1"/>
  <c r="AH132" i="55"/>
  <c r="AG132" i="55"/>
  <c r="AF132" i="55"/>
  <c r="AF133" i="55" s="1"/>
  <c r="K133" i="55"/>
  <c r="AE132" i="55"/>
  <c r="AE133" i="55"/>
  <c r="J133" i="55" s="1"/>
  <c r="AD132" i="55"/>
  <c r="AC132" i="55"/>
  <c r="AB132" i="55"/>
  <c r="AA132" i="55"/>
  <c r="F132" i="55" s="1"/>
  <c r="Z132" i="55"/>
  <c r="Y132" i="55"/>
  <c r="X132" i="55"/>
  <c r="X133" i="55"/>
  <c r="C133" i="55" s="1"/>
  <c r="W132" i="55"/>
  <c r="W133" i="55"/>
  <c r="B133" i="55" s="1"/>
  <c r="T132" i="55"/>
  <c r="Q132" i="55"/>
  <c r="P132" i="55"/>
  <c r="N132" i="55"/>
  <c r="L132" i="55"/>
  <c r="I132" i="55"/>
  <c r="D132" i="55"/>
  <c r="AP131" i="55"/>
  <c r="AO131" i="55"/>
  <c r="T131" i="55" s="1"/>
  <c r="AL131" i="55"/>
  <c r="Q131" i="55" s="1"/>
  <c r="AH131" i="55"/>
  <c r="M131" i="55"/>
  <c r="AO130" i="55"/>
  <c r="AN130" i="55"/>
  <c r="AN131" i="55"/>
  <c r="S131" i="55" s="1"/>
  <c r="AM130" i="55"/>
  <c r="AL130" i="55"/>
  <c r="AK130" i="55"/>
  <c r="AJ130" i="55"/>
  <c r="AJ131" i="55"/>
  <c r="O131" i="55" s="1"/>
  <c r="AI130" i="55"/>
  <c r="AH130" i="55"/>
  <c r="AG130" i="55"/>
  <c r="AF130" i="55"/>
  <c r="AF131" i="55"/>
  <c r="K131" i="55" s="1"/>
  <c r="AE130" i="55"/>
  <c r="AD130" i="55"/>
  <c r="AD131" i="55" s="1"/>
  <c r="I131" i="55" s="1"/>
  <c r="AC130" i="55"/>
  <c r="AB130" i="55"/>
  <c r="AB131" i="55" s="1"/>
  <c r="G131" i="55" s="1"/>
  <c r="AA130" i="55"/>
  <c r="Z130" i="55"/>
  <c r="Y130" i="55"/>
  <c r="Y131" i="55" s="1"/>
  <c r="D131" i="55" s="1"/>
  <c r="X130" i="55"/>
  <c r="X131" i="55"/>
  <c r="C131" i="55" s="1"/>
  <c r="W130" i="55"/>
  <c r="T130" i="55"/>
  <c r="S130" i="55"/>
  <c r="Q130" i="55"/>
  <c r="M130" i="55"/>
  <c r="K130" i="55"/>
  <c r="C130" i="55"/>
  <c r="AP129" i="55"/>
  <c r="AD129" i="55"/>
  <c r="I129" i="55" s="1"/>
  <c r="W129" i="55"/>
  <c r="B129" i="55"/>
  <c r="AO128" i="55"/>
  <c r="AO129" i="55"/>
  <c r="T129" i="55" s="1"/>
  <c r="AN128" i="55"/>
  <c r="AM128" i="55"/>
  <c r="AM129" i="55" s="1"/>
  <c r="R129" i="55" s="1"/>
  <c r="AL128" i="55"/>
  <c r="AK128" i="55"/>
  <c r="AK129" i="55"/>
  <c r="P129" i="55"/>
  <c r="AJ128" i="55"/>
  <c r="AI128" i="55"/>
  <c r="AI129" i="55" s="1"/>
  <c r="N129" i="55" s="1"/>
  <c r="AH128" i="55"/>
  <c r="AH129" i="55" s="1"/>
  <c r="M129" i="55" s="1"/>
  <c r="AG128" i="55"/>
  <c r="AG129" i="55"/>
  <c r="L129" i="55" s="1"/>
  <c r="AF128" i="55"/>
  <c r="K128" i="55" s="1"/>
  <c r="AE128" i="55"/>
  <c r="J128" i="55" s="1"/>
  <c r="AD128" i="55"/>
  <c r="AC128" i="55"/>
  <c r="AC129" i="55"/>
  <c r="H129" i="55" s="1"/>
  <c r="AB128" i="55"/>
  <c r="AA128" i="55"/>
  <c r="AA129" i="55"/>
  <c r="F129" i="55" s="1"/>
  <c r="Z128" i="55"/>
  <c r="Y128" i="55"/>
  <c r="Y129" i="55" s="1"/>
  <c r="D129" i="55" s="1"/>
  <c r="X128" i="55"/>
  <c r="C128" i="55" s="1"/>
  <c r="W128" i="55"/>
  <c r="S128" i="55"/>
  <c r="R128" i="55"/>
  <c r="P128" i="55"/>
  <c r="N128" i="55"/>
  <c r="I128" i="55"/>
  <c r="H128" i="55"/>
  <c r="F128" i="55"/>
  <c r="B128" i="55"/>
  <c r="AP127" i="55"/>
  <c r="AJ127" i="55"/>
  <c r="O127" i="55" s="1"/>
  <c r="AB127" i="55"/>
  <c r="G127" i="55" s="1"/>
  <c r="I127" i="55"/>
  <c r="AO126" i="55"/>
  <c r="AN126" i="55"/>
  <c r="AN127" i="55"/>
  <c r="S127" i="55"/>
  <c r="AM126" i="55"/>
  <c r="AM127" i="55" s="1"/>
  <c r="R127" i="55"/>
  <c r="AL126" i="55"/>
  <c r="AL127" i="55" s="1"/>
  <c r="Q127" i="55"/>
  <c r="AK126" i="55"/>
  <c r="AJ126" i="55"/>
  <c r="AI126" i="55"/>
  <c r="AH126" i="55"/>
  <c r="AG126" i="55"/>
  <c r="AF126" i="55"/>
  <c r="AF127" i="55"/>
  <c r="K127" i="55" s="1"/>
  <c r="AE126" i="55"/>
  <c r="AE127" i="55"/>
  <c r="J127" i="55" s="1"/>
  <c r="AD126" i="55"/>
  <c r="AD127" i="55" s="1"/>
  <c r="AC126" i="55"/>
  <c r="H126" i="55" s="1"/>
  <c r="AC127" i="55"/>
  <c r="H127" i="55" s="1"/>
  <c r="AB126" i="55"/>
  <c r="AA126" i="55"/>
  <c r="Z126" i="55"/>
  <c r="Z127" i="55"/>
  <c r="E127" i="55" s="1"/>
  <c r="Y126" i="55"/>
  <c r="X126" i="55"/>
  <c r="X127" i="55" s="1"/>
  <c r="C127" i="55" s="1"/>
  <c r="W126" i="55"/>
  <c r="S126" i="55"/>
  <c r="P126" i="55"/>
  <c r="O126" i="55"/>
  <c r="N126" i="55"/>
  <c r="K126" i="55"/>
  <c r="G126" i="55"/>
  <c r="E126" i="55"/>
  <c r="C126" i="55"/>
  <c r="AP125" i="55"/>
  <c r="AN125" i="55"/>
  <c r="S125" i="55" s="1"/>
  <c r="Y125" i="55"/>
  <c r="D125" i="55" s="1"/>
  <c r="AO124" i="55"/>
  <c r="AO125" i="55" s="1"/>
  <c r="T125" i="55" s="1"/>
  <c r="AN124" i="55"/>
  <c r="S124" i="55" s="1"/>
  <c r="AM124" i="55"/>
  <c r="AM125" i="55" s="1"/>
  <c r="R125" i="55"/>
  <c r="AL124" i="55"/>
  <c r="AK124" i="55"/>
  <c r="AJ124" i="55"/>
  <c r="AJ125" i="55" s="1"/>
  <c r="O125" i="55" s="1"/>
  <c r="AI124" i="55"/>
  <c r="AI125" i="55" s="1"/>
  <c r="N125" i="55" s="1"/>
  <c r="AH124" i="55"/>
  <c r="AG124" i="55"/>
  <c r="AG125" i="55" s="1"/>
  <c r="L125" i="55" s="1"/>
  <c r="AF124" i="55"/>
  <c r="AF125" i="55" s="1"/>
  <c r="K125" i="55" s="1"/>
  <c r="AE124" i="55"/>
  <c r="AE125" i="55"/>
  <c r="J125" i="55" s="1"/>
  <c r="AD124" i="55"/>
  <c r="AC124" i="55"/>
  <c r="AC125" i="55"/>
  <c r="H125" i="55"/>
  <c r="AB124" i="55"/>
  <c r="AB125" i="55" s="1"/>
  <c r="G125" i="55" s="1"/>
  <c r="AA124" i="55"/>
  <c r="AA125" i="55"/>
  <c r="F125" i="55" s="1"/>
  <c r="Z124" i="55"/>
  <c r="E124" i="55" s="1"/>
  <c r="Y124" i="55"/>
  <c r="X124" i="55"/>
  <c r="W124" i="55"/>
  <c r="W125" i="55"/>
  <c r="B125" i="55" s="1"/>
  <c r="T124" i="55"/>
  <c r="R124" i="55"/>
  <c r="L124" i="55"/>
  <c r="K124" i="55"/>
  <c r="J124" i="55"/>
  <c r="H124" i="55"/>
  <c r="F124" i="55"/>
  <c r="D124" i="55"/>
  <c r="B124" i="55"/>
  <c r="AP123" i="55"/>
  <c r="AL123" i="55"/>
  <c r="AK123" i="55"/>
  <c r="P123" i="55" s="1"/>
  <c r="AA123" i="55"/>
  <c r="F123" i="55" s="1"/>
  <c r="Q123" i="55"/>
  <c r="AO122" i="55"/>
  <c r="AN122" i="55"/>
  <c r="AN123" i="55"/>
  <c r="S123" i="55" s="1"/>
  <c r="AM122" i="55"/>
  <c r="R122" i="55" s="1"/>
  <c r="R123" i="55"/>
  <c r="AL122" i="55"/>
  <c r="AK122" i="55"/>
  <c r="AJ122" i="55"/>
  <c r="AI122" i="55"/>
  <c r="AH122" i="55"/>
  <c r="M122" i="55" s="1"/>
  <c r="AH123" i="55"/>
  <c r="M123" i="55" s="1"/>
  <c r="AG122" i="55"/>
  <c r="AF122" i="55"/>
  <c r="AE122" i="55"/>
  <c r="AD122" i="55"/>
  <c r="AD123" i="55" s="1"/>
  <c r="I123" i="55" s="1"/>
  <c r="AC122" i="55"/>
  <c r="AB122" i="55"/>
  <c r="AB123" i="55" s="1"/>
  <c r="G123" i="55"/>
  <c r="AA122" i="55"/>
  <c r="F122" i="55"/>
  <c r="Z122" i="55"/>
  <c r="Y122" i="55"/>
  <c r="X122" i="55"/>
  <c r="X123" i="55"/>
  <c r="C123" i="55" s="1"/>
  <c r="W122" i="55"/>
  <c r="B123" i="55"/>
  <c r="S122" i="55"/>
  <c r="Q122" i="55"/>
  <c r="P122" i="55"/>
  <c r="J122" i="55"/>
  <c r="I122" i="55"/>
  <c r="H122" i="55"/>
  <c r="G122" i="55"/>
  <c r="C122" i="55"/>
  <c r="B122" i="55"/>
  <c r="AP121" i="55"/>
  <c r="AA121" i="55"/>
  <c r="F121" i="55" s="1"/>
  <c r="X121" i="55"/>
  <c r="C121" i="55" s="1"/>
  <c r="AO120" i="55"/>
  <c r="AN120" i="55"/>
  <c r="AM120" i="55"/>
  <c r="AM121" i="55"/>
  <c r="R121" i="55" s="1"/>
  <c r="AL120" i="55"/>
  <c r="AK120" i="55"/>
  <c r="AK121" i="55"/>
  <c r="P121" i="55"/>
  <c r="AJ120" i="55"/>
  <c r="AI120" i="55"/>
  <c r="AI121" i="55" s="1"/>
  <c r="N121" i="55" s="1"/>
  <c r="AH120" i="55"/>
  <c r="AG120" i="55"/>
  <c r="L120" i="55" s="1"/>
  <c r="AG121" i="55"/>
  <c r="L121" i="55" s="1"/>
  <c r="AF120" i="55"/>
  <c r="K120" i="55"/>
  <c r="AE120" i="55"/>
  <c r="AE121" i="55" s="1"/>
  <c r="J121" i="55" s="1"/>
  <c r="AD120" i="55"/>
  <c r="AC120" i="55"/>
  <c r="AB120" i="55"/>
  <c r="AB121" i="55"/>
  <c r="G121" i="55" s="1"/>
  <c r="AA120" i="55"/>
  <c r="Z120" i="55"/>
  <c r="Y120" i="55"/>
  <c r="Y121" i="55"/>
  <c r="D121" i="55" s="1"/>
  <c r="X120" i="55"/>
  <c r="C120" i="55"/>
  <c r="W120" i="55"/>
  <c r="W121" i="55" s="1"/>
  <c r="B121" i="55" s="1"/>
  <c r="R120" i="55"/>
  <c r="P120" i="55"/>
  <c r="O120" i="55"/>
  <c r="N120" i="55"/>
  <c r="J120" i="55"/>
  <c r="G120" i="55"/>
  <c r="F120" i="55"/>
  <c r="D120" i="55"/>
  <c r="B120" i="55"/>
  <c r="AP119" i="55"/>
  <c r="AK119" i="55"/>
  <c r="P119" i="55"/>
  <c r="AF119" i="55"/>
  <c r="K119" i="55" s="1"/>
  <c r="X119" i="55"/>
  <c r="C119" i="55"/>
  <c r="AO118" i="55"/>
  <c r="AO119" i="55"/>
  <c r="T119" i="55" s="1"/>
  <c r="AN118" i="55"/>
  <c r="S118" i="55" s="1"/>
  <c r="AM118" i="55"/>
  <c r="AL118" i="55"/>
  <c r="AL119" i="55" s="1"/>
  <c r="Q119" i="55" s="1"/>
  <c r="AK118" i="55"/>
  <c r="P118" i="55"/>
  <c r="AJ118" i="55"/>
  <c r="O118" i="55" s="1"/>
  <c r="AI118" i="55"/>
  <c r="AH118" i="55"/>
  <c r="AH119" i="55" s="1"/>
  <c r="M119" i="55" s="1"/>
  <c r="AG118" i="55"/>
  <c r="AF118" i="55"/>
  <c r="AE118" i="55"/>
  <c r="AE119" i="55" s="1"/>
  <c r="J119" i="55" s="1"/>
  <c r="AD118" i="55"/>
  <c r="AC118" i="55"/>
  <c r="AB118" i="55"/>
  <c r="AA118" i="55"/>
  <c r="Z118" i="55"/>
  <c r="Z119" i="55" s="1"/>
  <c r="E119" i="55" s="1"/>
  <c r="Y118" i="55"/>
  <c r="X118" i="55"/>
  <c r="W118" i="55"/>
  <c r="W119" i="55" s="1"/>
  <c r="B119" i="55" s="1"/>
  <c r="T118" i="55"/>
  <c r="Q118" i="55"/>
  <c r="M118" i="55"/>
  <c r="K118" i="55"/>
  <c r="J118" i="55"/>
  <c r="E118" i="55"/>
  <c r="C118" i="55"/>
  <c r="AP117" i="55"/>
  <c r="AK117" i="55"/>
  <c r="P117" i="55" s="1"/>
  <c r="J117" i="55"/>
  <c r="AO116" i="55"/>
  <c r="AO117" i="55"/>
  <c r="T117" i="55" s="1"/>
  <c r="AN116" i="55"/>
  <c r="AM116" i="55"/>
  <c r="AL116" i="55"/>
  <c r="Q116" i="55" s="1"/>
  <c r="AL117" i="55"/>
  <c r="Q117" i="55"/>
  <c r="AK116" i="55"/>
  <c r="P116" i="55" s="1"/>
  <c r="AJ116" i="55"/>
  <c r="AI116" i="55"/>
  <c r="AH116" i="55"/>
  <c r="M116" i="55"/>
  <c r="AG116" i="55"/>
  <c r="AF116" i="55"/>
  <c r="AE116" i="55"/>
  <c r="AE117" i="55"/>
  <c r="AD116" i="55"/>
  <c r="AD117" i="55"/>
  <c r="I117" i="55"/>
  <c r="AC116" i="55"/>
  <c r="AC117" i="55" s="1"/>
  <c r="H117" i="55" s="1"/>
  <c r="AB116" i="55"/>
  <c r="AB117" i="55" s="1"/>
  <c r="G117" i="55" s="1"/>
  <c r="AA116" i="55"/>
  <c r="Z116" i="55"/>
  <c r="E116" i="55"/>
  <c r="Y116" i="55"/>
  <c r="Y117" i="55" s="1"/>
  <c r="D117" i="55" s="1"/>
  <c r="X116" i="55"/>
  <c r="W116" i="55"/>
  <c r="W117" i="55"/>
  <c r="B117" i="55" s="1"/>
  <c r="T116" i="55"/>
  <c r="O116" i="55"/>
  <c r="J116" i="55"/>
  <c r="I116" i="55"/>
  <c r="H116" i="55"/>
  <c r="G116" i="55"/>
  <c r="D116" i="55"/>
  <c r="B116" i="55"/>
  <c r="AP115" i="55"/>
  <c r="AO115" i="55"/>
  <c r="T115" i="55"/>
  <c r="AH115" i="55"/>
  <c r="M115" i="55" s="1"/>
  <c r="Z115" i="55"/>
  <c r="E115" i="55"/>
  <c r="AO114" i="55"/>
  <c r="AN114" i="55"/>
  <c r="AN115" i="55"/>
  <c r="S115" i="55" s="1"/>
  <c r="AM114" i="55"/>
  <c r="R114" i="55" s="1"/>
  <c r="AL114" i="55"/>
  <c r="AL115" i="55"/>
  <c r="Q115" i="55" s="1"/>
  <c r="AK114" i="55"/>
  <c r="AJ114" i="55"/>
  <c r="O114" i="55" s="1"/>
  <c r="AI114" i="55"/>
  <c r="N114" i="55" s="1"/>
  <c r="AI115" i="55"/>
  <c r="N115" i="55" s="1"/>
  <c r="AH114" i="55"/>
  <c r="AG114" i="55"/>
  <c r="AF114" i="55"/>
  <c r="AF115" i="55" s="1"/>
  <c r="K115" i="55" s="1"/>
  <c r="AE114" i="55"/>
  <c r="J114" i="55"/>
  <c r="AD114" i="55"/>
  <c r="AD115" i="55"/>
  <c r="I115" i="55"/>
  <c r="AC114" i="55"/>
  <c r="AB114" i="55"/>
  <c r="AB115" i="55"/>
  <c r="G115" i="55" s="1"/>
  <c r="AA114" i="55"/>
  <c r="AA115" i="55"/>
  <c r="F115" i="55" s="1"/>
  <c r="Z114" i="55"/>
  <c r="E114" i="55" s="1"/>
  <c r="Y114" i="55"/>
  <c r="X114" i="55"/>
  <c r="X115" i="55" s="1"/>
  <c r="C115" i="55"/>
  <c r="W114" i="55"/>
  <c r="B114" i="55"/>
  <c r="T114" i="55"/>
  <c r="S114" i="55"/>
  <c r="Q114" i="55"/>
  <c r="M114" i="55"/>
  <c r="K114" i="55"/>
  <c r="I114" i="55"/>
  <c r="G114" i="55"/>
  <c r="F114" i="55"/>
  <c r="C114" i="55"/>
  <c r="AP113" i="55"/>
  <c r="AM113" i="55"/>
  <c r="R113" i="55" s="1"/>
  <c r="W113" i="55"/>
  <c r="B113" i="55"/>
  <c r="AO112" i="55"/>
  <c r="AO113" i="55" s="1"/>
  <c r="T113" i="55" s="1"/>
  <c r="AN112" i="55"/>
  <c r="AN113" i="55"/>
  <c r="S113" i="55" s="1"/>
  <c r="AM112" i="55"/>
  <c r="R112" i="55" s="1"/>
  <c r="AL112" i="55"/>
  <c r="AL113" i="55" s="1"/>
  <c r="Q113" i="55" s="1"/>
  <c r="AK112" i="55"/>
  <c r="AK113" i="55" s="1"/>
  <c r="P113" i="55"/>
  <c r="AJ112" i="55"/>
  <c r="O112" i="55"/>
  <c r="AI112" i="55"/>
  <c r="AH112" i="55"/>
  <c r="AG112" i="55"/>
  <c r="AG113" i="55"/>
  <c r="L113" i="55" s="1"/>
  <c r="AF112" i="55"/>
  <c r="AE112" i="55"/>
  <c r="AD112" i="55"/>
  <c r="AD113" i="55" s="1"/>
  <c r="I113" i="55" s="1"/>
  <c r="AC112" i="55"/>
  <c r="AC113" i="55"/>
  <c r="H113" i="55" s="1"/>
  <c r="AB112" i="55"/>
  <c r="G112" i="55" s="1"/>
  <c r="AA112" i="55"/>
  <c r="F112" i="55" s="1"/>
  <c r="AA113" i="55"/>
  <c r="F113" i="55" s="1"/>
  <c r="Z112" i="55"/>
  <c r="Y112" i="55"/>
  <c r="X112" i="55"/>
  <c r="X113" i="55"/>
  <c r="C113" i="55"/>
  <c r="W112" i="55"/>
  <c r="S112" i="55"/>
  <c r="Q112" i="55"/>
  <c r="P112" i="55"/>
  <c r="N112" i="55"/>
  <c r="L112" i="55"/>
  <c r="I112" i="55"/>
  <c r="C112" i="55"/>
  <c r="B112" i="55"/>
  <c r="AP111" i="55"/>
  <c r="AH111" i="55"/>
  <c r="M111" i="55" s="1"/>
  <c r="AG111" i="55"/>
  <c r="L111" i="55" s="1"/>
  <c r="Z111" i="55"/>
  <c r="D111" i="55"/>
  <c r="X111" i="55"/>
  <c r="C111" i="55"/>
  <c r="E111" i="55"/>
  <c r="AN110" i="55"/>
  <c r="AN111" i="55" s="1"/>
  <c r="S111" i="55" s="1"/>
  <c r="AM110" i="55"/>
  <c r="AL110" i="55"/>
  <c r="AL111" i="55" s="1"/>
  <c r="Q111" i="55" s="1"/>
  <c r="AK110" i="55"/>
  <c r="P110" i="55"/>
  <c r="AJ110" i="55"/>
  <c r="AI110" i="55"/>
  <c r="AH110" i="55"/>
  <c r="M110" i="55"/>
  <c r="AG110" i="55"/>
  <c r="AF110" i="55"/>
  <c r="AE110" i="55"/>
  <c r="AD110" i="55"/>
  <c r="AD111" i="55"/>
  <c r="I111" i="55" s="1"/>
  <c r="AC110" i="55"/>
  <c r="H110" i="55"/>
  <c r="AB110" i="55"/>
  <c r="AA110" i="55"/>
  <c r="Z110" i="55"/>
  <c r="E110" i="55"/>
  <c r="Y110" i="55"/>
  <c r="Y111" i="55" s="1"/>
  <c r="X110" i="55"/>
  <c r="W110" i="55"/>
  <c r="S110" i="55"/>
  <c r="N110" i="55"/>
  <c r="L110" i="55"/>
  <c r="D110" i="55"/>
  <c r="C110" i="55"/>
  <c r="AP109" i="55"/>
  <c r="AF109" i="55"/>
  <c r="K109" i="55" s="1"/>
  <c r="AD109" i="55"/>
  <c r="I109" i="55" s="1"/>
  <c r="AC109" i="55"/>
  <c r="H109" i="55"/>
  <c r="AB109" i="55"/>
  <c r="AA109" i="55"/>
  <c r="F109" i="55" s="1"/>
  <c r="Z109" i="55"/>
  <c r="E109" i="55" s="1"/>
  <c r="Y109" i="55"/>
  <c r="X109" i="55"/>
  <c r="C109" i="55" s="1"/>
  <c r="W109" i="55"/>
  <c r="R109" i="55"/>
  <c r="G109" i="55"/>
  <c r="D109" i="55"/>
  <c r="B109" i="55"/>
  <c r="AM108" i="55"/>
  <c r="AM109" i="55" s="1"/>
  <c r="AL108" i="55"/>
  <c r="AK108" i="55"/>
  <c r="AK109" i="55" s="1"/>
  <c r="P109" i="55" s="1"/>
  <c r="AJ108" i="55"/>
  <c r="AI108" i="55"/>
  <c r="AI109" i="55"/>
  <c r="N109" i="55" s="1"/>
  <c r="AH108" i="55"/>
  <c r="M108" i="55" s="1"/>
  <c r="AG108" i="55"/>
  <c r="L108" i="55" s="1"/>
  <c r="AG109" i="55"/>
  <c r="L109" i="55" s="1"/>
  <c r="AF108" i="55"/>
  <c r="AE108" i="55"/>
  <c r="R108" i="55"/>
  <c r="N108" i="55"/>
  <c r="K108" i="55"/>
  <c r="I108" i="55"/>
  <c r="H108" i="55"/>
  <c r="G108" i="55"/>
  <c r="F108" i="55"/>
  <c r="E108" i="55"/>
  <c r="D108" i="55"/>
  <c r="C108" i="55"/>
  <c r="B108" i="55"/>
  <c r="AP107" i="55"/>
  <c r="AD107" i="55"/>
  <c r="AC107" i="55"/>
  <c r="AB107" i="55"/>
  <c r="AA107" i="55"/>
  <c r="Z107" i="55"/>
  <c r="Y107" i="55"/>
  <c r="X107" i="55"/>
  <c r="W107" i="55"/>
  <c r="I107" i="55"/>
  <c r="H107" i="55"/>
  <c r="G107" i="55"/>
  <c r="F107" i="55"/>
  <c r="E107" i="55"/>
  <c r="D107" i="55"/>
  <c r="C107" i="55"/>
  <c r="B107" i="55"/>
  <c r="AL106" i="55"/>
  <c r="AL107" i="55" s="1"/>
  <c r="Q107" i="55" s="1"/>
  <c r="AK106" i="55"/>
  <c r="AJ106" i="55"/>
  <c r="AI106" i="55"/>
  <c r="AI107" i="55"/>
  <c r="N107" i="55"/>
  <c r="AH106" i="55"/>
  <c r="AH107" i="55" s="1"/>
  <c r="M107" i="55" s="1"/>
  <c r="AG106" i="55"/>
  <c r="L106" i="55" s="1"/>
  <c r="AG107" i="55"/>
  <c r="L107" i="55" s="1"/>
  <c r="AF106" i="55"/>
  <c r="AF107" i="55"/>
  <c r="K107" i="55" s="1"/>
  <c r="AE106" i="55"/>
  <c r="AE107" i="55"/>
  <c r="J107" i="55" s="1"/>
  <c r="Q106" i="55"/>
  <c r="N106" i="55"/>
  <c r="M106" i="55"/>
  <c r="K106" i="55"/>
  <c r="J106" i="55"/>
  <c r="I106" i="55"/>
  <c r="H106" i="55"/>
  <c r="G106" i="55"/>
  <c r="F106" i="55"/>
  <c r="E106" i="55"/>
  <c r="D106" i="55"/>
  <c r="C106" i="55"/>
  <c r="B106" i="55"/>
  <c r="AP105" i="55"/>
  <c r="AK105" i="55"/>
  <c r="AD105" i="55"/>
  <c r="I105" i="55" s="1"/>
  <c r="AC105" i="55"/>
  <c r="H105" i="55" s="1"/>
  <c r="AB105" i="55"/>
  <c r="G105" i="55"/>
  <c r="AA105" i="55"/>
  <c r="F105" i="55" s="1"/>
  <c r="Z105" i="55"/>
  <c r="E105" i="55" s="1"/>
  <c r="Y105" i="55"/>
  <c r="X105" i="55"/>
  <c r="W105" i="55"/>
  <c r="B105" i="55" s="1"/>
  <c r="P105" i="55"/>
  <c r="D105" i="55"/>
  <c r="C105" i="55"/>
  <c r="AK104" i="55"/>
  <c r="P104" i="55"/>
  <c r="AJ104" i="55"/>
  <c r="AJ105" i="55"/>
  <c r="O105" i="55" s="1"/>
  <c r="AI104" i="55"/>
  <c r="N104" i="55" s="1"/>
  <c r="AH104" i="55"/>
  <c r="AG104" i="55"/>
  <c r="L104" i="55"/>
  <c r="AF104" i="55"/>
  <c r="AF105" i="55"/>
  <c r="K105" i="55" s="1"/>
  <c r="AE104" i="55"/>
  <c r="AE105" i="55"/>
  <c r="J105" i="55" s="1"/>
  <c r="K104" i="55"/>
  <c r="J104" i="55"/>
  <c r="I104" i="55"/>
  <c r="H104" i="55"/>
  <c r="G104" i="55"/>
  <c r="F104" i="55"/>
  <c r="E104" i="55"/>
  <c r="D104" i="55"/>
  <c r="C104" i="55"/>
  <c r="B104" i="55"/>
  <c r="AP103" i="55"/>
  <c r="AH103" i="55"/>
  <c r="M103" i="55" s="1"/>
  <c r="AF103" i="55"/>
  <c r="K103" i="55" s="1"/>
  <c r="AD103" i="55"/>
  <c r="I103" i="55" s="1"/>
  <c r="AC103" i="55"/>
  <c r="AB103" i="55"/>
  <c r="G103" i="55" s="1"/>
  <c r="AA103" i="55"/>
  <c r="F103" i="55" s="1"/>
  <c r="Z103" i="55"/>
  <c r="E103" i="55" s="1"/>
  <c r="Y103" i="55"/>
  <c r="D103" i="55"/>
  <c r="X103" i="55"/>
  <c r="W103" i="55"/>
  <c r="B103" i="55" s="1"/>
  <c r="H103" i="55"/>
  <c r="C103" i="55"/>
  <c r="AJ102" i="55"/>
  <c r="AJ103" i="55"/>
  <c r="O103" i="55" s="1"/>
  <c r="AI102" i="55"/>
  <c r="N102" i="55"/>
  <c r="AH102" i="55"/>
  <c r="M102" i="55" s="1"/>
  <c r="AG102" i="55"/>
  <c r="L102" i="55" s="1"/>
  <c r="AG103" i="55"/>
  <c r="L103" i="55" s="1"/>
  <c r="AF102" i="55"/>
  <c r="K102" i="55" s="1"/>
  <c r="AE102" i="55"/>
  <c r="AE103" i="55" s="1"/>
  <c r="J103" i="55" s="1"/>
  <c r="O102" i="55"/>
  <c r="J102" i="55"/>
  <c r="I102" i="55"/>
  <c r="H102" i="55"/>
  <c r="G102" i="55"/>
  <c r="F102" i="55"/>
  <c r="E102" i="55"/>
  <c r="D102" i="55"/>
  <c r="C102" i="55"/>
  <c r="B102" i="55"/>
  <c r="AP101" i="55"/>
  <c r="AG101" i="55"/>
  <c r="L101" i="55" s="1"/>
  <c r="AD101" i="55"/>
  <c r="AC101" i="55"/>
  <c r="H101" i="55" s="1"/>
  <c r="AB101" i="55"/>
  <c r="AA101" i="55"/>
  <c r="Z101" i="55"/>
  <c r="Y101" i="55"/>
  <c r="D101" i="55" s="1"/>
  <c r="X101" i="55"/>
  <c r="C101" i="55" s="1"/>
  <c r="W101" i="55"/>
  <c r="B101" i="55" s="1"/>
  <c r="N101" i="55"/>
  <c r="I101" i="55"/>
  <c r="G101" i="55"/>
  <c r="F101" i="55"/>
  <c r="E101" i="55"/>
  <c r="AH100" i="55"/>
  <c r="M100" i="55" s="1"/>
  <c r="AG100" i="55"/>
  <c r="L100" i="55"/>
  <c r="AF100" i="55"/>
  <c r="AF101" i="55"/>
  <c r="K101" i="55" s="1"/>
  <c r="AE100" i="55"/>
  <c r="J100" i="55" s="1"/>
  <c r="AE101" i="55"/>
  <c r="J101" i="55" s="1"/>
  <c r="N100" i="55"/>
  <c r="I100" i="55"/>
  <c r="H100" i="55"/>
  <c r="G100" i="55"/>
  <c r="F100" i="55"/>
  <c r="E100" i="55"/>
  <c r="D100" i="55"/>
  <c r="C100" i="55"/>
  <c r="B100" i="55"/>
  <c r="AP99" i="55"/>
  <c r="AG99" i="55"/>
  <c r="L99" i="55"/>
  <c r="AF99" i="55"/>
  <c r="K99" i="55" s="1"/>
  <c r="AD99" i="55"/>
  <c r="I99" i="55" s="1"/>
  <c r="AC99" i="55"/>
  <c r="H99" i="55" s="1"/>
  <c r="AB99" i="55"/>
  <c r="G99" i="55" s="1"/>
  <c r="AA99" i="55"/>
  <c r="F99" i="55" s="1"/>
  <c r="Z99" i="55"/>
  <c r="E99" i="55" s="1"/>
  <c r="Y99" i="55"/>
  <c r="D99" i="55" s="1"/>
  <c r="X99" i="55"/>
  <c r="C99" i="55"/>
  <c r="W99" i="55"/>
  <c r="B99" i="55" s="1"/>
  <c r="M99" i="55"/>
  <c r="AG98" i="55"/>
  <c r="AF98" i="55"/>
  <c r="K98" i="55" s="1"/>
  <c r="AE98" i="55"/>
  <c r="AE99" i="55" s="1"/>
  <c r="J99" i="55" s="1"/>
  <c r="M98" i="55"/>
  <c r="L98" i="55"/>
  <c r="I98" i="55"/>
  <c r="H98" i="55"/>
  <c r="G98" i="55"/>
  <c r="F98" i="55"/>
  <c r="E98" i="55"/>
  <c r="D98" i="55"/>
  <c r="C98" i="55"/>
  <c r="B98" i="55"/>
  <c r="AP97" i="55"/>
  <c r="AF97" i="55"/>
  <c r="AE97" i="55"/>
  <c r="J97" i="55"/>
  <c r="AD97" i="55"/>
  <c r="I97" i="55" s="1"/>
  <c r="AC97" i="55"/>
  <c r="H97" i="55" s="1"/>
  <c r="AB97" i="55"/>
  <c r="AA97" i="55"/>
  <c r="Z97" i="55"/>
  <c r="E97" i="55" s="1"/>
  <c r="Y97" i="55"/>
  <c r="D97" i="55" s="1"/>
  <c r="X97" i="55"/>
  <c r="W97" i="55"/>
  <c r="B97" i="55" s="1"/>
  <c r="L97" i="55"/>
  <c r="K97" i="55"/>
  <c r="G97" i="55"/>
  <c r="F97" i="55"/>
  <c r="C97" i="55"/>
  <c r="AF96" i="55"/>
  <c r="AE96" i="55"/>
  <c r="L96" i="55"/>
  <c r="K96" i="55"/>
  <c r="J96" i="55"/>
  <c r="I96" i="55"/>
  <c r="H96" i="55"/>
  <c r="G96" i="55"/>
  <c r="F96" i="55"/>
  <c r="E96" i="55"/>
  <c r="D96" i="55"/>
  <c r="C96" i="55"/>
  <c r="B96" i="55"/>
  <c r="AE95" i="55"/>
  <c r="J95" i="55" s="1"/>
  <c r="AD95" i="55"/>
  <c r="I95" i="55" s="1"/>
  <c r="AC95" i="55"/>
  <c r="H95" i="55" s="1"/>
  <c r="AB95" i="55"/>
  <c r="AA95" i="55"/>
  <c r="Z95" i="55"/>
  <c r="E95" i="55"/>
  <c r="Y95" i="55"/>
  <c r="D95" i="55" s="1"/>
  <c r="X95" i="55"/>
  <c r="W95" i="55"/>
  <c r="B95" i="55" s="1"/>
  <c r="K95" i="55"/>
  <c r="G95" i="55"/>
  <c r="F95" i="55"/>
  <c r="C95" i="55"/>
  <c r="AE94" i="55"/>
  <c r="J94" i="55" s="1"/>
  <c r="K94" i="55"/>
  <c r="I94" i="55"/>
  <c r="H94" i="55"/>
  <c r="G94" i="55"/>
  <c r="F94" i="55"/>
  <c r="E94" i="55"/>
  <c r="D94" i="55"/>
  <c r="C94" i="55"/>
  <c r="B94" i="55"/>
  <c r="AD93" i="55"/>
  <c r="AC93" i="55"/>
  <c r="H93" i="55" s="1"/>
  <c r="AB93" i="55"/>
  <c r="G93" i="55"/>
  <c r="AA93" i="55"/>
  <c r="F93" i="55"/>
  <c r="Z93" i="55"/>
  <c r="E93" i="55" s="1"/>
  <c r="Y93" i="55"/>
  <c r="D93" i="55" s="1"/>
  <c r="X93" i="55"/>
  <c r="W93" i="55"/>
  <c r="B93" i="55" s="1"/>
  <c r="J93" i="55"/>
  <c r="I93" i="55"/>
  <c r="C93" i="55"/>
  <c r="J92" i="55"/>
  <c r="I92" i="55"/>
  <c r="H92" i="55"/>
  <c r="G92" i="55"/>
  <c r="F92" i="55"/>
  <c r="E92" i="55"/>
  <c r="D92" i="55"/>
  <c r="C92" i="55"/>
  <c r="B92" i="55"/>
  <c r="AC91" i="55"/>
  <c r="AB91" i="55"/>
  <c r="AA91" i="55"/>
  <c r="Z91" i="55"/>
  <c r="Y91" i="55"/>
  <c r="X91" i="55"/>
  <c r="W91" i="55"/>
  <c r="I91" i="55"/>
  <c r="H91" i="55"/>
  <c r="G91" i="55"/>
  <c r="F91" i="55"/>
  <c r="E91" i="55"/>
  <c r="D91" i="55"/>
  <c r="C91" i="55"/>
  <c r="B91" i="55"/>
  <c r="I90" i="55"/>
  <c r="H90" i="55"/>
  <c r="G90" i="55"/>
  <c r="F90" i="55"/>
  <c r="E90" i="55"/>
  <c r="D90" i="55"/>
  <c r="C90" i="55"/>
  <c r="B90" i="55"/>
  <c r="AB89" i="55"/>
  <c r="G89" i="55"/>
  <c r="AA89" i="55"/>
  <c r="F89" i="55" s="1"/>
  <c r="Z89" i="55"/>
  <c r="Y89" i="55"/>
  <c r="X89" i="55"/>
  <c r="W89" i="55"/>
  <c r="B89" i="55" s="1"/>
  <c r="H89" i="55"/>
  <c r="E89" i="55"/>
  <c r="D89" i="55"/>
  <c r="C89" i="55"/>
  <c r="H88" i="55"/>
  <c r="G88" i="55"/>
  <c r="F88" i="55"/>
  <c r="E88" i="55"/>
  <c r="D88" i="55"/>
  <c r="C88" i="55"/>
  <c r="B88" i="55"/>
  <c r="AA87" i="55"/>
  <c r="Z87" i="55"/>
  <c r="Y87" i="55"/>
  <c r="D87" i="55"/>
  <c r="X87" i="55"/>
  <c r="C87" i="55"/>
  <c r="W87" i="55"/>
  <c r="B87" i="55" s="1"/>
  <c r="G87" i="55"/>
  <c r="F87" i="55"/>
  <c r="E87" i="55"/>
  <c r="G86" i="55"/>
  <c r="F86" i="55"/>
  <c r="E86" i="55"/>
  <c r="D86" i="55"/>
  <c r="C86" i="55"/>
  <c r="B86" i="55"/>
  <c r="Z85" i="55"/>
  <c r="Y85" i="55"/>
  <c r="D85" i="55"/>
  <c r="X85" i="55"/>
  <c r="C85" i="55"/>
  <c r="W85" i="55"/>
  <c r="B85" i="55" s="1"/>
  <c r="F85" i="55"/>
  <c r="E85" i="55"/>
  <c r="F84" i="55"/>
  <c r="E84" i="55"/>
  <c r="D84" i="55"/>
  <c r="C84" i="55"/>
  <c r="B84" i="55"/>
  <c r="Y83" i="55"/>
  <c r="D83" i="55" s="1"/>
  <c r="X83" i="55"/>
  <c r="W83" i="55"/>
  <c r="E83" i="55"/>
  <c r="C83" i="55"/>
  <c r="B83" i="55"/>
  <c r="E82" i="55"/>
  <c r="D82" i="55"/>
  <c r="C82" i="55"/>
  <c r="B82" i="55"/>
  <c r="X81" i="55"/>
  <c r="C81" i="55"/>
  <c r="W81" i="55"/>
  <c r="D81" i="55"/>
  <c r="B81" i="55"/>
  <c r="D80" i="55"/>
  <c r="C80" i="55"/>
  <c r="B80" i="55"/>
  <c r="W79" i="55"/>
  <c r="B79" i="55"/>
  <c r="C79" i="55"/>
  <c r="C78" i="55"/>
  <c r="B78" i="55"/>
  <c r="B77" i="55"/>
  <c r="B76" i="55"/>
  <c r="T203" i="54"/>
  <c r="S203" i="54"/>
  <c r="R203" i="54"/>
  <c r="Q203" i="54"/>
  <c r="P203" i="54"/>
  <c r="O203" i="54"/>
  <c r="N203" i="54"/>
  <c r="M203" i="54"/>
  <c r="L203" i="54"/>
  <c r="K203" i="54"/>
  <c r="J203" i="54"/>
  <c r="I203" i="54"/>
  <c r="H203" i="54"/>
  <c r="G203" i="54"/>
  <c r="F203" i="54"/>
  <c r="E203" i="54"/>
  <c r="D203" i="54"/>
  <c r="C203" i="54"/>
  <c r="B203" i="54"/>
  <c r="T201" i="54"/>
  <c r="S201" i="54"/>
  <c r="R201" i="54"/>
  <c r="Q201" i="54"/>
  <c r="P201" i="54"/>
  <c r="O201" i="54"/>
  <c r="N201" i="54"/>
  <c r="M201" i="54"/>
  <c r="L201" i="54"/>
  <c r="K201" i="54"/>
  <c r="J201" i="54"/>
  <c r="I201" i="54"/>
  <c r="H201" i="54"/>
  <c r="H131" i="54"/>
  <c r="G201" i="54"/>
  <c r="F201" i="54"/>
  <c r="E201" i="54"/>
  <c r="Z131" i="54" s="1"/>
  <c r="E131" i="54" s="1"/>
  <c r="D201" i="54"/>
  <c r="C201" i="54"/>
  <c r="B201" i="54"/>
  <c r="T199" i="54"/>
  <c r="AO129" i="54"/>
  <c r="T129" i="54"/>
  <c r="S199" i="54"/>
  <c r="R199" i="54"/>
  <c r="Q199" i="54"/>
  <c r="P199" i="54"/>
  <c r="O199" i="54"/>
  <c r="N199" i="54"/>
  <c r="M199" i="54"/>
  <c r="L199" i="54"/>
  <c r="K199" i="54"/>
  <c r="J199" i="54"/>
  <c r="I199" i="54"/>
  <c r="H199" i="54"/>
  <c r="G199" i="54"/>
  <c r="F199" i="54"/>
  <c r="E199" i="54"/>
  <c r="D199" i="54"/>
  <c r="Y129" i="54"/>
  <c r="D129" i="54" s="1"/>
  <c r="C199" i="54"/>
  <c r="B199" i="54"/>
  <c r="T197" i="54"/>
  <c r="S197" i="54"/>
  <c r="R197" i="54"/>
  <c r="Q197" i="54"/>
  <c r="P197" i="54"/>
  <c r="O197" i="54"/>
  <c r="N197" i="54"/>
  <c r="M197" i="54"/>
  <c r="L197" i="54"/>
  <c r="K197" i="54"/>
  <c r="J197" i="54"/>
  <c r="I197" i="54"/>
  <c r="H197" i="54"/>
  <c r="G197" i="54"/>
  <c r="G127" i="54"/>
  <c r="F197" i="54"/>
  <c r="AA127" i="54"/>
  <c r="F127" i="54"/>
  <c r="E197" i="54"/>
  <c r="D197" i="54"/>
  <c r="C197" i="54"/>
  <c r="B197" i="54"/>
  <c r="T195" i="54"/>
  <c r="S195" i="54"/>
  <c r="R195" i="54"/>
  <c r="Q195" i="54"/>
  <c r="P195" i="54"/>
  <c r="O195" i="54"/>
  <c r="N195" i="54"/>
  <c r="M195" i="54"/>
  <c r="L195" i="54"/>
  <c r="AG125" i="54" s="1"/>
  <c r="L125" i="54" s="1"/>
  <c r="K195" i="54"/>
  <c r="J195" i="54"/>
  <c r="I195" i="54"/>
  <c r="H195" i="54"/>
  <c r="G195" i="54"/>
  <c r="F195" i="54"/>
  <c r="E195" i="54"/>
  <c r="D195" i="54"/>
  <c r="C195" i="54"/>
  <c r="B195" i="54"/>
  <c r="T193" i="54"/>
  <c r="S193" i="54"/>
  <c r="R193" i="54"/>
  <c r="Q193" i="54"/>
  <c r="P193" i="54"/>
  <c r="O193" i="54"/>
  <c r="N193" i="54"/>
  <c r="M193" i="54"/>
  <c r="L193" i="54"/>
  <c r="AG123" i="54"/>
  <c r="L123" i="54" s="1"/>
  <c r="K193" i="54"/>
  <c r="J193" i="54"/>
  <c r="I193" i="54"/>
  <c r="AD123" i="54" s="1"/>
  <c r="I123" i="54" s="1"/>
  <c r="H193" i="54"/>
  <c r="AC123" i="54" s="1"/>
  <c r="H123" i="54" s="1"/>
  <c r="G193" i="54"/>
  <c r="F193" i="54"/>
  <c r="E193" i="54"/>
  <c r="D193" i="54"/>
  <c r="C193" i="54"/>
  <c r="B193" i="54"/>
  <c r="T191" i="54"/>
  <c r="S191" i="54"/>
  <c r="R191" i="54"/>
  <c r="Q191" i="54"/>
  <c r="P191" i="54"/>
  <c r="O191" i="54"/>
  <c r="N191" i="54"/>
  <c r="M191" i="54"/>
  <c r="T189" i="54"/>
  <c r="AO119" i="54" s="1"/>
  <c r="T119" i="54" s="1"/>
  <c r="S189" i="54"/>
  <c r="R189" i="54"/>
  <c r="Q189" i="54"/>
  <c r="P189" i="54"/>
  <c r="O189" i="54"/>
  <c r="N189" i="54"/>
  <c r="M189" i="54"/>
  <c r="T187" i="54"/>
  <c r="AO117" i="54" s="1"/>
  <c r="S187" i="54"/>
  <c r="R187" i="54"/>
  <c r="Q187" i="54"/>
  <c r="P187" i="54"/>
  <c r="AK117" i="54" s="1"/>
  <c r="P117" i="54" s="1"/>
  <c r="O187" i="54"/>
  <c r="O117" i="54"/>
  <c r="N187" i="54"/>
  <c r="M187" i="54"/>
  <c r="T185" i="54"/>
  <c r="S185" i="54"/>
  <c r="R185" i="54"/>
  <c r="Q185" i="54"/>
  <c r="P185" i="54"/>
  <c r="O185" i="54"/>
  <c r="AJ115" i="54"/>
  <c r="O115" i="54" s="1"/>
  <c r="N185" i="54"/>
  <c r="M185" i="54"/>
  <c r="AH115" i="54" s="1"/>
  <c r="M115" i="54" s="1"/>
  <c r="T183" i="54"/>
  <c r="S183" i="54"/>
  <c r="R183" i="54"/>
  <c r="Q183" i="54"/>
  <c r="P183" i="54"/>
  <c r="O183" i="54"/>
  <c r="N183" i="54"/>
  <c r="M183" i="54"/>
  <c r="AH113" i="54" s="1"/>
  <c r="M113" i="54" s="1"/>
  <c r="S181" i="54"/>
  <c r="R181" i="54"/>
  <c r="Q181" i="54"/>
  <c r="P181" i="54"/>
  <c r="O181" i="54"/>
  <c r="AJ111" i="54" s="1"/>
  <c r="O111" i="54" s="1"/>
  <c r="N181" i="54"/>
  <c r="M181" i="54"/>
  <c r="R179" i="54"/>
  <c r="Q179" i="54"/>
  <c r="P179" i="54"/>
  <c r="O179" i="54"/>
  <c r="N179" i="54"/>
  <c r="M179" i="54"/>
  <c r="Q177" i="54"/>
  <c r="P177" i="54"/>
  <c r="AK107" i="54" s="1"/>
  <c r="P107" i="54" s="1"/>
  <c r="O177" i="54"/>
  <c r="AJ107" i="54" s="1"/>
  <c r="O107" i="54" s="1"/>
  <c r="N177" i="54"/>
  <c r="M177" i="54"/>
  <c r="P175" i="54"/>
  <c r="O175" i="54"/>
  <c r="N175" i="54"/>
  <c r="M175" i="54"/>
  <c r="O173" i="54"/>
  <c r="N173" i="54"/>
  <c r="AI103" i="54" s="1"/>
  <c r="N103" i="54" s="1"/>
  <c r="M173" i="54"/>
  <c r="N171" i="54"/>
  <c r="M171" i="54"/>
  <c r="M169" i="54"/>
  <c r="AO135" i="54"/>
  <c r="AN135" i="54"/>
  <c r="AM135" i="54"/>
  <c r="AL135" i="54"/>
  <c r="AK135" i="54"/>
  <c r="AJ135" i="54"/>
  <c r="AI135" i="54"/>
  <c r="AH135" i="54"/>
  <c r="AG135" i="54"/>
  <c r="AF135" i="54"/>
  <c r="AE135" i="54"/>
  <c r="AD135" i="54"/>
  <c r="AC135" i="54"/>
  <c r="AB135" i="54"/>
  <c r="AA135" i="54"/>
  <c r="Z135" i="54"/>
  <c r="Y135" i="54"/>
  <c r="X135" i="54"/>
  <c r="W135" i="54"/>
  <c r="AP133" i="54"/>
  <c r="AC133" i="54"/>
  <c r="H133" i="54"/>
  <c r="AB133" i="54"/>
  <c r="G133" i="54"/>
  <c r="AO132" i="54"/>
  <c r="AO133" i="54" s="1"/>
  <c r="T133" i="54" s="1"/>
  <c r="AN132" i="54"/>
  <c r="AN133" i="54" s="1"/>
  <c r="S133" i="54" s="1"/>
  <c r="AM132" i="54"/>
  <c r="AM133" i="54"/>
  <c r="R133" i="54" s="1"/>
  <c r="AL132" i="54"/>
  <c r="AK132" i="54"/>
  <c r="AJ132" i="54"/>
  <c r="O132" i="54" s="1"/>
  <c r="AI132" i="54"/>
  <c r="AH132" i="54"/>
  <c r="AG132" i="54"/>
  <c r="AF132" i="54"/>
  <c r="AE132" i="54"/>
  <c r="AE133" i="54"/>
  <c r="J133" i="54" s="1"/>
  <c r="AD132" i="54"/>
  <c r="AD133" i="54" s="1"/>
  <c r="I133" i="54" s="1"/>
  <c r="AC132" i="54"/>
  <c r="AB132" i="54"/>
  <c r="AA132" i="54"/>
  <c r="Z132" i="54"/>
  <c r="Y132" i="54"/>
  <c r="Y133" i="54" s="1"/>
  <c r="D133" i="54" s="1"/>
  <c r="X132" i="54"/>
  <c r="X133" i="54" s="1"/>
  <c r="C133" i="54" s="1"/>
  <c r="W132" i="54"/>
  <c r="W133" i="54" s="1"/>
  <c r="B133" i="54" s="1"/>
  <c r="T132" i="54"/>
  <c r="S132" i="54"/>
  <c r="I132" i="54"/>
  <c r="H132" i="54"/>
  <c r="G132" i="54"/>
  <c r="D132" i="54"/>
  <c r="C132" i="54"/>
  <c r="AP131" i="54"/>
  <c r="AJ131" i="54"/>
  <c r="O131" i="54" s="1"/>
  <c r="AH131" i="54"/>
  <c r="M131" i="54"/>
  <c r="AG131" i="54"/>
  <c r="L131" i="54" s="1"/>
  <c r="AO130" i="54"/>
  <c r="AN130" i="54"/>
  <c r="AM130" i="54"/>
  <c r="AL130" i="54"/>
  <c r="AK130" i="54"/>
  <c r="AK131" i="54" s="1"/>
  <c r="P131" i="54" s="1"/>
  <c r="AJ130" i="54"/>
  <c r="O130" i="54" s="1"/>
  <c r="AI130" i="54"/>
  <c r="AI131" i="54"/>
  <c r="N131" i="54" s="1"/>
  <c r="AH130" i="54"/>
  <c r="M130" i="54" s="1"/>
  <c r="AG130" i="54"/>
  <c r="L130" i="54" s="1"/>
  <c r="AF130" i="54"/>
  <c r="AE130" i="54"/>
  <c r="AD130" i="54"/>
  <c r="AC130" i="54"/>
  <c r="AC131" i="54" s="1"/>
  <c r="AB130" i="54"/>
  <c r="AA130" i="54"/>
  <c r="Z130" i="54"/>
  <c r="Y130" i="54"/>
  <c r="Y131" i="54" s="1"/>
  <c r="D131" i="54" s="1"/>
  <c r="X130" i="54"/>
  <c r="W130" i="54"/>
  <c r="Q130" i="54"/>
  <c r="P130" i="54"/>
  <c r="N130" i="54"/>
  <c r="I130" i="54"/>
  <c r="H130" i="54"/>
  <c r="E130" i="54"/>
  <c r="D130" i="54"/>
  <c r="AP129" i="54"/>
  <c r="AE129" i="54"/>
  <c r="J129" i="54"/>
  <c r="AD129" i="54"/>
  <c r="I129" i="54" s="1"/>
  <c r="Z129" i="54"/>
  <c r="E129" i="54"/>
  <c r="AO128" i="54"/>
  <c r="T128" i="54"/>
  <c r="AN128" i="54"/>
  <c r="S128" i="54" s="1"/>
  <c r="AM128" i="54"/>
  <c r="AM129" i="54" s="1"/>
  <c r="R129" i="54" s="1"/>
  <c r="AL128" i="54"/>
  <c r="AL129" i="54" s="1"/>
  <c r="Q129" i="54" s="1"/>
  <c r="AK128" i="54"/>
  <c r="AJ128" i="54"/>
  <c r="AI128" i="54"/>
  <c r="N128" i="54" s="1"/>
  <c r="AH128" i="54"/>
  <c r="AG128" i="54"/>
  <c r="L128" i="54"/>
  <c r="AF128" i="54"/>
  <c r="K128" i="54" s="1"/>
  <c r="AE128" i="54"/>
  <c r="AD128" i="54"/>
  <c r="I128" i="54" s="1"/>
  <c r="AC128" i="54"/>
  <c r="AB128" i="54"/>
  <c r="AA128" i="54"/>
  <c r="F128" i="54" s="1"/>
  <c r="AA129" i="54"/>
  <c r="F129" i="54"/>
  <c r="Z128" i="54"/>
  <c r="Y128" i="54"/>
  <c r="D128" i="54"/>
  <c r="X128" i="54"/>
  <c r="W128" i="54"/>
  <c r="W129" i="54" s="1"/>
  <c r="B129" i="54" s="1"/>
  <c r="J128" i="54"/>
  <c r="E128" i="54"/>
  <c r="C128" i="54"/>
  <c r="AP127" i="54"/>
  <c r="AL127" i="54"/>
  <c r="Q127" i="54" s="1"/>
  <c r="AO126" i="54"/>
  <c r="AN126" i="54"/>
  <c r="AM126" i="54"/>
  <c r="AL126" i="54"/>
  <c r="AK126" i="54"/>
  <c r="AK127" i="54"/>
  <c r="P127" i="54"/>
  <c r="AJ126" i="54"/>
  <c r="AI126" i="54"/>
  <c r="AI127" i="54" s="1"/>
  <c r="N127" i="54" s="1"/>
  <c r="AH126" i="54"/>
  <c r="AG126" i="54"/>
  <c r="AF126" i="54"/>
  <c r="K126" i="54" s="1"/>
  <c r="AE126" i="54"/>
  <c r="AE127" i="54" s="1"/>
  <c r="J127" i="54" s="1"/>
  <c r="AD126" i="54"/>
  <c r="AD127" i="54" s="1"/>
  <c r="I127" i="54" s="1"/>
  <c r="AC126" i="54"/>
  <c r="AB126" i="54"/>
  <c r="AB127" i="54" s="1"/>
  <c r="AA126" i="54"/>
  <c r="Z126" i="54"/>
  <c r="Y126" i="54"/>
  <c r="X126" i="54"/>
  <c r="W126" i="54"/>
  <c r="B126" i="54" s="1"/>
  <c r="S126" i="54"/>
  <c r="Q126" i="54"/>
  <c r="P126" i="54"/>
  <c r="N126" i="54"/>
  <c r="J126" i="54"/>
  <c r="I126" i="54"/>
  <c r="G126" i="54"/>
  <c r="F126" i="54"/>
  <c r="AP125" i="54"/>
  <c r="AO125" i="54"/>
  <c r="T125" i="54"/>
  <c r="AN125" i="54"/>
  <c r="S125" i="54" s="1"/>
  <c r="AB125" i="54"/>
  <c r="G125" i="54" s="1"/>
  <c r="AA125" i="54"/>
  <c r="F125" i="54" s="1"/>
  <c r="Y125" i="54"/>
  <c r="D125" i="54" s="1"/>
  <c r="O125" i="54"/>
  <c r="AO124" i="54"/>
  <c r="T124" i="54" s="1"/>
  <c r="AN124" i="54"/>
  <c r="S124" i="54" s="1"/>
  <c r="AM124" i="54"/>
  <c r="AL124" i="54"/>
  <c r="AK124" i="54"/>
  <c r="AJ124" i="54"/>
  <c r="AJ125" i="54" s="1"/>
  <c r="AI124" i="54"/>
  <c r="AI125" i="54" s="1"/>
  <c r="N125" i="54" s="1"/>
  <c r="AH124" i="54"/>
  <c r="AH125" i="54" s="1"/>
  <c r="M125" i="54" s="1"/>
  <c r="AG124" i="54"/>
  <c r="AF124" i="54"/>
  <c r="AE124" i="54"/>
  <c r="AD124" i="54"/>
  <c r="AC124" i="54"/>
  <c r="H124" i="54" s="1"/>
  <c r="AC125" i="54"/>
  <c r="H125" i="54" s="1"/>
  <c r="AB124" i="54"/>
  <c r="AA124" i="54"/>
  <c r="Z124" i="54"/>
  <c r="E124" i="54" s="1"/>
  <c r="Z125" i="54"/>
  <c r="E125" i="54" s="1"/>
  <c r="Y124" i="54"/>
  <c r="X124" i="54"/>
  <c r="W124" i="54"/>
  <c r="O124" i="54"/>
  <c r="N124" i="54"/>
  <c r="M124" i="54"/>
  <c r="L124" i="54"/>
  <c r="G124" i="54"/>
  <c r="F124" i="54"/>
  <c r="D124" i="54"/>
  <c r="C124" i="54"/>
  <c r="AP123" i="54"/>
  <c r="AN123" i="54"/>
  <c r="S123" i="54" s="1"/>
  <c r="Q123" i="54"/>
  <c r="AO122" i="54"/>
  <c r="AN122" i="54"/>
  <c r="AM122" i="54"/>
  <c r="AM123" i="54" s="1"/>
  <c r="R123" i="54"/>
  <c r="AL122" i="54"/>
  <c r="AL123" i="54" s="1"/>
  <c r="AK122" i="54"/>
  <c r="AK123" i="54" s="1"/>
  <c r="P123" i="54" s="1"/>
  <c r="P122" i="54"/>
  <c r="AJ122" i="54"/>
  <c r="AI122" i="54"/>
  <c r="AH122" i="54"/>
  <c r="AG122" i="54"/>
  <c r="AF122" i="54"/>
  <c r="AE122" i="54"/>
  <c r="J122" i="54" s="1"/>
  <c r="AE123" i="54"/>
  <c r="J123" i="54"/>
  <c r="AD122" i="54"/>
  <c r="I122" i="54" s="1"/>
  <c r="AC122" i="54"/>
  <c r="H122" i="54"/>
  <c r="AB122" i="54"/>
  <c r="AA122" i="54"/>
  <c r="Z122" i="54"/>
  <c r="Y122" i="54"/>
  <c r="Y123" i="54" s="1"/>
  <c r="D123" i="54" s="1"/>
  <c r="X122" i="54"/>
  <c r="X123" i="54" s="1"/>
  <c r="C123" i="54" s="1"/>
  <c r="W122" i="54"/>
  <c r="W123" i="54" s="1"/>
  <c r="B123" i="54"/>
  <c r="S122" i="54"/>
  <c r="R122" i="54"/>
  <c r="Q122" i="54"/>
  <c r="M122" i="54"/>
  <c r="L122" i="54"/>
  <c r="E122" i="54"/>
  <c r="D122" i="54"/>
  <c r="C122" i="54"/>
  <c r="B122" i="54"/>
  <c r="AP121" i="54"/>
  <c r="AC121" i="54"/>
  <c r="H121" i="54" s="1"/>
  <c r="AA121" i="54"/>
  <c r="F121" i="54"/>
  <c r="AO120" i="54"/>
  <c r="AN120" i="54"/>
  <c r="AM120" i="54"/>
  <c r="R120" i="54" s="1"/>
  <c r="AM121" i="54"/>
  <c r="R121" i="54" s="1"/>
  <c r="AL120" i="54"/>
  <c r="AK120" i="54"/>
  <c r="AK121" i="54" s="1"/>
  <c r="P121" i="54" s="1"/>
  <c r="AJ120" i="54"/>
  <c r="AI120" i="54"/>
  <c r="AH120" i="54"/>
  <c r="AH121" i="54" s="1"/>
  <c r="M121" i="54" s="1"/>
  <c r="AG120" i="54"/>
  <c r="AF120" i="54"/>
  <c r="AE120" i="54"/>
  <c r="AD120" i="54"/>
  <c r="I120" i="54" s="1"/>
  <c r="AC120" i="54"/>
  <c r="H120" i="54" s="1"/>
  <c r="AB120" i="54"/>
  <c r="AB121" i="54"/>
  <c r="G121" i="54" s="1"/>
  <c r="AA120" i="54"/>
  <c r="F120" i="54" s="1"/>
  <c r="Z120" i="54"/>
  <c r="Y120" i="54"/>
  <c r="X120" i="54"/>
  <c r="W120" i="54"/>
  <c r="P120" i="54"/>
  <c r="O120" i="54"/>
  <c r="G120" i="54"/>
  <c r="AP119" i="54"/>
  <c r="AI119" i="54"/>
  <c r="N119" i="54" s="1"/>
  <c r="AH119" i="54"/>
  <c r="AF119" i="54"/>
  <c r="K119" i="54" s="1"/>
  <c r="AE119" i="54"/>
  <c r="J119" i="54" s="1"/>
  <c r="M119" i="54"/>
  <c r="AO118" i="54"/>
  <c r="AN118" i="54"/>
  <c r="AM118" i="54"/>
  <c r="AM119" i="54" s="1"/>
  <c r="R119" i="54" s="1"/>
  <c r="R118" i="54"/>
  <c r="AL118" i="54"/>
  <c r="AK118" i="54"/>
  <c r="AJ118" i="54"/>
  <c r="AI118" i="54"/>
  <c r="N118" i="54" s="1"/>
  <c r="AH118" i="54"/>
  <c r="AG118" i="54"/>
  <c r="L118" i="54" s="1"/>
  <c r="AF118" i="54"/>
  <c r="K118" i="54" s="1"/>
  <c r="AE118" i="54"/>
  <c r="J118" i="54"/>
  <c r="AD118" i="54"/>
  <c r="AC118" i="54"/>
  <c r="AB118" i="54"/>
  <c r="AB119" i="54" s="1"/>
  <c r="G119" i="54" s="1"/>
  <c r="AA118" i="54"/>
  <c r="Z118" i="54"/>
  <c r="Z119" i="54" s="1"/>
  <c r="E119" i="54" s="1"/>
  <c r="Y118" i="54"/>
  <c r="Y119" i="54"/>
  <c r="D119" i="54" s="1"/>
  <c r="X118" i="54"/>
  <c r="C118" i="54" s="1"/>
  <c r="W118" i="54"/>
  <c r="W119" i="54" s="1"/>
  <c r="B119" i="54" s="1"/>
  <c r="B118" i="54"/>
  <c r="T118" i="54"/>
  <c r="O118" i="54"/>
  <c r="M118" i="54"/>
  <c r="G118" i="54"/>
  <c r="E118" i="54"/>
  <c r="D118" i="54"/>
  <c r="AP117" i="54"/>
  <c r="AM117" i="54"/>
  <c r="AF117" i="54"/>
  <c r="K117" i="54" s="1"/>
  <c r="AE117" i="54"/>
  <c r="J117" i="54" s="1"/>
  <c r="X117" i="54"/>
  <c r="C117" i="54" s="1"/>
  <c r="R117" i="54"/>
  <c r="AO116" i="54"/>
  <c r="T117" i="54"/>
  <c r="AN116" i="54"/>
  <c r="AN117" i="54" s="1"/>
  <c r="S117" i="54" s="1"/>
  <c r="AM116" i="54"/>
  <c r="AL116" i="54"/>
  <c r="AK116" i="54"/>
  <c r="AJ116" i="54"/>
  <c r="AJ117" i="54" s="1"/>
  <c r="AI116" i="54"/>
  <c r="AH116" i="54"/>
  <c r="AG116" i="54"/>
  <c r="L116" i="54" s="1"/>
  <c r="AF116" i="54"/>
  <c r="AE116" i="54"/>
  <c r="AD116" i="54"/>
  <c r="AD117" i="54" s="1"/>
  <c r="I117" i="54" s="1"/>
  <c r="AC116" i="54"/>
  <c r="AC117" i="54" s="1"/>
  <c r="H117" i="54" s="1"/>
  <c r="AB116" i="54"/>
  <c r="AB117" i="54" s="1"/>
  <c r="G117" i="54" s="1"/>
  <c r="G116" i="54"/>
  <c r="AA116" i="54"/>
  <c r="Z116" i="54"/>
  <c r="Y116" i="54"/>
  <c r="Y117" i="54"/>
  <c r="D117" i="54" s="1"/>
  <c r="X116" i="54"/>
  <c r="C116" i="54" s="1"/>
  <c r="W116" i="54"/>
  <c r="B116" i="54" s="1"/>
  <c r="T116" i="54"/>
  <c r="S116" i="54"/>
  <c r="R116" i="54"/>
  <c r="P116" i="54"/>
  <c r="K116" i="54"/>
  <c r="J116" i="54"/>
  <c r="D116" i="54"/>
  <c r="AP115" i="54"/>
  <c r="AO115" i="54"/>
  <c r="T115" i="54" s="1"/>
  <c r="Y115" i="54"/>
  <c r="D115" i="54" s="1"/>
  <c r="G115" i="54"/>
  <c r="AO114" i="54"/>
  <c r="AN114" i="54"/>
  <c r="AM114" i="54"/>
  <c r="AL114" i="54"/>
  <c r="AL115" i="54"/>
  <c r="Q115" i="54"/>
  <c r="AK114" i="54"/>
  <c r="AJ114" i="54"/>
  <c r="AI114" i="54"/>
  <c r="AI115" i="54" s="1"/>
  <c r="N115" i="54" s="1"/>
  <c r="AH114" i="54"/>
  <c r="AG114" i="54"/>
  <c r="L114" i="54" s="1"/>
  <c r="AF114" i="54"/>
  <c r="AE114" i="54"/>
  <c r="AD114" i="54"/>
  <c r="AC114" i="54"/>
  <c r="AC115" i="54" s="1"/>
  <c r="H115" i="54" s="1"/>
  <c r="AB114" i="54"/>
  <c r="AB115" i="54" s="1"/>
  <c r="AA114" i="54"/>
  <c r="F114" i="54" s="1"/>
  <c r="AA115" i="54"/>
  <c r="F115" i="54"/>
  <c r="Z114" i="54"/>
  <c r="Y114" i="54"/>
  <c r="D114" i="54" s="1"/>
  <c r="X114" i="54"/>
  <c r="W114" i="54"/>
  <c r="T114" i="54"/>
  <c r="Q114" i="54"/>
  <c r="P114" i="54"/>
  <c r="O114" i="54"/>
  <c r="N114" i="54"/>
  <c r="M114" i="54"/>
  <c r="AP113" i="54"/>
  <c r="AO112" i="54"/>
  <c r="T112" i="54" s="1"/>
  <c r="AN112" i="54"/>
  <c r="AM112" i="54"/>
  <c r="AL112" i="54"/>
  <c r="AK112" i="54"/>
  <c r="AJ112" i="54"/>
  <c r="AI112" i="54"/>
  <c r="N112" i="54" s="1"/>
  <c r="AH112" i="54"/>
  <c r="M112" i="54" s="1"/>
  <c r="AG112" i="54"/>
  <c r="AF112" i="54"/>
  <c r="K112" i="54" s="1"/>
  <c r="AF113" i="54"/>
  <c r="K113" i="54" s="1"/>
  <c r="AE112" i="54"/>
  <c r="AE113" i="54" s="1"/>
  <c r="J113" i="54" s="1"/>
  <c r="AD112" i="54"/>
  <c r="AC112" i="54"/>
  <c r="AB112" i="54"/>
  <c r="AA112" i="54"/>
  <c r="AA113" i="54" s="1"/>
  <c r="F113" i="54" s="1"/>
  <c r="Z112" i="54"/>
  <c r="Z113" i="54"/>
  <c r="E113" i="54" s="1"/>
  <c r="Y112" i="54"/>
  <c r="D112" i="54" s="1"/>
  <c r="Y113" i="54"/>
  <c r="D113" i="54"/>
  <c r="X112" i="54"/>
  <c r="W112" i="54"/>
  <c r="W113" i="54" s="1"/>
  <c r="B113" i="54" s="1"/>
  <c r="R112" i="54"/>
  <c r="Q112" i="54"/>
  <c r="F112" i="54"/>
  <c r="E112" i="54"/>
  <c r="B112" i="54"/>
  <c r="AP111" i="54"/>
  <c r="AB111" i="54"/>
  <c r="G111" i="54" s="1"/>
  <c r="AA111" i="54"/>
  <c r="F111" i="54"/>
  <c r="AN110" i="54"/>
  <c r="AN111" i="54" s="1"/>
  <c r="S111" i="54" s="1"/>
  <c r="AM110" i="54"/>
  <c r="AM111" i="54"/>
  <c r="R111" i="54"/>
  <c r="AL110" i="54"/>
  <c r="AK110" i="54"/>
  <c r="AK111" i="54" s="1"/>
  <c r="P111" i="54" s="1"/>
  <c r="AJ110" i="54"/>
  <c r="AI110" i="54"/>
  <c r="AH110" i="54"/>
  <c r="M110" i="54"/>
  <c r="AG110" i="54"/>
  <c r="L110" i="54" s="1"/>
  <c r="AG111" i="54"/>
  <c r="L111" i="54" s="1"/>
  <c r="AF110" i="54"/>
  <c r="AF111" i="54" s="1"/>
  <c r="K111" i="54" s="1"/>
  <c r="AE110" i="54"/>
  <c r="AE111" i="54"/>
  <c r="J111" i="54"/>
  <c r="AD110" i="54"/>
  <c r="AC110" i="54"/>
  <c r="H110" i="54" s="1"/>
  <c r="AC111" i="54"/>
  <c r="H111" i="54" s="1"/>
  <c r="AB110" i="54"/>
  <c r="AA110" i="54"/>
  <c r="Z110" i="54"/>
  <c r="Z111" i="54"/>
  <c r="E111" i="54"/>
  <c r="Y110" i="54"/>
  <c r="D110" i="54" s="1"/>
  <c r="Y111" i="54"/>
  <c r="D111" i="54"/>
  <c r="X110" i="54"/>
  <c r="X111" i="54"/>
  <c r="C111" i="54" s="1"/>
  <c r="W110" i="54"/>
  <c r="B110" i="54" s="1"/>
  <c r="S110" i="54"/>
  <c r="P110" i="54"/>
  <c r="O110" i="54"/>
  <c r="N110" i="54"/>
  <c r="K110" i="54"/>
  <c r="G110" i="54"/>
  <c r="F110" i="54"/>
  <c r="E110" i="54"/>
  <c r="C110" i="54"/>
  <c r="AP109" i="54"/>
  <c r="AF109" i="54"/>
  <c r="K109" i="54" s="1"/>
  <c r="AD109" i="54"/>
  <c r="I109" i="54" s="1"/>
  <c r="AC109" i="54"/>
  <c r="H109" i="54" s="1"/>
  <c r="AB109" i="54"/>
  <c r="G109" i="54"/>
  <c r="AA109" i="54"/>
  <c r="Z109" i="54"/>
  <c r="E109" i="54" s="1"/>
  <c r="Y109" i="54"/>
  <c r="D109" i="54"/>
  <c r="X109" i="54"/>
  <c r="C109" i="54" s="1"/>
  <c r="W109" i="54"/>
  <c r="B109" i="54" s="1"/>
  <c r="F109" i="54"/>
  <c r="AM108" i="54"/>
  <c r="AL108" i="54"/>
  <c r="Q108" i="54" s="1"/>
  <c r="AK108" i="54"/>
  <c r="P108" i="54" s="1"/>
  <c r="AJ108" i="54"/>
  <c r="AJ109" i="54" s="1"/>
  <c r="O109" i="54" s="1"/>
  <c r="AI108" i="54"/>
  <c r="AI109" i="54" s="1"/>
  <c r="N109" i="54" s="1"/>
  <c r="AH108" i="54"/>
  <c r="AH109" i="54"/>
  <c r="M109" i="54" s="1"/>
  <c r="AG108" i="54"/>
  <c r="AG109" i="54" s="1"/>
  <c r="L109" i="54" s="1"/>
  <c r="L108" i="54"/>
  <c r="AF108" i="54"/>
  <c r="AE108" i="54"/>
  <c r="AE109" i="54"/>
  <c r="J109" i="54" s="1"/>
  <c r="O108" i="54"/>
  <c r="M108" i="54"/>
  <c r="K108" i="54"/>
  <c r="J108" i="54"/>
  <c r="I108" i="54"/>
  <c r="H108" i="54"/>
  <c r="G108" i="54"/>
  <c r="F108" i="54"/>
  <c r="E108" i="54"/>
  <c r="D108" i="54"/>
  <c r="C108" i="54"/>
  <c r="B108" i="54"/>
  <c r="AP107" i="54"/>
  <c r="AD107" i="54"/>
  <c r="AC107" i="54"/>
  <c r="AB107" i="54"/>
  <c r="AA107" i="54"/>
  <c r="Z107" i="54"/>
  <c r="Y107" i="54"/>
  <c r="X107" i="54"/>
  <c r="W107" i="54"/>
  <c r="I107" i="54"/>
  <c r="H107" i="54"/>
  <c r="G107" i="54"/>
  <c r="F107" i="54"/>
  <c r="E107" i="54"/>
  <c r="D107" i="54"/>
  <c r="C107" i="54"/>
  <c r="B107" i="54"/>
  <c r="AL106" i="54"/>
  <c r="AL107" i="54" s="1"/>
  <c r="Q107" i="54" s="1"/>
  <c r="AK106" i="54"/>
  <c r="AJ106" i="54"/>
  <c r="O106" i="54" s="1"/>
  <c r="AI106" i="54"/>
  <c r="AI107" i="54" s="1"/>
  <c r="N107" i="54" s="1"/>
  <c r="AH106" i="54"/>
  <c r="AH107" i="54"/>
  <c r="M107" i="54"/>
  <c r="AG106" i="54"/>
  <c r="L106" i="54" s="1"/>
  <c r="AG107" i="54"/>
  <c r="L107" i="54"/>
  <c r="AF106" i="54"/>
  <c r="AF107" i="54"/>
  <c r="K107" i="54" s="1"/>
  <c r="AE106" i="54"/>
  <c r="AE107" i="54" s="1"/>
  <c r="J107" i="54" s="1"/>
  <c r="Q106" i="54"/>
  <c r="P106" i="54"/>
  <c r="N106" i="54"/>
  <c r="M106" i="54"/>
  <c r="K106" i="54"/>
  <c r="J106" i="54"/>
  <c r="I106" i="54"/>
  <c r="H106" i="54"/>
  <c r="G106" i="54"/>
  <c r="F106" i="54"/>
  <c r="E106" i="54"/>
  <c r="D106" i="54"/>
  <c r="C106" i="54"/>
  <c r="B106" i="54"/>
  <c r="AP105" i="54"/>
  <c r="AJ105" i="54"/>
  <c r="O105" i="54" s="1"/>
  <c r="AG105" i="54"/>
  <c r="L105" i="54" s="1"/>
  <c r="AD105" i="54"/>
  <c r="I105" i="54"/>
  <c r="AC105" i="54"/>
  <c r="H105" i="54"/>
  <c r="AB105" i="54"/>
  <c r="G105" i="54" s="1"/>
  <c r="AA105" i="54"/>
  <c r="F105" i="54" s="1"/>
  <c r="Z105" i="54"/>
  <c r="E105" i="54" s="1"/>
  <c r="Y105" i="54"/>
  <c r="D105" i="54" s="1"/>
  <c r="X105" i="54"/>
  <c r="C105" i="54"/>
  <c r="W105" i="54"/>
  <c r="B105" i="54"/>
  <c r="AK104" i="54"/>
  <c r="AJ104" i="54"/>
  <c r="O104" i="54"/>
  <c r="AI104" i="54"/>
  <c r="N104" i="54" s="1"/>
  <c r="AH104" i="54"/>
  <c r="AH105" i="54"/>
  <c r="M105" i="54"/>
  <c r="AG104" i="54"/>
  <c r="L104" i="54" s="1"/>
  <c r="AF104" i="54"/>
  <c r="AE104" i="54"/>
  <c r="AE105" i="54"/>
  <c r="J105" i="54" s="1"/>
  <c r="M104" i="54"/>
  <c r="I104" i="54"/>
  <c r="H104" i="54"/>
  <c r="G104" i="54"/>
  <c r="F104" i="54"/>
  <c r="E104" i="54"/>
  <c r="D104" i="54"/>
  <c r="C104" i="54"/>
  <c r="B104" i="54"/>
  <c r="AP103" i="54"/>
  <c r="AH103" i="54"/>
  <c r="M103" i="54" s="1"/>
  <c r="AD103" i="54"/>
  <c r="AC103" i="54"/>
  <c r="H103" i="54"/>
  <c r="AB103" i="54"/>
  <c r="G103" i="54"/>
  <c r="AA103" i="54"/>
  <c r="F103" i="54" s="1"/>
  <c r="Z103" i="54"/>
  <c r="E103" i="54" s="1"/>
  <c r="Y103" i="54"/>
  <c r="D103" i="54" s="1"/>
  <c r="X103" i="54"/>
  <c r="C103" i="54"/>
  <c r="W103" i="54"/>
  <c r="I103" i="54"/>
  <c r="B103" i="54"/>
  <c r="AJ102" i="54"/>
  <c r="AI102" i="54"/>
  <c r="N102" i="54" s="1"/>
  <c r="AH102" i="54"/>
  <c r="M102" i="54" s="1"/>
  <c r="AG102" i="54"/>
  <c r="AG103" i="54" s="1"/>
  <c r="L103" i="54"/>
  <c r="AF102" i="54"/>
  <c r="AF103" i="54"/>
  <c r="K103" i="54" s="1"/>
  <c r="AE102" i="54"/>
  <c r="I102" i="54"/>
  <c r="H102" i="54"/>
  <c r="G102" i="54"/>
  <c r="F102" i="54"/>
  <c r="E102" i="54"/>
  <c r="D102" i="54"/>
  <c r="C102" i="54"/>
  <c r="B102" i="54"/>
  <c r="AP101" i="54"/>
  <c r="AD101" i="54"/>
  <c r="I101" i="54"/>
  <c r="AC101" i="54"/>
  <c r="H101" i="54" s="1"/>
  <c r="AB101" i="54"/>
  <c r="G101" i="54"/>
  <c r="AA101" i="54"/>
  <c r="F101" i="54" s="1"/>
  <c r="Z101" i="54"/>
  <c r="E101" i="54"/>
  <c r="Y101" i="54"/>
  <c r="X101" i="54"/>
  <c r="W101" i="54"/>
  <c r="B101" i="54"/>
  <c r="N101" i="54"/>
  <c r="D101" i="54"/>
  <c r="C101" i="54"/>
  <c r="AH100" i="54"/>
  <c r="AH101" i="54" s="1"/>
  <c r="M101" i="54" s="1"/>
  <c r="AG100" i="54"/>
  <c r="AG101" i="54" s="1"/>
  <c r="L101" i="54" s="1"/>
  <c r="AF100" i="54"/>
  <c r="AF101" i="54" s="1"/>
  <c r="K101" i="54" s="1"/>
  <c r="K100" i="54"/>
  <c r="AE100" i="54"/>
  <c r="J100" i="54"/>
  <c r="N100" i="54"/>
  <c r="L100" i="54"/>
  <c r="I100" i="54"/>
  <c r="H100" i="54"/>
  <c r="G100" i="54"/>
  <c r="F100" i="54"/>
  <c r="E100" i="54"/>
  <c r="D100" i="54"/>
  <c r="C100" i="54"/>
  <c r="B100" i="54"/>
  <c r="AP99" i="54"/>
  <c r="AD99" i="54"/>
  <c r="I99" i="54"/>
  <c r="AC99" i="54"/>
  <c r="H99" i="54" s="1"/>
  <c r="AB99" i="54"/>
  <c r="G99" i="54" s="1"/>
  <c r="AA99" i="54"/>
  <c r="F99" i="54"/>
  <c r="Z99" i="54"/>
  <c r="E99" i="54" s="1"/>
  <c r="Y99" i="54"/>
  <c r="D99" i="54" s="1"/>
  <c r="X99" i="54"/>
  <c r="C99" i="54"/>
  <c r="W99" i="54"/>
  <c r="M99" i="54"/>
  <c r="B99" i="54"/>
  <c r="AG98" i="54"/>
  <c r="AG99" i="54"/>
  <c r="L99" i="54"/>
  <c r="AF98" i="54"/>
  <c r="AE98" i="54"/>
  <c r="J98" i="54"/>
  <c r="M98" i="54"/>
  <c r="L98" i="54"/>
  <c r="I98" i="54"/>
  <c r="H98" i="54"/>
  <c r="G98" i="54"/>
  <c r="F98" i="54"/>
  <c r="E98" i="54"/>
  <c r="D98" i="54"/>
  <c r="C98" i="54"/>
  <c r="B98" i="54"/>
  <c r="AP97" i="54"/>
  <c r="AE97" i="54"/>
  <c r="J97" i="54" s="1"/>
  <c r="AD97" i="54"/>
  <c r="I97" i="54" s="1"/>
  <c r="AC97" i="54"/>
  <c r="AB97" i="54"/>
  <c r="G97" i="54" s="1"/>
  <c r="AA97" i="54"/>
  <c r="F97" i="54"/>
  <c r="Z97" i="54"/>
  <c r="Y97" i="54"/>
  <c r="D97" i="54" s="1"/>
  <c r="X97" i="54"/>
  <c r="C97" i="54" s="1"/>
  <c r="W97" i="54"/>
  <c r="B97" i="54" s="1"/>
  <c r="L97" i="54"/>
  <c r="H97" i="54"/>
  <c r="E97" i="54"/>
  <c r="AF96" i="54"/>
  <c r="AF97" i="54"/>
  <c r="K97" i="54" s="1"/>
  <c r="AE96" i="54"/>
  <c r="L96" i="54"/>
  <c r="J96" i="54"/>
  <c r="I96" i="54"/>
  <c r="H96" i="54"/>
  <c r="G96" i="54"/>
  <c r="F96" i="54"/>
  <c r="E96" i="54"/>
  <c r="D96" i="54"/>
  <c r="C96" i="54"/>
  <c r="B96" i="54"/>
  <c r="AD95" i="54"/>
  <c r="I95" i="54" s="1"/>
  <c r="AC95" i="54"/>
  <c r="H95" i="54"/>
  <c r="AB95" i="54"/>
  <c r="G95" i="54" s="1"/>
  <c r="AA95" i="54"/>
  <c r="Z95" i="54"/>
  <c r="Y95" i="54"/>
  <c r="D95" i="54" s="1"/>
  <c r="X95" i="54"/>
  <c r="C95" i="54"/>
  <c r="W95" i="54"/>
  <c r="K95" i="54"/>
  <c r="F95" i="54"/>
  <c r="E95" i="54"/>
  <c r="B95" i="54"/>
  <c r="AE94" i="54"/>
  <c r="J94" i="54"/>
  <c r="K94" i="54"/>
  <c r="I94" i="54"/>
  <c r="H94" i="54"/>
  <c r="G94" i="54"/>
  <c r="F94" i="54"/>
  <c r="E94" i="54"/>
  <c r="D94" i="54"/>
  <c r="C94" i="54"/>
  <c r="B94" i="54"/>
  <c r="AD93" i="54"/>
  <c r="I93" i="54" s="1"/>
  <c r="AC93" i="54"/>
  <c r="AB93" i="54"/>
  <c r="G93" i="54"/>
  <c r="AA93" i="54"/>
  <c r="Z93" i="54"/>
  <c r="Y93" i="54"/>
  <c r="D93" i="54" s="1"/>
  <c r="X93" i="54"/>
  <c r="W93" i="54"/>
  <c r="B93" i="54" s="1"/>
  <c r="J93" i="54"/>
  <c r="H93" i="54"/>
  <c r="F93" i="54"/>
  <c r="E93" i="54"/>
  <c r="C93" i="54"/>
  <c r="J92" i="54"/>
  <c r="I92" i="54"/>
  <c r="H92" i="54"/>
  <c r="G92" i="54"/>
  <c r="F92" i="54"/>
  <c r="E92" i="54"/>
  <c r="D92" i="54"/>
  <c r="C92" i="54"/>
  <c r="B92" i="54"/>
  <c r="AC91" i="54"/>
  <c r="AB91" i="54"/>
  <c r="AA91" i="54"/>
  <c r="Z91" i="54"/>
  <c r="Y91" i="54"/>
  <c r="X91" i="54"/>
  <c r="W91" i="54"/>
  <c r="I91" i="54"/>
  <c r="H91" i="54"/>
  <c r="G91" i="54"/>
  <c r="F91" i="54"/>
  <c r="E91" i="54"/>
  <c r="D91" i="54"/>
  <c r="C91" i="54"/>
  <c r="B91" i="54"/>
  <c r="I90" i="54"/>
  <c r="H90" i="54"/>
  <c r="G90" i="54"/>
  <c r="F90" i="54"/>
  <c r="E90" i="54"/>
  <c r="D90" i="54"/>
  <c r="C90" i="54"/>
  <c r="B90" i="54"/>
  <c r="AB89" i="54"/>
  <c r="AA89" i="54"/>
  <c r="F89" i="54" s="1"/>
  <c r="Z89" i="54"/>
  <c r="E89" i="54" s="1"/>
  <c r="Y89" i="54"/>
  <c r="D89" i="54"/>
  <c r="X89" i="54"/>
  <c r="C89" i="54" s="1"/>
  <c r="W89" i="54"/>
  <c r="B89" i="54" s="1"/>
  <c r="H89" i="54"/>
  <c r="G89" i="54"/>
  <c r="H88" i="54"/>
  <c r="G88" i="54"/>
  <c r="F88" i="54"/>
  <c r="E88" i="54"/>
  <c r="D88" i="54"/>
  <c r="C88" i="54"/>
  <c r="B88" i="54"/>
  <c r="AA87" i="54"/>
  <c r="F87" i="54"/>
  <c r="Z87" i="54"/>
  <c r="E87" i="54" s="1"/>
  <c r="Y87" i="54"/>
  <c r="D87" i="54" s="1"/>
  <c r="X87" i="54"/>
  <c r="C87" i="54" s="1"/>
  <c r="W87" i="54"/>
  <c r="B87" i="54" s="1"/>
  <c r="G87" i="54"/>
  <c r="G86" i="54"/>
  <c r="F86" i="54"/>
  <c r="E86" i="54"/>
  <c r="D86" i="54"/>
  <c r="C86" i="54"/>
  <c r="B86" i="54"/>
  <c r="Z85" i="54"/>
  <c r="E85" i="54"/>
  <c r="Y85" i="54"/>
  <c r="D85" i="54" s="1"/>
  <c r="X85" i="54"/>
  <c r="W85" i="54"/>
  <c r="B85" i="54"/>
  <c r="F85" i="54"/>
  <c r="C85" i="54"/>
  <c r="F84" i="54"/>
  <c r="E84" i="54"/>
  <c r="D84" i="54"/>
  <c r="C84" i="54"/>
  <c r="B84" i="54"/>
  <c r="Y83" i="54"/>
  <c r="D83" i="54" s="1"/>
  <c r="X83" i="54"/>
  <c r="C83" i="54"/>
  <c r="W83" i="54"/>
  <c r="E83" i="54"/>
  <c r="B83" i="54"/>
  <c r="E82" i="54"/>
  <c r="D82" i="54"/>
  <c r="C82" i="54"/>
  <c r="B82" i="54"/>
  <c r="X81" i="54"/>
  <c r="C81" i="54" s="1"/>
  <c r="W81" i="54"/>
  <c r="B81" i="54"/>
  <c r="D81" i="54"/>
  <c r="D80" i="54"/>
  <c r="C80" i="54"/>
  <c r="B80" i="54"/>
  <c r="W79" i="54"/>
  <c r="C79" i="54"/>
  <c r="B79" i="54"/>
  <c r="C78" i="54"/>
  <c r="B78" i="54"/>
  <c r="B77" i="54"/>
  <c r="B76" i="54"/>
  <c r="AA91" i="53"/>
  <c r="T203" i="53"/>
  <c r="S203" i="53"/>
  <c r="R203" i="53"/>
  <c r="Q203" i="53"/>
  <c r="AL133" i="53" s="1"/>
  <c r="P203" i="53"/>
  <c r="O203" i="53"/>
  <c r="N203" i="53"/>
  <c r="M203" i="53"/>
  <c r="L203" i="53"/>
  <c r="K203" i="53"/>
  <c r="AF133" i="53" s="1"/>
  <c r="K133" i="53" s="1"/>
  <c r="J203" i="53"/>
  <c r="AE133" i="53" s="1"/>
  <c r="I203" i="53"/>
  <c r="H203" i="53"/>
  <c r="G203" i="53"/>
  <c r="F203" i="53"/>
  <c r="E203" i="53"/>
  <c r="D203" i="53"/>
  <c r="C203" i="53"/>
  <c r="B203" i="53"/>
  <c r="T201" i="53"/>
  <c r="S201" i="53"/>
  <c r="R201" i="53"/>
  <c r="Q201" i="53"/>
  <c r="P201" i="53"/>
  <c r="O201" i="53"/>
  <c r="N201" i="53"/>
  <c r="M201" i="53"/>
  <c r="L201" i="53"/>
  <c r="K201" i="53"/>
  <c r="J201" i="53"/>
  <c r="I201" i="53"/>
  <c r="H201" i="53"/>
  <c r="G201" i="53"/>
  <c r="F201" i="53"/>
  <c r="E201" i="53"/>
  <c r="D201" i="53"/>
  <c r="C201" i="53"/>
  <c r="B201" i="53"/>
  <c r="T199" i="53"/>
  <c r="S199" i="53"/>
  <c r="R199" i="53"/>
  <c r="AM129" i="53" s="1"/>
  <c r="R129" i="53" s="1"/>
  <c r="Q199" i="53"/>
  <c r="P199" i="53"/>
  <c r="O199" i="53"/>
  <c r="N199" i="53"/>
  <c r="M199" i="53"/>
  <c r="L199" i="53"/>
  <c r="AG129" i="53"/>
  <c r="L129" i="53" s="1"/>
  <c r="K199" i="53"/>
  <c r="J199" i="53"/>
  <c r="I199" i="53"/>
  <c r="H199" i="53"/>
  <c r="G199" i="53"/>
  <c r="F199" i="53"/>
  <c r="E199" i="53"/>
  <c r="D199" i="53"/>
  <c r="C199" i="53"/>
  <c r="B199" i="53"/>
  <c r="T197" i="53"/>
  <c r="S197" i="53"/>
  <c r="R197" i="53"/>
  <c r="Q197" i="53"/>
  <c r="P197" i="53"/>
  <c r="O197" i="53"/>
  <c r="N197" i="53"/>
  <c r="M197" i="53"/>
  <c r="L197" i="53"/>
  <c r="K197" i="53"/>
  <c r="J197" i="53"/>
  <c r="I197" i="53"/>
  <c r="H197" i="53"/>
  <c r="AC127" i="53" s="1"/>
  <c r="G197" i="53"/>
  <c r="F197" i="53"/>
  <c r="E197" i="53"/>
  <c r="D197" i="53"/>
  <c r="C197" i="53"/>
  <c r="B197" i="53"/>
  <c r="T195" i="53"/>
  <c r="S195" i="53"/>
  <c r="R195" i="53"/>
  <c r="Q195" i="53"/>
  <c r="P195" i="53"/>
  <c r="O195" i="53"/>
  <c r="N195" i="53"/>
  <c r="M195" i="53"/>
  <c r="L195" i="53"/>
  <c r="K195" i="53"/>
  <c r="J195" i="53"/>
  <c r="I195" i="53"/>
  <c r="H195" i="53"/>
  <c r="G195" i="53"/>
  <c r="F195" i="53"/>
  <c r="E195" i="53"/>
  <c r="D195" i="53"/>
  <c r="C195" i="53"/>
  <c r="B195" i="53"/>
  <c r="T193" i="53"/>
  <c r="S193" i="53"/>
  <c r="R193" i="53"/>
  <c r="Q193" i="53"/>
  <c r="P193" i="53"/>
  <c r="O193" i="53"/>
  <c r="N193" i="53"/>
  <c r="M193" i="53"/>
  <c r="L193" i="53"/>
  <c r="K193" i="53"/>
  <c r="J193" i="53"/>
  <c r="I193" i="53"/>
  <c r="AD123" i="53" s="1"/>
  <c r="H193" i="53"/>
  <c r="G193" i="53"/>
  <c r="F193" i="53"/>
  <c r="E193" i="53"/>
  <c r="D193" i="53"/>
  <c r="C193" i="53"/>
  <c r="B193" i="53"/>
  <c r="T191" i="53"/>
  <c r="S191" i="53"/>
  <c r="R191" i="53"/>
  <c r="Q191" i="53"/>
  <c r="AL121" i="53" s="1"/>
  <c r="Q121" i="53" s="1"/>
  <c r="P191" i="53"/>
  <c r="AK121" i="53"/>
  <c r="P121" i="53" s="1"/>
  <c r="O191" i="53"/>
  <c r="N191" i="53"/>
  <c r="M191" i="53"/>
  <c r="T189" i="53"/>
  <c r="S189" i="53"/>
  <c r="R189" i="53"/>
  <c r="AM119" i="53" s="1"/>
  <c r="R119" i="53" s="1"/>
  <c r="Q189" i="53"/>
  <c r="P189" i="53"/>
  <c r="O189" i="53"/>
  <c r="N189" i="53"/>
  <c r="M189" i="53"/>
  <c r="T187" i="53"/>
  <c r="S187" i="53"/>
  <c r="R187" i="53"/>
  <c r="Q187" i="53"/>
  <c r="P187" i="53"/>
  <c r="O187" i="53"/>
  <c r="N187" i="53"/>
  <c r="M187" i="53"/>
  <c r="T185" i="53"/>
  <c r="S185" i="53"/>
  <c r="R185" i="53"/>
  <c r="Q185" i="53"/>
  <c r="P185" i="53"/>
  <c r="P115" i="53"/>
  <c r="O185" i="53"/>
  <c r="N185" i="53"/>
  <c r="AI115" i="53" s="1"/>
  <c r="N115" i="53" s="1"/>
  <c r="M185" i="53"/>
  <c r="T183" i="53"/>
  <c r="S183" i="53"/>
  <c r="R183" i="53"/>
  <c r="Q183" i="53"/>
  <c r="P183" i="53"/>
  <c r="O183" i="53"/>
  <c r="N183" i="53"/>
  <c r="M183" i="53"/>
  <c r="S181" i="53"/>
  <c r="R181" i="53"/>
  <c r="Q181" i="53"/>
  <c r="P181" i="53"/>
  <c r="O181" i="53"/>
  <c r="N181" i="53"/>
  <c r="M181" i="53"/>
  <c r="R179" i="53"/>
  <c r="Q179" i="53"/>
  <c r="P179" i="53"/>
  <c r="O179" i="53"/>
  <c r="N179" i="53"/>
  <c r="M179" i="53"/>
  <c r="Q177" i="53"/>
  <c r="P177" i="53"/>
  <c r="O177" i="53"/>
  <c r="N177" i="53"/>
  <c r="M177" i="53"/>
  <c r="P175" i="53"/>
  <c r="O175" i="53"/>
  <c r="N175" i="53"/>
  <c r="M175" i="53"/>
  <c r="O173" i="53"/>
  <c r="N173" i="53"/>
  <c r="M173" i="53"/>
  <c r="N171" i="53"/>
  <c r="M171" i="53"/>
  <c r="M169" i="53"/>
  <c r="AO135" i="53"/>
  <c r="AN135" i="53"/>
  <c r="AM135" i="53"/>
  <c r="AL135" i="53"/>
  <c r="AK135" i="53"/>
  <c r="AJ135" i="53"/>
  <c r="AI135" i="53"/>
  <c r="AH135" i="53"/>
  <c r="AG135" i="53"/>
  <c r="AF135" i="53"/>
  <c r="AE135" i="53"/>
  <c r="AD135" i="53"/>
  <c r="AC135" i="53"/>
  <c r="AB135" i="53"/>
  <c r="AA135" i="53"/>
  <c r="Z135" i="53"/>
  <c r="Y135" i="53"/>
  <c r="X135" i="53"/>
  <c r="W135" i="53"/>
  <c r="AP133" i="53"/>
  <c r="I133" i="53"/>
  <c r="AO132" i="53"/>
  <c r="AO133" i="53" s="1"/>
  <c r="T133" i="53"/>
  <c r="AN132" i="53"/>
  <c r="S132" i="53" s="1"/>
  <c r="AN133" i="53"/>
  <c r="S133" i="53" s="1"/>
  <c r="AM132" i="53"/>
  <c r="AM133" i="53" s="1"/>
  <c r="R133" i="53" s="1"/>
  <c r="AL132" i="53"/>
  <c r="Q133" i="53"/>
  <c r="AK132" i="53"/>
  <c r="AK133" i="53"/>
  <c r="P133" i="53"/>
  <c r="AJ132" i="53"/>
  <c r="O132" i="53" s="1"/>
  <c r="AI132" i="53"/>
  <c r="AH132" i="53"/>
  <c r="AG132" i="53"/>
  <c r="AG133" i="53"/>
  <c r="L133" i="53"/>
  <c r="AF132" i="53"/>
  <c r="AE132" i="53"/>
  <c r="J133" i="53"/>
  <c r="AD132" i="53"/>
  <c r="AD133" i="53" s="1"/>
  <c r="AC132" i="53"/>
  <c r="H132" i="53" s="1"/>
  <c r="AC133" i="53"/>
  <c r="H133" i="53"/>
  <c r="AB132" i="53"/>
  <c r="G132" i="53" s="1"/>
  <c r="AA132" i="53"/>
  <c r="Z132" i="53"/>
  <c r="Y132" i="53"/>
  <c r="X132" i="53"/>
  <c r="W132" i="53"/>
  <c r="W133" i="53"/>
  <c r="B133" i="53" s="1"/>
  <c r="R132" i="53"/>
  <c r="I132" i="53"/>
  <c r="AP131" i="53"/>
  <c r="AO130" i="53"/>
  <c r="T130" i="53" s="1"/>
  <c r="AN130" i="53"/>
  <c r="AM130" i="53"/>
  <c r="AL130" i="53"/>
  <c r="AK130" i="53"/>
  <c r="AJ130" i="53"/>
  <c r="AI130" i="53"/>
  <c r="N130" i="53" s="1"/>
  <c r="AH130" i="53"/>
  <c r="AH131" i="53"/>
  <c r="M131" i="53"/>
  <c r="AG130" i="53"/>
  <c r="L130" i="53" s="1"/>
  <c r="AF130" i="53"/>
  <c r="AE130" i="53"/>
  <c r="AD130" i="53"/>
  <c r="AC130" i="53"/>
  <c r="H130" i="53"/>
  <c r="AB130" i="53"/>
  <c r="AA130" i="53"/>
  <c r="Z130" i="53"/>
  <c r="Z131" i="53" s="1"/>
  <c r="E131" i="53" s="1"/>
  <c r="Y130" i="53"/>
  <c r="D130" i="53" s="1"/>
  <c r="X130" i="53"/>
  <c r="W130" i="53"/>
  <c r="Q130" i="53"/>
  <c r="P130" i="53"/>
  <c r="M130" i="53"/>
  <c r="I130" i="53"/>
  <c r="AP129" i="53"/>
  <c r="AO128" i="53"/>
  <c r="AO129" i="53" s="1"/>
  <c r="T129" i="53" s="1"/>
  <c r="T128" i="53"/>
  <c r="AN128" i="53"/>
  <c r="S128" i="53"/>
  <c r="AM128" i="53"/>
  <c r="AL128" i="53"/>
  <c r="Q128" i="53" s="1"/>
  <c r="AK128" i="53"/>
  <c r="AJ128" i="53"/>
  <c r="AI128" i="53"/>
  <c r="AH128" i="53"/>
  <c r="AH129" i="53" s="1"/>
  <c r="M129" i="53" s="1"/>
  <c r="AG128" i="53"/>
  <c r="AF128" i="53"/>
  <c r="K128" i="53"/>
  <c r="AE128" i="53"/>
  <c r="AE129" i="53" s="1"/>
  <c r="J129" i="53"/>
  <c r="AD128" i="53"/>
  <c r="I128" i="53" s="1"/>
  <c r="AC128" i="53"/>
  <c r="AB128" i="53"/>
  <c r="AA128" i="53"/>
  <c r="AA129" i="53"/>
  <c r="F129" i="53" s="1"/>
  <c r="Z128" i="53"/>
  <c r="E128" i="53"/>
  <c r="Y128" i="53"/>
  <c r="D128" i="53" s="1"/>
  <c r="X128" i="53"/>
  <c r="C128" i="53"/>
  <c r="W128" i="53"/>
  <c r="W129" i="53" s="1"/>
  <c r="B129" i="53"/>
  <c r="L128" i="53"/>
  <c r="F128" i="53"/>
  <c r="AP127" i="53"/>
  <c r="AO126" i="53"/>
  <c r="AN126" i="53"/>
  <c r="AN127" i="53"/>
  <c r="S127" i="53" s="1"/>
  <c r="AM126" i="53"/>
  <c r="AM127" i="53" s="1"/>
  <c r="R127" i="53" s="1"/>
  <c r="AL126" i="53"/>
  <c r="AK126" i="53"/>
  <c r="AK127" i="53" s="1"/>
  <c r="P127" i="53" s="1"/>
  <c r="AJ126" i="53"/>
  <c r="AI126" i="53"/>
  <c r="N126" i="53" s="1"/>
  <c r="AH126" i="53"/>
  <c r="AG126" i="53"/>
  <c r="AF126" i="53"/>
  <c r="AF127" i="53"/>
  <c r="K127" i="53" s="1"/>
  <c r="AE126" i="53"/>
  <c r="AE127" i="53" s="1"/>
  <c r="J127" i="53" s="1"/>
  <c r="AD126" i="53"/>
  <c r="I126" i="53"/>
  <c r="AC126" i="53"/>
  <c r="H127" i="53"/>
  <c r="AB126" i="53"/>
  <c r="G126" i="53" s="1"/>
  <c r="AA126" i="53"/>
  <c r="F126" i="53" s="1"/>
  <c r="Z126" i="53"/>
  <c r="Y126" i="53"/>
  <c r="X126" i="53"/>
  <c r="X127" i="53" s="1"/>
  <c r="C127" i="53" s="1"/>
  <c r="W126" i="53"/>
  <c r="B126" i="53" s="1"/>
  <c r="H126" i="53"/>
  <c r="AP125" i="53"/>
  <c r="AO124" i="53"/>
  <c r="AO125" i="53"/>
  <c r="T125" i="53" s="1"/>
  <c r="AN124" i="53"/>
  <c r="AN125" i="53" s="1"/>
  <c r="S125" i="53" s="1"/>
  <c r="S124" i="53"/>
  <c r="AM124" i="53"/>
  <c r="AL124" i="53"/>
  <c r="AK124" i="53"/>
  <c r="AK125" i="53" s="1"/>
  <c r="P125" i="53" s="1"/>
  <c r="AJ124" i="53"/>
  <c r="O124" i="53" s="1"/>
  <c r="AJ125" i="53"/>
  <c r="O125" i="53" s="1"/>
  <c r="AI124" i="53"/>
  <c r="AH124" i="53"/>
  <c r="AH125" i="53" s="1"/>
  <c r="M125" i="53"/>
  <c r="AG124" i="53"/>
  <c r="AG125" i="53"/>
  <c r="L125" i="53"/>
  <c r="AF124" i="53"/>
  <c r="K124" i="53"/>
  <c r="AE124" i="53"/>
  <c r="AD124" i="53"/>
  <c r="AC124" i="53"/>
  <c r="AB124" i="53"/>
  <c r="AB125" i="53" s="1"/>
  <c r="G125" i="53"/>
  <c r="AA124" i="53"/>
  <c r="AA125" i="53" s="1"/>
  <c r="F125" i="53" s="1"/>
  <c r="Z124" i="53"/>
  <c r="Z125" i="53" s="1"/>
  <c r="E125" i="53"/>
  <c r="Y124" i="53"/>
  <c r="Y125" i="53" s="1"/>
  <c r="D125" i="53" s="1"/>
  <c r="X124" i="53"/>
  <c r="C124" i="53" s="1"/>
  <c r="W124" i="53"/>
  <c r="T124" i="53"/>
  <c r="P124" i="53"/>
  <c r="M124" i="53"/>
  <c r="L124" i="53"/>
  <c r="F124" i="53"/>
  <c r="D124" i="53"/>
  <c r="AP123" i="53"/>
  <c r="AL123" i="53"/>
  <c r="Q123" i="53" s="1"/>
  <c r="I123" i="53"/>
  <c r="AO122" i="53"/>
  <c r="T122" i="53"/>
  <c r="AN122" i="53"/>
  <c r="AN123" i="53"/>
  <c r="S123" i="53" s="1"/>
  <c r="AM122" i="53"/>
  <c r="AM123" i="53" s="1"/>
  <c r="R123" i="53"/>
  <c r="AL122" i="53"/>
  <c r="AK122" i="53"/>
  <c r="P122" i="53"/>
  <c r="AJ122" i="53"/>
  <c r="AI122" i="53"/>
  <c r="AH122" i="53"/>
  <c r="M122" i="53" s="1"/>
  <c r="AG122" i="53"/>
  <c r="AF122" i="53"/>
  <c r="AF123" i="53" s="1"/>
  <c r="K123" i="53" s="1"/>
  <c r="AE122" i="53"/>
  <c r="AE123" i="53"/>
  <c r="J123" i="53" s="1"/>
  <c r="AD122" i="53"/>
  <c r="AC122" i="53"/>
  <c r="H122" i="53"/>
  <c r="AB122" i="53"/>
  <c r="AA122" i="53"/>
  <c r="Z122" i="53"/>
  <c r="E122" i="53" s="1"/>
  <c r="Y122" i="53"/>
  <c r="D122" i="53" s="1"/>
  <c r="X122" i="53"/>
  <c r="X123" i="53" s="1"/>
  <c r="C123" i="53" s="1"/>
  <c r="W122" i="53"/>
  <c r="W123" i="53"/>
  <c r="B123" i="53" s="1"/>
  <c r="Q122" i="53"/>
  <c r="L122" i="53"/>
  <c r="I122" i="53"/>
  <c r="AP121" i="53"/>
  <c r="AO120" i="53"/>
  <c r="AN120" i="53"/>
  <c r="AM120" i="53"/>
  <c r="AM121" i="53"/>
  <c r="R121" i="53"/>
  <c r="AL120" i="53"/>
  <c r="AK120" i="53"/>
  <c r="P120" i="53"/>
  <c r="AJ120" i="53"/>
  <c r="O120" i="53"/>
  <c r="AI120" i="53"/>
  <c r="N120" i="53" s="1"/>
  <c r="AH120" i="53"/>
  <c r="M120" i="53" s="1"/>
  <c r="AG120" i="53"/>
  <c r="AF120" i="53"/>
  <c r="AE120" i="53"/>
  <c r="AE121" i="53" s="1"/>
  <c r="J121" i="53" s="1"/>
  <c r="AD120" i="53"/>
  <c r="AD121" i="53"/>
  <c r="I121" i="53"/>
  <c r="AC120" i="53"/>
  <c r="AC121" i="53" s="1"/>
  <c r="H121" i="53"/>
  <c r="AB120" i="53"/>
  <c r="AB121" i="53"/>
  <c r="G121" i="53" s="1"/>
  <c r="AA120" i="53"/>
  <c r="AA121" i="53"/>
  <c r="F121" i="53" s="1"/>
  <c r="Z120" i="53"/>
  <c r="E120" i="53" s="1"/>
  <c r="Y120" i="53"/>
  <c r="X120" i="53"/>
  <c r="W120" i="53"/>
  <c r="W121" i="53"/>
  <c r="B121" i="53"/>
  <c r="Q120" i="53"/>
  <c r="H120" i="53"/>
  <c r="AP119" i="53"/>
  <c r="AO118" i="53"/>
  <c r="T118" i="53" s="1"/>
  <c r="AN118" i="53"/>
  <c r="S118" i="53" s="1"/>
  <c r="AM118" i="53"/>
  <c r="R118" i="53" s="1"/>
  <c r="AL118" i="53"/>
  <c r="AK118" i="53"/>
  <c r="AJ118" i="53"/>
  <c r="O118" i="53"/>
  <c r="AI118" i="53"/>
  <c r="AI119" i="53" s="1"/>
  <c r="N119" i="53" s="1"/>
  <c r="AH118" i="53"/>
  <c r="AH119" i="53" s="1"/>
  <c r="M119" i="53" s="1"/>
  <c r="AG118" i="53"/>
  <c r="AG119" i="53"/>
  <c r="L119" i="53"/>
  <c r="AF118" i="53"/>
  <c r="AF119" i="53"/>
  <c r="K119" i="53" s="1"/>
  <c r="AE118" i="53"/>
  <c r="J118" i="53" s="1"/>
  <c r="AD118" i="53"/>
  <c r="AC118" i="53"/>
  <c r="AB118" i="53"/>
  <c r="AB119" i="53" s="1"/>
  <c r="G119" i="53" s="1"/>
  <c r="AA118" i="53"/>
  <c r="AA119" i="53" s="1"/>
  <c r="F119" i="53" s="1"/>
  <c r="Z118" i="53"/>
  <c r="E118" i="53" s="1"/>
  <c r="Z119" i="53"/>
  <c r="E119" i="53" s="1"/>
  <c r="Y118" i="53"/>
  <c r="Y119" i="53"/>
  <c r="D119" i="53" s="1"/>
  <c r="X118" i="53"/>
  <c r="X119" i="53" s="1"/>
  <c r="C119" i="53" s="1"/>
  <c r="W118" i="53"/>
  <c r="B118" i="53"/>
  <c r="M118" i="53"/>
  <c r="L118" i="53"/>
  <c r="F118" i="53"/>
  <c r="D118" i="53"/>
  <c r="AP117" i="53"/>
  <c r="AK117" i="53"/>
  <c r="P117" i="53"/>
  <c r="AO116" i="53"/>
  <c r="AO117" i="53"/>
  <c r="T117" i="53"/>
  <c r="AN116" i="53"/>
  <c r="S116" i="53"/>
  <c r="AM116" i="53"/>
  <c r="R116" i="53" s="1"/>
  <c r="AL116" i="53"/>
  <c r="AL117" i="53"/>
  <c r="Q117" i="53"/>
  <c r="AK116" i="53"/>
  <c r="AJ116" i="53"/>
  <c r="O116" i="53" s="1"/>
  <c r="AI116" i="53"/>
  <c r="AH116" i="53"/>
  <c r="AG116" i="53"/>
  <c r="AG117" i="53"/>
  <c r="L117" i="53" s="1"/>
  <c r="AF116" i="53"/>
  <c r="AF117" i="53"/>
  <c r="K117" i="53" s="1"/>
  <c r="AE116" i="53"/>
  <c r="AE117" i="53"/>
  <c r="J117" i="53" s="1"/>
  <c r="AD116" i="53"/>
  <c r="AC116" i="53"/>
  <c r="H116" i="53" s="1"/>
  <c r="AB116" i="53"/>
  <c r="G116" i="53"/>
  <c r="AA116" i="53"/>
  <c r="Z116" i="53"/>
  <c r="Y116" i="53"/>
  <c r="Y117" i="53"/>
  <c r="D117" i="53"/>
  <c r="X116" i="53"/>
  <c r="X117" i="53" s="1"/>
  <c r="C117" i="53"/>
  <c r="W116" i="53"/>
  <c r="B116" i="53"/>
  <c r="P116" i="53"/>
  <c r="L116" i="53"/>
  <c r="D116" i="53"/>
  <c r="AP115" i="53"/>
  <c r="AG115" i="53"/>
  <c r="L115" i="53"/>
  <c r="AC115" i="53"/>
  <c r="H115" i="53"/>
  <c r="AO114" i="53"/>
  <c r="AN114" i="53"/>
  <c r="AM114" i="53"/>
  <c r="AL114" i="53"/>
  <c r="AL115" i="53"/>
  <c r="Q115" i="53"/>
  <c r="AK114" i="53"/>
  <c r="AK115" i="53" s="1"/>
  <c r="AJ114" i="53"/>
  <c r="AI114" i="53"/>
  <c r="AH114" i="53"/>
  <c r="AH115" i="53" s="1"/>
  <c r="M115" i="53" s="1"/>
  <c r="AG114" i="53"/>
  <c r="L114" i="53" s="1"/>
  <c r="AF114" i="53"/>
  <c r="AE114" i="53"/>
  <c r="AD114" i="53"/>
  <c r="AD115" i="53" s="1"/>
  <c r="I115" i="53" s="1"/>
  <c r="AC114" i="53"/>
  <c r="H114" i="53" s="1"/>
  <c r="AB114" i="53"/>
  <c r="G114" i="53" s="1"/>
  <c r="AA114" i="53"/>
  <c r="Z114" i="53"/>
  <c r="Y114" i="53"/>
  <c r="D114" i="53" s="1"/>
  <c r="X114" i="53"/>
  <c r="W114" i="53"/>
  <c r="Q114" i="53"/>
  <c r="P114" i="53"/>
  <c r="O114" i="53"/>
  <c r="N114" i="53"/>
  <c r="M114" i="53"/>
  <c r="AP113" i="53"/>
  <c r="AD113" i="53"/>
  <c r="I113" i="53" s="1"/>
  <c r="Z113" i="53"/>
  <c r="E113" i="53"/>
  <c r="AO112" i="53"/>
  <c r="T112" i="53"/>
  <c r="AN112" i="53"/>
  <c r="AM112" i="53"/>
  <c r="AM113" i="53" s="1"/>
  <c r="R113" i="53"/>
  <c r="AL112" i="53"/>
  <c r="Q112" i="53"/>
  <c r="AK112" i="53"/>
  <c r="AJ112" i="53"/>
  <c r="AI112" i="53"/>
  <c r="AI113" i="53"/>
  <c r="N113" i="53" s="1"/>
  <c r="AH112" i="53"/>
  <c r="AH113" i="53"/>
  <c r="M113" i="53" s="1"/>
  <c r="AG112" i="53"/>
  <c r="AG113" i="53" s="1"/>
  <c r="L113" i="53" s="1"/>
  <c r="AF112" i="53"/>
  <c r="AF113" i="53"/>
  <c r="K113" i="53" s="1"/>
  <c r="AE112" i="53"/>
  <c r="AE113" i="53"/>
  <c r="J113" i="53" s="1"/>
  <c r="AD112" i="53"/>
  <c r="I112" i="53"/>
  <c r="AC112" i="53"/>
  <c r="AB112" i="53"/>
  <c r="AA112" i="53"/>
  <c r="F112" i="53" s="1"/>
  <c r="AA113" i="53"/>
  <c r="F113" i="53"/>
  <c r="Z112" i="53"/>
  <c r="E112" i="53" s="1"/>
  <c r="Y112" i="53"/>
  <c r="D112" i="53" s="1"/>
  <c r="X112" i="53"/>
  <c r="X113" i="53"/>
  <c r="C113" i="53" s="1"/>
  <c r="W112" i="53"/>
  <c r="W113" i="53" s="1"/>
  <c r="B113" i="53" s="1"/>
  <c r="S112" i="53"/>
  <c r="K112" i="53"/>
  <c r="AP111" i="53"/>
  <c r="AA111" i="53"/>
  <c r="F111" i="53" s="1"/>
  <c r="AN110" i="53"/>
  <c r="AM110" i="53"/>
  <c r="AL110" i="53"/>
  <c r="Q110" i="53" s="1"/>
  <c r="AK110" i="53"/>
  <c r="AK111" i="53"/>
  <c r="P111" i="53" s="1"/>
  <c r="AJ110" i="53"/>
  <c r="O110" i="53"/>
  <c r="AI110" i="53"/>
  <c r="N110" i="53"/>
  <c r="AH110" i="53"/>
  <c r="AH111" i="53" s="1"/>
  <c r="M111" i="53"/>
  <c r="AG110" i="53"/>
  <c r="AG111" i="53" s="1"/>
  <c r="L111" i="53"/>
  <c r="AF110" i="53"/>
  <c r="AF111" i="53"/>
  <c r="K111" i="53" s="1"/>
  <c r="AE110" i="53"/>
  <c r="AD110" i="53"/>
  <c r="I110" i="53"/>
  <c r="AC110" i="53"/>
  <c r="AC111" i="53"/>
  <c r="H111" i="53" s="1"/>
  <c r="AB110" i="53"/>
  <c r="AB111" i="53" s="1"/>
  <c r="G111" i="53" s="1"/>
  <c r="AA110" i="53"/>
  <c r="Z110" i="53"/>
  <c r="Z111" i="53" s="1"/>
  <c r="E111" i="53" s="1"/>
  <c r="Y110" i="53"/>
  <c r="Y111" i="53"/>
  <c r="D111" i="53" s="1"/>
  <c r="X110" i="53"/>
  <c r="W110" i="53"/>
  <c r="P110" i="53"/>
  <c r="M110" i="53"/>
  <c r="K110" i="53"/>
  <c r="H110" i="53"/>
  <c r="F110" i="53"/>
  <c r="AP109" i="53"/>
  <c r="AD109" i="53"/>
  <c r="AC109" i="53"/>
  <c r="H109" i="53" s="1"/>
  <c r="AB109" i="53"/>
  <c r="G109" i="53" s="1"/>
  <c r="AA109" i="53"/>
  <c r="F109" i="53" s="1"/>
  <c r="Z109" i="53"/>
  <c r="E109" i="53" s="1"/>
  <c r="Y109" i="53"/>
  <c r="D109" i="53" s="1"/>
  <c r="X109" i="53"/>
  <c r="C109" i="53"/>
  <c r="W109" i="53"/>
  <c r="B109" i="53" s="1"/>
  <c r="I109" i="53"/>
  <c r="AM108" i="53"/>
  <c r="AM109" i="53"/>
  <c r="R109" i="53" s="1"/>
  <c r="AL108" i="53"/>
  <c r="AL109" i="53" s="1"/>
  <c r="Q109" i="53" s="1"/>
  <c r="AK108" i="53"/>
  <c r="AJ108" i="53"/>
  <c r="AJ109" i="53"/>
  <c r="O109" i="53"/>
  <c r="AI108" i="53"/>
  <c r="N108" i="53" s="1"/>
  <c r="AH108" i="53"/>
  <c r="AG108" i="53"/>
  <c r="L108" i="53"/>
  <c r="AF108" i="53"/>
  <c r="AF109" i="53"/>
  <c r="K109" i="53"/>
  <c r="AE108" i="53"/>
  <c r="AE109" i="53"/>
  <c r="J109" i="53" s="1"/>
  <c r="O108" i="53"/>
  <c r="I108" i="53"/>
  <c r="H108" i="53"/>
  <c r="G108" i="53"/>
  <c r="F108" i="53"/>
  <c r="E108" i="53"/>
  <c r="D108" i="53"/>
  <c r="C108" i="53"/>
  <c r="B108" i="53"/>
  <c r="AP107" i="53"/>
  <c r="AD107" i="53"/>
  <c r="AC107" i="53"/>
  <c r="AB107" i="53"/>
  <c r="AA107" i="53"/>
  <c r="Z107" i="53"/>
  <c r="Y107" i="53"/>
  <c r="X107" i="53"/>
  <c r="W107" i="53"/>
  <c r="I107" i="53"/>
  <c r="H107" i="53"/>
  <c r="G107" i="53"/>
  <c r="F107" i="53"/>
  <c r="E107" i="53"/>
  <c r="D107" i="53"/>
  <c r="C107" i="53"/>
  <c r="B107" i="53"/>
  <c r="AL106" i="53"/>
  <c r="Q106" i="53" s="1"/>
  <c r="AK106" i="53"/>
  <c r="AK107" i="53"/>
  <c r="P107" i="53" s="1"/>
  <c r="AJ106" i="53"/>
  <c r="AJ107" i="53"/>
  <c r="O107" i="53" s="1"/>
  <c r="AI106" i="53"/>
  <c r="AH106" i="53"/>
  <c r="M106" i="53" s="1"/>
  <c r="AG106" i="53"/>
  <c r="AG107" i="53"/>
  <c r="L107" i="53" s="1"/>
  <c r="AF106" i="53"/>
  <c r="AF107" i="53" s="1"/>
  <c r="K107" i="53"/>
  <c r="AE106" i="53"/>
  <c r="AE107" i="53" s="1"/>
  <c r="J107" i="53" s="1"/>
  <c r="P106" i="53"/>
  <c r="O106" i="53"/>
  <c r="L106" i="53"/>
  <c r="K106" i="53"/>
  <c r="J106" i="53"/>
  <c r="I106" i="53"/>
  <c r="H106" i="53"/>
  <c r="G106" i="53"/>
  <c r="F106" i="53"/>
  <c r="E106" i="53"/>
  <c r="D106" i="53"/>
  <c r="C106" i="53"/>
  <c r="B106" i="53"/>
  <c r="AP105" i="53"/>
  <c r="AK105" i="53"/>
  <c r="P105" i="53" s="1"/>
  <c r="AD105" i="53"/>
  <c r="I105" i="53" s="1"/>
  <c r="AC105" i="53"/>
  <c r="H105" i="53"/>
  <c r="AB105" i="53"/>
  <c r="AA105" i="53"/>
  <c r="Z105" i="53"/>
  <c r="E105" i="53" s="1"/>
  <c r="Y105" i="53"/>
  <c r="D105" i="53" s="1"/>
  <c r="X105" i="53"/>
  <c r="C105" i="53"/>
  <c r="W105" i="53"/>
  <c r="B105" i="53" s="1"/>
  <c r="G105" i="53"/>
  <c r="F105" i="53"/>
  <c r="AK104" i="53"/>
  <c r="AJ104" i="53"/>
  <c r="AJ105" i="53"/>
  <c r="O105" i="53"/>
  <c r="AI104" i="53"/>
  <c r="AH104" i="53"/>
  <c r="AH105" i="53" s="1"/>
  <c r="M105" i="53"/>
  <c r="AG104" i="53"/>
  <c r="L104" i="53"/>
  <c r="AF104" i="53"/>
  <c r="AF105" i="53"/>
  <c r="K105" i="53" s="1"/>
  <c r="AE104" i="53"/>
  <c r="J104" i="53" s="1"/>
  <c r="P104" i="53"/>
  <c r="M104" i="53"/>
  <c r="K104" i="53"/>
  <c r="I104" i="53"/>
  <c r="H104" i="53"/>
  <c r="G104" i="53"/>
  <c r="F104" i="53"/>
  <c r="E104" i="53"/>
  <c r="D104" i="53"/>
  <c r="C104" i="53"/>
  <c r="B104" i="53"/>
  <c r="AP103" i="53"/>
  <c r="AE103" i="53"/>
  <c r="J103" i="53"/>
  <c r="AD103" i="53"/>
  <c r="I103" i="53" s="1"/>
  <c r="AC103" i="53"/>
  <c r="H103" i="53" s="1"/>
  <c r="AB103" i="53"/>
  <c r="G103" i="53"/>
  <c r="AA103" i="53"/>
  <c r="Z103" i="53"/>
  <c r="E103" i="53"/>
  <c r="Y103" i="53"/>
  <c r="D103" i="53" s="1"/>
  <c r="X103" i="53"/>
  <c r="C103" i="53" s="1"/>
  <c r="W103" i="53"/>
  <c r="B103" i="53" s="1"/>
  <c r="F103" i="53"/>
  <c r="AJ102" i="53"/>
  <c r="AJ103" i="53"/>
  <c r="O103" i="53" s="1"/>
  <c r="AI102" i="53"/>
  <c r="AI103" i="53"/>
  <c r="N103" i="53" s="1"/>
  <c r="AH102" i="53"/>
  <c r="AG102" i="53"/>
  <c r="AF102" i="53"/>
  <c r="K102" i="53" s="1"/>
  <c r="AE102" i="53"/>
  <c r="N102" i="53"/>
  <c r="J102" i="53"/>
  <c r="I102" i="53"/>
  <c r="H102" i="53"/>
  <c r="G102" i="53"/>
  <c r="F102" i="53"/>
  <c r="E102" i="53"/>
  <c r="D102" i="53"/>
  <c r="C102" i="53"/>
  <c r="B102" i="53"/>
  <c r="AP101" i="53"/>
  <c r="AD101" i="53"/>
  <c r="I101" i="53" s="1"/>
  <c r="AC101" i="53"/>
  <c r="AB101" i="53"/>
  <c r="G101" i="53"/>
  <c r="AA101" i="53"/>
  <c r="Z101" i="53"/>
  <c r="Y101" i="53"/>
  <c r="D101" i="53"/>
  <c r="X101" i="53"/>
  <c r="C101" i="53" s="1"/>
  <c r="W101" i="53"/>
  <c r="B101" i="53"/>
  <c r="N101" i="53"/>
  <c r="H101" i="53"/>
  <c r="F101" i="53"/>
  <c r="E101" i="53"/>
  <c r="AH100" i="53"/>
  <c r="M100" i="53" s="1"/>
  <c r="AG100" i="53"/>
  <c r="AG101" i="53"/>
  <c r="L101" i="53" s="1"/>
  <c r="AF100" i="53"/>
  <c r="K100" i="53" s="1"/>
  <c r="AE100" i="53"/>
  <c r="AE101" i="53"/>
  <c r="J101" i="53" s="1"/>
  <c r="N100" i="53"/>
  <c r="I100" i="53"/>
  <c r="H100" i="53"/>
  <c r="G100" i="53"/>
  <c r="F100" i="53"/>
  <c r="E100" i="53"/>
  <c r="D100" i="53"/>
  <c r="C100" i="53"/>
  <c r="B100" i="53"/>
  <c r="AP99" i="53"/>
  <c r="AD99" i="53"/>
  <c r="I99" i="53"/>
  <c r="AC99" i="53"/>
  <c r="AB99" i="53"/>
  <c r="G99" i="53" s="1"/>
  <c r="AA99" i="53"/>
  <c r="F99" i="53" s="1"/>
  <c r="Z99" i="53"/>
  <c r="E99" i="53"/>
  <c r="Y99" i="53"/>
  <c r="D99" i="53"/>
  <c r="X99" i="53"/>
  <c r="C99" i="53"/>
  <c r="W99" i="53"/>
  <c r="B99" i="53" s="1"/>
  <c r="M99" i="53"/>
  <c r="H99" i="53"/>
  <c r="AG98" i="53"/>
  <c r="AG99" i="53"/>
  <c r="L99" i="53"/>
  <c r="AF98" i="53"/>
  <c r="AF99" i="53" s="1"/>
  <c r="K99" i="53" s="1"/>
  <c r="AE98" i="53"/>
  <c r="AE99" i="53" s="1"/>
  <c r="J99" i="53" s="1"/>
  <c r="M98" i="53"/>
  <c r="I98" i="53"/>
  <c r="H98" i="53"/>
  <c r="G98" i="53"/>
  <c r="F98" i="53"/>
  <c r="E98" i="53"/>
  <c r="D98" i="53"/>
  <c r="C98" i="53"/>
  <c r="B98" i="53"/>
  <c r="AP97" i="53"/>
  <c r="AD97" i="53"/>
  <c r="I97" i="53" s="1"/>
  <c r="AC97" i="53"/>
  <c r="H97" i="53"/>
  <c r="AB97" i="53"/>
  <c r="G97" i="53"/>
  <c r="AA97" i="53"/>
  <c r="F97" i="53"/>
  <c r="Z97" i="53"/>
  <c r="E97" i="53" s="1"/>
  <c r="Y97" i="53"/>
  <c r="D97" i="53" s="1"/>
  <c r="X97" i="53"/>
  <c r="C97" i="53" s="1"/>
  <c r="W97" i="53"/>
  <c r="B97" i="53" s="1"/>
  <c r="L97" i="53"/>
  <c r="AF96" i="53"/>
  <c r="AF97" i="53" s="1"/>
  <c r="K97" i="53"/>
  <c r="AE96" i="53"/>
  <c r="J96" i="53" s="1"/>
  <c r="AE97" i="53"/>
  <c r="J97" i="53"/>
  <c r="L96" i="53"/>
  <c r="K96" i="53"/>
  <c r="I96" i="53"/>
  <c r="H96" i="53"/>
  <c r="G96" i="53"/>
  <c r="F96" i="53"/>
  <c r="E96" i="53"/>
  <c r="D96" i="53"/>
  <c r="C96" i="53"/>
  <c r="B96" i="53"/>
  <c r="AD95" i="53"/>
  <c r="I95" i="53"/>
  <c r="AC95" i="53"/>
  <c r="H95" i="53" s="1"/>
  <c r="AB95" i="53"/>
  <c r="G95" i="53"/>
  <c r="AA95" i="53"/>
  <c r="F95" i="53" s="1"/>
  <c r="Z95" i="53"/>
  <c r="E95" i="53" s="1"/>
  <c r="Y95" i="53"/>
  <c r="D95" i="53"/>
  <c r="X95" i="53"/>
  <c r="C95" i="53" s="1"/>
  <c r="W95" i="53"/>
  <c r="B95" i="53"/>
  <c r="K95" i="53"/>
  <c r="AE94" i="53"/>
  <c r="J94" i="53" s="1"/>
  <c r="K94" i="53"/>
  <c r="I94" i="53"/>
  <c r="H94" i="53"/>
  <c r="G94" i="53"/>
  <c r="F94" i="53"/>
  <c r="E94" i="53"/>
  <c r="D94" i="53"/>
  <c r="C94" i="53"/>
  <c r="B94" i="53"/>
  <c r="AD93" i="53"/>
  <c r="I93" i="53"/>
  <c r="AC93" i="53"/>
  <c r="H93" i="53" s="1"/>
  <c r="AB93" i="53"/>
  <c r="G93" i="53"/>
  <c r="AA93" i="53"/>
  <c r="F93" i="53" s="1"/>
  <c r="Z93" i="53"/>
  <c r="E93" i="53" s="1"/>
  <c r="Y93" i="53"/>
  <c r="D93" i="53" s="1"/>
  <c r="X93" i="53"/>
  <c r="C93" i="53"/>
  <c r="W93" i="53"/>
  <c r="B93" i="53"/>
  <c r="J93" i="53"/>
  <c r="J92" i="53"/>
  <c r="I92" i="53"/>
  <c r="H92" i="53"/>
  <c r="G92" i="53"/>
  <c r="F92" i="53"/>
  <c r="E92" i="53"/>
  <c r="D92" i="53"/>
  <c r="C92" i="53"/>
  <c r="B92" i="53"/>
  <c r="AC91" i="53"/>
  <c r="H91" i="53" s="1"/>
  <c r="AB91" i="53"/>
  <c r="G91" i="53" s="1"/>
  <c r="Z91" i="53"/>
  <c r="Y91" i="53"/>
  <c r="X91" i="53"/>
  <c r="C91" i="53"/>
  <c r="W91" i="53"/>
  <c r="B91" i="53"/>
  <c r="I91" i="53"/>
  <c r="F91" i="53"/>
  <c r="E91" i="53"/>
  <c r="D91" i="53"/>
  <c r="I90" i="53"/>
  <c r="H90" i="53"/>
  <c r="G90" i="53"/>
  <c r="F90" i="53"/>
  <c r="E90" i="53"/>
  <c r="D90" i="53"/>
  <c r="C90" i="53"/>
  <c r="B90" i="53"/>
  <c r="AB89" i="53"/>
  <c r="G89" i="53"/>
  <c r="AA89" i="53"/>
  <c r="F89" i="53" s="1"/>
  <c r="Z89" i="53"/>
  <c r="Y89" i="53"/>
  <c r="D89" i="53" s="1"/>
  <c r="X89" i="53"/>
  <c r="C89" i="53" s="1"/>
  <c r="W89" i="53"/>
  <c r="B89" i="53" s="1"/>
  <c r="H89" i="53"/>
  <c r="E89" i="53"/>
  <c r="H88" i="53"/>
  <c r="G88" i="53"/>
  <c r="F88" i="53"/>
  <c r="E88" i="53"/>
  <c r="D88" i="53"/>
  <c r="C88" i="53"/>
  <c r="B88" i="53"/>
  <c r="AA87" i="53"/>
  <c r="F87" i="53"/>
  <c r="Z87" i="53"/>
  <c r="E87" i="53" s="1"/>
  <c r="Y87" i="53"/>
  <c r="D87" i="53"/>
  <c r="X87" i="53"/>
  <c r="C87" i="53" s="1"/>
  <c r="W87" i="53"/>
  <c r="B87" i="53" s="1"/>
  <c r="G87" i="53"/>
  <c r="G86" i="53"/>
  <c r="F86" i="53"/>
  <c r="E86" i="53"/>
  <c r="D86" i="53"/>
  <c r="C86" i="53"/>
  <c r="B86" i="53"/>
  <c r="Z85" i="53"/>
  <c r="E85" i="53"/>
  <c r="Y85" i="53"/>
  <c r="D85" i="53"/>
  <c r="X85" i="53"/>
  <c r="C85" i="53"/>
  <c r="W85" i="53"/>
  <c r="B85" i="53" s="1"/>
  <c r="F85" i="53"/>
  <c r="F84" i="53"/>
  <c r="E84" i="53"/>
  <c r="D84" i="53"/>
  <c r="C84" i="53"/>
  <c r="B84" i="53"/>
  <c r="Y83" i="53"/>
  <c r="D83" i="53" s="1"/>
  <c r="X83" i="53"/>
  <c r="W83" i="53"/>
  <c r="E83" i="53"/>
  <c r="C83" i="53"/>
  <c r="B83" i="53"/>
  <c r="E82" i="53"/>
  <c r="D82" i="53"/>
  <c r="C82" i="53"/>
  <c r="B82" i="53"/>
  <c r="X81" i="53"/>
  <c r="C81" i="53" s="1"/>
  <c r="W81" i="53"/>
  <c r="B81" i="53"/>
  <c r="D81" i="53"/>
  <c r="D80" i="53"/>
  <c r="C80" i="53"/>
  <c r="B80" i="53"/>
  <c r="W79" i="53"/>
  <c r="B79" i="53" s="1"/>
  <c r="C79" i="53"/>
  <c r="C78" i="53"/>
  <c r="B78" i="53"/>
  <c r="B77" i="53"/>
  <c r="B76" i="53"/>
  <c r="T203" i="52"/>
  <c r="S203" i="52"/>
  <c r="AN133" i="52" s="1"/>
  <c r="S133" i="52" s="1"/>
  <c r="R203" i="52"/>
  <c r="Q203" i="52"/>
  <c r="P203" i="52"/>
  <c r="AK133" i="52" s="1"/>
  <c r="P133" i="52" s="1"/>
  <c r="O203" i="52"/>
  <c r="AJ133" i="52" s="1"/>
  <c r="O133" i="52" s="1"/>
  <c r="N203" i="52"/>
  <c r="M203" i="52"/>
  <c r="L203" i="52"/>
  <c r="K203" i="52"/>
  <c r="J203" i="52"/>
  <c r="I203" i="52"/>
  <c r="H203" i="52"/>
  <c r="AC133" i="52" s="1"/>
  <c r="H133" i="52" s="1"/>
  <c r="G203" i="52"/>
  <c r="AB133" i="52" s="1"/>
  <c r="G133" i="52" s="1"/>
  <c r="F203" i="52"/>
  <c r="E203" i="52"/>
  <c r="D203" i="52"/>
  <c r="C203" i="52"/>
  <c r="B203" i="52"/>
  <c r="T201" i="52"/>
  <c r="S201" i="52"/>
  <c r="R201" i="52"/>
  <c r="Q201" i="52"/>
  <c r="P201" i="52"/>
  <c r="O201" i="52"/>
  <c r="AJ131" i="52" s="1"/>
  <c r="O131" i="52" s="1"/>
  <c r="N201" i="52"/>
  <c r="M201" i="52"/>
  <c r="L201" i="52"/>
  <c r="K201" i="52"/>
  <c r="J201" i="52"/>
  <c r="I201" i="52"/>
  <c r="H201" i="52"/>
  <c r="G201" i="52"/>
  <c r="F201" i="52"/>
  <c r="E201" i="52"/>
  <c r="D201" i="52"/>
  <c r="C201" i="52"/>
  <c r="B201" i="52"/>
  <c r="T199" i="52"/>
  <c r="T129" i="52"/>
  <c r="S199" i="52"/>
  <c r="R199" i="52"/>
  <c r="Q199" i="52"/>
  <c r="P199" i="52"/>
  <c r="O199" i="52"/>
  <c r="N199" i="52"/>
  <c r="M199" i="52"/>
  <c r="L199" i="52"/>
  <c r="AG129" i="52" s="1"/>
  <c r="L129" i="52" s="1"/>
  <c r="K199" i="52"/>
  <c r="J199" i="52"/>
  <c r="I199" i="52"/>
  <c r="H199" i="52"/>
  <c r="G199" i="52"/>
  <c r="F199" i="52"/>
  <c r="E199" i="52"/>
  <c r="D199" i="52"/>
  <c r="Y129" i="52"/>
  <c r="D129" i="52" s="1"/>
  <c r="C199" i="52"/>
  <c r="B199" i="52"/>
  <c r="T197" i="52"/>
  <c r="S197" i="52"/>
  <c r="R197" i="52"/>
  <c r="Q197" i="52"/>
  <c r="AL127" i="52" s="1"/>
  <c r="Q127" i="52" s="1"/>
  <c r="P197" i="52"/>
  <c r="O197" i="52"/>
  <c r="N197" i="52"/>
  <c r="N127" i="52"/>
  <c r="M197" i="52"/>
  <c r="L197" i="52"/>
  <c r="K197" i="52"/>
  <c r="AF127" i="52" s="1"/>
  <c r="K127" i="52" s="1"/>
  <c r="J197" i="52"/>
  <c r="I197" i="52"/>
  <c r="H197" i="52"/>
  <c r="G197" i="52"/>
  <c r="F197" i="52"/>
  <c r="AA127" i="52"/>
  <c r="F127" i="52" s="1"/>
  <c r="E197" i="52"/>
  <c r="D197" i="52"/>
  <c r="C197" i="52"/>
  <c r="B197" i="52"/>
  <c r="T195" i="52"/>
  <c r="S195" i="52"/>
  <c r="R195" i="52"/>
  <c r="Q195" i="52"/>
  <c r="P195" i="52"/>
  <c r="O195" i="52"/>
  <c r="N195" i="52"/>
  <c r="M195" i="52"/>
  <c r="L195" i="52"/>
  <c r="K195" i="52"/>
  <c r="J195" i="52"/>
  <c r="I195" i="52"/>
  <c r="H195" i="52"/>
  <c r="G195" i="52"/>
  <c r="F195" i="52"/>
  <c r="E195" i="52"/>
  <c r="D195" i="52"/>
  <c r="C195" i="52"/>
  <c r="B195" i="52"/>
  <c r="T193" i="52"/>
  <c r="AO123" i="52"/>
  <c r="T123" i="52" s="1"/>
  <c r="S193" i="52"/>
  <c r="R193" i="52"/>
  <c r="Q193" i="52"/>
  <c r="P193" i="52"/>
  <c r="O193" i="52"/>
  <c r="N193" i="52"/>
  <c r="M193" i="52"/>
  <c r="AH123" i="52"/>
  <c r="M123" i="52" s="1"/>
  <c r="L193" i="52"/>
  <c r="K193" i="52"/>
  <c r="J193" i="52"/>
  <c r="I193" i="52"/>
  <c r="AD123" i="52" s="1"/>
  <c r="I123" i="52" s="1"/>
  <c r="H193" i="52"/>
  <c r="G193" i="52"/>
  <c r="F193" i="52"/>
  <c r="E193" i="52"/>
  <c r="D193" i="52"/>
  <c r="C193" i="52"/>
  <c r="B193" i="52"/>
  <c r="W123" i="52" s="1"/>
  <c r="B123" i="52" s="1"/>
  <c r="T191" i="52"/>
  <c r="S191" i="52"/>
  <c r="R191" i="52"/>
  <c r="Q191" i="52"/>
  <c r="P191" i="52"/>
  <c r="AK121" i="52"/>
  <c r="P121" i="52"/>
  <c r="O191" i="52"/>
  <c r="N191" i="52"/>
  <c r="M191" i="52"/>
  <c r="T189" i="52"/>
  <c r="S189" i="52"/>
  <c r="R189" i="52"/>
  <c r="Q189" i="52"/>
  <c r="P189" i="52"/>
  <c r="O189" i="52"/>
  <c r="N189" i="52"/>
  <c r="M189" i="52"/>
  <c r="T187" i="52"/>
  <c r="S187" i="52"/>
  <c r="R187" i="52"/>
  <c r="Q187" i="52"/>
  <c r="AL117" i="52" s="1"/>
  <c r="Q117" i="52" s="1"/>
  <c r="P187" i="52"/>
  <c r="O187" i="52"/>
  <c r="N187" i="52"/>
  <c r="M187" i="52"/>
  <c r="T185" i="52"/>
  <c r="S185" i="52"/>
  <c r="R185" i="52"/>
  <c r="Q185" i="52"/>
  <c r="P185" i="52"/>
  <c r="AK115" i="52" s="1"/>
  <c r="P115" i="52" s="1"/>
  <c r="O185" i="52"/>
  <c r="AJ115" i="52" s="1"/>
  <c r="O115" i="52" s="1"/>
  <c r="N185" i="52"/>
  <c r="M185" i="52"/>
  <c r="T183" i="52"/>
  <c r="S183" i="52"/>
  <c r="AN113" i="52" s="1"/>
  <c r="S113" i="52" s="1"/>
  <c r="R183" i="52"/>
  <c r="Q183" i="52"/>
  <c r="P183" i="52"/>
  <c r="O183" i="52"/>
  <c r="N183" i="52"/>
  <c r="M183" i="52"/>
  <c r="S181" i="52"/>
  <c r="R181" i="52"/>
  <c r="Q181" i="52"/>
  <c r="P181" i="52"/>
  <c r="O181" i="52"/>
  <c r="N181" i="52"/>
  <c r="M181" i="52"/>
  <c r="R179" i="52"/>
  <c r="Q179" i="52"/>
  <c r="AL109" i="52" s="1"/>
  <c r="Q109" i="52" s="1"/>
  <c r="P179" i="52"/>
  <c r="O179" i="52"/>
  <c r="N179" i="52"/>
  <c r="M179" i="52"/>
  <c r="Q177" i="52"/>
  <c r="P177" i="52"/>
  <c r="O177" i="52"/>
  <c r="N177" i="52"/>
  <c r="M177" i="52"/>
  <c r="AH107" i="52" s="1"/>
  <c r="M107" i="52" s="1"/>
  <c r="P175" i="52"/>
  <c r="O175" i="52"/>
  <c r="N175" i="52"/>
  <c r="M175" i="52"/>
  <c r="O173" i="52"/>
  <c r="N173" i="52"/>
  <c r="M173" i="52"/>
  <c r="N171" i="52"/>
  <c r="M171" i="52"/>
  <c r="M169" i="52"/>
  <c r="AO135" i="52"/>
  <c r="AN135" i="52"/>
  <c r="AM135" i="52"/>
  <c r="AL135" i="52"/>
  <c r="AK135" i="52"/>
  <c r="AJ135" i="52"/>
  <c r="AI135" i="52"/>
  <c r="AH135" i="52"/>
  <c r="AG135" i="52"/>
  <c r="AF135" i="52"/>
  <c r="AE135" i="52"/>
  <c r="AD135" i="52"/>
  <c r="AC135" i="52"/>
  <c r="AB135" i="52"/>
  <c r="AA135" i="52"/>
  <c r="Z135" i="52"/>
  <c r="Y135" i="52"/>
  <c r="X135" i="52"/>
  <c r="W135" i="52"/>
  <c r="AP133" i="52"/>
  <c r="AO133" i="52"/>
  <c r="T133" i="52"/>
  <c r="B133" i="52"/>
  <c r="AO132" i="52"/>
  <c r="AN132" i="52"/>
  <c r="AM132" i="52"/>
  <c r="AM133" i="52" s="1"/>
  <c r="R133" i="52" s="1"/>
  <c r="AL132" i="52"/>
  <c r="AL133" i="52"/>
  <c r="Q133" i="52"/>
  <c r="AK132" i="52"/>
  <c r="AJ132" i="52"/>
  <c r="AI132" i="52"/>
  <c r="AH132" i="52"/>
  <c r="AG132" i="52"/>
  <c r="AG133" i="52" s="1"/>
  <c r="L133" i="52" s="1"/>
  <c r="AF132" i="52"/>
  <c r="K132" i="52" s="1"/>
  <c r="AF133" i="52"/>
  <c r="K133" i="52" s="1"/>
  <c r="AE132" i="52"/>
  <c r="AE133" i="52" s="1"/>
  <c r="J133" i="52" s="1"/>
  <c r="AD132" i="52"/>
  <c r="AD133" i="52"/>
  <c r="I133" i="52" s="1"/>
  <c r="AC132" i="52"/>
  <c r="H132" i="52" s="1"/>
  <c r="AB132" i="52"/>
  <c r="AA132" i="52"/>
  <c r="AA133" i="52" s="1"/>
  <c r="Z132" i="52"/>
  <c r="Y132" i="52"/>
  <c r="Y133" i="52" s="1"/>
  <c r="D133" i="52" s="1"/>
  <c r="X132" i="52"/>
  <c r="X133" i="52"/>
  <c r="C133" i="52" s="1"/>
  <c r="W132" i="52"/>
  <c r="W133" i="52"/>
  <c r="T132" i="52"/>
  <c r="S132" i="52"/>
  <c r="Q132" i="52"/>
  <c r="P132" i="52"/>
  <c r="O132" i="52"/>
  <c r="L132" i="52"/>
  <c r="I132" i="52"/>
  <c r="G132" i="52"/>
  <c r="D132" i="52"/>
  <c r="C132" i="52"/>
  <c r="AP131" i="52"/>
  <c r="AO131" i="52"/>
  <c r="T131" i="52" s="1"/>
  <c r="AG131" i="52"/>
  <c r="L131" i="52" s="1"/>
  <c r="Z131" i="52"/>
  <c r="E131" i="52" s="1"/>
  <c r="AO130" i="52"/>
  <c r="T130" i="52" s="1"/>
  <c r="AN130" i="52"/>
  <c r="AM130" i="52"/>
  <c r="AL130" i="52"/>
  <c r="AK130" i="52"/>
  <c r="AJ130" i="52"/>
  <c r="O130" i="52"/>
  <c r="AI130" i="52"/>
  <c r="AH130" i="52"/>
  <c r="AG130" i="52"/>
  <c r="AF130" i="52"/>
  <c r="AE130" i="52"/>
  <c r="AD130" i="52"/>
  <c r="AC130" i="52"/>
  <c r="AB130" i="52"/>
  <c r="AA130" i="52"/>
  <c r="F130" i="52" s="1"/>
  <c r="AA131" i="52"/>
  <c r="F131" i="52" s="1"/>
  <c r="Z130" i="52"/>
  <c r="Y130" i="52"/>
  <c r="D130" i="52" s="1"/>
  <c r="X130" i="52"/>
  <c r="W130" i="52"/>
  <c r="N130" i="52"/>
  <c r="L130" i="52"/>
  <c r="E130" i="52"/>
  <c r="AP129" i="52"/>
  <c r="AL129" i="52"/>
  <c r="Q129" i="52" s="1"/>
  <c r="AH129" i="52"/>
  <c r="AE129" i="52"/>
  <c r="J129" i="52" s="1"/>
  <c r="Z129" i="52"/>
  <c r="M129" i="52"/>
  <c r="E129" i="52"/>
  <c r="AO128" i="52"/>
  <c r="AO129" i="52" s="1"/>
  <c r="AN128" i="52"/>
  <c r="AM128" i="52"/>
  <c r="AL128" i="52"/>
  <c r="Q128" i="52" s="1"/>
  <c r="AK128" i="52"/>
  <c r="AJ128" i="52"/>
  <c r="AI128" i="52"/>
  <c r="AH128" i="52"/>
  <c r="AG128" i="52"/>
  <c r="L128" i="52"/>
  <c r="AF128" i="52"/>
  <c r="K128" i="52" s="1"/>
  <c r="AE128" i="52"/>
  <c r="J128" i="52" s="1"/>
  <c r="AD128" i="52"/>
  <c r="AD129" i="52" s="1"/>
  <c r="I129" i="52" s="1"/>
  <c r="AC128" i="52"/>
  <c r="AB128" i="52"/>
  <c r="AA128" i="52"/>
  <c r="Z128" i="52"/>
  <c r="Y128" i="52"/>
  <c r="D128" i="52"/>
  <c r="X128" i="52"/>
  <c r="C128" i="52" s="1"/>
  <c r="W128" i="52"/>
  <c r="B128" i="52" s="1"/>
  <c r="S128" i="52"/>
  <c r="M128" i="52"/>
  <c r="I128" i="52"/>
  <c r="F128" i="52"/>
  <c r="E128" i="52"/>
  <c r="AP127" i="52"/>
  <c r="AD127" i="52"/>
  <c r="AB127" i="52"/>
  <c r="G127" i="52" s="1"/>
  <c r="I127" i="52"/>
  <c r="AO126" i="52"/>
  <c r="AN126" i="52"/>
  <c r="S126" i="52" s="1"/>
  <c r="AM126" i="52"/>
  <c r="AL126" i="52"/>
  <c r="Q126" i="52" s="1"/>
  <c r="AK126" i="52"/>
  <c r="P126" i="52" s="1"/>
  <c r="AJ126" i="52"/>
  <c r="AI126" i="52"/>
  <c r="AI127" i="52" s="1"/>
  <c r="AH126" i="52"/>
  <c r="AG126" i="52"/>
  <c r="AF126" i="52"/>
  <c r="AE126" i="52"/>
  <c r="AD126" i="52"/>
  <c r="I126" i="52"/>
  <c r="AC126" i="52"/>
  <c r="AB126" i="52"/>
  <c r="AA126" i="52"/>
  <c r="Z126" i="52"/>
  <c r="Y126" i="52"/>
  <c r="X126" i="52"/>
  <c r="C126" i="52" s="1"/>
  <c r="W126" i="52"/>
  <c r="N126" i="52"/>
  <c r="K126" i="52"/>
  <c r="J126" i="52"/>
  <c r="G126" i="52"/>
  <c r="F126" i="52"/>
  <c r="AP125" i="52"/>
  <c r="AO125" i="52"/>
  <c r="T125" i="52"/>
  <c r="AI125" i="52"/>
  <c r="N125" i="52" s="1"/>
  <c r="AG125" i="52"/>
  <c r="L125" i="52" s="1"/>
  <c r="AF125" i="52"/>
  <c r="K125" i="52" s="1"/>
  <c r="Y125" i="52"/>
  <c r="D125" i="52"/>
  <c r="O125" i="52"/>
  <c r="F125" i="52"/>
  <c r="AO124" i="52"/>
  <c r="AN124" i="52"/>
  <c r="AM124" i="52"/>
  <c r="AL124" i="52"/>
  <c r="AK124" i="52"/>
  <c r="AJ124" i="52"/>
  <c r="AJ125" i="52" s="1"/>
  <c r="AI124" i="52"/>
  <c r="N124" i="52"/>
  <c r="AH124" i="52"/>
  <c r="M124" i="52" s="1"/>
  <c r="AH125" i="52"/>
  <c r="M125" i="52" s="1"/>
  <c r="AG124" i="52"/>
  <c r="L124" i="52" s="1"/>
  <c r="AF124" i="52"/>
  <c r="K124" i="52" s="1"/>
  <c r="AE124" i="52"/>
  <c r="AD124" i="52"/>
  <c r="AC124" i="52"/>
  <c r="AC125" i="52" s="1"/>
  <c r="H125" i="52" s="1"/>
  <c r="AB124" i="52"/>
  <c r="AA124" i="52"/>
  <c r="AA125" i="52" s="1"/>
  <c r="Z124" i="52"/>
  <c r="Z125" i="52"/>
  <c r="E125" i="52" s="1"/>
  <c r="Y124" i="52"/>
  <c r="X124" i="52"/>
  <c r="C124" i="52" s="1"/>
  <c r="W124" i="52"/>
  <c r="T124" i="52"/>
  <c r="S124" i="52"/>
  <c r="O124" i="52"/>
  <c r="H124" i="52"/>
  <c r="G124" i="52"/>
  <c r="E124" i="52"/>
  <c r="D124" i="52"/>
  <c r="AP123" i="52"/>
  <c r="K123" i="52"/>
  <c r="AO122" i="52"/>
  <c r="AN122" i="52"/>
  <c r="S122" i="52"/>
  <c r="AM122" i="52"/>
  <c r="AM123" i="52"/>
  <c r="R123" i="52"/>
  <c r="AL122" i="52"/>
  <c r="Q122" i="52" s="1"/>
  <c r="AK122" i="52"/>
  <c r="AJ122" i="52"/>
  <c r="AI122" i="52"/>
  <c r="AH122" i="52"/>
  <c r="M122" i="52" s="1"/>
  <c r="AG122" i="52"/>
  <c r="AF122" i="52"/>
  <c r="AF123" i="52" s="1"/>
  <c r="K122" i="52"/>
  <c r="AE122" i="52"/>
  <c r="AD122" i="52"/>
  <c r="AC122" i="52"/>
  <c r="AB122" i="52"/>
  <c r="AA122" i="52"/>
  <c r="Z122" i="52"/>
  <c r="Y122" i="52"/>
  <c r="X122" i="52"/>
  <c r="W122" i="52"/>
  <c r="T122" i="52"/>
  <c r="R122" i="52"/>
  <c r="I122" i="52"/>
  <c r="H122" i="52"/>
  <c r="B122" i="52"/>
  <c r="AP121" i="52"/>
  <c r="AL121" i="52"/>
  <c r="Q121" i="52" s="1"/>
  <c r="AI121" i="52"/>
  <c r="N121" i="52"/>
  <c r="AD121" i="52"/>
  <c r="AC121" i="52"/>
  <c r="H121" i="52" s="1"/>
  <c r="Z121" i="52"/>
  <c r="E121" i="52" s="1"/>
  <c r="I121" i="52"/>
  <c r="AO120" i="52"/>
  <c r="AN120" i="52"/>
  <c r="AM120" i="52"/>
  <c r="AL120" i="52"/>
  <c r="AK120" i="52"/>
  <c r="P120" i="52"/>
  <c r="AJ120" i="52"/>
  <c r="AI120" i="52"/>
  <c r="AH120" i="52"/>
  <c r="AG120" i="52"/>
  <c r="AF120" i="52"/>
  <c r="AE120" i="52"/>
  <c r="AE121" i="52" s="1"/>
  <c r="J121" i="52" s="1"/>
  <c r="AD120" i="52"/>
  <c r="AC120" i="52"/>
  <c r="H120" i="52"/>
  <c r="AB120" i="52"/>
  <c r="AB121" i="52"/>
  <c r="G121" i="52"/>
  <c r="AA120" i="52"/>
  <c r="Z120" i="52"/>
  <c r="Y120" i="52"/>
  <c r="X120" i="52"/>
  <c r="W120" i="52"/>
  <c r="W121" i="52" s="1"/>
  <c r="B121" i="52" s="1"/>
  <c r="Q120" i="52"/>
  <c r="O120" i="52"/>
  <c r="N120" i="52"/>
  <c r="I120" i="52"/>
  <c r="G120" i="52"/>
  <c r="E120" i="52"/>
  <c r="AP119" i="52"/>
  <c r="AN119" i="52"/>
  <c r="S119" i="52" s="1"/>
  <c r="AE119" i="52"/>
  <c r="J119" i="52" s="1"/>
  <c r="AB119" i="52"/>
  <c r="G119" i="52" s="1"/>
  <c r="AA119" i="52"/>
  <c r="F119" i="52" s="1"/>
  <c r="AO118" i="52"/>
  <c r="AN118" i="52"/>
  <c r="AM118" i="52"/>
  <c r="AM119" i="52" s="1"/>
  <c r="R119" i="52" s="1"/>
  <c r="AL118" i="52"/>
  <c r="AK118" i="52"/>
  <c r="AJ118" i="52"/>
  <c r="AI118" i="52"/>
  <c r="AH118" i="52"/>
  <c r="AH119" i="52" s="1"/>
  <c r="M119" i="52" s="1"/>
  <c r="M118" i="52"/>
  <c r="AG118" i="52"/>
  <c r="AG119" i="52"/>
  <c r="L119" i="52" s="1"/>
  <c r="AF118" i="52"/>
  <c r="AF119" i="52" s="1"/>
  <c r="K119" i="52" s="1"/>
  <c r="AE118" i="52"/>
  <c r="J118" i="52" s="1"/>
  <c r="AD118" i="52"/>
  <c r="AC118" i="52"/>
  <c r="AB118" i="52"/>
  <c r="G118" i="52" s="1"/>
  <c r="AA118" i="52"/>
  <c r="Z118" i="52"/>
  <c r="Y118" i="52"/>
  <c r="D118" i="52" s="1"/>
  <c r="Y119" i="52"/>
  <c r="D119" i="52"/>
  <c r="X118" i="52"/>
  <c r="X119" i="52" s="1"/>
  <c r="C119" i="52" s="1"/>
  <c r="W118" i="52"/>
  <c r="W119" i="52" s="1"/>
  <c r="B119" i="52" s="1"/>
  <c r="S118" i="52"/>
  <c r="L118" i="52"/>
  <c r="K118" i="52"/>
  <c r="F118" i="52"/>
  <c r="C118" i="52"/>
  <c r="B118" i="52"/>
  <c r="AP117" i="52"/>
  <c r="AO117" i="52"/>
  <c r="T117" i="52"/>
  <c r="AF117" i="52"/>
  <c r="K117" i="52" s="1"/>
  <c r="AE117" i="52"/>
  <c r="AC117" i="52"/>
  <c r="H117" i="52" s="1"/>
  <c r="X117" i="52"/>
  <c r="C117" i="52" s="1"/>
  <c r="J117" i="52"/>
  <c r="AO116" i="52"/>
  <c r="T116" i="52" s="1"/>
  <c r="AN116" i="52"/>
  <c r="AN117" i="52" s="1"/>
  <c r="S117" i="52" s="1"/>
  <c r="AM116" i="52"/>
  <c r="AM117" i="52" s="1"/>
  <c r="R117" i="52" s="1"/>
  <c r="R116" i="52"/>
  <c r="AL116" i="52"/>
  <c r="AK116" i="52"/>
  <c r="AK117" i="52"/>
  <c r="P117" i="52" s="1"/>
  <c r="AJ116" i="52"/>
  <c r="AI116" i="52"/>
  <c r="AH116" i="52"/>
  <c r="AG116" i="52"/>
  <c r="AF116" i="52"/>
  <c r="K116" i="52" s="1"/>
  <c r="AE116" i="52"/>
  <c r="J116" i="52"/>
  <c r="AD116" i="52"/>
  <c r="AD117" i="52"/>
  <c r="I117" i="52" s="1"/>
  <c r="AC116" i="52"/>
  <c r="AB116" i="52"/>
  <c r="AB117" i="52" s="1"/>
  <c r="G117" i="52" s="1"/>
  <c r="AA116" i="52"/>
  <c r="Z116" i="52"/>
  <c r="Y116" i="52"/>
  <c r="Y117" i="52" s="1"/>
  <c r="D117" i="52" s="1"/>
  <c r="X116" i="52"/>
  <c r="W116" i="52"/>
  <c r="S116" i="52"/>
  <c r="Q116" i="52"/>
  <c r="P116" i="52"/>
  <c r="I116" i="52"/>
  <c r="H116" i="52"/>
  <c r="G116" i="52"/>
  <c r="D116" i="52"/>
  <c r="C116" i="52"/>
  <c r="AP115" i="52"/>
  <c r="AG115" i="52"/>
  <c r="L115" i="52" s="1"/>
  <c r="AC115" i="52"/>
  <c r="H115" i="52" s="1"/>
  <c r="AO114" i="52"/>
  <c r="AN114" i="52"/>
  <c r="AM114" i="52"/>
  <c r="AL114" i="52"/>
  <c r="Q114" i="52" s="1"/>
  <c r="AL115" i="52"/>
  <c r="Q115" i="52" s="1"/>
  <c r="AK114" i="52"/>
  <c r="P114" i="52" s="1"/>
  <c r="AJ114" i="52"/>
  <c r="O114" i="52"/>
  <c r="AI114" i="52"/>
  <c r="AH114" i="52"/>
  <c r="AH115" i="52" s="1"/>
  <c r="M115" i="52" s="1"/>
  <c r="AG114" i="52"/>
  <c r="AF114" i="52"/>
  <c r="AE114" i="52"/>
  <c r="AD114" i="52"/>
  <c r="AC114" i="52"/>
  <c r="H114" i="52" s="1"/>
  <c r="AB114" i="52"/>
  <c r="AA114" i="52"/>
  <c r="AA115" i="52" s="1"/>
  <c r="F115" i="52" s="1"/>
  <c r="Z114" i="52"/>
  <c r="Z115" i="52"/>
  <c r="E115" i="52"/>
  <c r="Y114" i="52"/>
  <c r="X114" i="52"/>
  <c r="W114" i="52"/>
  <c r="M114" i="52"/>
  <c r="L114" i="52"/>
  <c r="AP113" i="52"/>
  <c r="AL113" i="52"/>
  <c r="Q113" i="52" s="1"/>
  <c r="AH113" i="52"/>
  <c r="M113" i="52" s="1"/>
  <c r="AD113" i="52"/>
  <c r="I113" i="52"/>
  <c r="W113" i="52"/>
  <c r="B113" i="52" s="1"/>
  <c r="L113" i="52"/>
  <c r="AO112" i="52"/>
  <c r="AN112" i="52"/>
  <c r="S112" i="52" s="1"/>
  <c r="AM112" i="52"/>
  <c r="AL112" i="52"/>
  <c r="Q112" i="52" s="1"/>
  <c r="AK112" i="52"/>
  <c r="AJ112" i="52"/>
  <c r="AI112" i="52"/>
  <c r="N112" i="52" s="1"/>
  <c r="AH112" i="52"/>
  <c r="AG112" i="52"/>
  <c r="AG113" i="52" s="1"/>
  <c r="L112" i="52"/>
  <c r="AF112" i="52"/>
  <c r="AE112" i="52"/>
  <c r="J112" i="52"/>
  <c r="AD112" i="52"/>
  <c r="AC112" i="52"/>
  <c r="AB112" i="52"/>
  <c r="AA112" i="52"/>
  <c r="AA113" i="52" s="1"/>
  <c r="F113" i="52" s="1"/>
  <c r="Z112" i="52"/>
  <c r="Z113" i="52" s="1"/>
  <c r="E113" i="52" s="1"/>
  <c r="Y112" i="52"/>
  <c r="D112" i="52" s="1"/>
  <c r="X112" i="52"/>
  <c r="W112" i="52"/>
  <c r="B112" i="52" s="1"/>
  <c r="M112" i="52"/>
  <c r="I112" i="52"/>
  <c r="F112" i="52"/>
  <c r="E112" i="52"/>
  <c r="AP111" i="52"/>
  <c r="AL111" i="52"/>
  <c r="Q111" i="52" s="1"/>
  <c r="AA111" i="52"/>
  <c r="F111" i="52"/>
  <c r="Z111" i="52"/>
  <c r="E111" i="52" s="1"/>
  <c r="AN110" i="52"/>
  <c r="AM110" i="52"/>
  <c r="AL110" i="52"/>
  <c r="Q110" i="52" s="1"/>
  <c r="AK110" i="52"/>
  <c r="AK111" i="52" s="1"/>
  <c r="P111" i="52"/>
  <c r="AJ110" i="52"/>
  <c r="AI110" i="52"/>
  <c r="AH110" i="52"/>
  <c r="M110" i="52"/>
  <c r="AG110" i="52"/>
  <c r="L110" i="52" s="1"/>
  <c r="AG111" i="52"/>
  <c r="L111" i="52"/>
  <c r="AF110" i="52"/>
  <c r="AE110" i="52"/>
  <c r="AE111" i="52"/>
  <c r="J111" i="52" s="1"/>
  <c r="AD110" i="52"/>
  <c r="I110" i="52"/>
  <c r="AC110" i="52"/>
  <c r="H110" i="52"/>
  <c r="AB110" i="52"/>
  <c r="AA110" i="52"/>
  <c r="Z110" i="52"/>
  <c r="E110" i="52" s="1"/>
  <c r="Y110" i="52"/>
  <c r="Y111" i="52"/>
  <c r="D111" i="52"/>
  <c r="X110" i="52"/>
  <c r="W110" i="52"/>
  <c r="W111" i="52" s="1"/>
  <c r="B111" i="52" s="1"/>
  <c r="O110" i="52"/>
  <c r="J110" i="52"/>
  <c r="F110" i="52"/>
  <c r="B110" i="52"/>
  <c r="AP109" i="52"/>
  <c r="AH109" i="52"/>
  <c r="M109" i="52" s="1"/>
  <c r="AD109" i="52"/>
  <c r="AC109" i="52"/>
  <c r="H109" i="52"/>
  <c r="AB109" i="52"/>
  <c r="G109" i="52"/>
  <c r="AA109" i="52"/>
  <c r="Z109" i="52"/>
  <c r="E109" i="52" s="1"/>
  <c r="Y109" i="52"/>
  <c r="D109" i="52"/>
  <c r="X109" i="52"/>
  <c r="W109" i="52"/>
  <c r="B109" i="52" s="1"/>
  <c r="I109" i="52"/>
  <c r="F109" i="52"/>
  <c r="C109" i="52"/>
  <c r="AM108" i="52"/>
  <c r="AM109" i="52" s="1"/>
  <c r="R109" i="52" s="1"/>
  <c r="AL108" i="52"/>
  <c r="AK108" i="52"/>
  <c r="AJ108" i="52"/>
  <c r="AJ109" i="52" s="1"/>
  <c r="O109" i="52" s="1"/>
  <c r="AI108" i="52"/>
  <c r="N108" i="52"/>
  <c r="AH108" i="52"/>
  <c r="AG108" i="52"/>
  <c r="AG109" i="52" s="1"/>
  <c r="L109" i="52" s="1"/>
  <c r="AF108" i="52"/>
  <c r="K108" i="52" s="1"/>
  <c r="AF109" i="52"/>
  <c r="K109" i="52" s="1"/>
  <c r="AE108" i="52"/>
  <c r="AE109" i="52" s="1"/>
  <c r="J109" i="52" s="1"/>
  <c r="O108" i="52"/>
  <c r="M108" i="52"/>
  <c r="L108" i="52"/>
  <c r="I108" i="52"/>
  <c r="H108" i="52"/>
  <c r="G108" i="52"/>
  <c r="F108" i="52"/>
  <c r="E108" i="52"/>
  <c r="D108" i="52"/>
  <c r="C108" i="52"/>
  <c r="B108" i="52"/>
  <c r="AP107" i="52"/>
  <c r="AD107" i="52"/>
  <c r="AC107" i="52"/>
  <c r="AB107" i="52"/>
  <c r="AA107" i="52"/>
  <c r="Z107" i="52"/>
  <c r="Y107" i="52"/>
  <c r="X107" i="52"/>
  <c r="W107" i="52"/>
  <c r="I107" i="52"/>
  <c r="H107" i="52"/>
  <c r="G107" i="52"/>
  <c r="F107" i="52"/>
  <c r="E107" i="52"/>
  <c r="D107" i="52"/>
  <c r="C107" i="52"/>
  <c r="B107" i="52"/>
  <c r="AL106" i="52"/>
  <c r="AL107" i="52"/>
  <c r="Q107" i="52"/>
  <c r="AK106" i="52"/>
  <c r="AK107" i="52"/>
  <c r="P107" i="52" s="1"/>
  <c r="AJ106" i="52"/>
  <c r="AJ107" i="52"/>
  <c r="O107" i="52" s="1"/>
  <c r="AI106" i="52"/>
  <c r="AH106" i="52"/>
  <c r="AG106" i="52"/>
  <c r="AG107" i="52" s="1"/>
  <c r="L107" i="52"/>
  <c r="AF106" i="52"/>
  <c r="AF107" i="52"/>
  <c r="K107" i="52" s="1"/>
  <c r="AE106" i="52"/>
  <c r="Q106" i="52"/>
  <c r="O106" i="52"/>
  <c r="M106" i="52"/>
  <c r="L106" i="52"/>
  <c r="K106" i="52"/>
  <c r="I106" i="52"/>
  <c r="H106" i="52"/>
  <c r="G106" i="52"/>
  <c r="F106" i="52"/>
  <c r="E106" i="52"/>
  <c r="D106" i="52"/>
  <c r="C106" i="52"/>
  <c r="B106" i="52"/>
  <c r="AP105" i="52"/>
  <c r="AD105" i="52"/>
  <c r="I105" i="52"/>
  <c r="AC105" i="52"/>
  <c r="H105" i="52"/>
  <c r="AB105" i="52"/>
  <c r="AA105" i="52"/>
  <c r="F105" i="52" s="1"/>
  <c r="Z105" i="52"/>
  <c r="E105" i="52" s="1"/>
  <c r="Y105" i="52"/>
  <c r="D105" i="52" s="1"/>
  <c r="X105" i="52"/>
  <c r="W105" i="52"/>
  <c r="G105" i="52"/>
  <c r="C105" i="52"/>
  <c r="B105" i="52"/>
  <c r="AK104" i="52"/>
  <c r="AJ104" i="52"/>
  <c r="AJ105" i="52" s="1"/>
  <c r="O105" i="52" s="1"/>
  <c r="AI104" i="52"/>
  <c r="AI105" i="52"/>
  <c r="N105" i="52"/>
  <c r="AH104" i="52"/>
  <c r="AH105" i="52" s="1"/>
  <c r="M105" i="52" s="1"/>
  <c r="AG104" i="52"/>
  <c r="AF104" i="52"/>
  <c r="K104" i="52"/>
  <c r="AE104" i="52"/>
  <c r="J104" i="52"/>
  <c r="I104" i="52"/>
  <c r="H104" i="52"/>
  <c r="G104" i="52"/>
  <c r="F104" i="52"/>
  <c r="E104" i="52"/>
  <c r="D104" i="52"/>
  <c r="C104" i="52"/>
  <c r="B104" i="52"/>
  <c r="AP103" i="52"/>
  <c r="AD103" i="52"/>
  <c r="I103" i="52"/>
  <c r="AC103" i="52"/>
  <c r="H103" i="52" s="1"/>
  <c r="AB103" i="52"/>
  <c r="AA103" i="52"/>
  <c r="Z103" i="52"/>
  <c r="E103" i="52"/>
  <c r="Y103" i="52"/>
  <c r="D103" i="52"/>
  <c r="X103" i="52"/>
  <c r="C103" i="52" s="1"/>
  <c r="W103" i="52"/>
  <c r="G103" i="52"/>
  <c r="F103" i="52"/>
  <c r="B103" i="52"/>
  <c r="AJ102" i="52"/>
  <c r="AJ103" i="52" s="1"/>
  <c r="O103" i="52" s="1"/>
  <c r="AI102" i="52"/>
  <c r="AI103" i="52" s="1"/>
  <c r="N103" i="52" s="1"/>
  <c r="AH102" i="52"/>
  <c r="AG102" i="52"/>
  <c r="AF102" i="52"/>
  <c r="AF103" i="52" s="1"/>
  <c r="K103" i="52"/>
  <c r="AE102" i="52"/>
  <c r="AE103" i="52"/>
  <c r="J103" i="52" s="1"/>
  <c r="O102" i="52"/>
  <c r="N102" i="52"/>
  <c r="K102" i="52"/>
  <c r="J102" i="52"/>
  <c r="I102" i="52"/>
  <c r="H102" i="52"/>
  <c r="G102" i="52"/>
  <c r="F102" i="52"/>
  <c r="E102" i="52"/>
  <c r="D102" i="52"/>
  <c r="C102" i="52"/>
  <c r="B102" i="52"/>
  <c r="AP101" i="52"/>
  <c r="AD101" i="52"/>
  <c r="AC101" i="52"/>
  <c r="H101" i="52" s="1"/>
  <c r="AB101" i="52"/>
  <c r="G101" i="52"/>
  <c r="AA101" i="52"/>
  <c r="F101" i="52" s="1"/>
  <c r="Z101" i="52"/>
  <c r="Y101" i="52"/>
  <c r="D101" i="52" s="1"/>
  <c r="X101" i="52"/>
  <c r="C101" i="52" s="1"/>
  <c r="W101" i="52"/>
  <c r="B101" i="52" s="1"/>
  <c r="N101" i="52"/>
  <c r="I101" i="52"/>
  <c r="E101" i="52"/>
  <c r="AH100" i="52"/>
  <c r="M100" i="52" s="1"/>
  <c r="AG100" i="52"/>
  <c r="AG101" i="52" s="1"/>
  <c r="L101" i="52" s="1"/>
  <c r="AF100" i="52"/>
  <c r="AF101" i="52" s="1"/>
  <c r="K101" i="52" s="1"/>
  <c r="AE100" i="52"/>
  <c r="AE101" i="52" s="1"/>
  <c r="J101" i="52" s="1"/>
  <c r="N100" i="52"/>
  <c r="K100" i="52"/>
  <c r="J100" i="52"/>
  <c r="I100" i="52"/>
  <c r="H100" i="52"/>
  <c r="G100" i="52"/>
  <c r="F100" i="52"/>
  <c r="E100" i="52"/>
  <c r="D100" i="52"/>
  <c r="C100" i="52"/>
  <c r="B100" i="52"/>
  <c r="AP99" i="52"/>
  <c r="AD99" i="52"/>
  <c r="AC99" i="52"/>
  <c r="H99" i="52"/>
  <c r="AB99" i="52"/>
  <c r="G99" i="52"/>
  <c r="AA99" i="52"/>
  <c r="F99" i="52" s="1"/>
  <c r="Z99" i="52"/>
  <c r="E99" i="52" s="1"/>
  <c r="Y99" i="52"/>
  <c r="D99" i="52" s="1"/>
  <c r="X99" i="52"/>
  <c r="C99" i="52" s="1"/>
  <c r="W99" i="52"/>
  <c r="M99" i="52"/>
  <c r="K99" i="52"/>
  <c r="I99" i="52"/>
  <c r="B99" i="52"/>
  <c r="AG98" i="52"/>
  <c r="AG99" i="52"/>
  <c r="L99" i="52"/>
  <c r="AF98" i="52"/>
  <c r="AF99" i="52" s="1"/>
  <c r="AE98" i="52"/>
  <c r="AE99" i="52" s="1"/>
  <c r="J99" i="52" s="1"/>
  <c r="M98" i="52"/>
  <c r="K98" i="52"/>
  <c r="J98" i="52"/>
  <c r="I98" i="52"/>
  <c r="H98" i="52"/>
  <c r="G98" i="52"/>
  <c r="F98" i="52"/>
  <c r="E98" i="52"/>
  <c r="D98" i="52"/>
  <c r="C98" i="52"/>
  <c r="B98" i="52"/>
  <c r="AP97" i="52"/>
  <c r="AF97" i="52"/>
  <c r="K97" i="52"/>
  <c r="AD97" i="52"/>
  <c r="AC97" i="52"/>
  <c r="H97" i="52" s="1"/>
  <c r="AB97" i="52"/>
  <c r="G97" i="52" s="1"/>
  <c r="AA97" i="52"/>
  <c r="Z97" i="52"/>
  <c r="E97" i="52" s="1"/>
  <c r="Y97" i="52"/>
  <c r="D97" i="52" s="1"/>
  <c r="X97" i="52"/>
  <c r="C97" i="52" s="1"/>
  <c r="W97" i="52"/>
  <c r="B97" i="52" s="1"/>
  <c r="L97" i="52"/>
  <c r="I97" i="52"/>
  <c r="F97" i="52"/>
  <c r="AF96" i="52"/>
  <c r="AE96" i="52"/>
  <c r="AE97" i="52"/>
  <c r="J97" i="52"/>
  <c r="L96" i="52"/>
  <c r="K96" i="52"/>
  <c r="I96" i="52"/>
  <c r="H96" i="52"/>
  <c r="G96" i="52"/>
  <c r="F96" i="52"/>
  <c r="E96" i="52"/>
  <c r="D96" i="52"/>
  <c r="C96" i="52"/>
  <c r="B96" i="52"/>
  <c r="AD95" i="52"/>
  <c r="I95" i="52" s="1"/>
  <c r="AC95" i="52"/>
  <c r="H95" i="52" s="1"/>
  <c r="AB95" i="52"/>
  <c r="AA95" i="52"/>
  <c r="Z95" i="52"/>
  <c r="E95" i="52"/>
  <c r="Y95" i="52"/>
  <c r="D95" i="52" s="1"/>
  <c r="X95" i="52"/>
  <c r="W95" i="52"/>
  <c r="K95" i="52"/>
  <c r="G95" i="52"/>
  <c r="F95" i="52"/>
  <c r="C95" i="52"/>
  <c r="B95" i="52"/>
  <c r="AE94" i="52"/>
  <c r="AE95" i="52"/>
  <c r="J95" i="52" s="1"/>
  <c r="K94" i="52"/>
  <c r="J94" i="52"/>
  <c r="I94" i="52"/>
  <c r="H94" i="52"/>
  <c r="G94" i="52"/>
  <c r="F94" i="52"/>
  <c r="E94" i="52"/>
  <c r="D94" i="52"/>
  <c r="C94" i="52"/>
  <c r="B94" i="52"/>
  <c r="AD93" i="52"/>
  <c r="I93" i="52"/>
  <c r="AC93" i="52"/>
  <c r="H93" i="52" s="1"/>
  <c r="AB93" i="52"/>
  <c r="AA93" i="52"/>
  <c r="Z93" i="52"/>
  <c r="E93" i="52"/>
  <c r="Y93" i="52"/>
  <c r="D93" i="52" s="1"/>
  <c r="X93" i="52"/>
  <c r="C93" i="52" s="1"/>
  <c r="W93" i="52"/>
  <c r="B93" i="52" s="1"/>
  <c r="J93" i="52"/>
  <c r="G93" i="52"/>
  <c r="F93" i="52"/>
  <c r="J92" i="52"/>
  <c r="I92" i="52"/>
  <c r="H92" i="52"/>
  <c r="G92" i="52"/>
  <c r="F92" i="52"/>
  <c r="E92" i="52"/>
  <c r="D92" i="52"/>
  <c r="C92" i="52"/>
  <c r="B92" i="52"/>
  <c r="AC91" i="52"/>
  <c r="H91" i="52" s="1"/>
  <c r="AB91" i="52"/>
  <c r="AA91" i="52"/>
  <c r="F91" i="52" s="1"/>
  <c r="Z91" i="52"/>
  <c r="Y91" i="52"/>
  <c r="D91" i="52" s="1"/>
  <c r="X91" i="52"/>
  <c r="C91" i="52"/>
  <c r="W91" i="52"/>
  <c r="I91" i="52"/>
  <c r="G91" i="52"/>
  <c r="E91" i="52"/>
  <c r="B91" i="52"/>
  <c r="I90" i="52"/>
  <c r="H90" i="52"/>
  <c r="G90" i="52"/>
  <c r="F90" i="52"/>
  <c r="E90" i="52"/>
  <c r="D90" i="52"/>
  <c r="C90" i="52"/>
  <c r="B90" i="52"/>
  <c r="AB89" i="52"/>
  <c r="G89" i="52" s="1"/>
  <c r="AA89" i="52"/>
  <c r="F89" i="52" s="1"/>
  <c r="Z89" i="52"/>
  <c r="E89" i="52" s="1"/>
  <c r="Y89" i="52"/>
  <c r="D89" i="52"/>
  <c r="X89" i="52"/>
  <c r="C89" i="52" s="1"/>
  <c r="W89" i="52"/>
  <c r="B89" i="52" s="1"/>
  <c r="H89" i="52"/>
  <c r="H88" i="52"/>
  <c r="G88" i="52"/>
  <c r="F88" i="52"/>
  <c r="E88" i="52"/>
  <c r="D88" i="52"/>
  <c r="C88" i="52"/>
  <c r="B88" i="52"/>
  <c r="AA87" i="52"/>
  <c r="Z87" i="52"/>
  <c r="Y87" i="52"/>
  <c r="D87" i="52" s="1"/>
  <c r="X87" i="52"/>
  <c r="C87" i="52"/>
  <c r="W87" i="52"/>
  <c r="G87" i="52"/>
  <c r="F87" i="52"/>
  <c r="E87" i="52"/>
  <c r="B87" i="52"/>
  <c r="G86" i="52"/>
  <c r="F86" i="52"/>
  <c r="E86" i="52"/>
  <c r="D86" i="52"/>
  <c r="C86" i="52"/>
  <c r="B86" i="52"/>
  <c r="Z85" i="52"/>
  <c r="E85" i="52" s="1"/>
  <c r="Y85" i="52"/>
  <c r="D85" i="52" s="1"/>
  <c r="X85" i="52"/>
  <c r="C85" i="52"/>
  <c r="W85" i="52"/>
  <c r="F85" i="52"/>
  <c r="B85" i="52"/>
  <c r="F84" i="52"/>
  <c r="E84" i="52"/>
  <c r="D84" i="52"/>
  <c r="C84" i="52"/>
  <c r="B84" i="52"/>
  <c r="Y83" i="52"/>
  <c r="X83" i="52"/>
  <c r="C83" i="52"/>
  <c r="W83" i="52"/>
  <c r="B83" i="52"/>
  <c r="E83" i="52"/>
  <c r="D83" i="52"/>
  <c r="E82" i="52"/>
  <c r="D82" i="52"/>
  <c r="C82" i="52"/>
  <c r="B82" i="52"/>
  <c r="X81" i="52"/>
  <c r="C81" i="52"/>
  <c r="W81" i="52"/>
  <c r="B81" i="52"/>
  <c r="D81" i="52"/>
  <c r="D80" i="52"/>
  <c r="C80" i="52"/>
  <c r="B80" i="52"/>
  <c r="W79" i="52"/>
  <c r="B79" i="52"/>
  <c r="C79" i="52"/>
  <c r="C78" i="52"/>
  <c r="B78" i="52"/>
  <c r="B77" i="52"/>
  <c r="B76" i="52"/>
  <c r="T203" i="51"/>
  <c r="AO133" i="51" s="1"/>
  <c r="S203" i="51"/>
  <c r="R203" i="51"/>
  <c r="Q203" i="51"/>
  <c r="P203" i="51"/>
  <c r="O203" i="51"/>
  <c r="N203" i="51"/>
  <c r="M203" i="51"/>
  <c r="L203" i="51"/>
  <c r="K203" i="51"/>
  <c r="J203" i="51"/>
  <c r="AE133" i="51" s="1"/>
  <c r="J133" i="51" s="1"/>
  <c r="I203" i="51"/>
  <c r="AD133" i="51" s="1"/>
  <c r="H203" i="51"/>
  <c r="G203" i="51"/>
  <c r="F203" i="51"/>
  <c r="E203" i="51"/>
  <c r="D203" i="51"/>
  <c r="C203" i="51"/>
  <c r="B203" i="51"/>
  <c r="W133" i="51" s="1"/>
  <c r="B133" i="51" s="1"/>
  <c r="T201" i="51"/>
  <c r="S201" i="51"/>
  <c r="R201" i="51"/>
  <c r="Q201" i="51"/>
  <c r="P201" i="51"/>
  <c r="AK131" i="51"/>
  <c r="P131" i="51" s="1"/>
  <c r="O201" i="51"/>
  <c r="N201" i="51"/>
  <c r="M201" i="51"/>
  <c r="L201" i="51"/>
  <c r="K201" i="51"/>
  <c r="J201" i="51"/>
  <c r="I201" i="51"/>
  <c r="H201" i="51"/>
  <c r="AC131" i="51"/>
  <c r="H131" i="51" s="1"/>
  <c r="G201" i="51"/>
  <c r="F201" i="51"/>
  <c r="E201" i="51"/>
  <c r="D201" i="51"/>
  <c r="C201" i="51"/>
  <c r="B201" i="51"/>
  <c r="T199" i="51"/>
  <c r="S199" i="51"/>
  <c r="R199" i="51"/>
  <c r="Q199" i="51"/>
  <c r="P199" i="51"/>
  <c r="O199" i="51"/>
  <c r="N199" i="51"/>
  <c r="AI129" i="51" s="1"/>
  <c r="N129" i="51" s="1"/>
  <c r="M199" i="51"/>
  <c r="L199" i="51"/>
  <c r="K199" i="51"/>
  <c r="J199" i="51"/>
  <c r="AE129" i="51" s="1"/>
  <c r="I199" i="51"/>
  <c r="H199" i="51"/>
  <c r="G199" i="51"/>
  <c r="F199" i="51"/>
  <c r="E199" i="51"/>
  <c r="D199" i="51"/>
  <c r="C199" i="51"/>
  <c r="B199" i="51"/>
  <c r="T197" i="51"/>
  <c r="S197" i="51"/>
  <c r="R197" i="51"/>
  <c r="Q197" i="51"/>
  <c r="P197" i="51"/>
  <c r="O197" i="51"/>
  <c r="AJ127" i="51"/>
  <c r="O127" i="51" s="1"/>
  <c r="N197" i="51"/>
  <c r="AI127" i="51"/>
  <c r="N127" i="51" s="1"/>
  <c r="M197" i="51"/>
  <c r="L197" i="51"/>
  <c r="K197" i="51"/>
  <c r="J197" i="51"/>
  <c r="AE127" i="51" s="1"/>
  <c r="J127" i="51" s="1"/>
  <c r="I197" i="51"/>
  <c r="H197" i="51"/>
  <c r="G197" i="51"/>
  <c r="F197" i="51"/>
  <c r="E197" i="51"/>
  <c r="D197" i="51"/>
  <c r="C197" i="51"/>
  <c r="B197" i="51"/>
  <c r="W127" i="51" s="1"/>
  <c r="T195" i="51"/>
  <c r="AO125" i="51" s="1"/>
  <c r="S195" i="51"/>
  <c r="R195" i="51"/>
  <c r="Q195" i="51"/>
  <c r="P195" i="51"/>
  <c r="O195" i="51"/>
  <c r="N195" i="51"/>
  <c r="M195" i="51"/>
  <c r="L195" i="51"/>
  <c r="K195" i="51"/>
  <c r="J195" i="51"/>
  <c r="I195" i="51"/>
  <c r="H195" i="51"/>
  <c r="G195" i="51"/>
  <c r="F195" i="51"/>
  <c r="E195" i="51"/>
  <c r="D195" i="51"/>
  <c r="C195" i="51"/>
  <c r="B195" i="51"/>
  <c r="T193" i="51"/>
  <c r="S193" i="51"/>
  <c r="R193" i="51"/>
  <c r="Q193" i="51"/>
  <c r="AL123" i="51" s="1"/>
  <c r="Q123" i="51" s="1"/>
  <c r="P193" i="51"/>
  <c r="O193" i="51"/>
  <c r="N193" i="51"/>
  <c r="M193" i="51"/>
  <c r="L193" i="51"/>
  <c r="K193" i="51"/>
  <c r="J193" i="51"/>
  <c r="I193" i="51"/>
  <c r="H193" i="51"/>
  <c r="G193" i="51"/>
  <c r="F193" i="51"/>
  <c r="E193" i="51"/>
  <c r="D193" i="51"/>
  <c r="Y123" i="51"/>
  <c r="D123" i="51" s="1"/>
  <c r="C193" i="51"/>
  <c r="X123" i="51" s="1"/>
  <c r="C123" i="51" s="1"/>
  <c r="B193" i="51"/>
  <c r="T191" i="51"/>
  <c r="S191" i="51"/>
  <c r="R191" i="51"/>
  <c r="Q191" i="51"/>
  <c r="P191" i="51"/>
  <c r="AK121" i="51"/>
  <c r="P121" i="51"/>
  <c r="O191" i="51"/>
  <c r="N191" i="51"/>
  <c r="AI121" i="51" s="1"/>
  <c r="N121" i="51" s="1"/>
  <c r="M191" i="51"/>
  <c r="T189" i="51"/>
  <c r="S189" i="51"/>
  <c r="R189" i="51"/>
  <c r="Q189" i="51"/>
  <c r="P189" i="51"/>
  <c r="O189" i="51"/>
  <c r="N189" i="51"/>
  <c r="M189" i="51"/>
  <c r="T187" i="51"/>
  <c r="S187" i="51"/>
  <c r="R187" i="51"/>
  <c r="Q187" i="51"/>
  <c r="P187" i="51"/>
  <c r="AK117" i="51"/>
  <c r="P117" i="51" s="1"/>
  <c r="O187" i="51"/>
  <c r="N187" i="51"/>
  <c r="M187" i="51"/>
  <c r="T185" i="51"/>
  <c r="S185" i="51"/>
  <c r="R185" i="51"/>
  <c r="Q185" i="51"/>
  <c r="P185" i="51"/>
  <c r="O185" i="51"/>
  <c r="N185" i="51"/>
  <c r="AI115" i="51" s="1"/>
  <c r="N115" i="51" s="1"/>
  <c r="M185" i="51"/>
  <c r="T183" i="51"/>
  <c r="AO113" i="51" s="1"/>
  <c r="S183" i="51"/>
  <c r="R183" i="51"/>
  <c r="Q183" i="51"/>
  <c r="AL113" i="51" s="1"/>
  <c r="Q113" i="51" s="1"/>
  <c r="P183" i="51"/>
  <c r="O183" i="51"/>
  <c r="N183" i="51"/>
  <c r="M183" i="51"/>
  <c r="S181" i="51"/>
  <c r="R181" i="51"/>
  <c r="Q181" i="51"/>
  <c r="P181" i="51"/>
  <c r="O181" i="51"/>
  <c r="N181" i="51"/>
  <c r="AI111" i="51"/>
  <c r="N111" i="51" s="1"/>
  <c r="M181" i="51"/>
  <c r="R179" i="51"/>
  <c r="Q179" i="51"/>
  <c r="AL109" i="51" s="1"/>
  <c r="Q109" i="51" s="1"/>
  <c r="P179" i="51"/>
  <c r="O179" i="51"/>
  <c r="N179" i="51"/>
  <c r="M179" i="51"/>
  <c r="Q177" i="51"/>
  <c r="P177" i="51"/>
  <c r="O177" i="51"/>
  <c r="N177" i="51"/>
  <c r="AI107" i="51" s="1"/>
  <c r="N107" i="51" s="1"/>
  <c r="M177" i="51"/>
  <c r="P175" i="51"/>
  <c r="AK105" i="51" s="1"/>
  <c r="P105" i="51" s="1"/>
  <c r="O175" i="51"/>
  <c r="N175" i="51"/>
  <c r="M175" i="51"/>
  <c r="O173" i="51"/>
  <c r="N173" i="51"/>
  <c r="M173" i="51"/>
  <c r="N171" i="51"/>
  <c r="M171" i="51"/>
  <c r="M169" i="51"/>
  <c r="AO135" i="51"/>
  <c r="AN135" i="51"/>
  <c r="AM135" i="51"/>
  <c r="AL135" i="51"/>
  <c r="AK135" i="51"/>
  <c r="AJ135" i="51"/>
  <c r="AI135" i="51"/>
  <c r="AH135" i="51"/>
  <c r="AG135" i="51"/>
  <c r="AF135" i="51"/>
  <c r="AE135" i="51"/>
  <c r="AD135" i="51"/>
  <c r="AC135" i="51"/>
  <c r="AB135" i="51"/>
  <c r="AA135" i="51"/>
  <c r="Z135" i="51"/>
  <c r="Y135" i="51"/>
  <c r="X135" i="51"/>
  <c r="W135" i="51"/>
  <c r="AP133" i="51"/>
  <c r="T133" i="51"/>
  <c r="P133" i="51"/>
  <c r="X133" i="51"/>
  <c r="C133" i="51" s="1"/>
  <c r="S133" i="51"/>
  <c r="AO132" i="51"/>
  <c r="AN132" i="51"/>
  <c r="AN133" i="51" s="1"/>
  <c r="AM132" i="51"/>
  <c r="AM133" i="51"/>
  <c r="R133" i="51" s="1"/>
  <c r="AL132" i="51"/>
  <c r="AK132" i="51"/>
  <c r="AK133" i="51" s="1"/>
  <c r="AJ132" i="51"/>
  <c r="AI132" i="51"/>
  <c r="AH132" i="51"/>
  <c r="AG132" i="51"/>
  <c r="AF132" i="51"/>
  <c r="AF133" i="51" s="1"/>
  <c r="K133" i="51" s="1"/>
  <c r="AE132" i="51"/>
  <c r="AD132" i="51"/>
  <c r="I133" i="51"/>
  <c r="AC132" i="51"/>
  <c r="AC133" i="51" s="1"/>
  <c r="H133" i="51" s="1"/>
  <c r="AB132" i="51"/>
  <c r="G132" i="51" s="1"/>
  <c r="AA132" i="51"/>
  <c r="Z132" i="51"/>
  <c r="Y132" i="51"/>
  <c r="X132" i="51"/>
  <c r="W132" i="51"/>
  <c r="T132" i="51"/>
  <c r="S132" i="51"/>
  <c r="P132" i="51"/>
  <c r="K132" i="51"/>
  <c r="I132" i="51"/>
  <c r="H132" i="51"/>
  <c r="C132" i="51"/>
  <c r="AP131" i="51"/>
  <c r="AO131" i="51"/>
  <c r="T131" i="51"/>
  <c r="Y131" i="51"/>
  <c r="D131" i="51" s="1"/>
  <c r="AO130" i="51"/>
  <c r="T130" i="51" s="1"/>
  <c r="AN130" i="51"/>
  <c r="AM130" i="51"/>
  <c r="AL130" i="51"/>
  <c r="Q130" i="51" s="1"/>
  <c r="AK130" i="51"/>
  <c r="P130" i="51" s="1"/>
  <c r="AJ130" i="51"/>
  <c r="O130" i="51" s="1"/>
  <c r="AI130" i="51"/>
  <c r="AI131" i="51"/>
  <c r="N131" i="51" s="1"/>
  <c r="AH130" i="51"/>
  <c r="AG130" i="51"/>
  <c r="AG131" i="51" s="1"/>
  <c r="L131" i="51" s="1"/>
  <c r="AF130" i="51"/>
  <c r="AE130" i="51"/>
  <c r="AD130" i="51"/>
  <c r="I130" i="51" s="1"/>
  <c r="AC130" i="51"/>
  <c r="AB130" i="51"/>
  <c r="AA130" i="51"/>
  <c r="F130" i="51" s="1"/>
  <c r="AA131" i="51"/>
  <c r="F131" i="51" s="1"/>
  <c r="Z130" i="51"/>
  <c r="Z131" i="51" s="1"/>
  <c r="E131" i="51" s="1"/>
  <c r="Y130" i="51"/>
  <c r="X130" i="51"/>
  <c r="W130" i="51"/>
  <c r="N130" i="51"/>
  <c r="L130" i="51"/>
  <c r="H130" i="51"/>
  <c r="E130" i="51"/>
  <c r="D130" i="51"/>
  <c r="AP129" i="51"/>
  <c r="AM129" i="51"/>
  <c r="R129" i="51"/>
  <c r="J129" i="51"/>
  <c r="AD129" i="51"/>
  <c r="I129" i="51" s="1"/>
  <c r="Z129" i="51"/>
  <c r="E129" i="51" s="1"/>
  <c r="D129" i="51"/>
  <c r="AO128" i="51"/>
  <c r="T128" i="51"/>
  <c r="AN128" i="51"/>
  <c r="S128" i="51" s="1"/>
  <c r="AM128" i="51"/>
  <c r="AL128" i="51"/>
  <c r="AK128" i="51"/>
  <c r="AJ128" i="51"/>
  <c r="AI128" i="51"/>
  <c r="N128" i="51" s="1"/>
  <c r="AH128" i="51"/>
  <c r="AH129" i="51" s="1"/>
  <c r="M129" i="51" s="1"/>
  <c r="AG128" i="51"/>
  <c r="AG129" i="51" s="1"/>
  <c r="L129" i="51" s="1"/>
  <c r="L128" i="51"/>
  <c r="AF128" i="51"/>
  <c r="AE128" i="51"/>
  <c r="AD128" i="51"/>
  <c r="AC128" i="51"/>
  <c r="AB128" i="51"/>
  <c r="AA128" i="51"/>
  <c r="Z128" i="51"/>
  <c r="Y128" i="51"/>
  <c r="Y129" i="51" s="1"/>
  <c r="D128" i="51"/>
  <c r="X128" i="51"/>
  <c r="W128" i="51"/>
  <c r="R128" i="51"/>
  <c r="M128" i="51"/>
  <c r="K128" i="51"/>
  <c r="J128" i="51"/>
  <c r="I128" i="51"/>
  <c r="E128" i="51"/>
  <c r="C128" i="51"/>
  <c r="AP127" i="51"/>
  <c r="AM127" i="51"/>
  <c r="R127" i="51" s="1"/>
  <c r="B127" i="51"/>
  <c r="AO126" i="51"/>
  <c r="AN126" i="51"/>
  <c r="AN127" i="51" s="1"/>
  <c r="S127" i="51" s="1"/>
  <c r="AM126" i="51"/>
  <c r="R126" i="51" s="1"/>
  <c r="AL126" i="51"/>
  <c r="AK126" i="51"/>
  <c r="AK127" i="51" s="1"/>
  <c r="P127" i="51"/>
  <c r="AJ126" i="51"/>
  <c r="AI126" i="51"/>
  <c r="N126" i="51" s="1"/>
  <c r="AH126" i="51"/>
  <c r="AG126" i="51"/>
  <c r="AF126" i="51"/>
  <c r="AF127" i="51"/>
  <c r="K127" i="51" s="1"/>
  <c r="AE126" i="51"/>
  <c r="AD126" i="51"/>
  <c r="AC126" i="51"/>
  <c r="AB126" i="51"/>
  <c r="AB127" i="51" s="1"/>
  <c r="G127" i="51" s="1"/>
  <c r="AA126" i="51"/>
  <c r="AA127" i="51" s="1"/>
  <c r="F127" i="51" s="1"/>
  <c r="Z126" i="51"/>
  <c r="Y126" i="51"/>
  <c r="X126" i="51"/>
  <c r="X127" i="51" s="1"/>
  <c r="C127" i="51"/>
  <c r="W126" i="51"/>
  <c r="S126" i="51"/>
  <c r="P126" i="51"/>
  <c r="O126" i="51"/>
  <c r="K126" i="51"/>
  <c r="J126" i="51"/>
  <c r="G126" i="51"/>
  <c r="F126" i="51"/>
  <c r="C126" i="51"/>
  <c r="B126" i="51"/>
  <c r="AP125" i="51"/>
  <c r="T125" i="51"/>
  <c r="AI125" i="51"/>
  <c r="AF125" i="51"/>
  <c r="K125" i="51"/>
  <c r="N125" i="51"/>
  <c r="AO124" i="51"/>
  <c r="AN124" i="51"/>
  <c r="AM124" i="51"/>
  <c r="AL124" i="51"/>
  <c r="AK124" i="51"/>
  <c r="P124" i="51" s="1"/>
  <c r="AK125" i="51"/>
  <c r="P125" i="51" s="1"/>
  <c r="AJ124" i="51"/>
  <c r="AI124" i="51"/>
  <c r="N124" i="51"/>
  <c r="AH124" i="51"/>
  <c r="AH125" i="51"/>
  <c r="M125" i="51" s="1"/>
  <c r="AG124" i="51"/>
  <c r="AG125" i="51" s="1"/>
  <c r="L125" i="51" s="1"/>
  <c r="AF124" i="51"/>
  <c r="AE124" i="51"/>
  <c r="AD124" i="51"/>
  <c r="AC124" i="51"/>
  <c r="AC125" i="51" s="1"/>
  <c r="H125" i="51"/>
  <c r="AB124" i="51"/>
  <c r="AB125" i="51" s="1"/>
  <c r="G125" i="51" s="1"/>
  <c r="AA124" i="51"/>
  <c r="Z124" i="51"/>
  <c r="Y124" i="51"/>
  <c r="X124" i="51"/>
  <c r="W124" i="51"/>
  <c r="T124" i="51"/>
  <c r="M124" i="51"/>
  <c r="L124" i="51"/>
  <c r="K124" i="51"/>
  <c r="G124" i="51"/>
  <c r="AP123" i="51"/>
  <c r="AK123" i="51"/>
  <c r="P123" i="51" s="1"/>
  <c r="AF123" i="51"/>
  <c r="K123" i="51" s="1"/>
  <c r="S123" i="51"/>
  <c r="AO122" i="51"/>
  <c r="AO123" i="51" s="1"/>
  <c r="T123" i="51" s="1"/>
  <c r="AN122" i="51"/>
  <c r="AN123" i="51" s="1"/>
  <c r="AM122" i="51"/>
  <c r="AL122" i="51"/>
  <c r="AK122" i="51"/>
  <c r="P122" i="51" s="1"/>
  <c r="AJ122" i="51"/>
  <c r="AI122" i="51"/>
  <c r="AH122" i="51"/>
  <c r="M122" i="51" s="1"/>
  <c r="AG122" i="51"/>
  <c r="AF122" i="51"/>
  <c r="AE122" i="51"/>
  <c r="AD122" i="51"/>
  <c r="AC122" i="51"/>
  <c r="AB122" i="51"/>
  <c r="AA122" i="51"/>
  <c r="Z122" i="51"/>
  <c r="Y122" i="51"/>
  <c r="D122" i="51" s="1"/>
  <c r="X122" i="51"/>
  <c r="W122" i="51"/>
  <c r="S122" i="51"/>
  <c r="Q122" i="51"/>
  <c r="K122" i="51"/>
  <c r="I122" i="51"/>
  <c r="H122" i="51"/>
  <c r="E122" i="51"/>
  <c r="C122" i="51"/>
  <c r="AP121" i="51"/>
  <c r="AH121" i="51"/>
  <c r="M121" i="51" s="1"/>
  <c r="AA121" i="51"/>
  <c r="F121" i="51" s="1"/>
  <c r="AO120" i="51"/>
  <c r="AN120" i="51"/>
  <c r="AM120" i="51"/>
  <c r="R120" i="51" s="1"/>
  <c r="AM121" i="51"/>
  <c r="R121" i="51"/>
  <c r="AL120" i="51"/>
  <c r="AL121" i="51" s="1"/>
  <c r="Q121" i="51" s="1"/>
  <c r="AK120" i="51"/>
  <c r="AJ120" i="51"/>
  <c r="O120" i="51" s="1"/>
  <c r="AI120" i="51"/>
  <c r="AH120" i="51"/>
  <c r="M120" i="51" s="1"/>
  <c r="AG120" i="51"/>
  <c r="AF120" i="51"/>
  <c r="AE120" i="51"/>
  <c r="AE121" i="51" s="1"/>
  <c r="J121" i="51" s="1"/>
  <c r="AD120" i="51"/>
  <c r="I120" i="51" s="1"/>
  <c r="AC120" i="51"/>
  <c r="AC121" i="51" s="1"/>
  <c r="H121" i="51" s="1"/>
  <c r="AB120" i="51"/>
  <c r="AB121" i="51"/>
  <c r="G121" i="51" s="1"/>
  <c r="AA120" i="51"/>
  <c r="Z120" i="51"/>
  <c r="Y120" i="51"/>
  <c r="X120" i="51"/>
  <c r="W120" i="51"/>
  <c r="W121" i="51"/>
  <c r="B121" i="51"/>
  <c r="Q120" i="51"/>
  <c r="P120" i="51"/>
  <c r="N120" i="51"/>
  <c r="H120" i="51"/>
  <c r="G120" i="51"/>
  <c r="F120" i="51"/>
  <c r="B120" i="51"/>
  <c r="AP119" i="51"/>
  <c r="AN119" i="51"/>
  <c r="S119" i="51"/>
  <c r="AE119" i="51"/>
  <c r="J119" i="51" s="1"/>
  <c r="Z119" i="51"/>
  <c r="X119" i="51"/>
  <c r="C119" i="51" s="1"/>
  <c r="W119" i="51"/>
  <c r="B119" i="51" s="1"/>
  <c r="M119" i="51"/>
  <c r="E119" i="51"/>
  <c r="AO118" i="51"/>
  <c r="AN118" i="51"/>
  <c r="AM118" i="51"/>
  <c r="AL118" i="51"/>
  <c r="AK118" i="51"/>
  <c r="AJ118" i="51"/>
  <c r="O118" i="51" s="1"/>
  <c r="AI118" i="51"/>
  <c r="AH118" i="51"/>
  <c r="AH119" i="51" s="1"/>
  <c r="AG118" i="51"/>
  <c r="AF118" i="51"/>
  <c r="AF119" i="51" s="1"/>
  <c r="K119" i="51" s="1"/>
  <c r="AE118" i="51"/>
  <c r="J118" i="51" s="1"/>
  <c r="AD118" i="51"/>
  <c r="AC118" i="51"/>
  <c r="AB118" i="51"/>
  <c r="AB119" i="51"/>
  <c r="G119" i="51" s="1"/>
  <c r="AA118" i="51"/>
  <c r="AA119" i="51" s="1"/>
  <c r="F119" i="51" s="1"/>
  <c r="Z118" i="51"/>
  <c r="E118" i="51" s="1"/>
  <c r="Y118" i="51"/>
  <c r="D118" i="51" s="1"/>
  <c r="X118" i="51"/>
  <c r="W118" i="51"/>
  <c r="B118" i="51" s="1"/>
  <c r="S118" i="51"/>
  <c r="M118" i="51"/>
  <c r="G118" i="51"/>
  <c r="F118" i="51"/>
  <c r="C118" i="51"/>
  <c r="AP117" i="51"/>
  <c r="AM117" i="51"/>
  <c r="AE117" i="51"/>
  <c r="J117" i="51" s="1"/>
  <c r="AC117" i="51"/>
  <c r="H117" i="51" s="1"/>
  <c r="R117" i="51"/>
  <c r="B117" i="51"/>
  <c r="AO116" i="51"/>
  <c r="AO117" i="51"/>
  <c r="T117" i="51" s="1"/>
  <c r="AN116" i="51"/>
  <c r="AM116" i="51"/>
  <c r="AL116" i="51"/>
  <c r="AK116" i="51"/>
  <c r="AJ116" i="51"/>
  <c r="AJ117" i="51" s="1"/>
  <c r="O117" i="51" s="1"/>
  <c r="AI116" i="51"/>
  <c r="AH116" i="51"/>
  <c r="AG116" i="51"/>
  <c r="AG117" i="51" s="1"/>
  <c r="L117" i="51" s="1"/>
  <c r="AF116" i="51"/>
  <c r="AE116" i="51"/>
  <c r="AD116" i="51"/>
  <c r="AC116" i="51"/>
  <c r="AB116" i="51"/>
  <c r="AA116" i="51"/>
  <c r="Z116" i="51"/>
  <c r="Y116" i="51"/>
  <c r="Y117" i="51"/>
  <c r="D117" i="51" s="1"/>
  <c r="X116" i="51"/>
  <c r="X117" i="51" s="1"/>
  <c r="C117" i="51" s="1"/>
  <c r="W116" i="51"/>
  <c r="W117" i="51" s="1"/>
  <c r="T116" i="51"/>
  <c r="R116" i="51"/>
  <c r="P116" i="51"/>
  <c r="O116" i="51"/>
  <c r="L116" i="51"/>
  <c r="J116" i="51"/>
  <c r="H116" i="51"/>
  <c r="D116" i="51"/>
  <c r="C116" i="51"/>
  <c r="B116" i="51"/>
  <c r="AP115" i="51"/>
  <c r="AH115" i="51"/>
  <c r="M115" i="51" s="1"/>
  <c r="AC115" i="51"/>
  <c r="AB115" i="51"/>
  <c r="G115" i="51" s="1"/>
  <c r="Z115" i="51"/>
  <c r="E115" i="51" s="1"/>
  <c r="H115" i="51"/>
  <c r="AO114" i="51"/>
  <c r="T114" i="51" s="1"/>
  <c r="AN114" i="51"/>
  <c r="AM114" i="51"/>
  <c r="AL114" i="51"/>
  <c r="AL115" i="51"/>
  <c r="Q115" i="51" s="1"/>
  <c r="AK114" i="51"/>
  <c r="AJ114" i="51"/>
  <c r="AI114" i="51"/>
  <c r="AH114" i="51"/>
  <c r="AG114" i="51"/>
  <c r="AG115" i="51" s="1"/>
  <c r="L115" i="51" s="1"/>
  <c r="AF114" i="51"/>
  <c r="AE114" i="51"/>
  <c r="AD114" i="51"/>
  <c r="AD115" i="51" s="1"/>
  <c r="I115" i="51" s="1"/>
  <c r="AC114" i="51"/>
  <c r="H114" i="51" s="1"/>
  <c r="AB114" i="51"/>
  <c r="AA114" i="51"/>
  <c r="Z114" i="51"/>
  <c r="Y114" i="51"/>
  <c r="X114" i="51"/>
  <c r="W114" i="51"/>
  <c r="Q114" i="51"/>
  <c r="N114" i="51"/>
  <c r="M114" i="51"/>
  <c r="L114" i="51"/>
  <c r="I114" i="51"/>
  <c r="G114" i="51"/>
  <c r="E114" i="51"/>
  <c r="AP113" i="51"/>
  <c r="AM113" i="51"/>
  <c r="R113" i="51" s="1"/>
  <c r="AE113" i="51"/>
  <c r="J113" i="51" s="1"/>
  <c r="AD113" i="51"/>
  <c r="I113" i="51" s="1"/>
  <c r="Z113" i="51"/>
  <c r="E113" i="51" s="1"/>
  <c r="T113" i="51"/>
  <c r="AO112" i="51"/>
  <c r="AN112" i="51"/>
  <c r="AM112" i="51"/>
  <c r="AL112" i="51"/>
  <c r="Q112" i="51" s="1"/>
  <c r="AK112" i="51"/>
  <c r="AJ112" i="51"/>
  <c r="AI112" i="51"/>
  <c r="AI113" i="51"/>
  <c r="N113" i="51" s="1"/>
  <c r="AH112" i="51"/>
  <c r="AH113" i="51" s="1"/>
  <c r="M113" i="51" s="1"/>
  <c r="AG112" i="51"/>
  <c r="AF112" i="51"/>
  <c r="AF113" i="51" s="1"/>
  <c r="K113" i="51"/>
  <c r="AE112" i="51"/>
  <c r="AD112" i="51"/>
  <c r="AC112" i="51"/>
  <c r="AB112" i="51"/>
  <c r="AA112" i="51"/>
  <c r="AA113" i="51" s="1"/>
  <c r="F113" i="51" s="1"/>
  <c r="Z112" i="51"/>
  <c r="E112" i="51" s="1"/>
  <c r="Y112" i="51"/>
  <c r="Y113" i="51" s="1"/>
  <c r="D113" i="51" s="1"/>
  <c r="X112" i="51"/>
  <c r="C112" i="51" s="1"/>
  <c r="X113" i="51"/>
  <c r="C113" i="51"/>
  <c r="W112" i="51"/>
  <c r="T112" i="51"/>
  <c r="R112" i="51"/>
  <c r="N112" i="51"/>
  <c r="M112" i="51"/>
  <c r="K112" i="51"/>
  <c r="J112" i="51"/>
  <c r="I112" i="51"/>
  <c r="F112" i="51"/>
  <c r="D112" i="51"/>
  <c r="AP111" i="51"/>
  <c r="R111" i="51"/>
  <c r="J111" i="51"/>
  <c r="B111" i="51"/>
  <c r="AN110" i="51"/>
  <c r="S110" i="51" s="1"/>
  <c r="AN111" i="51"/>
  <c r="S111" i="51" s="1"/>
  <c r="AM110" i="51"/>
  <c r="AM111" i="51" s="1"/>
  <c r="AL110" i="51"/>
  <c r="Q110" i="51" s="1"/>
  <c r="AK110" i="51"/>
  <c r="AJ110" i="51"/>
  <c r="O110" i="51" s="1"/>
  <c r="AI110" i="51"/>
  <c r="AH110" i="51"/>
  <c r="AG110" i="51"/>
  <c r="AG111" i="51"/>
  <c r="L111" i="51"/>
  <c r="AF110" i="51"/>
  <c r="AE110" i="51"/>
  <c r="AE111" i="51" s="1"/>
  <c r="AD110" i="51"/>
  <c r="I110" i="51" s="1"/>
  <c r="AC110" i="51"/>
  <c r="H110" i="51"/>
  <c r="AB110" i="51"/>
  <c r="G110" i="51" s="1"/>
  <c r="AA110" i="51"/>
  <c r="Z110" i="51"/>
  <c r="E110" i="51"/>
  <c r="Y110" i="51"/>
  <c r="Y111" i="51"/>
  <c r="D111" i="51"/>
  <c r="X110" i="51"/>
  <c r="C110" i="51" s="1"/>
  <c r="W110" i="51"/>
  <c r="W111" i="51"/>
  <c r="R110" i="51"/>
  <c r="N110" i="51"/>
  <c r="L110" i="51"/>
  <c r="J110" i="51"/>
  <c r="B110" i="51"/>
  <c r="AP109" i="51"/>
  <c r="AD109" i="51"/>
  <c r="AC109" i="51"/>
  <c r="H109" i="51" s="1"/>
  <c r="AB109" i="51"/>
  <c r="G109" i="51" s="1"/>
  <c r="AA109" i="51"/>
  <c r="F109" i="51" s="1"/>
  <c r="Z109" i="51"/>
  <c r="Y109" i="51"/>
  <c r="X109" i="51"/>
  <c r="C109" i="51"/>
  <c r="W109" i="51"/>
  <c r="B109" i="51" s="1"/>
  <c r="I109" i="51"/>
  <c r="E109" i="51"/>
  <c r="D109" i="51"/>
  <c r="AM108" i="51"/>
  <c r="R108" i="51" s="1"/>
  <c r="AL108" i="51"/>
  <c r="Q108" i="51" s="1"/>
  <c r="AK108" i="51"/>
  <c r="AK109" i="51" s="1"/>
  <c r="P109" i="51" s="1"/>
  <c r="AJ108" i="51"/>
  <c r="AI108" i="51"/>
  <c r="N108" i="51" s="1"/>
  <c r="AI109" i="51"/>
  <c r="N109" i="51" s="1"/>
  <c r="AH108" i="51"/>
  <c r="AH109" i="51" s="1"/>
  <c r="M109" i="51" s="1"/>
  <c r="AG108" i="51"/>
  <c r="AG109" i="51" s="1"/>
  <c r="L109" i="51" s="1"/>
  <c r="AF108" i="51"/>
  <c r="AF109" i="51"/>
  <c r="K109" i="51"/>
  <c r="AE108" i="51"/>
  <c r="J108" i="51"/>
  <c r="P108" i="51"/>
  <c r="L108" i="51"/>
  <c r="K108" i="51"/>
  <c r="I108" i="51"/>
  <c r="H108" i="51"/>
  <c r="G108" i="51"/>
  <c r="F108" i="51"/>
  <c r="E108" i="51"/>
  <c r="D108" i="51"/>
  <c r="C108" i="51"/>
  <c r="B108" i="51"/>
  <c r="AP107" i="51"/>
  <c r="AD107" i="51"/>
  <c r="I107" i="51" s="1"/>
  <c r="AC107" i="51"/>
  <c r="AB107" i="51"/>
  <c r="G107" i="51" s="1"/>
  <c r="AA107" i="51"/>
  <c r="Z107" i="51"/>
  <c r="Y107" i="51"/>
  <c r="D107" i="51" s="1"/>
  <c r="X107" i="51"/>
  <c r="C107" i="51" s="1"/>
  <c r="W107" i="51"/>
  <c r="H107" i="51"/>
  <c r="F107" i="51"/>
  <c r="E107" i="51"/>
  <c r="B107" i="51"/>
  <c r="AL106" i="51"/>
  <c r="AL107" i="51" s="1"/>
  <c r="Q107" i="51"/>
  <c r="AK106" i="51"/>
  <c r="AK107" i="51"/>
  <c r="P107" i="51" s="1"/>
  <c r="AJ106" i="51"/>
  <c r="O106" i="51" s="1"/>
  <c r="AI106" i="51"/>
  <c r="AH106" i="51"/>
  <c r="M106" i="51" s="1"/>
  <c r="AG106" i="51"/>
  <c r="L106" i="51" s="1"/>
  <c r="AF106" i="51"/>
  <c r="AF107" i="51"/>
  <c r="K107" i="51" s="1"/>
  <c r="AE106" i="51"/>
  <c r="J106" i="51" s="1"/>
  <c r="AE107" i="51"/>
  <c r="J107" i="51" s="1"/>
  <c r="Q106" i="51"/>
  <c r="P106" i="51"/>
  <c r="N106" i="51"/>
  <c r="K106" i="51"/>
  <c r="I106" i="51"/>
  <c r="H106" i="51"/>
  <c r="G106" i="51"/>
  <c r="F106" i="51"/>
  <c r="E106" i="51"/>
  <c r="D106" i="51"/>
  <c r="C106" i="51"/>
  <c r="B106" i="51"/>
  <c r="AP105" i="51"/>
  <c r="AG105" i="51"/>
  <c r="L105" i="51" s="1"/>
  <c r="AD105" i="51"/>
  <c r="I105" i="51" s="1"/>
  <c r="AC105" i="51"/>
  <c r="AB105" i="51"/>
  <c r="G105" i="51"/>
  <c r="AA105" i="51"/>
  <c r="F105" i="51" s="1"/>
  <c r="Z105" i="51"/>
  <c r="E105" i="51" s="1"/>
  <c r="Y105" i="51"/>
  <c r="D105" i="51" s="1"/>
  <c r="X105" i="51"/>
  <c r="C105" i="51" s="1"/>
  <c r="W105" i="51"/>
  <c r="B105" i="51" s="1"/>
  <c r="H105" i="51"/>
  <c r="AK104" i="51"/>
  <c r="P104" i="51"/>
  <c r="AJ104" i="51"/>
  <c r="O104" i="51"/>
  <c r="AI104" i="51"/>
  <c r="AI105" i="51" s="1"/>
  <c r="N105" i="51" s="1"/>
  <c r="AH104" i="51"/>
  <c r="AG104" i="51"/>
  <c r="L104" i="51" s="1"/>
  <c r="AF104" i="51"/>
  <c r="AF105" i="51"/>
  <c r="K105" i="51"/>
  <c r="AE104" i="51"/>
  <c r="J104" i="51" s="1"/>
  <c r="N104" i="51"/>
  <c r="I104" i="51"/>
  <c r="H104" i="51"/>
  <c r="G104" i="51"/>
  <c r="F104" i="51"/>
  <c r="E104" i="51"/>
  <c r="D104" i="51"/>
  <c r="C104" i="51"/>
  <c r="B104" i="51"/>
  <c r="AP103" i="51"/>
  <c r="AI103" i="51"/>
  <c r="N103" i="51" s="1"/>
  <c r="AF103" i="51"/>
  <c r="K103" i="51"/>
  <c r="AD103" i="51"/>
  <c r="I103" i="51" s="1"/>
  <c r="AC103" i="51"/>
  <c r="H103" i="51" s="1"/>
  <c r="AB103" i="51"/>
  <c r="AA103" i="51"/>
  <c r="Z103" i="51"/>
  <c r="E103" i="51"/>
  <c r="Y103" i="51"/>
  <c r="D103" i="51" s="1"/>
  <c r="X103" i="51"/>
  <c r="C103" i="51" s="1"/>
  <c r="W103" i="51"/>
  <c r="B103" i="51" s="1"/>
  <c r="G103" i="51"/>
  <c r="F103" i="51"/>
  <c r="AJ102" i="51"/>
  <c r="AJ103" i="51"/>
  <c r="O103" i="51" s="1"/>
  <c r="AI102" i="51"/>
  <c r="AH102" i="51"/>
  <c r="AH103" i="51"/>
  <c r="M103" i="51"/>
  <c r="AG102" i="51"/>
  <c r="AG103" i="51" s="1"/>
  <c r="L103" i="51" s="1"/>
  <c r="AF102" i="51"/>
  <c r="AE102" i="51"/>
  <c r="J102" i="51" s="1"/>
  <c r="AE103" i="51"/>
  <c r="J103" i="51"/>
  <c r="N102" i="51"/>
  <c r="K102" i="51"/>
  <c r="I102" i="51"/>
  <c r="H102" i="51"/>
  <c r="G102" i="51"/>
  <c r="F102" i="51"/>
  <c r="E102" i="51"/>
  <c r="D102" i="51"/>
  <c r="C102" i="51"/>
  <c r="B102" i="51"/>
  <c r="AP101" i="51"/>
  <c r="AD101" i="51"/>
  <c r="I101" i="51" s="1"/>
  <c r="AC101" i="51"/>
  <c r="H101" i="51"/>
  <c r="AB101" i="51"/>
  <c r="G101" i="51" s="1"/>
  <c r="AA101" i="51"/>
  <c r="F101" i="51" s="1"/>
  <c r="Z101" i="51"/>
  <c r="Y101" i="51"/>
  <c r="X101" i="51"/>
  <c r="C101" i="51"/>
  <c r="W101" i="51"/>
  <c r="B101" i="51" s="1"/>
  <c r="N101" i="51"/>
  <c r="E101" i="51"/>
  <c r="D101" i="51"/>
  <c r="AH100" i="51"/>
  <c r="AG100" i="51"/>
  <c r="L100" i="51"/>
  <c r="AF100" i="51"/>
  <c r="K100" i="51"/>
  <c r="AE100" i="51"/>
  <c r="N100" i="51"/>
  <c r="I100" i="51"/>
  <c r="H100" i="51"/>
  <c r="G100" i="51"/>
  <c r="F100" i="51"/>
  <c r="E100" i="51"/>
  <c r="D100" i="51"/>
  <c r="C100" i="51"/>
  <c r="B100" i="51"/>
  <c r="AP99" i="51"/>
  <c r="AD99" i="51"/>
  <c r="I99" i="51"/>
  <c r="AC99" i="51"/>
  <c r="H99" i="51" s="1"/>
  <c r="AB99" i="51"/>
  <c r="G99" i="51"/>
  <c r="AA99" i="51"/>
  <c r="Z99" i="51"/>
  <c r="E99" i="51" s="1"/>
  <c r="Y99" i="51"/>
  <c r="D99" i="51"/>
  <c r="X99" i="51"/>
  <c r="C99" i="51" s="1"/>
  <c r="W99" i="51"/>
  <c r="B99" i="51" s="1"/>
  <c r="M99" i="51"/>
  <c r="F99" i="51"/>
  <c r="AG98" i="51"/>
  <c r="AF98" i="51"/>
  <c r="K98" i="51" s="1"/>
  <c r="AE98" i="51"/>
  <c r="AE99" i="51" s="1"/>
  <c r="J99" i="51" s="1"/>
  <c r="M98" i="51"/>
  <c r="J98" i="51"/>
  <c r="I98" i="51"/>
  <c r="H98" i="51"/>
  <c r="G98" i="51"/>
  <c r="F98" i="51"/>
  <c r="E98" i="51"/>
  <c r="D98" i="51"/>
  <c r="C98" i="51"/>
  <c r="B98" i="51"/>
  <c r="AP97" i="51"/>
  <c r="AE97" i="51"/>
  <c r="J97" i="51" s="1"/>
  <c r="AD97" i="51"/>
  <c r="AC97" i="51"/>
  <c r="H97" i="51" s="1"/>
  <c r="AB97" i="51"/>
  <c r="G97" i="51" s="1"/>
  <c r="AA97" i="51"/>
  <c r="F97" i="51" s="1"/>
  <c r="Z97" i="51"/>
  <c r="E97" i="51" s="1"/>
  <c r="Y97" i="51"/>
  <c r="D97" i="51" s="1"/>
  <c r="X97" i="51"/>
  <c r="C97" i="51" s="1"/>
  <c r="W97" i="51"/>
  <c r="L97" i="51"/>
  <c r="I97" i="51"/>
  <c r="B97" i="51"/>
  <c r="AF96" i="51"/>
  <c r="AE96" i="51"/>
  <c r="L96" i="51"/>
  <c r="J96" i="51"/>
  <c r="I96" i="51"/>
  <c r="H96" i="51"/>
  <c r="G96" i="51"/>
  <c r="F96" i="51"/>
  <c r="E96" i="51"/>
  <c r="D96" i="51"/>
  <c r="C96" i="51"/>
  <c r="B96" i="51"/>
  <c r="AD95" i="51"/>
  <c r="I95" i="51"/>
  <c r="AC95" i="51"/>
  <c r="H95" i="51"/>
  <c r="AB95" i="51"/>
  <c r="AA95" i="51"/>
  <c r="Z95" i="51"/>
  <c r="Y95" i="51"/>
  <c r="D95" i="51" s="1"/>
  <c r="X95" i="51"/>
  <c r="C95" i="51" s="1"/>
  <c r="W95" i="51"/>
  <c r="B95" i="51" s="1"/>
  <c r="K95" i="51"/>
  <c r="G95" i="51"/>
  <c r="F95" i="51"/>
  <c r="E95" i="51"/>
  <c r="AE94" i="51"/>
  <c r="AE95" i="51" s="1"/>
  <c r="J95" i="51" s="1"/>
  <c r="K94" i="51"/>
  <c r="J94" i="51"/>
  <c r="I94" i="51"/>
  <c r="H94" i="51"/>
  <c r="G94" i="51"/>
  <c r="F94" i="51"/>
  <c r="E94" i="51"/>
  <c r="D94" i="51"/>
  <c r="C94" i="51"/>
  <c r="B94" i="51"/>
  <c r="AD93" i="51"/>
  <c r="I93" i="51" s="1"/>
  <c r="AC93" i="51"/>
  <c r="H93" i="51" s="1"/>
  <c r="AB93" i="51"/>
  <c r="AA93" i="51"/>
  <c r="Z93" i="51"/>
  <c r="E93" i="51" s="1"/>
  <c r="Y93" i="51"/>
  <c r="X93" i="51"/>
  <c r="C93" i="51" s="1"/>
  <c r="W93" i="51"/>
  <c r="B93" i="51" s="1"/>
  <c r="J93" i="51"/>
  <c r="G93" i="51"/>
  <c r="F93" i="51"/>
  <c r="D93" i="51"/>
  <c r="J92" i="51"/>
  <c r="I92" i="51"/>
  <c r="H92" i="51"/>
  <c r="G92" i="51"/>
  <c r="F92" i="51"/>
  <c r="E92" i="51"/>
  <c r="D92" i="51"/>
  <c r="C92" i="51"/>
  <c r="B92" i="51"/>
  <c r="AC91" i="51"/>
  <c r="AB91" i="51"/>
  <c r="G91" i="51" s="1"/>
  <c r="AA91" i="51"/>
  <c r="F91" i="51" s="1"/>
  <c r="Z91" i="51"/>
  <c r="Y91" i="51"/>
  <c r="D91" i="51" s="1"/>
  <c r="X91" i="51"/>
  <c r="C91" i="51" s="1"/>
  <c r="W91" i="51"/>
  <c r="I91" i="51"/>
  <c r="H91" i="51"/>
  <c r="E91" i="51"/>
  <c r="B91" i="51"/>
  <c r="I90" i="51"/>
  <c r="H90" i="51"/>
  <c r="G90" i="51"/>
  <c r="F90" i="51"/>
  <c r="E90" i="51"/>
  <c r="D90" i="51"/>
  <c r="C90" i="51"/>
  <c r="B90" i="51"/>
  <c r="AB89" i="51"/>
  <c r="G89" i="51" s="1"/>
  <c r="AA89" i="51"/>
  <c r="F89" i="51" s="1"/>
  <c r="Z89" i="51"/>
  <c r="E89" i="51"/>
  <c r="Y89" i="51"/>
  <c r="D89" i="51" s="1"/>
  <c r="X89" i="51"/>
  <c r="W89" i="51"/>
  <c r="B89" i="51" s="1"/>
  <c r="H89" i="51"/>
  <c r="C89" i="51"/>
  <c r="H88" i="51"/>
  <c r="G88" i="51"/>
  <c r="F88" i="51"/>
  <c r="E88" i="51"/>
  <c r="D88" i="51"/>
  <c r="C88" i="51"/>
  <c r="B88" i="51"/>
  <c r="AA87" i="51"/>
  <c r="F87" i="51" s="1"/>
  <c r="Z87" i="51"/>
  <c r="E87" i="51" s="1"/>
  <c r="Y87" i="51"/>
  <c r="D87" i="51" s="1"/>
  <c r="X87" i="51"/>
  <c r="C87" i="51" s="1"/>
  <c r="W87" i="51"/>
  <c r="B87" i="51" s="1"/>
  <c r="G87" i="51"/>
  <c r="G86" i="51"/>
  <c r="F86" i="51"/>
  <c r="E86" i="51"/>
  <c r="D86" i="51"/>
  <c r="C86" i="51"/>
  <c r="B86" i="51"/>
  <c r="Z85" i="51"/>
  <c r="Y85" i="51"/>
  <c r="D85" i="51" s="1"/>
  <c r="X85" i="51"/>
  <c r="C85" i="51"/>
  <c r="W85" i="51"/>
  <c r="B85" i="51"/>
  <c r="F85" i="51"/>
  <c r="E85" i="51"/>
  <c r="F84" i="51"/>
  <c r="E84" i="51"/>
  <c r="D84" i="51"/>
  <c r="C84" i="51"/>
  <c r="B84" i="51"/>
  <c r="Y83" i="51"/>
  <c r="D83" i="51"/>
  <c r="X83" i="51"/>
  <c r="C83" i="51" s="1"/>
  <c r="W83" i="51"/>
  <c r="B83" i="51"/>
  <c r="E83" i="51"/>
  <c r="E82" i="51"/>
  <c r="D82" i="51"/>
  <c r="C82" i="51"/>
  <c r="B82" i="51"/>
  <c r="X81" i="51"/>
  <c r="C81" i="51"/>
  <c r="W81" i="51"/>
  <c r="D81" i="51"/>
  <c r="B81" i="51"/>
  <c r="D80" i="51"/>
  <c r="C80" i="51"/>
  <c r="B80" i="51"/>
  <c r="W79" i="51"/>
  <c r="C79" i="51"/>
  <c r="B79" i="51"/>
  <c r="C78" i="51"/>
  <c r="B78" i="51"/>
  <c r="B77" i="51"/>
  <c r="B76" i="51"/>
  <c r="W120" i="50"/>
  <c r="W121" i="50" s="1"/>
  <c r="B121" i="50" s="1"/>
  <c r="W132" i="50"/>
  <c r="W130" i="50"/>
  <c r="W131" i="50"/>
  <c r="B131" i="50" s="1"/>
  <c r="W128" i="50"/>
  <c r="W129" i="50" s="1"/>
  <c r="B129" i="50" s="1"/>
  <c r="W126" i="50"/>
  <c r="W127" i="50"/>
  <c r="B127" i="50" s="1"/>
  <c r="W124" i="50"/>
  <c r="W125" i="50" s="1"/>
  <c r="B125" i="50" s="1"/>
  <c r="W122" i="50"/>
  <c r="W123" i="50" s="1"/>
  <c r="B123" i="50" s="1"/>
  <c r="W118" i="50"/>
  <c r="W116" i="50"/>
  <c r="W117" i="50"/>
  <c r="B117" i="50" s="1"/>
  <c r="W114" i="50"/>
  <c r="W115" i="50" s="1"/>
  <c r="B115" i="50" s="1"/>
  <c r="W112" i="50"/>
  <c r="B112" i="50"/>
  <c r="W110" i="50"/>
  <c r="B110" i="50"/>
  <c r="X120" i="50"/>
  <c r="C120" i="50" s="1"/>
  <c r="X121" i="50"/>
  <c r="C121" i="50" s="1"/>
  <c r="X132" i="50"/>
  <c r="X133" i="50" s="1"/>
  <c r="C133" i="50" s="1"/>
  <c r="X130" i="50"/>
  <c r="X128" i="50"/>
  <c r="X126" i="50"/>
  <c r="X124" i="50"/>
  <c r="C124" i="50" s="1"/>
  <c r="X122" i="50"/>
  <c r="X118" i="50"/>
  <c r="X119" i="50" s="1"/>
  <c r="C119" i="50" s="1"/>
  <c r="X116" i="50"/>
  <c r="X114" i="50"/>
  <c r="C114" i="50" s="1"/>
  <c r="X112" i="50"/>
  <c r="C112" i="50" s="1"/>
  <c r="X110" i="50"/>
  <c r="AO120" i="50"/>
  <c r="AO121" i="50" s="1"/>
  <c r="T121" i="50" s="1"/>
  <c r="AN120" i="50"/>
  <c r="AM120" i="50"/>
  <c r="AL120" i="50"/>
  <c r="AL121" i="50"/>
  <c r="Q121" i="50" s="1"/>
  <c r="AK120" i="50"/>
  <c r="AJ120" i="50"/>
  <c r="AI120" i="50"/>
  <c r="N120" i="50" s="1"/>
  <c r="AH120" i="50"/>
  <c r="AH121" i="50"/>
  <c r="M121" i="50" s="1"/>
  <c r="AG120" i="50"/>
  <c r="AG121" i="50" s="1"/>
  <c r="AF120" i="50"/>
  <c r="AE120" i="50"/>
  <c r="AE121" i="50" s="1"/>
  <c r="AO132" i="50"/>
  <c r="AN132" i="50"/>
  <c r="AN133" i="50" s="1"/>
  <c r="S133" i="50" s="1"/>
  <c r="AM132" i="50"/>
  <c r="AL132" i="50"/>
  <c r="Q132" i="50" s="1"/>
  <c r="AK132" i="50"/>
  <c r="AJ132" i="50"/>
  <c r="AI132" i="50"/>
  <c r="AH132" i="50"/>
  <c r="M132" i="50" s="1"/>
  <c r="AG132" i="50"/>
  <c r="AG133" i="50" s="1"/>
  <c r="L133" i="50" s="1"/>
  <c r="AF132" i="50"/>
  <c r="K132" i="50" s="1"/>
  <c r="AE132" i="50"/>
  <c r="AO130" i="50"/>
  <c r="T130" i="50" s="1"/>
  <c r="AN130" i="50"/>
  <c r="AM130" i="50"/>
  <c r="AL130" i="50"/>
  <c r="AK130" i="50"/>
  <c r="AJ130" i="50"/>
  <c r="AI130" i="50"/>
  <c r="AH130" i="50"/>
  <c r="AG130" i="50"/>
  <c r="AF130" i="50"/>
  <c r="AE130" i="50"/>
  <c r="J130" i="50" s="1"/>
  <c r="AO128" i="50"/>
  <c r="T128" i="50"/>
  <c r="AN128" i="50"/>
  <c r="AM128" i="50"/>
  <c r="AM129" i="50" s="1"/>
  <c r="R129" i="50" s="1"/>
  <c r="AL128" i="50"/>
  <c r="AK128" i="50"/>
  <c r="AJ128" i="50"/>
  <c r="AI128" i="50"/>
  <c r="N128" i="50"/>
  <c r="AH128" i="50"/>
  <c r="AH129" i="50" s="1"/>
  <c r="M129" i="50" s="1"/>
  <c r="AG128" i="50"/>
  <c r="AG129" i="50"/>
  <c r="L129" i="50" s="1"/>
  <c r="AF128" i="50"/>
  <c r="AE128" i="50"/>
  <c r="AO126" i="50"/>
  <c r="AO127" i="50" s="1"/>
  <c r="T127" i="50" s="1"/>
  <c r="AN126" i="50"/>
  <c r="AM126" i="50"/>
  <c r="R126" i="50" s="1"/>
  <c r="AL126" i="50"/>
  <c r="AK126" i="50"/>
  <c r="P126" i="50"/>
  <c r="AJ126" i="50"/>
  <c r="AJ127" i="50" s="1"/>
  <c r="AI126" i="50"/>
  <c r="AH126" i="50"/>
  <c r="AH127" i="50"/>
  <c r="M127" i="50" s="1"/>
  <c r="AG126" i="50"/>
  <c r="AF126" i="50"/>
  <c r="AE126" i="50"/>
  <c r="AE127" i="50" s="1"/>
  <c r="AO124" i="50"/>
  <c r="AN124" i="50"/>
  <c r="S124" i="50" s="1"/>
  <c r="AM124" i="50"/>
  <c r="AL124" i="50"/>
  <c r="AK124" i="50"/>
  <c r="AJ124" i="50"/>
  <c r="AI124" i="50"/>
  <c r="AI125" i="50" s="1"/>
  <c r="N125" i="50" s="1"/>
  <c r="AH124" i="50"/>
  <c r="AH125" i="50"/>
  <c r="M125" i="50"/>
  <c r="AG124" i="50"/>
  <c r="AF124" i="50"/>
  <c r="K124" i="50" s="1"/>
  <c r="AE124" i="50"/>
  <c r="AO122" i="50"/>
  <c r="T122" i="50" s="1"/>
  <c r="AN122" i="50"/>
  <c r="S122" i="50" s="1"/>
  <c r="AM122" i="50"/>
  <c r="AL122" i="50"/>
  <c r="AK122" i="50"/>
  <c r="AJ122" i="50"/>
  <c r="AI122" i="50"/>
  <c r="N122" i="50" s="1"/>
  <c r="AH122" i="50"/>
  <c r="AH123" i="50"/>
  <c r="M123" i="50" s="1"/>
  <c r="AG122" i="50"/>
  <c r="AF122" i="50"/>
  <c r="K122" i="50"/>
  <c r="AE122" i="50"/>
  <c r="AE123" i="50"/>
  <c r="J123" i="50" s="1"/>
  <c r="AO118" i="50"/>
  <c r="AN118" i="50"/>
  <c r="AM118" i="50"/>
  <c r="AL118" i="50"/>
  <c r="AK118" i="50"/>
  <c r="AJ118" i="50"/>
  <c r="AI118" i="50"/>
  <c r="AH118" i="50"/>
  <c r="M118" i="50"/>
  <c r="AG118" i="50"/>
  <c r="L118" i="50" s="1"/>
  <c r="AF118" i="50"/>
  <c r="K118" i="50" s="1"/>
  <c r="AE118" i="50"/>
  <c r="AO116" i="50"/>
  <c r="AN116" i="50"/>
  <c r="AM116" i="50"/>
  <c r="R116" i="50" s="1"/>
  <c r="AL116" i="50"/>
  <c r="AK116" i="50"/>
  <c r="AJ116" i="50"/>
  <c r="AI116" i="50"/>
  <c r="AH116" i="50"/>
  <c r="AH117" i="50"/>
  <c r="M117" i="50" s="1"/>
  <c r="AG116" i="50"/>
  <c r="AF116" i="50"/>
  <c r="AE116" i="50"/>
  <c r="AO114" i="50"/>
  <c r="AN114" i="50"/>
  <c r="AM114" i="50"/>
  <c r="AL114" i="50"/>
  <c r="AK114" i="50"/>
  <c r="AK115" i="50"/>
  <c r="P115" i="50" s="1"/>
  <c r="AJ114" i="50"/>
  <c r="O114" i="50" s="1"/>
  <c r="AI114" i="50"/>
  <c r="AH114" i="50"/>
  <c r="M114" i="50" s="1"/>
  <c r="AG114" i="50"/>
  <c r="AF114" i="50"/>
  <c r="K114" i="50" s="1"/>
  <c r="AE114" i="50"/>
  <c r="J114" i="50" s="1"/>
  <c r="AO112" i="50"/>
  <c r="AN112" i="50"/>
  <c r="AM112" i="50"/>
  <c r="AL112" i="50"/>
  <c r="AK112" i="50"/>
  <c r="P112" i="50" s="1"/>
  <c r="AJ112" i="50"/>
  <c r="AI112" i="50"/>
  <c r="AI113" i="50" s="1"/>
  <c r="N113" i="50" s="1"/>
  <c r="AH112" i="50"/>
  <c r="AG112" i="50"/>
  <c r="L112" i="50" s="1"/>
  <c r="AF112" i="50"/>
  <c r="AE112" i="50"/>
  <c r="AN110" i="50"/>
  <c r="AM110" i="50"/>
  <c r="AM111" i="50" s="1"/>
  <c r="R111" i="50" s="1"/>
  <c r="AL110" i="50"/>
  <c r="AK110" i="50"/>
  <c r="P110" i="50" s="1"/>
  <c r="AJ110" i="50"/>
  <c r="AI110" i="50"/>
  <c r="AH110" i="50"/>
  <c r="AG110" i="50"/>
  <c r="AF110" i="50"/>
  <c r="K110" i="50" s="1"/>
  <c r="AF111" i="50"/>
  <c r="K111" i="50" s="1"/>
  <c r="AE110" i="50"/>
  <c r="AJ111" i="50"/>
  <c r="O111" i="50" s="1"/>
  <c r="AG111" i="50"/>
  <c r="L111" i="50" s="1"/>
  <c r="AM108" i="50"/>
  <c r="AM109" i="50" s="1"/>
  <c r="R109" i="50" s="1"/>
  <c r="AL108" i="50"/>
  <c r="AL109" i="50"/>
  <c r="Q109" i="50" s="1"/>
  <c r="AL106" i="50"/>
  <c r="AK108" i="50"/>
  <c r="AK109" i="50" s="1"/>
  <c r="AK106" i="50"/>
  <c r="AK104" i="50"/>
  <c r="AK105" i="50"/>
  <c r="P105" i="50" s="1"/>
  <c r="AJ108" i="50"/>
  <c r="AJ106" i="50"/>
  <c r="O106" i="50" s="1"/>
  <c r="AJ104" i="50"/>
  <c r="AJ102" i="50"/>
  <c r="O102" i="50"/>
  <c r="AI108" i="50"/>
  <c r="AI106" i="50"/>
  <c r="N106" i="50" s="1"/>
  <c r="AI104" i="50"/>
  <c r="AI102" i="50"/>
  <c r="AH108" i="50"/>
  <c r="AH109" i="50" s="1"/>
  <c r="M109" i="50" s="1"/>
  <c r="AH106" i="50"/>
  <c r="M106" i="50"/>
  <c r="AH104" i="50"/>
  <c r="AH102" i="50"/>
  <c r="M102" i="50"/>
  <c r="AH100" i="50"/>
  <c r="AG108" i="50"/>
  <c r="AG106" i="50"/>
  <c r="AG104" i="50"/>
  <c r="AG102" i="50"/>
  <c r="AG100" i="50"/>
  <c r="L100" i="50" s="1"/>
  <c r="AG98" i="50"/>
  <c r="AF108" i="50"/>
  <c r="AF109" i="50" s="1"/>
  <c r="K109" i="50" s="1"/>
  <c r="AF106" i="50"/>
  <c r="AF104" i="50"/>
  <c r="AF105" i="50" s="1"/>
  <c r="K105" i="50" s="1"/>
  <c r="AF102" i="50"/>
  <c r="AF100" i="50"/>
  <c r="AF98" i="50"/>
  <c r="AF96" i="50"/>
  <c r="AF97" i="50" s="1"/>
  <c r="K97" i="50" s="1"/>
  <c r="AE108" i="50"/>
  <c r="J108" i="50" s="1"/>
  <c r="AE106" i="50"/>
  <c r="J106" i="50"/>
  <c r="AE104" i="50"/>
  <c r="AE105" i="50" s="1"/>
  <c r="J105" i="50" s="1"/>
  <c r="AE102" i="50"/>
  <c r="AE100" i="50"/>
  <c r="AE98" i="50"/>
  <c r="J98" i="50"/>
  <c r="AE96" i="50"/>
  <c r="AE94" i="50"/>
  <c r="AE95" i="50"/>
  <c r="J95" i="50" s="1"/>
  <c r="AD118" i="50"/>
  <c r="I118" i="50"/>
  <c r="AC118" i="50"/>
  <c r="AB118" i="50"/>
  <c r="AB119" i="50" s="1"/>
  <c r="G119" i="50" s="1"/>
  <c r="AD132" i="50"/>
  <c r="I132" i="50" s="1"/>
  <c r="AC132" i="50"/>
  <c r="AB132" i="50"/>
  <c r="G132" i="50" s="1"/>
  <c r="AD130" i="50"/>
  <c r="AD131" i="50" s="1"/>
  <c r="I131" i="50" s="1"/>
  <c r="AC130" i="50"/>
  <c r="AC131" i="50"/>
  <c r="H131" i="50" s="1"/>
  <c r="AB130" i="50"/>
  <c r="AD128" i="50"/>
  <c r="I128" i="50" s="1"/>
  <c r="AC128" i="50"/>
  <c r="AB128" i="50"/>
  <c r="AD126" i="50"/>
  <c r="I126" i="50" s="1"/>
  <c r="AC126" i="50"/>
  <c r="AB126" i="50"/>
  <c r="AD124" i="50"/>
  <c r="AC124" i="50"/>
  <c r="AC125" i="50" s="1"/>
  <c r="H125" i="50" s="1"/>
  <c r="AB124" i="50"/>
  <c r="AB125" i="50"/>
  <c r="G125" i="50"/>
  <c r="AD122" i="50"/>
  <c r="AC122" i="50"/>
  <c r="H122" i="50" s="1"/>
  <c r="AB122" i="50"/>
  <c r="AD120" i="50"/>
  <c r="I120" i="50" s="1"/>
  <c r="AC120" i="50"/>
  <c r="H120" i="50"/>
  <c r="AB120" i="50"/>
  <c r="G120" i="50" s="1"/>
  <c r="AD116" i="50"/>
  <c r="AD117" i="50" s="1"/>
  <c r="I117" i="50" s="1"/>
  <c r="AC116" i="50"/>
  <c r="AC117" i="50" s="1"/>
  <c r="H117" i="50" s="1"/>
  <c r="AB116" i="50"/>
  <c r="AD114" i="50"/>
  <c r="AC114" i="50"/>
  <c r="H114" i="50" s="1"/>
  <c r="AB114" i="50"/>
  <c r="AB115" i="50"/>
  <c r="G115" i="50" s="1"/>
  <c r="AD112" i="50"/>
  <c r="AC112" i="50"/>
  <c r="AB112" i="50"/>
  <c r="AB113" i="50"/>
  <c r="G113" i="50" s="1"/>
  <c r="AD110" i="50"/>
  <c r="AD111" i="50" s="1"/>
  <c r="I111" i="50" s="1"/>
  <c r="AC110" i="50"/>
  <c r="AC111" i="50" s="1"/>
  <c r="H111" i="50" s="1"/>
  <c r="AB110" i="50"/>
  <c r="AB111" i="50" s="1"/>
  <c r="AA132" i="50"/>
  <c r="AA130" i="50"/>
  <c r="AA131" i="50" s="1"/>
  <c r="F131" i="50" s="1"/>
  <c r="AA128" i="50"/>
  <c r="AA129" i="50" s="1"/>
  <c r="F129" i="50" s="1"/>
  <c r="AA126" i="50"/>
  <c r="AA124" i="50"/>
  <c r="AA122" i="50"/>
  <c r="AA120" i="50"/>
  <c r="AA118" i="50"/>
  <c r="AA116" i="50"/>
  <c r="AA114" i="50"/>
  <c r="AA112" i="50"/>
  <c r="F112" i="50"/>
  <c r="AA110" i="50"/>
  <c r="AA111" i="50"/>
  <c r="F111" i="50" s="1"/>
  <c r="Z118" i="50"/>
  <c r="Z119" i="50"/>
  <c r="E119" i="50"/>
  <c r="Z132" i="50"/>
  <c r="Z130" i="50"/>
  <c r="Z131" i="50" s="1"/>
  <c r="E131" i="50" s="1"/>
  <c r="Z128" i="50"/>
  <c r="Z129" i="50" s="1"/>
  <c r="E129" i="50" s="1"/>
  <c r="Z126" i="50"/>
  <c r="Z127" i="50" s="1"/>
  <c r="Z124" i="50"/>
  <c r="Z122" i="50"/>
  <c r="Z123" i="50" s="1"/>
  <c r="E123" i="50" s="1"/>
  <c r="Z120" i="50"/>
  <c r="Z116" i="50"/>
  <c r="Z114" i="50"/>
  <c r="Z115" i="50" s="1"/>
  <c r="Z112" i="50"/>
  <c r="Z110" i="50"/>
  <c r="Y132" i="50"/>
  <c r="Y130" i="50"/>
  <c r="Y128" i="50"/>
  <c r="Y126" i="50"/>
  <c r="D126" i="50" s="1"/>
  <c r="Y124" i="50"/>
  <c r="Y122" i="50"/>
  <c r="Y123" i="50" s="1"/>
  <c r="D123" i="50" s="1"/>
  <c r="Y120" i="50"/>
  <c r="D120" i="50" s="1"/>
  <c r="Y118" i="50"/>
  <c r="Y116" i="50"/>
  <c r="Y117" i="50" s="1"/>
  <c r="D117" i="50" s="1"/>
  <c r="Y114" i="50"/>
  <c r="Y115" i="50"/>
  <c r="D115" i="50" s="1"/>
  <c r="Y112" i="50"/>
  <c r="Y110" i="50"/>
  <c r="D110" i="50" s="1"/>
  <c r="AA121" i="50"/>
  <c r="F121" i="50" s="1"/>
  <c r="G118" i="50"/>
  <c r="E118" i="50"/>
  <c r="Z117" i="50"/>
  <c r="E117" i="50" s="1"/>
  <c r="I114" i="50"/>
  <c r="G111" i="50"/>
  <c r="Z111" i="50"/>
  <c r="E111" i="50"/>
  <c r="AF121" i="50"/>
  <c r="K121" i="50" s="1"/>
  <c r="D114" i="50"/>
  <c r="AF113" i="50"/>
  <c r="K113" i="50"/>
  <c r="J112" i="50"/>
  <c r="AG101" i="50"/>
  <c r="L101" i="50" s="1"/>
  <c r="M99" i="50"/>
  <c r="L96" i="50"/>
  <c r="AK121" i="50"/>
  <c r="P121" i="50"/>
  <c r="R120" i="50"/>
  <c r="E120" i="50"/>
  <c r="L97" i="50"/>
  <c r="AP103" i="50"/>
  <c r="T203" i="50"/>
  <c r="S203" i="50"/>
  <c r="R203" i="50"/>
  <c r="AM133" i="50" s="1"/>
  <c r="R133" i="50" s="1"/>
  <c r="Q203" i="50"/>
  <c r="P203" i="50"/>
  <c r="O203" i="50"/>
  <c r="N203" i="50"/>
  <c r="AI133" i="50" s="1"/>
  <c r="M203" i="50"/>
  <c r="L203" i="50"/>
  <c r="K203" i="50"/>
  <c r="J203" i="50"/>
  <c r="I203" i="50"/>
  <c r="H203" i="50"/>
  <c r="G203" i="50"/>
  <c r="F203" i="50"/>
  <c r="AA133" i="50" s="1"/>
  <c r="F133" i="50" s="1"/>
  <c r="E203" i="50"/>
  <c r="Z133" i="50" s="1"/>
  <c r="E133" i="50" s="1"/>
  <c r="D203" i="50"/>
  <c r="C203" i="50"/>
  <c r="B203" i="50"/>
  <c r="T201" i="50"/>
  <c r="S201" i="50"/>
  <c r="AN131" i="50" s="1"/>
  <c r="R201" i="50"/>
  <c r="Q201" i="50"/>
  <c r="P201" i="50"/>
  <c r="O201" i="50"/>
  <c r="N201" i="50"/>
  <c r="M201" i="50"/>
  <c r="L201" i="50"/>
  <c r="K201" i="50"/>
  <c r="AF131" i="50" s="1"/>
  <c r="J201" i="50"/>
  <c r="I201" i="50"/>
  <c r="H201" i="50"/>
  <c r="G201" i="50"/>
  <c r="F201" i="50"/>
  <c r="E201" i="50"/>
  <c r="D201" i="50"/>
  <c r="C201" i="50"/>
  <c r="X131" i="50" s="1"/>
  <c r="C131" i="50" s="1"/>
  <c r="B201" i="50"/>
  <c r="T199" i="50"/>
  <c r="S199" i="50"/>
  <c r="R199" i="50"/>
  <c r="Q199" i="50"/>
  <c r="P199" i="50"/>
  <c r="O199" i="50"/>
  <c r="N199" i="50"/>
  <c r="M199" i="50"/>
  <c r="L199" i="50"/>
  <c r="K199" i="50"/>
  <c r="J199" i="50"/>
  <c r="I199" i="50"/>
  <c r="H199" i="50"/>
  <c r="G199" i="50"/>
  <c r="F199" i="50"/>
  <c r="E199" i="50"/>
  <c r="D199" i="50"/>
  <c r="C199" i="50"/>
  <c r="X129" i="50" s="1"/>
  <c r="C129" i="50" s="1"/>
  <c r="B199" i="50"/>
  <c r="T197" i="50"/>
  <c r="S197" i="50"/>
  <c r="AN127" i="50" s="1"/>
  <c r="S127" i="50" s="1"/>
  <c r="R197" i="50"/>
  <c r="Q197" i="50"/>
  <c r="P197" i="50"/>
  <c r="O197" i="50"/>
  <c r="N197" i="50"/>
  <c r="M197" i="50"/>
  <c r="L197" i="50"/>
  <c r="K197" i="50"/>
  <c r="AF127" i="50" s="1"/>
  <c r="K127" i="50" s="1"/>
  <c r="J197" i="50"/>
  <c r="I197" i="50"/>
  <c r="H197" i="50"/>
  <c r="G197" i="50"/>
  <c r="F197" i="50"/>
  <c r="E197" i="50"/>
  <c r="D197" i="50"/>
  <c r="C197" i="50"/>
  <c r="X127" i="50" s="1"/>
  <c r="C127" i="50" s="1"/>
  <c r="B197" i="50"/>
  <c r="T195" i="50"/>
  <c r="S195" i="50"/>
  <c r="R195" i="50"/>
  <c r="Q195" i="50"/>
  <c r="P195" i="50"/>
  <c r="AK125" i="50" s="1"/>
  <c r="O195" i="50"/>
  <c r="N195" i="50"/>
  <c r="M195" i="50"/>
  <c r="L195" i="50"/>
  <c r="AG125" i="50" s="1"/>
  <c r="L125" i="50" s="1"/>
  <c r="K195" i="50"/>
  <c r="J195" i="50"/>
  <c r="I195" i="50"/>
  <c r="AD125" i="50" s="1"/>
  <c r="I125" i="50" s="1"/>
  <c r="H195" i="50"/>
  <c r="G195" i="50"/>
  <c r="F195" i="50"/>
  <c r="AA125" i="50" s="1"/>
  <c r="F125" i="50" s="1"/>
  <c r="E195" i="50"/>
  <c r="D195" i="50"/>
  <c r="Y125" i="50" s="1"/>
  <c r="D125" i="50" s="1"/>
  <c r="C195" i="50"/>
  <c r="B195" i="50"/>
  <c r="T193" i="50"/>
  <c r="S193" i="50"/>
  <c r="R193" i="50"/>
  <c r="Q193" i="50"/>
  <c r="P193" i="50"/>
  <c r="O193" i="50"/>
  <c r="AJ123" i="50" s="1"/>
  <c r="O123" i="50" s="1"/>
  <c r="N193" i="50"/>
  <c r="M193" i="50"/>
  <c r="L193" i="50"/>
  <c r="K193" i="50"/>
  <c r="J193" i="50"/>
  <c r="I193" i="50"/>
  <c r="H193" i="50"/>
  <c r="G193" i="50"/>
  <c r="AB123" i="50" s="1"/>
  <c r="G123" i="50" s="1"/>
  <c r="F193" i="50"/>
  <c r="E193" i="50"/>
  <c r="D193" i="50"/>
  <c r="C193" i="50"/>
  <c r="X123" i="50" s="1"/>
  <c r="B193" i="50"/>
  <c r="T191" i="50"/>
  <c r="S191" i="50"/>
  <c r="R191" i="50"/>
  <c r="Q191" i="50"/>
  <c r="P191" i="50"/>
  <c r="O191" i="50"/>
  <c r="N191" i="50"/>
  <c r="M191" i="50"/>
  <c r="T189" i="50"/>
  <c r="AO119" i="50" s="1"/>
  <c r="T119" i="50" s="1"/>
  <c r="S189" i="50"/>
  <c r="R189" i="50"/>
  <c r="AM119" i="50" s="1"/>
  <c r="Q189" i="50"/>
  <c r="P189" i="50"/>
  <c r="O189" i="50"/>
  <c r="N189" i="50"/>
  <c r="M189" i="50"/>
  <c r="T187" i="50"/>
  <c r="AO117" i="50" s="1"/>
  <c r="T117" i="50" s="1"/>
  <c r="S187" i="50"/>
  <c r="R187" i="50"/>
  <c r="Q187" i="50"/>
  <c r="P187" i="50"/>
  <c r="O187" i="50"/>
  <c r="N187" i="50"/>
  <c r="AI117" i="50" s="1"/>
  <c r="N117" i="50" s="1"/>
  <c r="M187" i="50"/>
  <c r="T185" i="50"/>
  <c r="S185" i="50"/>
  <c r="R185" i="50"/>
  <c r="AM115" i="50" s="1"/>
  <c r="Q185" i="50"/>
  <c r="P185" i="50"/>
  <c r="O185" i="50"/>
  <c r="N185" i="50"/>
  <c r="AI115" i="50" s="1"/>
  <c r="N115" i="50" s="1"/>
  <c r="M185" i="50"/>
  <c r="T183" i="50"/>
  <c r="AO113" i="50" s="1"/>
  <c r="T113" i="50" s="1"/>
  <c r="S183" i="50"/>
  <c r="R183" i="50"/>
  <c r="Q183" i="50"/>
  <c r="P183" i="50"/>
  <c r="O183" i="50"/>
  <c r="N183" i="50"/>
  <c r="M183" i="50"/>
  <c r="S181" i="50"/>
  <c r="R181" i="50"/>
  <c r="Q181" i="50"/>
  <c r="P181" i="50"/>
  <c r="O181" i="50"/>
  <c r="N181" i="50"/>
  <c r="AI111" i="50" s="1"/>
  <c r="N111" i="50" s="1"/>
  <c r="M181" i="50"/>
  <c r="R179" i="50"/>
  <c r="Q179" i="50"/>
  <c r="P179" i="50"/>
  <c r="O179" i="50"/>
  <c r="N179" i="50"/>
  <c r="M179" i="50"/>
  <c r="Q177" i="50"/>
  <c r="AL107" i="50" s="1"/>
  <c r="Q107" i="50" s="1"/>
  <c r="P177" i="50"/>
  <c r="O177" i="50"/>
  <c r="N177" i="50"/>
  <c r="M177" i="50"/>
  <c r="P175" i="50"/>
  <c r="O175" i="50"/>
  <c r="N175" i="50"/>
  <c r="M175" i="50"/>
  <c r="O173" i="50"/>
  <c r="N173" i="50"/>
  <c r="M173" i="50"/>
  <c r="N171" i="50"/>
  <c r="M171" i="50"/>
  <c r="M169" i="50"/>
  <c r="AO135" i="50"/>
  <c r="AN135" i="50"/>
  <c r="AM135" i="50"/>
  <c r="AL135" i="50"/>
  <c r="AK135" i="50"/>
  <c r="AJ135" i="50"/>
  <c r="AI135" i="50"/>
  <c r="AH135" i="50"/>
  <c r="AG135" i="50"/>
  <c r="AF135" i="50"/>
  <c r="AE135" i="50"/>
  <c r="AD135" i="50"/>
  <c r="AC135" i="50"/>
  <c r="AB135" i="50"/>
  <c r="AA135" i="50"/>
  <c r="Z135" i="50"/>
  <c r="Y135" i="50"/>
  <c r="X135" i="50"/>
  <c r="W135" i="50"/>
  <c r="AP133" i="50"/>
  <c r="AO133" i="50"/>
  <c r="T133" i="50" s="1"/>
  <c r="AL133" i="50"/>
  <c r="Q133" i="50" s="1"/>
  <c r="O132" i="50"/>
  <c r="N133" i="50"/>
  <c r="J132" i="50"/>
  <c r="Y133" i="50"/>
  <c r="D133" i="50"/>
  <c r="S132" i="50"/>
  <c r="N132" i="50"/>
  <c r="F132" i="50"/>
  <c r="AP131" i="50"/>
  <c r="S131" i="50"/>
  <c r="R130" i="50"/>
  <c r="AL131" i="50"/>
  <c r="Q131" i="50" s="1"/>
  <c r="AK131" i="50"/>
  <c r="P131" i="50" s="1"/>
  <c r="AJ131" i="50"/>
  <c r="O131" i="50" s="1"/>
  <c r="L130" i="50"/>
  <c r="K131" i="50"/>
  <c r="G130" i="50"/>
  <c r="D130" i="50"/>
  <c r="B130" i="50"/>
  <c r="AP129" i="50"/>
  <c r="AO129" i="50"/>
  <c r="T129" i="50"/>
  <c r="AN129" i="50"/>
  <c r="S129" i="50" s="1"/>
  <c r="Q128" i="50"/>
  <c r="O128" i="50"/>
  <c r="K128" i="50"/>
  <c r="AE129" i="50"/>
  <c r="J129" i="50"/>
  <c r="AC129" i="50"/>
  <c r="H129" i="50" s="1"/>
  <c r="G128" i="50"/>
  <c r="AP127" i="50"/>
  <c r="AG127" i="50"/>
  <c r="L127" i="50" s="1"/>
  <c r="T126" i="50"/>
  <c r="AM127" i="50"/>
  <c r="R127" i="50" s="1"/>
  <c r="O127" i="50"/>
  <c r="N126" i="50"/>
  <c r="L126" i="50"/>
  <c r="J127" i="50"/>
  <c r="AC127" i="50"/>
  <c r="H127" i="50" s="1"/>
  <c r="AB127" i="50"/>
  <c r="G127" i="50"/>
  <c r="F126" i="50"/>
  <c r="E127" i="50"/>
  <c r="K126" i="50"/>
  <c r="H126" i="50"/>
  <c r="C126" i="50"/>
  <c r="AP125" i="50"/>
  <c r="Z125" i="50"/>
  <c r="E125" i="50" s="1"/>
  <c r="AM125" i="50"/>
  <c r="R125" i="50"/>
  <c r="Q124" i="50"/>
  <c r="P125" i="50"/>
  <c r="AE125" i="50"/>
  <c r="J125" i="50"/>
  <c r="E124" i="50"/>
  <c r="AP123" i="50"/>
  <c r="C123" i="50"/>
  <c r="AO123" i="50"/>
  <c r="T123" i="50"/>
  <c r="R122" i="50"/>
  <c r="P122" i="50"/>
  <c r="AG123" i="50"/>
  <c r="L123" i="50"/>
  <c r="AF123" i="50"/>
  <c r="K123" i="50" s="1"/>
  <c r="AD123" i="50"/>
  <c r="I123" i="50" s="1"/>
  <c r="AA123" i="50"/>
  <c r="F123" i="50" s="1"/>
  <c r="L122" i="50"/>
  <c r="J122" i="50"/>
  <c r="D122" i="50"/>
  <c r="C122" i="50"/>
  <c r="AP121" i="50"/>
  <c r="L121" i="50"/>
  <c r="J121" i="50"/>
  <c r="AD121" i="50"/>
  <c r="I121" i="50"/>
  <c r="Y121" i="50"/>
  <c r="D121" i="50" s="1"/>
  <c r="AN121" i="50"/>
  <c r="S121" i="50" s="1"/>
  <c r="Q120" i="50"/>
  <c r="L120" i="50"/>
  <c r="J120" i="50"/>
  <c r="F120" i="50"/>
  <c r="AP119" i="50"/>
  <c r="AG119" i="50"/>
  <c r="L119" i="50" s="1"/>
  <c r="AF119" i="50"/>
  <c r="K119" i="50"/>
  <c r="AE119" i="50"/>
  <c r="J119" i="50"/>
  <c r="AD119" i="50"/>
  <c r="I119" i="50" s="1"/>
  <c r="AC119" i="50"/>
  <c r="H119" i="50"/>
  <c r="Y119" i="50"/>
  <c r="D119" i="50" s="1"/>
  <c r="W119" i="50"/>
  <c r="B119" i="50" s="1"/>
  <c r="R119" i="50"/>
  <c r="AL119" i="50"/>
  <c r="Q119" i="50" s="1"/>
  <c r="P118" i="50"/>
  <c r="AJ119" i="50"/>
  <c r="O119" i="50" s="1"/>
  <c r="AI119" i="50"/>
  <c r="N119" i="50" s="1"/>
  <c r="T118" i="50"/>
  <c r="R118" i="50"/>
  <c r="Q118" i="50"/>
  <c r="J118" i="50"/>
  <c r="H118" i="50"/>
  <c r="D118" i="50"/>
  <c r="B118" i="50"/>
  <c r="AP117" i="50"/>
  <c r="AG117" i="50"/>
  <c r="L117" i="50" s="1"/>
  <c r="AF117" i="50"/>
  <c r="K117" i="50" s="1"/>
  <c r="AB117" i="50"/>
  <c r="G117" i="50" s="1"/>
  <c r="AN117" i="50"/>
  <c r="S117" i="50" s="1"/>
  <c r="AM117" i="50"/>
  <c r="R117" i="50" s="1"/>
  <c r="AL117" i="50"/>
  <c r="Q117" i="50"/>
  <c r="AK117" i="50"/>
  <c r="P117" i="50" s="1"/>
  <c r="T116" i="50"/>
  <c r="S116" i="50"/>
  <c r="Q116" i="50"/>
  <c r="P116" i="50"/>
  <c r="N116" i="50"/>
  <c r="M116" i="50"/>
  <c r="L116" i="50"/>
  <c r="K116" i="50"/>
  <c r="H116" i="50"/>
  <c r="G116" i="50"/>
  <c r="E116" i="50"/>
  <c r="B116" i="50"/>
  <c r="AP115" i="50"/>
  <c r="AF115" i="50"/>
  <c r="K115" i="50" s="1"/>
  <c r="AE115" i="50"/>
  <c r="J115" i="50" s="1"/>
  <c r="AD115" i="50"/>
  <c r="I115" i="50"/>
  <c r="AC115" i="50"/>
  <c r="H115" i="50"/>
  <c r="E115" i="50"/>
  <c r="AO115" i="50"/>
  <c r="T115" i="50" s="1"/>
  <c r="AN115" i="50"/>
  <c r="S115" i="50" s="1"/>
  <c r="R115" i="50"/>
  <c r="AL115" i="50"/>
  <c r="Q115" i="50"/>
  <c r="AJ115" i="50"/>
  <c r="O115" i="50" s="1"/>
  <c r="T114" i="50"/>
  <c r="S114" i="50"/>
  <c r="R114" i="50"/>
  <c r="Q114" i="50"/>
  <c r="P114" i="50"/>
  <c r="N114" i="50"/>
  <c r="G114" i="50"/>
  <c r="E114" i="50"/>
  <c r="AP113" i="50"/>
  <c r="AE113" i="50"/>
  <c r="J113" i="50"/>
  <c r="AA113" i="50"/>
  <c r="F113" i="50"/>
  <c r="Z113" i="50"/>
  <c r="E113" i="50"/>
  <c r="AN113" i="50"/>
  <c r="S113" i="50"/>
  <c r="AM113" i="50"/>
  <c r="R113" i="50"/>
  <c r="AL113" i="50"/>
  <c r="Q113" i="50"/>
  <c r="AH113" i="50"/>
  <c r="M113" i="50" s="1"/>
  <c r="T112" i="50"/>
  <c r="S112" i="50"/>
  <c r="R112" i="50"/>
  <c r="Q112" i="50"/>
  <c r="M112" i="50"/>
  <c r="K112" i="50"/>
  <c r="G112" i="50"/>
  <c r="E112" i="50"/>
  <c r="AP111" i="50"/>
  <c r="AL111" i="50"/>
  <c r="Q111" i="50" s="1"/>
  <c r="X111" i="50"/>
  <c r="C111" i="50"/>
  <c r="Q110" i="50"/>
  <c r="AH111" i="50"/>
  <c r="M111" i="50" s="1"/>
  <c r="I110" i="50"/>
  <c r="H110" i="50"/>
  <c r="G110" i="50"/>
  <c r="C110" i="50"/>
  <c r="AP109" i="50"/>
  <c r="AD109" i="50"/>
  <c r="I109" i="50"/>
  <c r="AC109" i="50"/>
  <c r="AB109" i="50"/>
  <c r="G109" i="50" s="1"/>
  <c r="AA109" i="50"/>
  <c r="F109" i="50"/>
  <c r="Z109" i="50"/>
  <c r="E109" i="50"/>
  <c r="Y109" i="50"/>
  <c r="D109" i="50" s="1"/>
  <c r="X109" i="50"/>
  <c r="C109" i="50"/>
  <c r="W109" i="50"/>
  <c r="B109" i="50"/>
  <c r="H109" i="50"/>
  <c r="P109" i="50"/>
  <c r="AJ109" i="50"/>
  <c r="O109" i="50" s="1"/>
  <c r="AI109" i="50"/>
  <c r="N109" i="50"/>
  <c r="N108" i="50"/>
  <c r="K108" i="50"/>
  <c r="I108" i="50"/>
  <c r="H108" i="50"/>
  <c r="G108" i="50"/>
  <c r="F108" i="50"/>
  <c r="E108" i="50"/>
  <c r="D108" i="50"/>
  <c r="C108" i="50"/>
  <c r="B108" i="50"/>
  <c r="AP107" i="50"/>
  <c r="AG107" i="50"/>
  <c r="L107" i="50"/>
  <c r="AF107" i="50"/>
  <c r="K107" i="50" s="1"/>
  <c r="AE107" i="50"/>
  <c r="J107" i="50" s="1"/>
  <c r="AD107" i="50"/>
  <c r="I107" i="50"/>
  <c r="AC107" i="50"/>
  <c r="H107" i="50"/>
  <c r="AB107" i="50"/>
  <c r="G107" i="50" s="1"/>
  <c r="AA107" i="50"/>
  <c r="F107" i="50" s="1"/>
  <c r="Z107" i="50"/>
  <c r="E107" i="50" s="1"/>
  <c r="Y107" i="50"/>
  <c r="X107" i="50"/>
  <c r="C107" i="50"/>
  <c r="W107" i="50"/>
  <c r="D107" i="50"/>
  <c r="B107" i="50"/>
  <c r="AK107" i="50"/>
  <c r="P107" i="50" s="1"/>
  <c r="L106" i="50"/>
  <c r="K106" i="50"/>
  <c r="I106" i="50"/>
  <c r="H106" i="50"/>
  <c r="G106" i="50"/>
  <c r="F106" i="50"/>
  <c r="E106" i="50"/>
  <c r="D106" i="50"/>
  <c r="C106" i="50"/>
  <c r="B106" i="50"/>
  <c r="AP105" i="50"/>
  <c r="AG105" i="50"/>
  <c r="L105" i="50" s="1"/>
  <c r="AD105" i="50"/>
  <c r="I105" i="50" s="1"/>
  <c r="AC105" i="50"/>
  <c r="H105" i="50"/>
  <c r="AB105" i="50"/>
  <c r="G105" i="50" s="1"/>
  <c r="AA105" i="50"/>
  <c r="F105" i="50" s="1"/>
  <c r="Z105" i="50"/>
  <c r="Y105" i="50"/>
  <c r="D105" i="50"/>
  <c r="X105" i="50"/>
  <c r="C105" i="50"/>
  <c r="W105" i="50"/>
  <c r="B105" i="50" s="1"/>
  <c r="E105" i="50"/>
  <c r="AJ105" i="50"/>
  <c r="O105" i="50" s="1"/>
  <c r="AI105" i="50"/>
  <c r="N105" i="50"/>
  <c r="L104" i="50"/>
  <c r="K104" i="50"/>
  <c r="I104" i="50"/>
  <c r="H104" i="50"/>
  <c r="G104" i="50"/>
  <c r="F104" i="50"/>
  <c r="E104" i="50"/>
  <c r="D104" i="50"/>
  <c r="C104" i="50"/>
  <c r="B104" i="50"/>
  <c r="AG103" i="50"/>
  <c r="L103" i="50"/>
  <c r="AF103" i="50"/>
  <c r="K103" i="50"/>
  <c r="AE103" i="50"/>
  <c r="J103" i="50"/>
  <c r="AD103" i="50"/>
  <c r="I103" i="50" s="1"/>
  <c r="AC103" i="50"/>
  <c r="H103" i="50"/>
  <c r="AB103" i="50"/>
  <c r="G103" i="50" s="1"/>
  <c r="AA103" i="50"/>
  <c r="F103" i="50"/>
  <c r="Z103" i="50"/>
  <c r="E103" i="50"/>
  <c r="Y103" i="50"/>
  <c r="D103" i="50"/>
  <c r="X103" i="50"/>
  <c r="C103" i="50" s="1"/>
  <c r="W103" i="50"/>
  <c r="B103" i="50" s="1"/>
  <c r="N102" i="50"/>
  <c r="L102" i="50"/>
  <c r="K102" i="50"/>
  <c r="J102" i="50"/>
  <c r="I102" i="50"/>
  <c r="H102" i="50"/>
  <c r="G102" i="50"/>
  <c r="F102" i="50"/>
  <c r="E102" i="50"/>
  <c r="D102" i="50"/>
  <c r="C102" i="50"/>
  <c r="B102" i="50"/>
  <c r="AP101" i="50"/>
  <c r="N101" i="50"/>
  <c r="AF101" i="50"/>
  <c r="K101" i="50"/>
  <c r="AE101" i="50"/>
  <c r="J101" i="50" s="1"/>
  <c r="AD101" i="50"/>
  <c r="I101" i="50"/>
  <c r="AC101" i="50"/>
  <c r="H101" i="50"/>
  <c r="AB101" i="50"/>
  <c r="AA101" i="50"/>
  <c r="F101" i="50"/>
  <c r="Z101" i="50"/>
  <c r="Y101" i="50"/>
  <c r="D101" i="50" s="1"/>
  <c r="X101" i="50"/>
  <c r="C101" i="50" s="1"/>
  <c r="W101" i="50"/>
  <c r="B101" i="50" s="1"/>
  <c r="G101" i="50"/>
  <c r="E101" i="50"/>
  <c r="N100" i="50"/>
  <c r="M100" i="50"/>
  <c r="K100" i="50"/>
  <c r="J100" i="50"/>
  <c r="I100" i="50"/>
  <c r="H100" i="50"/>
  <c r="G100" i="50"/>
  <c r="F100" i="50"/>
  <c r="E100" i="50"/>
  <c r="D100" i="50"/>
  <c r="C100" i="50"/>
  <c r="B100" i="50"/>
  <c r="AP99" i="50"/>
  <c r="AG99" i="50"/>
  <c r="L99" i="50" s="1"/>
  <c r="AF99" i="50"/>
  <c r="K99" i="50" s="1"/>
  <c r="AE99" i="50"/>
  <c r="J99" i="50"/>
  <c r="AD99" i="50"/>
  <c r="I99" i="50"/>
  <c r="AC99" i="50"/>
  <c r="H99" i="50" s="1"/>
  <c r="AB99" i="50"/>
  <c r="G99" i="50"/>
  <c r="AA99" i="50"/>
  <c r="F99" i="50"/>
  <c r="Z99" i="50"/>
  <c r="E99" i="50" s="1"/>
  <c r="Y99" i="50"/>
  <c r="D99" i="50"/>
  <c r="X99" i="50"/>
  <c r="C99" i="50"/>
  <c r="W99" i="50"/>
  <c r="B99" i="50" s="1"/>
  <c r="L98" i="50"/>
  <c r="K98" i="50"/>
  <c r="I98" i="50"/>
  <c r="H98" i="50"/>
  <c r="G98" i="50"/>
  <c r="F98" i="50"/>
  <c r="E98" i="50"/>
  <c r="D98" i="50"/>
  <c r="C98" i="50"/>
  <c r="B98" i="50"/>
  <c r="AP97" i="50"/>
  <c r="AD97" i="50"/>
  <c r="I97" i="50" s="1"/>
  <c r="AC97" i="50"/>
  <c r="H97" i="50"/>
  <c r="AB97" i="50"/>
  <c r="G97" i="50"/>
  <c r="AA97" i="50"/>
  <c r="F97" i="50"/>
  <c r="Z97" i="50"/>
  <c r="E97" i="50" s="1"/>
  <c r="Y97" i="50"/>
  <c r="D97" i="50" s="1"/>
  <c r="X97" i="50"/>
  <c r="W97" i="50"/>
  <c r="B97" i="50" s="1"/>
  <c r="C97" i="50"/>
  <c r="K96" i="50"/>
  <c r="I96" i="50"/>
  <c r="H96" i="50"/>
  <c r="G96" i="50"/>
  <c r="F96" i="50"/>
  <c r="E96" i="50"/>
  <c r="D96" i="50"/>
  <c r="C96" i="50"/>
  <c r="B96" i="50"/>
  <c r="K95" i="50"/>
  <c r="AD95" i="50"/>
  <c r="I95" i="50"/>
  <c r="AC95" i="50"/>
  <c r="H95" i="50"/>
  <c r="AB95" i="50"/>
  <c r="G95" i="50"/>
  <c r="AA95" i="50"/>
  <c r="F95" i="50" s="1"/>
  <c r="Z95" i="50"/>
  <c r="E95" i="50"/>
  <c r="Y95" i="50"/>
  <c r="D95" i="50" s="1"/>
  <c r="X95" i="50"/>
  <c r="C95" i="50"/>
  <c r="W95" i="50"/>
  <c r="B95" i="50" s="1"/>
  <c r="K94" i="50"/>
  <c r="I94" i="50"/>
  <c r="H94" i="50"/>
  <c r="G94" i="50"/>
  <c r="F94" i="50"/>
  <c r="E94" i="50"/>
  <c r="D94" i="50"/>
  <c r="C94" i="50"/>
  <c r="B94" i="50"/>
  <c r="J93" i="50"/>
  <c r="AD93" i="50"/>
  <c r="I93" i="50" s="1"/>
  <c r="AC93" i="50"/>
  <c r="H93" i="50" s="1"/>
  <c r="AB93" i="50"/>
  <c r="AA93" i="50"/>
  <c r="F93" i="50" s="1"/>
  <c r="Z93" i="50"/>
  <c r="E93" i="50"/>
  <c r="Y93" i="50"/>
  <c r="D93" i="50"/>
  <c r="X93" i="50"/>
  <c r="C93" i="50"/>
  <c r="W93" i="50"/>
  <c r="B93" i="50"/>
  <c r="G93" i="50"/>
  <c r="J92" i="50"/>
  <c r="I92" i="50"/>
  <c r="H92" i="50"/>
  <c r="G92" i="50"/>
  <c r="F92" i="50"/>
  <c r="E92" i="50"/>
  <c r="D92" i="50"/>
  <c r="C92" i="50"/>
  <c r="B92" i="50"/>
  <c r="AC91" i="50"/>
  <c r="H91" i="50" s="1"/>
  <c r="AB91" i="50"/>
  <c r="AA91" i="50"/>
  <c r="F91" i="50" s="1"/>
  <c r="Z91" i="50"/>
  <c r="E91" i="50"/>
  <c r="Y91" i="50"/>
  <c r="D91" i="50"/>
  <c r="X91" i="50"/>
  <c r="C91" i="50"/>
  <c r="W91" i="50"/>
  <c r="B91" i="50"/>
  <c r="I91" i="50"/>
  <c r="G91" i="50"/>
  <c r="I90" i="50"/>
  <c r="H90" i="50"/>
  <c r="G90" i="50"/>
  <c r="F90" i="50"/>
  <c r="E90" i="50"/>
  <c r="D90" i="50"/>
  <c r="C90" i="50"/>
  <c r="B90" i="50"/>
  <c r="AB89" i="50"/>
  <c r="AA89" i="50"/>
  <c r="F89" i="50" s="1"/>
  <c r="Z89" i="50"/>
  <c r="E89" i="50"/>
  <c r="Y89" i="50"/>
  <c r="D89" i="50"/>
  <c r="X89" i="50"/>
  <c r="C89" i="50"/>
  <c r="W89" i="50"/>
  <c r="B89" i="50" s="1"/>
  <c r="H89" i="50"/>
  <c r="G89" i="50"/>
  <c r="H88" i="50"/>
  <c r="G88" i="50"/>
  <c r="F88" i="50"/>
  <c r="E88" i="50"/>
  <c r="D88" i="50"/>
  <c r="C88" i="50"/>
  <c r="B88" i="50"/>
  <c r="AA87" i="50"/>
  <c r="F87" i="50"/>
  <c r="Z87" i="50"/>
  <c r="E87" i="50"/>
  <c r="Y87" i="50"/>
  <c r="D87" i="50"/>
  <c r="X87" i="50"/>
  <c r="W87" i="50"/>
  <c r="B87" i="50"/>
  <c r="G87" i="50"/>
  <c r="C87" i="50"/>
  <c r="G86" i="50"/>
  <c r="F86" i="50"/>
  <c r="E86" i="50"/>
  <c r="D86" i="50"/>
  <c r="C86" i="50"/>
  <c r="B86" i="50"/>
  <c r="Z85" i="50"/>
  <c r="E85" i="50" s="1"/>
  <c r="Y85" i="50"/>
  <c r="D85" i="50" s="1"/>
  <c r="X85" i="50"/>
  <c r="C85" i="50" s="1"/>
  <c r="W85" i="50"/>
  <c r="B85" i="50"/>
  <c r="F85" i="50"/>
  <c r="F84" i="50"/>
  <c r="E84" i="50"/>
  <c r="D84" i="50"/>
  <c r="C84" i="50"/>
  <c r="B84" i="50"/>
  <c r="Y83" i="50"/>
  <c r="D83" i="50"/>
  <c r="X83" i="50"/>
  <c r="C83" i="50" s="1"/>
  <c r="W83" i="50"/>
  <c r="B83" i="50" s="1"/>
  <c r="E83" i="50"/>
  <c r="E82" i="50"/>
  <c r="D82" i="50"/>
  <c r="C82" i="50"/>
  <c r="B82" i="50"/>
  <c r="D81" i="50"/>
  <c r="X81" i="50"/>
  <c r="C81" i="50"/>
  <c r="W81" i="50"/>
  <c r="B81" i="50" s="1"/>
  <c r="D80" i="50"/>
  <c r="C80" i="50"/>
  <c r="B80" i="50"/>
  <c r="C79" i="50"/>
  <c r="W79" i="50"/>
  <c r="B79" i="50" s="1"/>
  <c r="C78" i="50"/>
  <c r="B78" i="50"/>
  <c r="B77" i="50"/>
  <c r="B76" i="50"/>
  <c r="Q40" i="49"/>
  <c r="Q39" i="49"/>
  <c r="Q38" i="49"/>
  <c r="Q37" i="49"/>
  <c r="Q36" i="49"/>
  <c r="Q35" i="49"/>
  <c r="Q34" i="49"/>
  <c r="Q33" i="49"/>
  <c r="Q32" i="49"/>
  <c r="Q31" i="49"/>
  <c r="Q30" i="49"/>
  <c r="Q29" i="49"/>
  <c r="Q28" i="49"/>
  <c r="Q27" i="49"/>
  <c r="Q26" i="49"/>
  <c r="Q25" i="49"/>
  <c r="G40" i="49"/>
  <c r="G39" i="49"/>
  <c r="G38" i="49"/>
  <c r="G37" i="49"/>
  <c r="G36" i="49"/>
  <c r="G35" i="49"/>
  <c r="G34" i="49"/>
  <c r="G33" i="49"/>
  <c r="G32" i="49"/>
  <c r="G31" i="49"/>
  <c r="G30" i="49"/>
  <c r="G29" i="49"/>
  <c r="G28" i="49"/>
  <c r="G27" i="49"/>
  <c r="G26" i="49"/>
  <c r="J40" i="49"/>
  <c r="J39" i="49"/>
  <c r="J38" i="49"/>
  <c r="J37" i="49"/>
  <c r="J36" i="49"/>
  <c r="J35" i="49"/>
  <c r="J34" i="49"/>
  <c r="J33" i="49"/>
  <c r="J32" i="49"/>
  <c r="J31" i="49"/>
  <c r="J30" i="49"/>
  <c r="J29" i="49"/>
  <c r="J28" i="49"/>
  <c r="J27" i="49"/>
  <c r="J26" i="49"/>
  <c r="J25" i="49"/>
  <c r="G25" i="49"/>
  <c r="T52" i="48"/>
  <c r="R52" i="48"/>
  <c r="T51" i="48"/>
  <c r="R51" i="48"/>
  <c r="T50" i="48"/>
  <c r="R50" i="48"/>
  <c r="T49" i="48"/>
  <c r="R49" i="48"/>
  <c r="T48" i="48"/>
  <c r="R48" i="48"/>
  <c r="T47" i="48"/>
  <c r="R47" i="48"/>
  <c r="T46" i="48"/>
  <c r="R46" i="48"/>
  <c r="T45" i="48"/>
  <c r="R45" i="48"/>
  <c r="T44" i="48"/>
  <c r="R44" i="48"/>
  <c r="T43" i="48"/>
  <c r="R43" i="48"/>
  <c r="T42" i="48"/>
  <c r="R42" i="48"/>
  <c r="T41" i="48"/>
  <c r="R41" i="48"/>
  <c r="T40" i="48"/>
  <c r="R40" i="48"/>
  <c r="T39" i="48"/>
  <c r="R39" i="48"/>
  <c r="T38" i="48"/>
  <c r="R38" i="48"/>
  <c r="T37" i="48"/>
  <c r="R37" i="48"/>
  <c r="T36" i="48"/>
  <c r="R36" i="48"/>
  <c r="T35" i="48"/>
  <c r="R35" i="48"/>
  <c r="T34" i="48"/>
  <c r="R34" i="48"/>
  <c r="T33" i="48"/>
  <c r="R33" i="48"/>
  <c r="T32" i="48"/>
  <c r="R32" i="48"/>
  <c r="T31" i="48"/>
  <c r="R31" i="48"/>
  <c r="T30" i="48"/>
  <c r="R30" i="48"/>
  <c r="T29" i="48"/>
  <c r="R29" i="48"/>
  <c r="T28" i="48"/>
  <c r="R28" i="48"/>
  <c r="T27" i="48"/>
  <c r="R27" i="48"/>
  <c r="T26" i="48"/>
  <c r="R26" i="48"/>
  <c r="T25" i="48"/>
  <c r="R25" i="48"/>
  <c r="G27" i="48"/>
  <c r="G28" i="48"/>
  <c r="G29" i="48"/>
  <c r="G30" i="48"/>
  <c r="G31" i="48"/>
  <c r="G32" i="48"/>
  <c r="G33" i="48"/>
  <c r="G34" i="48"/>
  <c r="G35" i="48"/>
  <c r="G36" i="48"/>
  <c r="G37" i="48"/>
  <c r="G38" i="48"/>
  <c r="G39" i="48"/>
  <c r="G40" i="48"/>
  <c r="G41" i="48"/>
  <c r="G42" i="48"/>
  <c r="G43" i="48"/>
  <c r="G44" i="48"/>
  <c r="G45" i="48"/>
  <c r="G46" i="48"/>
  <c r="G47" i="48"/>
  <c r="G48" i="48"/>
  <c r="G49" i="48"/>
  <c r="G50" i="48"/>
  <c r="G51" i="48"/>
  <c r="G52" i="48"/>
  <c r="I27" i="48"/>
  <c r="I28" i="48"/>
  <c r="I29" i="48"/>
  <c r="I30" i="48"/>
  <c r="I31" i="48"/>
  <c r="I32" i="48"/>
  <c r="I33" i="48"/>
  <c r="I34" i="48"/>
  <c r="I35" i="48"/>
  <c r="I36" i="48"/>
  <c r="I37" i="48"/>
  <c r="I38" i="48"/>
  <c r="I39" i="48"/>
  <c r="I40" i="48"/>
  <c r="I41" i="48"/>
  <c r="I42" i="48"/>
  <c r="I43" i="48"/>
  <c r="I44" i="48"/>
  <c r="I45" i="48"/>
  <c r="I46" i="48"/>
  <c r="I47" i="48"/>
  <c r="I48" i="48"/>
  <c r="I49" i="48"/>
  <c r="I50" i="48"/>
  <c r="I51" i="48"/>
  <c r="I52" i="48"/>
  <c r="I26" i="48"/>
  <c r="G26" i="48"/>
  <c r="I25" i="48"/>
  <c r="G25" i="48"/>
  <c r="W89" i="47"/>
  <c r="B89" i="47" s="1"/>
  <c r="X89" i="47"/>
  <c r="C89" i="47" s="1"/>
  <c r="Y89" i="47"/>
  <c r="D89" i="47" s="1"/>
  <c r="Z89" i="47"/>
  <c r="E89" i="47" s="1"/>
  <c r="AA89" i="47"/>
  <c r="AB89" i="47"/>
  <c r="AC89" i="47"/>
  <c r="H89" i="47" s="1"/>
  <c r="T203" i="47"/>
  <c r="AO133" i="47" s="1"/>
  <c r="T133" i="47" s="1"/>
  <c r="S203" i="47"/>
  <c r="AN133" i="47" s="1"/>
  <c r="S133" i="47" s="1"/>
  <c r="R203" i="47"/>
  <c r="AM133" i="47" s="1"/>
  <c r="R133" i="47" s="1"/>
  <c r="Q203" i="47"/>
  <c r="P203" i="47"/>
  <c r="O203" i="47"/>
  <c r="N203" i="47"/>
  <c r="M203" i="47"/>
  <c r="AH133" i="47" s="1"/>
  <c r="M133" i="47" s="1"/>
  <c r="L203" i="47"/>
  <c r="AG133" i="47" s="1"/>
  <c r="L133" i="47" s="1"/>
  <c r="K203" i="47"/>
  <c r="AF133" i="47" s="1"/>
  <c r="K133" i="47" s="1"/>
  <c r="J203" i="47"/>
  <c r="I203" i="47"/>
  <c r="H203" i="47"/>
  <c r="G203" i="47"/>
  <c r="F203" i="47"/>
  <c r="E203" i="47"/>
  <c r="Z133" i="47" s="1"/>
  <c r="E133" i="47" s="1"/>
  <c r="D203" i="47"/>
  <c r="Y133" i="47" s="1"/>
  <c r="D133" i="47" s="1"/>
  <c r="C203" i="47"/>
  <c r="B203" i="47"/>
  <c r="W133" i="47" s="1"/>
  <c r="B133" i="47" s="1"/>
  <c r="T201" i="47"/>
  <c r="S201" i="47"/>
  <c r="R201" i="47"/>
  <c r="Q201" i="47"/>
  <c r="AL131" i="47" s="1"/>
  <c r="P201" i="47"/>
  <c r="AK131" i="47" s="1"/>
  <c r="O201" i="47"/>
  <c r="AJ131" i="47" s="1"/>
  <c r="O131" i="47" s="1"/>
  <c r="N201" i="47"/>
  <c r="AI131" i="47" s="1"/>
  <c r="N131" i="47" s="1"/>
  <c r="M201" i="47"/>
  <c r="L201" i="47"/>
  <c r="K201" i="47"/>
  <c r="J201" i="47"/>
  <c r="I201" i="47"/>
  <c r="H201" i="47"/>
  <c r="AC131" i="47" s="1"/>
  <c r="H131" i="47" s="1"/>
  <c r="G201" i="47"/>
  <c r="AB131" i="47" s="1"/>
  <c r="G131" i="47" s="1"/>
  <c r="F201" i="47"/>
  <c r="AA131" i="47" s="1"/>
  <c r="F131" i="47" s="1"/>
  <c r="E201" i="47"/>
  <c r="D201" i="47"/>
  <c r="Y131" i="47" s="1"/>
  <c r="C201" i="47"/>
  <c r="B201" i="47"/>
  <c r="T199" i="47"/>
  <c r="AO129" i="47" s="1"/>
  <c r="S199" i="47"/>
  <c r="R199" i="47"/>
  <c r="AM129" i="47" s="1"/>
  <c r="R129" i="47" s="1"/>
  <c r="Q199" i="47"/>
  <c r="P199" i="47"/>
  <c r="AK129" i="47" s="1"/>
  <c r="P129" i="47" s="1"/>
  <c r="O199" i="47"/>
  <c r="N199" i="47"/>
  <c r="AI129" i="47" s="1"/>
  <c r="N129" i="47" s="1"/>
  <c r="M199" i="47"/>
  <c r="L199" i="47"/>
  <c r="AG129" i="47" s="1"/>
  <c r="L129" i="47" s="1"/>
  <c r="K199" i="47"/>
  <c r="AF129" i="47" s="1"/>
  <c r="K129" i="47" s="1"/>
  <c r="J199" i="47"/>
  <c r="AE129" i="47" s="1"/>
  <c r="J129" i="47" s="1"/>
  <c r="I199" i="47"/>
  <c r="AD129" i="47" s="1"/>
  <c r="I129" i="47" s="1"/>
  <c r="H199" i="47"/>
  <c r="G199" i="47"/>
  <c r="F199" i="47"/>
  <c r="E199" i="47"/>
  <c r="D199" i="47"/>
  <c r="C199" i="47"/>
  <c r="X129" i="47" s="1"/>
  <c r="C129" i="47" s="1"/>
  <c r="B199" i="47"/>
  <c r="W129" i="47" s="1"/>
  <c r="B129" i="47" s="1"/>
  <c r="T197" i="47"/>
  <c r="AO127" i="47" s="1"/>
  <c r="T127" i="47" s="1"/>
  <c r="S197" i="47"/>
  <c r="AN127" i="47" s="1"/>
  <c r="R197" i="47"/>
  <c r="Q197" i="47"/>
  <c r="P197" i="47"/>
  <c r="O197" i="47"/>
  <c r="N197" i="47"/>
  <c r="AI127" i="47" s="1"/>
  <c r="M197" i="47"/>
  <c r="AH127" i="47" s="1"/>
  <c r="M127" i="47" s="1"/>
  <c r="L197" i="47"/>
  <c r="AG127" i="47" s="1"/>
  <c r="L127" i="47" s="1"/>
  <c r="K197" i="47"/>
  <c r="AF127" i="47" s="1"/>
  <c r="J197" i="47"/>
  <c r="I197" i="47"/>
  <c r="H197" i="47"/>
  <c r="G197" i="47"/>
  <c r="AB127" i="47" s="1"/>
  <c r="G127" i="47" s="1"/>
  <c r="F197" i="47"/>
  <c r="AA127" i="47" s="1"/>
  <c r="F127" i="47" s="1"/>
  <c r="E197" i="47"/>
  <c r="Z127" i="47" s="1"/>
  <c r="E127" i="47" s="1"/>
  <c r="D197" i="47"/>
  <c r="Y127" i="47" s="1"/>
  <c r="D127" i="47" s="1"/>
  <c r="C197" i="47"/>
  <c r="X127" i="47" s="1"/>
  <c r="C127" i="47" s="1"/>
  <c r="B197" i="47"/>
  <c r="T195" i="47"/>
  <c r="AO125" i="47" s="1"/>
  <c r="T125" i="47" s="1"/>
  <c r="S195" i="47"/>
  <c r="R195" i="47"/>
  <c r="Q195" i="47"/>
  <c r="P195" i="47"/>
  <c r="AK125" i="47" s="1"/>
  <c r="P125" i="47" s="1"/>
  <c r="O195" i="47"/>
  <c r="AJ125" i="47" s="1"/>
  <c r="O125" i="47" s="1"/>
  <c r="N195" i="47"/>
  <c r="M195" i="47"/>
  <c r="L195" i="47"/>
  <c r="K195" i="47"/>
  <c r="J195" i="47"/>
  <c r="AE125" i="47" s="1"/>
  <c r="J125" i="47" s="1"/>
  <c r="I195" i="47"/>
  <c r="H195" i="47"/>
  <c r="AC125" i="47" s="1"/>
  <c r="H125" i="47" s="1"/>
  <c r="G195" i="47"/>
  <c r="AB125" i="47" s="1"/>
  <c r="G125" i="47" s="1"/>
  <c r="F195" i="47"/>
  <c r="AA125" i="47" s="1"/>
  <c r="F125" i="47" s="1"/>
  <c r="E195" i="47"/>
  <c r="Z125" i="47" s="1"/>
  <c r="E125" i="47" s="1"/>
  <c r="D195" i="47"/>
  <c r="C195" i="47"/>
  <c r="B195" i="47"/>
  <c r="T193" i="47"/>
  <c r="AO123" i="47" s="1"/>
  <c r="S193" i="47"/>
  <c r="AN123" i="47" s="1"/>
  <c r="S123" i="47" s="1"/>
  <c r="R193" i="47"/>
  <c r="AM123" i="47" s="1"/>
  <c r="R123" i="47" s="1"/>
  <c r="Q193" i="47"/>
  <c r="AL123" i="47" s="1"/>
  <c r="Q123" i="47" s="1"/>
  <c r="P193" i="47"/>
  <c r="O193" i="47"/>
  <c r="N193" i="47"/>
  <c r="M193" i="47"/>
  <c r="L193" i="47"/>
  <c r="AG123" i="47" s="1"/>
  <c r="L123" i="47" s="1"/>
  <c r="K193" i="47"/>
  <c r="AF123" i="47" s="1"/>
  <c r="K123" i="47" s="1"/>
  <c r="J193" i="47"/>
  <c r="AE123" i="47" s="1"/>
  <c r="I193" i="47"/>
  <c r="H193" i="47"/>
  <c r="G193" i="47"/>
  <c r="AB123" i="47" s="1"/>
  <c r="F193" i="47"/>
  <c r="E193" i="47"/>
  <c r="D193" i="47"/>
  <c r="Y123" i="47" s="1"/>
  <c r="D123" i="47" s="1"/>
  <c r="C193" i="47"/>
  <c r="X123" i="47" s="1"/>
  <c r="C123" i="47" s="1"/>
  <c r="B193" i="47"/>
  <c r="W123" i="47" s="1"/>
  <c r="B123" i="47" s="1"/>
  <c r="T191" i="47"/>
  <c r="S191" i="47"/>
  <c r="R191" i="47"/>
  <c r="Q191" i="47"/>
  <c r="P191" i="47"/>
  <c r="O191" i="47"/>
  <c r="AJ121" i="47" s="1"/>
  <c r="N191" i="47"/>
  <c r="AI121" i="47" s="1"/>
  <c r="N121" i="47" s="1"/>
  <c r="M191" i="47"/>
  <c r="AH121" i="47" s="1"/>
  <c r="M121" i="47" s="1"/>
  <c r="T189" i="47"/>
  <c r="S189" i="47"/>
  <c r="R189" i="47"/>
  <c r="AM119" i="47" s="1"/>
  <c r="R119" i="47" s="1"/>
  <c r="Q189" i="47"/>
  <c r="P189" i="47"/>
  <c r="O189" i="47"/>
  <c r="N189" i="47"/>
  <c r="AI119" i="47" s="1"/>
  <c r="N119" i="47" s="1"/>
  <c r="M189" i="47"/>
  <c r="AH119" i="47" s="1"/>
  <c r="M119" i="47" s="1"/>
  <c r="T187" i="47"/>
  <c r="AO117" i="47" s="1"/>
  <c r="S187" i="47"/>
  <c r="R187" i="47"/>
  <c r="Q187" i="47"/>
  <c r="P187" i="47"/>
  <c r="AK117" i="47" s="1"/>
  <c r="P117" i="47" s="1"/>
  <c r="O187" i="47"/>
  <c r="N187" i="47"/>
  <c r="AI117" i="47" s="1"/>
  <c r="N117" i="47" s="1"/>
  <c r="M187" i="47"/>
  <c r="AH117" i="47" s="1"/>
  <c r="M117" i="47" s="1"/>
  <c r="T185" i="47"/>
  <c r="AO115" i="47" s="1"/>
  <c r="T115" i="47" s="1"/>
  <c r="S185" i="47"/>
  <c r="AN115" i="47" s="1"/>
  <c r="R185" i="47"/>
  <c r="Q185" i="47"/>
  <c r="P185" i="47"/>
  <c r="O185" i="47"/>
  <c r="N185" i="47"/>
  <c r="AI115" i="47" s="1"/>
  <c r="N115" i="47" s="1"/>
  <c r="M185" i="47"/>
  <c r="AH115" i="47" s="1"/>
  <c r="M115" i="47" s="1"/>
  <c r="T183" i="47"/>
  <c r="S183" i="47"/>
  <c r="R183" i="47"/>
  <c r="Q183" i="47"/>
  <c r="P183" i="47"/>
  <c r="AK113" i="47" s="1"/>
  <c r="O183" i="47"/>
  <c r="AJ113" i="47" s="1"/>
  <c r="O113" i="47" s="1"/>
  <c r="N183" i="47"/>
  <c r="AI113" i="47" s="1"/>
  <c r="N113" i="47" s="1"/>
  <c r="M183" i="47"/>
  <c r="AH113" i="47" s="1"/>
  <c r="M113" i="47" s="1"/>
  <c r="S181" i="47"/>
  <c r="R181" i="47"/>
  <c r="Q181" i="47"/>
  <c r="P181" i="47"/>
  <c r="O181" i="47"/>
  <c r="N181" i="47"/>
  <c r="M181" i="47"/>
  <c r="AH111" i="47" s="1"/>
  <c r="M111" i="47" s="1"/>
  <c r="R179" i="47"/>
  <c r="AM109" i="47" s="1"/>
  <c r="R109" i="47" s="1"/>
  <c r="Q179" i="47"/>
  <c r="P179" i="47"/>
  <c r="O179" i="47"/>
  <c r="N179" i="47"/>
  <c r="M179" i="47"/>
  <c r="Q177" i="47"/>
  <c r="P177" i="47"/>
  <c r="AK107" i="47" s="1"/>
  <c r="P107" i="47" s="1"/>
  <c r="O177" i="47"/>
  <c r="N177" i="47"/>
  <c r="M177" i="47"/>
  <c r="P175" i="47"/>
  <c r="O175" i="47"/>
  <c r="N175" i="47"/>
  <c r="M175" i="47"/>
  <c r="O173" i="47"/>
  <c r="N173" i="47"/>
  <c r="M173" i="47"/>
  <c r="AH103" i="47" s="1"/>
  <c r="M103" i="47" s="1"/>
  <c r="N171" i="47"/>
  <c r="M171" i="47"/>
  <c r="AH101" i="47" s="1"/>
  <c r="M101" i="47" s="1"/>
  <c r="M169" i="47"/>
  <c r="AO135" i="47"/>
  <c r="AN135" i="47"/>
  <c r="AM135" i="47"/>
  <c r="AL135" i="47"/>
  <c r="AK135" i="47"/>
  <c r="AJ135" i="47"/>
  <c r="AI135" i="47"/>
  <c r="AH135" i="47"/>
  <c r="AG135" i="47"/>
  <c r="AF135" i="47"/>
  <c r="AE135" i="47"/>
  <c r="AD135" i="47"/>
  <c r="AC135" i="47"/>
  <c r="AB135" i="47"/>
  <c r="AA135" i="47"/>
  <c r="Z135" i="47"/>
  <c r="Y135" i="47"/>
  <c r="X135" i="47"/>
  <c r="W135" i="47"/>
  <c r="AP133" i="47"/>
  <c r="AD133" i="47"/>
  <c r="I133" i="47" s="1"/>
  <c r="AB133" i="47"/>
  <c r="G133" i="47"/>
  <c r="AL133" i="47"/>
  <c r="Q133" i="47"/>
  <c r="AK133" i="47"/>
  <c r="P133" i="47"/>
  <c r="AI133" i="47"/>
  <c r="N133" i="47" s="1"/>
  <c r="AE133" i="47"/>
  <c r="J133" i="47"/>
  <c r="AC133" i="47"/>
  <c r="H133" i="47" s="1"/>
  <c r="AA133" i="47"/>
  <c r="F133" i="47" s="1"/>
  <c r="X133" i="47"/>
  <c r="C133" i="47"/>
  <c r="AP131" i="47"/>
  <c r="AO131" i="47"/>
  <c r="T131" i="47" s="1"/>
  <c r="AG131" i="47"/>
  <c r="L131" i="47"/>
  <c r="AD131" i="47"/>
  <c r="I131" i="47" s="1"/>
  <c r="D131" i="47"/>
  <c r="Q131" i="47"/>
  <c r="AN131" i="47"/>
  <c r="S131" i="47" s="1"/>
  <c r="AM131" i="47"/>
  <c r="R131" i="47" s="1"/>
  <c r="P131" i="47"/>
  <c r="AH131" i="47"/>
  <c r="M131" i="47" s="1"/>
  <c r="AF131" i="47"/>
  <c r="K131" i="47"/>
  <c r="AE131" i="47"/>
  <c r="J131" i="47"/>
  <c r="Z131" i="47"/>
  <c r="E131" i="47"/>
  <c r="X131" i="47"/>
  <c r="C131" i="47" s="1"/>
  <c r="W131" i="47"/>
  <c r="B131" i="47" s="1"/>
  <c r="AP129" i="47"/>
  <c r="T129" i="47"/>
  <c r="AN129" i="47"/>
  <c r="S129" i="47"/>
  <c r="AL129" i="47"/>
  <c r="Q129" i="47" s="1"/>
  <c r="AA129" i="47"/>
  <c r="F129" i="47" s="1"/>
  <c r="Y129" i="47"/>
  <c r="D129" i="47" s="1"/>
  <c r="AJ129" i="47"/>
  <c r="O129" i="47" s="1"/>
  <c r="AH129" i="47"/>
  <c r="M129" i="47" s="1"/>
  <c r="AC129" i="47"/>
  <c r="H129" i="47" s="1"/>
  <c r="AB129" i="47"/>
  <c r="G129" i="47"/>
  <c r="Z129" i="47"/>
  <c r="E129" i="47"/>
  <c r="AP127" i="47"/>
  <c r="AM127" i="47"/>
  <c r="R127" i="47"/>
  <c r="AL127" i="47"/>
  <c r="AK127" i="47"/>
  <c r="P127" i="47"/>
  <c r="N127" i="47"/>
  <c r="K127" i="47"/>
  <c r="AE127" i="47"/>
  <c r="J127" i="47" s="1"/>
  <c r="AD127" i="47"/>
  <c r="I127" i="47" s="1"/>
  <c r="AC127" i="47"/>
  <c r="H127" i="47"/>
  <c r="W127" i="47"/>
  <c r="B127" i="47" s="1"/>
  <c r="S127" i="47"/>
  <c r="Q127" i="47"/>
  <c r="AJ127" i="47"/>
  <c r="O127" i="47"/>
  <c r="AP125" i="47"/>
  <c r="AN125" i="47"/>
  <c r="S125" i="47" s="1"/>
  <c r="AI125" i="47"/>
  <c r="N125" i="47" s="1"/>
  <c r="AH125" i="47"/>
  <c r="M125" i="47"/>
  <c r="AF125" i="47"/>
  <c r="K125" i="47" s="1"/>
  <c r="X125" i="47"/>
  <c r="C125" i="47"/>
  <c r="AM125" i="47"/>
  <c r="R125" i="47" s="1"/>
  <c r="AL125" i="47"/>
  <c r="Q125" i="47" s="1"/>
  <c r="AG125" i="47"/>
  <c r="L125" i="47" s="1"/>
  <c r="AD125" i="47"/>
  <c r="I125" i="47" s="1"/>
  <c r="Y125" i="47"/>
  <c r="D125" i="47" s="1"/>
  <c r="W125" i="47"/>
  <c r="B125" i="47"/>
  <c r="AP123" i="47"/>
  <c r="AK123" i="47"/>
  <c r="P123" i="47"/>
  <c r="AH123" i="47"/>
  <c r="M123" i="47" s="1"/>
  <c r="J123" i="47"/>
  <c r="AC123" i="47"/>
  <c r="H123" i="47" s="1"/>
  <c r="Z123" i="47"/>
  <c r="E123" i="47" s="1"/>
  <c r="T123" i="47"/>
  <c r="AJ123" i="47"/>
  <c r="O123" i="47" s="1"/>
  <c r="AI123" i="47"/>
  <c r="N123" i="47"/>
  <c r="AD123" i="47"/>
  <c r="I123" i="47"/>
  <c r="G123" i="47"/>
  <c r="AA123" i="47"/>
  <c r="F123" i="47"/>
  <c r="AP121" i="47"/>
  <c r="AM121" i="47"/>
  <c r="R121" i="47" s="1"/>
  <c r="AL121" i="47"/>
  <c r="Q121" i="47" s="1"/>
  <c r="AK121" i="47"/>
  <c r="P121" i="47" s="1"/>
  <c r="O121" i="47"/>
  <c r="AG121" i="47"/>
  <c r="AF121" i="47"/>
  <c r="K121" i="47"/>
  <c r="AE121" i="47"/>
  <c r="J121" i="47" s="1"/>
  <c r="AD121" i="47"/>
  <c r="AC121" i="47"/>
  <c r="H121" i="47" s="1"/>
  <c r="AB121" i="47"/>
  <c r="G121" i="47" s="1"/>
  <c r="AA121" i="47"/>
  <c r="F121" i="47" s="1"/>
  <c r="Z121" i="47"/>
  <c r="E121" i="47" s="1"/>
  <c r="Y121" i="47"/>
  <c r="D121" i="47" s="1"/>
  <c r="X121" i="47"/>
  <c r="C121" i="47" s="1"/>
  <c r="W121" i="47"/>
  <c r="B121" i="47" s="1"/>
  <c r="L121" i="47"/>
  <c r="I121" i="47"/>
  <c r="AO121" i="47"/>
  <c r="T121" i="47" s="1"/>
  <c r="AN121" i="47"/>
  <c r="S121" i="47" s="1"/>
  <c r="AP119" i="47"/>
  <c r="AO119" i="47"/>
  <c r="T119" i="47"/>
  <c r="AN119" i="47"/>
  <c r="AL119" i="47"/>
  <c r="Q119" i="47"/>
  <c r="AJ119" i="47"/>
  <c r="O119" i="47" s="1"/>
  <c r="AG119" i="47"/>
  <c r="L119" i="47" s="1"/>
  <c r="AF119" i="47"/>
  <c r="K119" i="47" s="1"/>
  <c r="AE119" i="47"/>
  <c r="J119" i="47" s="1"/>
  <c r="AD119" i="47"/>
  <c r="I119" i="47"/>
  <c r="AC119" i="47"/>
  <c r="H119" i="47" s="1"/>
  <c r="AB119" i="47"/>
  <c r="G119" i="47"/>
  <c r="AA119" i="47"/>
  <c r="F119" i="47" s="1"/>
  <c r="Z119" i="47"/>
  <c r="Y119" i="47"/>
  <c r="X119" i="47"/>
  <c r="C119" i="47" s="1"/>
  <c r="W119" i="47"/>
  <c r="B119" i="47" s="1"/>
  <c r="S119" i="47"/>
  <c r="E119" i="47"/>
  <c r="D119" i="47"/>
  <c r="AK119" i="47"/>
  <c r="P119" i="47"/>
  <c r="AP117" i="47"/>
  <c r="AN117" i="47"/>
  <c r="S117" i="47" s="1"/>
  <c r="AL117" i="47"/>
  <c r="Q117" i="47"/>
  <c r="AG117" i="47"/>
  <c r="L117" i="47" s="1"/>
  <c r="AF117" i="47"/>
  <c r="K117" i="47"/>
  <c r="AE117" i="47"/>
  <c r="J117" i="47" s="1"/>
  <c r="AD117" i="47"/>
  <c r="I117" i="47" s="1"/>
  <c r="AC117" i="47"/>
  <c r="H117" i="47"/>
  <c r="AB117" i="47"/>
  <c r="AA117" i="47"/>
  <c r="Z117" i="47"/>
  <c r="E117" i="47" s="1"/>
  <c r="Y117" i="47"/>
  <c r="D117" i="47"/>
  <c r="X117" i="47"/>
  <c r="C117" i="47" s="1"/>
  <c r="W117" i="47"/>
  <c r="B117" i="47" s="1"/>
  <c r="T117" i="47"/>
  <c r="G117" i="47"/>
  <c r="F117" i="47"/>
  <c r="AM117" i="47"/>
  <c r="R117" i="47"/>
  <c r="AP115" i="47"/>
  <c r="S115" i="47"/>
  <c r="AK115" i="47"/>
  <c r="P115" i="47"/>
  <c r="AJ115" i="47"/>
  <c r="O115" i="47" s="1"/>
  <c r="AG115" i="47"/>
  <c r="L115" i="47"/>
  <c r="AF115" i="47"/>
  <c r="K115" i="47" s="1"/>
  <c r="AE115" i="47"/>
  <c r="AD115" i="47"/>
  <c r="AC115" i="47"/>
  <c r="AB115" i="47"/>
  <c r="AA115" i="47"/>
  <c r="F115" i="47"/>
  <c r="Z115" i="47"/>
  <c r="E115" i="47" s="1"/>
  <c r="Y115" i="47"/>
  <c r="D115" i="47"/>
  <c r="X115" i="47"/>
  <c r="C115" i="47" s="1"/>
  <c r="W115" i="47"/>
  <c r="J115" i="47"/>
  <c r="I115" i="47"/>
  <c r="H115" i="47"/>
  <c r="G115" i="47"/>
  <c r="B115" i="47"/>
  <c r="AM115" i="47"/>
  <c r="R115" i="47" s="1"/>
  <c r="AL115" i="47"/>
  <c r="Q115" i="47" s="1"/>
  <c r="AP113" i="47"/>
  <c r="AM113" i="47"/>
  <c r="R113" i="47" s="1"/>
  <c r="AL113" i="47"/>
  <c r="AG113" i="47"/>
  <c r="L113" i="47" s="1"/>
  <c r="AF113" i="47"/>
  <c r="K113" i="47" s="1"/>
  <c r="AE113" i="47"/>
  <c r="J113" i="47"/>
  <c r="AD113" i="47"/>
  <c r="I113" i="47" s="1"/>
  <c r="AC113" i="47"/>
  <c r="H113" i="47" s="1"/>
  <c r="AB113" i="47"/>
  <c r="G113" i="47"/>
  <c r="AA113" i="47"/>
  <c r="F113" i="47" s="1"/>
  <c r="Z113" i="47"/>
  <c r="E113" i="47" s="1"/>
  <c r="Y113" i="47"/>
  <c r="X113" i="47"/>
  <c r="W113" i="47"/>
  <c r="B113" i="47"/>
  <c r="Q113" i="47"/>
  <c r="P113" i="47"/>
  <c r="D113" i="47"/>
  <c r="C113" i="47"/>
  <c r="AO113" i="47"/>
  <c r="T113" i="47" s="1"/>
  <c r="AN113" i="47"/>
  <c r="S113" i="47" s="1"/>
  <c r="AP111" i="47"/>
  <c r="AL111" i="47"/>
  <c r="Q111" i="47" s="1"/>
  <c r="AK111" i="47"/>
  <c r="P111" i="47" s="1"/>
  <c r="AJ111" i="47"/>
  <c r="O111" i="47" s="1"/>
  <c r="AI111" i="47"/>
  <c r="N111" i="47" s="1"/>
  <c r="AG111" i="47"/>
  <c r="AF111" i="47"/>
  <c r="K111" i="47"/>
  <c r="AE111" i="47"/>
  <c r="J111" i="47"/>
  <c r="AD111" i="47"/>
  <c r="I111" i="47" s="1"/>
  <c r="AC111" i="47"/>
  <c r="AB111" i="47"/>
  <c r="G111" i="47"/>
  <c r="AA111" i="47"/>
  <c r="F111" i="47"/>
  <c r="Z111" i="47"/>
  <c r="Y111" i="47"/>
  <c r="D111" i="47"/>
  <c r="X111" i="47"/>
  <c r="C111" i="47" s="1"/>
  <c r="W111" i="47"/>
  <c r="L111" i="47"/>
  <c r="H111" i="47"/>
  <c r="E111" i="47"/>
  <c r="B111" i="47"/>
  <c r="AN111" i="47"/>
  <c r="S111" i="47" s="1"/>
  <c r="AM111" i="47"/>
  <c r="R111" i="47" s="1"/>
  <c r="AP109" i="47"/>
  <c r="AG109" i="47"/>
  <c r="L109" i="47"/>
  <c r="AF109" i="47"/>
  <c r="K109" i="47" s="1"/>
  <c r="AE109" i="47"/>
  <c r="AD109" i="47"/>
  <c r="AC109" i="47"/>
  <c r="H109" i="47" s="1"/>
  <c r="AB109" i="47"/>
  <c r="G109" i="47"/>
  <c r="AA109" i="47"/>
  <c r="F109" i="47" s="1"/>
  <c r="Z109" i="47"/>
  <c r="E109" i="47"/>
  <c r="Y109" i="47"/>
  <c r="D109" i="47"/>
  <c r="X109" i="47"/>
  <c r="C109" i="47"/>
  <c r="W109" i="47"/>
  <c r="B109" i="47" s="1"/>
  <c r="J109" i="47"/>
  <c r="I109" i="47"/>
  <c r="AL109" i="47"/>
  <c r="Q109" i="47" s="1"/>
  <c r="AK109" i="47"/>
  <c r="P109" i="47"/>
  <c r="AJ109" i="47"/>
  <c r="O109" i="47" s="1"/>
  <c r="AI109" i="47"/>
  <c r="N109" i="47" s="1"/>
  <c r="AH109" i="47"/>
  <c r="M109" i="47"/>
  <c r="AP107" i="47"/>
  <c r="AG107" i="47"/>
  <c r="L107" i="47" s="1"/>
  <c r="AF107" i="47"/>
  <c r="AE107" i="47"/>
  <c r="AD107" i="47"/>
  <c r="AC107" i="47"/>
  <c r="H107" i="47"/>
  <c r="AB107" i="47"/>
  <c r="G107" i="47" s="1"/>
  <c r="AA107" i="47"/>
  <c r="F107" i="47" s="1"/>
  <c r="Z107" i="47"/>
  <c r="E107" i="47" s="1"/>
  <c r="Y107" i="47"/>
  <c r="D107" i="47"/>
  <c r="X107" i="47"/>
  <c r="W107" i="47"/>
  <c r="B107" i="47" s="1"/>
  <c r="K107" i="47"/>
  <c r="J107" i="47"/>
  <c r="I107" i="47"/>
  <c r="C107" i="47"/>
  <c r="AL107" i="47"/>
  <c r="Q107" i="47"/>
  <c r="AP105" i="47"/>
  <c r="AI105" i="47"/>
  <c r="N105" i="47" s="1"/>
  <c r="AH105" i="47"/>
  <c r="M105" i="47" s="1"/>
  <c r="AG105" i="47"/>
  <c r="L105" i="47"/>
  <c r="AF105" i="47"/>
  <c r="K105" i="47"/>
  <c r="AE105" i="47"/>
  <c r="J105" i="47" s="1"/>
  <c r="AD105" i="47"/>
  <c r="I105" i="47" s="1"/>
  <c r="AC105" i="47"/>
  <c r="H105" i="47"/>
  <c r="AB105" i="47"/>
  <c r="G105" i="47" s="1"/>
  <c r="AA105" i="47"/>
  <c r="F105" i="47" s="1"/>
  <c r="Z105" i="47"/>
  <c r="Y105" i="47"/>
  <c r="D105" i="47" s="1"/>
  <c r="X105" i="47"/>
  <c r="C105" i="47" s="1"/>
  <c r="W105" i="47"/>
  <c r="B105" i="47" s="1"/>
  <c r="E105" i="47"/>
  <c r="AK105" i="47"/>
  <c r="P105" i="47" s="1"/>
  <c r="AJ105" i="47"/>
  <c r="O105" i="47"/>
  <c r="AP103" i="47"/>
  <c r="AG103" i="47"/>
  <c r="L103" i="47"/>
  <c r="AF103" i="47"/>
  <c r="K103" i="47"/>
  <c r="AE103" i="47"/>
  <c r="J103" i="47" s="1"/>
  <c r="AD103" i="47"/>
  <c r="AC103" i="47"/>
  <c r="AB103" i="47"/>
  <c r="G103" i="47"/>
  <c r="AA103" i="47"/>
  <c r="F103" i="47"/>
  <c r="Z103" i="47"/>
  <c r="E103" i="47" s="1"/>
  <c r="Y103" i="47"/>
  <c r="D103" i="47" s="1"/>
  <c r="X103" i="47"/>
  <c r="C103" i="47"/>
  <c r="W103" i="47"/>
  <c r="B103" i="47" s="1"/>
  <c r="I103" i="47"/>
  <c r="H103" i="47"/>
  <c r="AP101" i="47"/>
  <c r="AG101" i="47"/>
  <c r="AF101" i="47"/>
  <c r="K101" i="47"/>
  <c r="AE101" i="47"/>
  <c r="J101" i="47" s="1"/>
  <c r="AD101" i="47"/>
  <c r="I101" i="47"/>
  <c r="AC101" i="47"/>
  <c r="H101" i="47"/>
  <c r="AB101" i="47"/>
  <c r="G101" i="47"/>
  <c r="AA101" i="47"/>
  <c r="Z101" i="47"/>
  <c r="E101" i="47" s="1"/>
  <c r="Y101" i="47"/>
  <c r="D101" i="47" s="1"/>
  <c r="X101" i="47"/>
  <c r="C101" i="47"/>
  <c r="W101" i="47"/>
  <c r="B101" i="47"/>
  <c r="L101" i="47"/>
  <c r="F101" i="47"/>
  <c r="AI101" i="47"/>
  <c r="N101" i="47" s="1"/>
  <c r="AP99" i="47"/>
  <c r="AG99" i="47"/>
  <c r="AF99" i="47"/>
  <c r="K99" i="47" s="1"/>
  <c r="AE99" i="47"/>
  <c r="J99" i="47"/>
  <c r="AD99" i="47"/>
  <c r="I99" i="47" s="1"/>
  <c r="AC99" i="47"/>
  <c r="H99" i="47"/>
  <c r="AB99" i="47"/>
  <c r="AA99" i="47"/>
  <c r="F99" i="47" s="1"/>
  <c r="Z99" i="47"/>
  <c r="E99" i="47"/>
  <c r="Y99" i="47"/>
  <c r="D99" i="47" s="1"/>
  <c r="X99" i="47"/>
  <c r="C99" i="47"/>
  <c r="W99" i="47"/>
  <c r="B99" i="47" s="1"/>
  <c r="L99" i="47"/>
  <c r="G99" i="47"/>
  <c r="AH99" i="47"/>
  <c r="M99" i="47"/>
  <c r="AP97" i="47"/>
  <c r="AG97" i="47"/>
  <c r="AF97" i="47"/>
  <c r="K97" i="47"/>
  <c r="AE97" i="47"/>
  <c r="J97" i="47" s="1"/>
  <c r="AD97" i="47"/>
  <c r="I97" i="47" s="1"/>
  <c r="AC97" i="47"/>
  <c r="H97" i="47" s="1"/>
  <c r="AB97" i="47"/>
  <c r="G97" i="47"/>
  <c r="AA97" i="47"/>
  <c r="F97" i="47"/>
  <c r="Z97" i="47"/>
  <c r="E97" i="47" s="1"/>
  <c r="Y97" i="47"/>
  <c r="X97" i="47"/>
  <c r="W97" i="47"/>
  <c r="B97" i="47" s="1"/>
  <c r="L97" i="47"/>
  <c r="D97" i="47"/>
  <c r="C97" i="47"/>
  <c r="AF95" i="47"/>
  <c r="K95" i="47"/>
  <c r="AE95" i="47"/>
  <c r="J95" i="47"/>
  <c r="AD95" i="47"/>
  <c r="AC95" i="47"/>
  <c r="AB95" i="47"/>
  <c r="G95" i="47" s="1"/>
  <c r="AA95" i="47"/>
  <c r="F95" i="47" s="1"/>
  <c r="Z95" i="47"/>
  <c r="E95" i="47" s="1"/>
  <c r="Y95" i="47"/>
  <c r="D95" i="47" s="1"/>
  <c r="X95" i="47"/>
  <c r="C95" i="47" s="1"/>
  <c r="W95" i="47"/>
  <c r="I95" i="47"/>
  <c r="H95" i="47"/>
  <c r="B95" i="47"/>
  <c r="AE93" i="47"/>
  <c r="J93" i="47"/>
  <c r="AD93" i="47"/>
  <c r="AC93" i="47"/>
  <c r="AB93" i="47"/>
  <c r="G93" i="47"/>
  <c r="AA93" i="47"/>
  <c r="F93" i="47"/>
  <c r="Z93" i="47"/>
  <c r="E93" i="47"/>
  <c r="Y93" i="47"/>
  <c r="D93" i="47" s="1"/>
  <c r="X93" i="47"/>
  <c r="C93" i="47" s="1"/>
  <c r="W93" i="47"/>
  <c r="B93" i="47"/>
  <c r="I93" i="47"/>
  <c r="H93" i="47"/>
  <c r="AD91" i="47"/>
  <c r="I91" i="47" s="1"/>
  <c r="AC91" i="47"/>
  <c r="AB91" i="47"/>
  <c r="G91" i="47" s="1"/>
  <c r="AA91" i="47"/>
  <c r="Z91" i="47"/>
  <c r="Y91" i="47"/>
  <c r="D91" i="47" s="1"/>
  <c r="X91" i="47"/>
  <c r="C91" i="47" s="1"/>
  <c r="W91" i="47"/>
  <c r="H91" i="47"/>
  <c r="F91" i="47"/>
  <c r="E91" i="47"/>
  <c r="B91" i="47"/>
  <c r="F89" i="47"/>
  <c r="G89" i="47"/>
  <c r="AB87" i="47"/>
  <c r="G87" i="47"/>
  <c r="AA87" i="47"/>
  <c r="F87" i="47" s="1"/>
  <c r="Z87" i="47"/>
  <c r="E87" i="47"/>
  <c r="Y87" i="47"/>
  <c r="D87" i="47"/>
  <c r="X87" i="47"/>
  <c r="C87" i="47"/>
  <c r="W87" i="47"/>
  <c r="B87" i="47" s="1"/>
  <c r="AA85" i="47"/>
  <c r="F85" i="47" s="1"/>
  <c r="Z85" i="47"/>
  <c r="E85" i="47" s="1"/>
  <c r="Y85" i="47"/>
  <c r="D85" i="47" s="1"/>
  <c r="X85" i="47"/>
  <c r="C85" i="47" s="1"/>
  <c r="W85" i="47"/>
  <c r="B85" i="47"/>
  <c r="Z83" i="47"/>
  <c r="E83" i="47"/>
  <c r="Y83" i="47"/>
  <c r="D83" i="47"/>
  <c r="X83" i="47"/>
  <c r="C83" i="47" s="1"/>
  <c r="W83" i="47"/>
  <c r="B83" i="47"/>
  <c r="Y81" i="47"/>
  <c r="D81" i="47"/>
  <c r="X81" i="47"/>
  <c r="C81" i="47"/>
  <c r="W81" i="47"/>
  <c r="B81" i="47" s="1"/>
  <c r="X79" i="47"/>
  <c r="C79" i="47"/>
  <c r="W79" i="47"/>
  <c r="B79" i="47" s="1"/>
  <c r="W77" i="47"/>
  <c r="B77" i="47" s="1"/>
  <c r="AO133" i="45"/>
  <c r="T133" i="45" s="1"/>
  <c r="AN133" i="45"/>
  <c r="S133" i="45"/>
  <c r="AM133" i="45"/>
  <c r="R133" i="45" s="1"/>
  <c r="AL133" i="45"/>
  <c r="Q133" i="45"/>
  <c r="AK133" i="45"/>
  <c r="P133" i="45" s="1"/>
  <c r="AJ133" i="45"/>
  <c r="O133" i="45" s="1"/>
  <c r="AI133" i="45"/>
  <c r="AH133" i="45"/>
  <c r="M133" i="45" s="1"/>
  <c r="AG133" i="45"/>
  <c r="L133" i="45" s="1"/>
  <c r="AF133" i="45"/>
  <c r="K133" i="45" s="1"/>
  <c r="AE133" i="45"/>
  <c r="J133" i="45"/>
  <c r="AD133" i="45"/>
  <c r="I133" i="45" s="1"/>
  <c r="AC133" i="45"/>
  <c r="H133" i="45"/>
  <c r="AB133" i="45"/>
  <c r="G133" i="45" s="1"/>
  <c r="AA133" i="45"/>
  <c r="F133" i="45" s="1"/>
  <c r="Z133" i="45"/>
  <c r="E133" i="45" s="1"/>
  <c r="Y133" i="45"/>
  <c r="D133" i="45" s="1"/>
  <c r="X133" i="45"/>
  <c r="C133" i="45" s="1"/>
  <c r="W133" i="45"/>
  <c r="B133" i="45"/>
  <c r="N133" i="45"/>
  <c r="AO132" i="45"/>
  <c r="T132" i="45" s="1"/>
  <c r="AN132" i="45"/>
  <c r="S132" i="45" s="1"/>
  <c r="AM132" i="45"/>
  <c r="R132" i="45"/>
  <c r="AL132" i="45"/>
  <c r="Q132" i="45" s="1"/>
  <c r="AK132" i="45"/>
  <c r="P132" i="45"/>
  <c r="AJ132" i="45"/>
  <c r="O132" i="45" s="1"/>
  <c r="AI132" i="45"/>
  <c r="N132" i="45"/>
  <c r="AH132" i="45"/>
  <c r="M132" i="45" s="1"/>
  <c r="AG132" i="45"/>
  <c r="L132" i="45" s="1"/>
  <c r="AF132" i="45"/>
  <c r="K132" i="45"/>
  <c r="AE132" i="45"/>
  <c r="J132" i="45"/>
  <c r="AD132" i="45"/>
  <c r="I132" i="45" s="1"/>
  <c r="AC132" i="45"/>
  <c r="H132" i="45"/>
  <c r="AB132" i="45"/>
  <c r="G132" i="45"/>
  <c r="AA132" i="45"/>
  <c r="F132" i="45"/>
  <c r="Z132" i="45"/>
  <c r="Y132" i="45"/>
  <c r="D132" i="45"/>
  <c r="X132" i="45"/>
  <c r="C132" i="45" s="1"/>
  <c r="W132" i="45"/>
  <c r="B132" i="45"/>
  <c r="E132" i="45"/>
  <c r="AO131" i="45"/>
  <c r="T131" i="45" s="1"/>
  <c r="AN131" i="45"/>
  <c r="S131" i="45" s="1"/>
  <c r="AM131" i="45"/>
  <c r="R131" i="45" s="1"/>
  <c r="AL131" i="45"/>
  <c r="Q131" i="45" s="1"/>
  <c r="AK131" i="45"/>
  <c r="P131" i="45" s="1"/>
  <c r="AJ131" i="45"/>
  <c r="O131" i="45" s="1"/>
  <c r="AI131" i="45"/>
  <c r="N131" i="45"/>
  <c r="AH131" i="45"/>
  <c r="M131" i="45"/>
  <c r="AG131" i="45"/>
  <c r="L131" i="45" s="1"/>
  <c r="AF131" i="45"/>
  <c r="K131" i="45" s="1"/>
  <c r="AE131" i="45"/>
  <c r="J131" i="45"/>
  <c r="AD131" i="45"/>
  <c r="AC131" i="45"/>
  <c r="H131" i="45" s="1"/>
  <c r="AB131" i="45"/>
  <c r="G131" i="45"/>
  <c r="AA131" i="45"/>
  <c r="F131" i="45"/>
  <c r="Z131" i="45"/>
  <c r="E131" i="45" s="1"/>
  <c r="Y131" i="45"/>
  <c r="D131" i="45" s="1"/>
  <c r="X131" i="45"/>
  <c r="C131" i="45" s="1"/>
  <c r="W131" i="45"/>
  <c r="B131" i="45" s="1"/>
  <c r="I131" i="45"/>
  <c r="AO130" i="45"/>
  <c r="T130" i="45"/>
  <c r="AN130" i="45"/>
  <c r="S130" i="45"/>
  <c r="AM130" i="45"/>
  <c r="R130" i="45"/>
  <c r="AL130" i="45"/>
  <c r="AK130" i="45"/>
  <c r="AJ130" i="45"/>
  <c r="AI130" i="45"/>
  <c r="N130" i="45"/>
  <c r="AH130" i="45"/>
  <c r="M130" i="45" s="1"/>
  <c r="AG130" i="45"/>
  <c r="L130" i="45" s="1"/>
  <c r="AF130" i="45"/>
  <c r="K130" i="45"/>
  <c r="AE130" i="45"/>
  <c r="J130" i="45" s="1"/>
  <c r="AD130" i="45"/>
  <c r="I130" i="45" s="1"/>
  <c r="AC130" i="45"/>
  <c r="AB130" i="45"/>
  <c r="G130" i="45" s="1"/>
  <c r="AA130" i="45"/>
  <c r="F130" i="45"/>
  <c r="Z130" i="45"/>
  <c r="E130" i="45"/>
  <c r="Y130" i="45"/>
  <c r="D130" i="45" s="1"/>
  <c r="X130" i="45"/>
  <c r="C130" i="45" s="1"/>
  <c r="W130" i="45"/>
  <c r="B130" i="45"/>
  <c r="Q130" i="45"/>
  <c r="P130" i="45"/>
  <c r="O130" i="45"/>
  <c r="H130" i="45"/>
  <c r="AO129" i="45"/>
  <c r="T129" i="45" s="1"/>
  <c r="AN129" i="45"/>
  <c r="S129" i="45"/>
  <c r="AM129" i="45"/>
  <c r="R129" i="45"/>
  <c r="AL129" i="45"/>
  <c r="Q129" i="45" s="1"/>
  <c r="AK129" i="45"/>
  <c r="P129" i="45" s="1"/>
  <c r="AJ129" i="45"/>
  <c r="O129" i="45"/>
  <c r="AI129" i="45"/>
  <c r="N129" i="45"/>
  <c r="AH129" i="45"/>
  <c r="M129" i="45"/>
  <c r="AG129" i="45"/>
  <c r="L129" i="45" s="1"/>
  <c r="AF129" i="45"/>
  <c r="K129" i="45" s="1"/>
  <c r="AE129" i="45"/>
  <c r="J129" i="45" s="1"/>
  <c r="AD129" i="45"/>
  <c r="I129" i="45"/>
  <c r="AC129" i="45"/>
  <c r="H129" i="45" s="1"/>
  <c r="AB129" i="45"/>
  <c r="G129" i="45"/>
  <c r="AA129" i="45"/>
  <c r="Z129" i="45"/>
  <c r="E129" i="45" s="1"/>
  <c r="Y129" i="45"/>
  <c r="D129" i="45"/>
  <c r="X129" i="45"/>
  <c r="C129" i="45"/>
  <c r="W129" i="45"/>
  <c r="B129" i="45" s="1"/>
  <c r="F129" i="45"/>
  <c r="AO128" i="45"/>
  <c r="T128" i="45" s="1"/>
  <c r="AN128" i="45"/>
  <c r="S128" i="45" s="1"/>
  <c r="AM128" i="45"/>
  <c r="R128" i="45"/>
  <c r="AL128" i="45"/>
  <c r="Q128" i="45" s="1"/>
  <c r="AK128" i="45"/>
  <c r="P128" i="45"/>
  <c r="AJ128" i="45"/>
  <c r="O128" i="45" s="1"/>
  <c r="AI128" i="45"/>
  <c r="N128" i="45"/>
  <c r="AH128" i="45"/>
  <c r="M128" i="45" s="1"/>
  <c r="AG128" i="45"/>
  <c r="L128" i="45" s="1"/>
  <c r="AF128" i="45"/>
  <c r="K128" i="45" s="1"/>
  <c r="AE128" i="45"/>
  <c r="J128" i="45" s="1"/>
  <c r="AD128" i="45"/>
  <c r="I128" i="45" s="1"/>
  <c r="AC128" i="45"/>
  <c r="H128" i="45" s="1"/>
  <c r="AB128" i="45"/>
  <c r="G128" i="45" s="1"/>
  <c r="AA128" i="45"/>
  <c r="F128" i="45" s="1"/>
  <c r="Z128" i="45"/>
  <c r="E128" i="45"/>
  <c r="Y128" i="45"/>
  <c r="D128" i="45"/>
  <c r="X128" i="45"/>
  <c r="W128" i="45"/>
  <c r="B128" i="45" s="1"/>
  <c r="C128" i="45"/>
  <c r="AO127" i="45"/>
  <c r="T127" i="45" s="1"/>
  <c r="AN127" i="45"/>
  <c r="S127" i="45" s="1"/>
  <c r="AM127" i="45"/>
  <c r="R127" i="45" s="1"/>
  <c r="AL127" i="45"/>
  <c r="Q127" i="45"/>
  <c r="AK127" i="45"/>
  <c r="P127" i="45" s="1"/>
  <c r="AJ127" i="45"/>
  <c r="O127" i="45"/>
  <c r="AI127" i="45"/>
  <c r="N127" i="45"/>
  <c r="AH127" i="45"/>
  <c r="M127" i="45"/>
  <c r="AG127" i="45"/>
  <c r="L127" i="45" s="1"/>
  <c r="AF127" i="45"/>
  <c r="K127" i="45"/>
  <c r="AE127" i="45"/>
  <c r="AD127" i="45"/>
  <c r="I127" i="45" s="1"/>
  <c r="AC127" i="45"/>
  <c r="H127" i="45"/>
  <c r="AB127" i="45"/>
  <c r="G127" i="45" s="1"/>
  <c r="AA127" i="45"/>
  <c r="F127" i="45"/>
  <c r="Z127" i="45"/>
  <c r="E127" i="45" s="1"/>
  <c r="Y127" i="45"/>
  <c r="D127" i="45"/>
  <c r="X127" i="45"/>
  <c r="C127" i="45" s="1"/>
  <c r="W127" i="45"/>
  <c r="B127" i="45" s="1"/>
  <c r="J127" i="45"/>
  <c r="AO126" i="45"/>
  <c r="T126" i="45"/>
  <c r="AN126" i="45"/>
  <c r="S126" i="45"/>
  <c r="AM126" i="45"/>
  <c r="R126" i="45" s="1"/>
  <c r="AL126" i="45"/>
  <c r="Q126" i="45" s="1"/>
  <c r="AK126" i="45"/>
  <c r="AJ126" i="45"/>
  <c r="AI126" i="45"/>
  <c r="N126" i="45" s="1"/>
  <c r="AH126" i="45"/>
  <c r="M126" i="45"/>
  <c r="AG126" i="45"/>
  <c r="L126" i="45" s="1"/>
  <c r="AF126" i="45"/>
  <c r="K126" i="45"/>
  <c r="AE126" i="45"/>
  <c r="J126" i="45"/>
  <c r="AD126" i="45"/>
  <c r="AC126" i="45"/>
  <c r="H126" i="45"/>
  <c r="AB126" i="45"/>
  <c r="G126" i="45" s="1"/>
  <c r="AA126" i="45"/>
  <c r="F126" i="45" s="1"/>
  <c r="Z126" i="45"/>
  <c r="E126" i="45"/>
  <c r="Y126" i="45"/>
  <c r="D126" i="45" s="1"/>
  <c r="X126" i="45"/>
  <c r="C126" i="45" s="1"/>
  <c r="W126" i="45"/>
  <c r="B126" i="45"/>
  <c r="P126" i="45"/>
  <c r="O126" i="45"/>
  <c r="I126" i="45"/>
  <c r="AO125" i="45"/>
  <c r="T125" i="45" s="1"/>
  <c r="AN125" i="45"/>
  <c r="S125" i="45" s="1"/>
  <c r="AM125" i="45"/>
  <c r="R125" i="45" s="1"/>
  <c r="AL125" i="45"/>
  <c r="Q125" i="45"/>
  <c r="AK125" i="45"/>
  <c r="P125" i="45" s="1"/>
  <c r="AJ125" i="45"/>
  <c r="O125" i="45" s="1"/>
  <c r="AI125" i="45"/>
  <c r="N125" i="45" s="1"/>
  <c r="AH125" i="45"/>
  <c r="AG125" i="45"/>
  <c r="L125" i="45" s="1"/>
  <c r="AF125" i="45"/>
  <c r="K125" i="45"/>
  <c r="AE125" i="45"/>
  <c r="J125" i="45"/>
  <c r="AD125" i="45"/>
  <c r="I125" i="45" s="1"/>
  <c r="AC125" i="45"/>
  <c r="H125" i="45" s="1"/>
  <c r="AB125" i="45"/>
  <c r="AA125" i="45"/>
  <c r="F125" i="45" s="1"/>
  <c r="Z125" i="45"/>
  <c r="Y125" i="45"/>
  <c r="D125" i="45"/>
  <c r="X125" i="45"/>
  <c r="C125" i="45"/>
  <c r="W125" i="45"/>
  <c r="B125" i="45"/>
  <c r="M125" i="45"/>
  <c r="G125" i="45"/>
  <c r="E125" i="45"/>
  <c r="AO124" i="45"/>
  <c r="T124" i="45"/>
  <c r="AN124" i="45"/>
  <c r="S124" i="45" s="1"/>
  <c r="AM124" i="45"/>
  <c r="R124" i="45" s="1"/>
  <c r="AL124" i="45"/>
  <c r="Q124" i="45"/>
  <c r="AK124" i="45"/>
  <c r="P124" i="45" s="1"/>
  <c r="AJ124" i="45"/>
  <c r="O124" i="45" s="1"/>
  <c r="AI124" i="45"/>
  <c r="N124" i="45"/>
  <c r="AH124" i="45"/>
  <c r="M124" i="45" s="1"/>
  <c r="AG124" i="45"/>
  <c r="L124" i="45"/>
  <c r="AF124" i="45"/>
  <c r="K124" i="45" s="1"/>
  <c r="AE124" i="45"/>
  <c r="J124" i="45"/>
  <c r="AD124" i="45"/>
  <c r="I124" i="45"/>
  <c r="AC124" i="45"/>
  <c r="H124" i="45" s="1"/>
  <c r="AB124" i="45"/>
  <c r="G124" i="45" s="1"/>
  <c r="AA124" i="45"/>
  <c r="F124" i="45"/>
  <c r="Z124" i="45"/>
  <c r="E124" i="45" s="1"/>
  <c r="Y124" i="45"/>
  <c r="D124" i="45"/>
  <c r="X124" i="45"/>
  <c r="C124" i="45" s="1"/>
  <c r="W124" i="45"/>
  <c r="B124" i="45" s="1"/>
  <c r="AO123" i="45"/>
  <c r="T123" i="45"/>
  <c r="AN123" i="45"/>
  <c r="S123" i="45" s="1"/>
  <c r="AM123" i="45"/>
  <c r="R123" i="45" s="1"/>
  <c r="AL123" i="45"/>
  <c r="AK123" i="45"/>
  <c r="P123" i="45" s="1"/>
  <c r="AJ123" i="45"/>
  <c r="O123" i="45"/>
  <c r="AI123" i="45"/>
  <c r="N123" i="45"/>
  <c r="AH123" i="45"/>
  <c r="M123" i="45"/>
  <c r="AG123" i="45"/>
  <c r="L123" i="45" s="1"/>
  <c r="AF123" i="45"/>
  <c r="K123" i="45"/>
  <c r="AE123" i="45"/>
  <c r="J123" i="45" s="1"/>
  <c r="AD123" i="45"/>
  <c r="AC123" i="45"/>
  <c r="H123" i="45"/>
  <c r="AB123" i="45"/>
  <c r="G123" i="45"/>
  <c r="AA123" i="45"/>
  <c r="F123" i="45"/>
  <c r="Z123" i="45"/>
  <c r="E123" i="45" s="1"/>
  <c r="Y123" i="45"/>
  <c r="D123" i="45" s="1"/>
  <c r="X123" i="45"/>
  <c r="C123" i="45" s="1"/>
  <c r="W123" i="45"/>
  <c r="B123" i="45"/>
  <c r="Q123" i="45"/>
  <c r="I123" i="45"/>
  <c r="AO122" i="45"/>
  <c r="T122" i="45" s="1"/>
  <c r="AN122" i="45"/>
  <c r="S122" i="45" s="1"/>
  <c r="AM122" i="45"/>
  <c r="R122" i="45" s="1"/>
  <c r="AL122" i="45"/>
  <c r="Q122" i="45" s="1"/>
  <c r="AK122" i="45"/>
  <c r="AJ122" i="45"/>
  <c r="O122" i="45" s="1"/>
  <c r="AI122" i="45"/>
  <c r="N122" i="45"/>
  <c r="AH122" i="45"/>
  <c r="M122" i="45"/>
  <c r="AG122" i="45"/>
  <c r="L122" i="45"/>
  <c r="AF122" i="45"/>
  <c r="K122" i="45"/>
  <c r="AE122" i="45"/>
  <c r="J122" i="45"/>
  <c r="AD122" i="45"/>
  <c r="AC122" i="45"/>
  <c r="H122" i="45" s="1"/>
  <c r="AB122" i="45"/>
  <c r="G122" i="45" s="1"/>
  <c r="AA122" i="45"/>
  <c r="F122" i="45" s="1"/>
  <c r="Z122" i="45"/>
  <c r="E122" i="45"/>
  <c r="Y122" i="45"/>
  <c r="D122" i="45"/>
  <c r="X122" i="45"/>
  <c r="C122" i="45" s="1"/>
  <c r="W122" i="45"/>
  <c r="B122" i="45"/>
  <c r="P122" i="45"/>
  <c r="I122" i="45"/>
  <c r="AO121" i="45"/>
  <c r="T121" i="45" s="1"/>
  <c r="AN121" i="45"/>
  <c r="S121" i="45" s="1"/>
  <c r="AM121" i="45"/>
  <c r="R121" i="45" s="1"/>
  <c r="AL121" i="45"/>
  <c r="Q121" i="45"/>
  <c r="AK121" i="45"/>
  <c r="P121" i="45" s="1"/>
  <c r="AJ121" i="45"/>
  <c r="O121" i="45" s="1"/>
  <c r="AI121" i="45"/>
  <c r="N121" i="45" s="1"/>
  <c r="AH121" i="45"/>
  <c r="M121" i="45"/>
  <c r="AG121" i="45"/>
  <c r="L121" i="45"/>
  <c r="AF121" i="45"/>
  <c r="K121" i="45"/>
  <c r="AE121" i="45"/>
  <c r="J121" i="45" s="1"/>
  <c r="AD121" i="45"/>
  <c r="I121" i="45"/>
  <c r="AC121" i="45"/>
  <c r="H121" i="45"/>
  <c r="AB121" i="45"/>
  <c r="AA121" i="45"/>
  <c r="F121" i="45"/>
  <c r="Z121" i="45"/>
  <c r="E121" i="45"/>
  <c r="Y121" i="45"/>
  <c r="D121" i="45" s="1"/>
  <c r="X121" i="45"/>
  <c r="C121" i="45" s="1"/>
  <c r="W121" i="45"/>
  <c r="B121" i="45"/>
  <c r="G121" i="45"/>
  <c r="AO120" i="45"/>
  <c r="T120" i="45"/>
  <c r="AN120" i="45"/>
  <c r="AM120" i="45"/>
  <c r="R120" i="45"/>
  <c r="AL120" i="45"/>
  <c r="Q120" i="45"/>
  <c r="AK120" i="45"/>
  <c r="P120" i="45" s="1"/>
  <c r="AJ120" i="45"/>
  <c r="O120" i="45" s="1"/>
  <c r="AI120" i="45"/>
  <c r="N120" i="45"/>
  <c r="AH120" i="45"/>
  <c r="M120" i="45" s="1"/>
  <c r="AG120" i="45"/>
  <c r="L120" i="45"/>
  <c r="AF120" i="45"/>
  <c r="K120" i="45" s="1"/>
  <c r="AE120" i="45"/>
  <c r="J120" i="45" s="1"/>
  <c r="AD120" i="45"/>
  <c r="I120" i="45"/>
  <c r="AC120" i="45"/>
  <c r="H120" i="45"/>
  <c r="AB120" i="45"/>
  <c r="G120" i="45"/>
  <c r="AA120" i="45"/>
  <c r="F120" i="45" s="1"/>
  <c r="Z120" i="45"/>
  <c r="Y120" i="45"/>
  <c r="D120" i="45"/>
  <c r="X120" i="45"/>
  <c r="C120" i="45"/>
  <c r="W120" i="45"/>
  <c r="B120" i="45"/>
  <c r="S120" i="45"/>
  <c r="E120" i="45"/>
  <c r="AO119" i="45"/>
  <c r="T119" i="45" s="1"/>
  <c r="AN119" i="45"/>
  <c r="S119" i="45"/>
  <c r="AM119" i="45"/>
  <c r="R119" i="45" s="1"/>
  <c r="AL119" i="45"/>
  <c r="AK119" i="45"/>
  <c r="P119" i="45" s="1"/>
  <c r="AJ119" i="45"/>
  <c r="O119" i="45"/>
  <c r="AI119" i="45"/>
  <c r="N119" i="45" s="1"/>
  <c r="AH119" i="45"/>
  <c r="M119" i="45"/>
  <c r="AG119" i="45"/>
  <c r="L119" i="45" s="1"/>
  <c r="AF119" i="45"/>
  <c r="K119" i="45" s="1"/>
  <c r="AE119" i="45"/>
  <c r="J119" i="45"/>
  <c r="AD119" i="45"/>
  <c r="I119" i="45" s="1"/>
  <c r="AC119" i="45"/>
  <c r="H119" i="45" s="1"/>
  <c r="AB119" i="45"/>
  <c r="G119" i="45" s="1"/>
  <c r="AA119" i="45"/>
  <c r="F119" i="45" s="1"/>
  <c r="Z119" i="45"/>
  <c r="E119" i="45" s="1"/>
  <c r="Y119" i="45"/>
  <c r="D119" i="45"/>
  <c r="X119" i="45"/>
  <c r="C119" i="45"/>
  <c r="W119" i="45"/>
  <c r="B119" i="45"/>
  <c r="Q119" i="45"/>
  <c r="AO118" i="45"/>
  <c r="T118" i="45" s="1"/>
  <c r="AN118" i="45"/>
  <c r="S118" i="45" s="1"/>
  <c r="AM118" i="45"/>
  <c r="R118" i="45" s="1"/>
  <c r="AL118" i="45"/>
  <c r="Q118" i="45" s="1"/>
  <c r="AK118" i="45"/>
  <c r="AJ118" i="45"/>
  <c r="O118" i="45" s="1"/>
  <c r="AI118" i="45"/>
  <c r="N118" i="45" s="1"/>
  <c r="AH118" i="45"/>
  <c r="M118" i="45"/>
  <c r="AG118" i="45"/>
  <c r="L118" i="45"/>
  <c r="AF118" i="45"/>
  <c r="K118" i="45"/>
  <c r="AE118" i="45"/>
  <c r="J118" i="45" s="1"/>
  <c r="AD118" i="45"/>
  <c r="I118" i="45"/>
  <c r="AC118" i="45"/>
  <c r="H118" i="45"/>
  <c r="AB118" i="45"/>
  <c r="G118" i="45"/>
  <c r="AA118" i="45"/>
  <c r="F118" i="45" s="1"/>
  <c r="Z118" i="45"/>
  <c r="E118" i="45"/>
  <c r="Y118" i="45"/>
  <c r="D118" i="45"/>
  <c r="X118" i="45"/>
  <c r="C118" i="45"/>
  <c r="W118" i="45"/>
  <c r="B118" i="45" s="1"/>
  <c r="P118" i="45"/>
  <c r="AO117" i="45"/>
  <c r="T117" i="45" s="1"/>
  <c r="AN117" i="45"/>
  <c r="S117" i="45" s="1"/>
  <c r="AM117" i="45"/>
  <c r="R117" i="45"/>
  <c r="AL117" i="45"/>
  <c r="Q117" i="45"/>
  <c r="AK117" i="45"/>
  <c r="P117" i="45" s="1"/>
  <c r="AJ117" i="45"/>
  <c r="O117" i="45" s="1"/>
  <c r="AI117" i="45"/>
  <c r="N117" i="45" s="1"/>
  <c r="AH117" i="45"/>
  <c r="M117" i="45" s="1"/>
  <c r="AG117" i="45"/>
  <c r="L117" i="45" s="1"/>
  <c r="AF117" i="45"/>
  <c r="K117" i="45" s="1"/>
  <c r="AE117" i="45"/>
  <c r="J117" i="45"/>
  <c r="AD117" i="45"/>
  <c r="I117" i="45"/>
  <c r="AC117" i="45"/>
  <c r="H117" i="45"/>
  <c r="AB117" i="45"/>
  <c r="AA117" i="45"/>
  <c r="F117" i="45"/>
  <c r="Z117" i="45"/>
  <c r="Y117" i="45"/>
  <c r="D117" i="45"/>
  <c r="X117" i="45"/>
  <c r="C117" i="45"/>
  <c r="W117" i="45"/>
  <c r="B117" i="45" s="1"/>
  <c r="G117" i="45"/>
  <c r="E117" i="45"/>
  <c r="AO116" i="45"/>
  <c r="T116" i="45"/>
  <c r="AN116" i="45"/>
  <c r="S116" i="45" s="1"/>
  <c r="AM116" i="45"/>
  <c r="R116" i="45"/>
  <c r="AL116" i="45"/>
  <c r="Q116" i="45"/>
  <c r="AK116" i="45"/>
  <c r="P116" i="45" s="1"/>
  <c r="AJ116" i="45"/>
  <c r="O116" i="45" s="1"/>
  <c r="AI116" i="45"/>
  <c r="N116" i="45"/>
  <c r="AH116" i="45"/>
  <c r="M116" i="45"/>
  <c r="AG116" i="45"/>
  <c r="L116" i="45" s="1"/>
  <c r="AF116" i="45"/>
  <c r="K116" i="45" s="1"/>
  <c r="AE116" i="45"/>
  <c r="J116" i="45" s="1"/>
  <c r="AD116" i="45"/>
  <c r="I116" i="45"/>
  <c r="AC116" i="45"/>
  <c r="H116" i="45"/>
  <c r="AB116" i="45"/>
  <c r="G116" i="45" s="1"/>
  <c r="AA116" i="45"/>
  <c r="F116" i="45" s="1"/>
  <c r="Z116" i="45"/>
  <c r="E116" i="45" s="1"/>
  <c r="Y116" i="45"/>
  <c r="D116" i="45"/>
  <c r="X116" i="45"/>
  <c r="C116" i="45"/>
  <c r="W116" i="45"/>
  <c r="B116" i="45" s="1"/>
  <c r="AO115" i="45"/>
  <c r="T115" i="45"/>
  <c r="AN115" i="45"/>
  <c r="AM115" i="45"/>
  <c r="R115" i="45"/>
  <c r="AL115" i="45"/>
  <c r="Q115" i="45"/>
  <c r="AK115" i="45"/>
  <c r="P115" i="45" s="1"/>
  <c r="AJ115" i="45"/>
  <c r="O115" i="45" s="1"/>
  <c r="AI115" i="45"/>
  <c r="N115" i="45"/>
  <c r="AH115" i="45"/>
  <c r="M115" i="45"/>
  <c r="AG115" i="45"/>
  <c r="L115" i="45" s="1"/>
  <c r="AF115" i="45"/>
  <c r="AE115" i="45"/>
  <c r="J115" i="45"/>
  <c r="AD115" i="45"/>
  <c r="AC115" i="45"/>
  <c r="H115" i="45"/>
  <c r="AB115" i="45"/>
  <c r="G115" i="45" s="1"/>
  <c r="AA115" i="45"/>
  <c r="F115" i="45" s="1"/>
  <c r="Z115" i="45"/>
  <c r="E115" i="45"/>
  <c r="Y115" i="45"/>
  <c r="D115" i="45"/>
  <c r="X115" i="45"/>
  <c r="C115" i="45" s="1"/>
  <c r="W115" i="45"/>
  <c r="B115" i="45"/>
  <c r="S115" i="45"/>
  <c r="K115" i="45"/>
  <c r="I115" i="45"/>
  <c r="AO114" i="45"/>
  <c r="T114" i="45"/>
  <c r="AN114" i="45"/>
  <c r="S114" i="45" s="1"/>
  <c r="AM114" i="45"/>
  <c r="R114" i="45" s="1"/>
  <c r="AL114" i="45"/>
  <c r="Q114" i="45" s="1"/>
  <c r="AK114" i="45"/>
  <c r="P114" i="45"/>
  <c r="AJ114" i="45"/>
  <c r="O114" i="45" s="1"/>
  <c r="AI114" i="45"/>
  <c r="N114" i="45" s="1"/>
  <c r="AH114" i="45"/>
  <c r="M114" i="45" s="1"/>
  <c r="AG114" i="45"/>
  <c r="L114" i="45" s="1"/>
  <c r="AF114" i="45"/>
  <c r="K114" i="45"/>
  <c r="AE114" i="45"/>
  <c r="J114" i="45"/>
  <c r="AD114" i="45"/>
  <c r="AC114" i="45"/>
  <c r="H114" i="45" s="1"/>
  <c r="AB114" i="45"/>
  <c r="G114" i="45"/>
  <c r="AA114" i="45"/>
  <c r="F114" i="45"/>
  <c r="Z114" i="45"/>
  <c r="E114" i="45" s="1"/>
  <c r="Y114" i="45"/>
  <c r="D114" i="45" s="1"/>
  <c r="X114" i="45"/>
  <c r="C114" i="45"/>
  <c r="W114" i="45"/>
  <c r="B114" i="45"/>
  <c r="I114" i="45"/>
  <c r="AO113" i="45"/>
  <c r="T113" i="45" s="1"/>
  <c r="AN113" i="45"/>
  <c r="S113" i="45"/>
  <c r="AM113" i="45"/>
  <c r="R113" i="45"/>
  <c r="AL113" i="45"/>
  <c r="Q113" i="45" s="1"/>
  <c r="AK113" i="45"/>
  <c r="P113" i="45" s="1"/>
  <c r="AJ113" i="45"/>
  <c r="O113" i="45"/>
  <c r="AI113" i="45"/>
  <c r="N113" i="45"/>
  <c r="AH113" i="45"/>
  <c r="M113" i="45"/>
  <c r="AG113" i="45"/>
  <c r="L113" i="45" s="1"/>
  <c r="AF113" i="45"/>
  <c r="K113" i="45" s="1"/>
  <c r="AE113" i="45"/>
  <c r="J113" i="45" s="1"/>
  <c r="AD113" i="45"/>
  <c r="I113" i="45"/>
  <c r="AC113" i="45"/>
  <c r="H113" i="45" s="1"/>
  <c r="AB113" i="45"/>
  <c r="G113" i="45"/>
  <c r="AA113" i="45"/>
  <c r="F113" i="45"/>
  <c r="Z113" i="45"/>
  <c r="E113" i="45"/>
  <c r="Y113" i="45"/>
  <c r="D113" i="45" s="1"/>
  <c r="X113" i="45"/>
  <c r="C113" i="45" s="1"/>
  <c r="W113" i="45"/>
  <c r="B113" i="45" s="1"/>
  <c r="AO112" i="45"/>
  <c r="T112" i="45" s="1"/>
  <c r="AN112" i="45"/>
  <c r="S112" i="45" s="1"/>
  <c r="AM112" i="45"/>
  <c r="R112" i="45"/>
  <c r="AL112" i="45"/>
  <c r="Q112" i="45"/>
  <c r="AK112" i="45"/>
  <c r="P112" i="45"/>
  <c r="AJ112" i="45"/>
  <c r="O112" i="45"/>
  <c r="AI112" i="45"/>
  <c r="N112" i="45"/>
  <c r="AH112" i="45"/>
  <c r="M112" i="45"/>
  <c r="AG112" i="45"/>
  <c r="L112" i="45"/>
  <c r="AF112" i="45"/>
  <c r="AE112" i="45"/>
  <c r="J112" i="45" s="1"/>
  <c r="AD112" i="45"/>
  <c r="I112" i="45"/>
  <c r="AC112" i="45"/>
  <c r="H112" i="45"/>
  <c r="AB112" i="45"/>
  <c r="G112" i="45"/>
  <c r="AA112" i="45"/>
  <c r="F112" i="45" s="1"/>
  <c r="Z112" i="45"/>
  <c r="E112" i="45" s="1"/>
  <c r="Y112" i="45"/>
  <c r="D112" i="45" s="1"/>
  <c r="X112" i="45"/>
  <c r="W112" i="45"/>
  <c r="B112" i="45"/>
  <c r="K112" i="45"/>
  <c r="C112" i="45"/>
  <c r="AN111" i="45"/>
  <c r="S111" i="45" s="1"/>
  <c r="AM111" i="45"/>
  <c r="R111" i="45"/>
  <c r="AL111" i="45"/>
  <c r="AK111" i="45"/>
  <c r="AJ111" i="45"/>
  <c r="O111" i="45" s="1"/>
  <c r="AI111" i="45"/>
  <c r="N111" i="45"/>
  <c r="AH111" i="45"/>
  <c r="M111" i="45" s="1"/>
  <c r="AG111" i="45"/>
  <c r="L111" i="45" s="1"/>
  <c r="AF111" i="45"/>
  <c r="K111" i="45"/>
  <c r="AE111" i="45"/>
  <c r="J111" i="45"/>
  <c r="AD111" i="45"/>
  <c r="I111" i="45" s="1"/>
  <c r="AC111" i="45"/>
  <c r="H111" i="45" s="1"/>
  <c r="AB111" i="45"/>
  <c r="G111" i="45"/>
  <c r="AA111" i="45"/>
  <c r="F111" i="45" s="1"/>
  <c r="Z111" i="45"/>
  <c r="E111" i="45" s="1"/>
  <c r="Y111" i="45"/>
  <c r="D111" i="45" s="1"/>
  <c r="X111" i="45"/>
  <c r="C111" i="45"/>
  <c r="W111" i="45"/>
  <c r="B111" i="45"/>
  <c r="Q111" i="45"/>
  <c r="P111" i="45"/>
  <c r="AN110" i="45"/>
  <c r="S110" i="45"/>
  <c r="AM110" i="45"/>
  <c r="R110" i="45"/>
  <c r="AL110" i="45"/>
  <c r="Q110" i="45"/>
  <c r="AK110" i="45"/>
  <c r="P110" i="45"/>
  <c r="AJ110" i="45"/>
  <c r="O110" i="45"/>
  <c r="AI110" i="45"/>
  <c r="N110" i="45"/>
  <c r="AH110" i="45"/>
  <c r="M110" i="45" s="1"/>
  <c r="AG110" i="45"/>
  <c r="L110" i="45" s="1"/>
  <c r="AF110" i="45"/>
  <c r="AE110" i="45"/>
  <c r="J110" i="45" s="1"/>
  <c r="AD110" i="45"/>
  <c r="I110" i="45"/>
  <c r="AC110" i="45"/>
  <c r="H110" i="45"/>
  <c r="AB110" i="45"/>
  <c r="G110" i="45" s="1"/>
  <c r="AA110" i="45"/>
  <c r="F110" i="45" s="1"/>
  <c r="Z110" i="45"/>
  <c r="E110" i="45" s="1"/>
  <c r="Y110" i="45"/>
  <c r="D110" i="45"/>
  <c r="X110" i="45"/>
  <c r="W110" i="45"/>
  <c r="B110" i="45" s="1"/>
  <c r="K110" i="45"/>
  <c r="C110" i="45"/>
  <c r="AM109" i="45"/>
  <c r="R109" i="45" s="1"/>
  <c r="AL109" i="45"/>
  <c r="Q109" i="45"/>
  <c r="AK109" i="45"/>
  <c r="P109" i="45"/>
  <c r="AJ109" i="45"/>
  <c r="O109" i="45"/>
  <c r="AI109" i="45"/>
  <c r="N109" i="45" s="1"/>
  <c r="AH109" i="45"/>
  <c r="AG109" i="45"/>
  <c r="L109" i="45" s="1"/>
  <c r="AF109" i="45"/>
  <c r="K109" i="45"/>
  <c r="AE109" i="45"/>
  <c r="J109" i="45"/>
  <c r="AD109" i="45"/>
  <c r="I109" i="45" s="1"/>
  <c r="AC109" i="45"/>
  <c r="H109" i="45" s="1"/>
  <c r="AB109" i="45"/>
  <c r="G109" i="45"/>
  <c r="AA109" i="45"/>
  <c r="F109" i="45"/>
  <c r="Z109" i="45"/>
  <c r="E109" i="45" s="1"/>
  <c r="Y109" i="45"/>
  <c r="D109" i="45" s="1"/>
  <c r="X109" i="45"/>
  <c r="C109" i="45" s="1"/>
  <c r="W109" i="45"/>
  <c r="B109" i="45"/>
  <c r="M109" i="45"/>
  <c r="AM108" i="45"/>
  <c r="R108" i="45"/>
  <c r="AL108" i="45"/>
  <c r="AK108" i="45"/>
  <c r="P108" i="45" s="1"/>
  <c r="AJ108" i="45"/>
  <c r="O108" i="45" s="1"/>
  <c r="AI108" i="45"/>
  <c r="N108" i="45"/>
  <c r="AH108" i="45"/>
  <c r="M108" i="45" s="1"/>
  <c r="AG108" i="45"/>
  <c r="L108" i="45" s="1"/>
  <c r="AF108" i="45"/>
  <c r="K108" i="45"/>
  <c r="AE108" i="45"/>
  <c r="J108" i="45" s="1"/>
  <c r="AD108" i="45"/>
  <c r="I108" i="45" s="1"/>
  <c r="AC108" i="45"/>
  <c r="H108" i="45" s="1"/>
  <c r="AB108" i="45"/>
  <c r="G108" i="45"/>
  <c r="AA108" i="45"/>
  <c r="F108" i="45"/>
  <c r="Z108" i="45"/>
  <c r="E108" i="45" s="1"/>
  <c r="Y108" i="45"/>
  <c r="D108" i="45" s="1"/>
  <c r="X108" i="45"/>
  <c r="C108" i="45"/>
  <c r="W108" i="45"/>
  <c r="B108" i="45"/>
  <c r="Q108" i="45"/>
  <c r="AL107" i="45"/>
  <c r="Q107" i="45"/>
  <c r="AK107" i="45"/>
  <c r="AJ107" i="45"/>
  <c r="O107" i="45"/>
  <c r="AI107" i="45"/>
  <c r="N107" i="45" s="1"/>
  <c r="AH107" i="45"/>
  <c r="M107" i="45"/>
  <c r="AG107" i="45"/>
  <c r="L107" i="45"/>
  <c r="AF107" i="45"/>
  <c r="AE107" i="45"/>
  <c r="J107" i="45"/>
  <c r="AD107" i="45"/>
  <c r="I107" i="45" s="1"/>
  <c r="AC107" i="45"/>
  <c r="H107" i="45" s="1"/>
  <c r="AB107" i="45"/>
  <c r="G107" i="45"/>
  <c r="AA107" i="45"/>
  <c r="F107" i="45" s="1"/>
  <c r="Z107" i="45"/>
  <c r="E107" i="45"/>
  <c r="Y107" i="45"/>
  <c r="D107" i="45"/>
  <c r="X107" i="45"/>
  <c r="C107" i="45"/>
  <c r="W107" i="45"/>
  <c r="B107" i="45" s="1"/>
  <c r="P107" i="45"/>
  <c r="K107" i="45"/>
  <c r="AL106" i="45"/>
  <c r="AK106" i="45"/>
  <c r="AJ106" i="45"/>
  <c r="AI106" i="45"/>
  <c r="AH106" i="45"/>
  <c r="AG106" i="45"/>
  <c r="L106" i="45" s="1"/>
  <c r="AF106" i="45"/>
  <c r="AE106" i="45"/>
  <c r="J106" i="45" s="1"/>
  <c r="AD106" i="45"/>
  <c r="I106" i="45" s="1"/>
  <c r="AC106" i="45"/>
  <c r="H106" i="45" s="1"/>
  <c r="AB106" i="45"/>
  <c r="G106" i="45" s="1"/>
  <c r="AA106" i="45"/>
  <c r="Z106" i="45"/>
  <c r="Y106" i="45"/>
  <c r="X106" i="45"/>
  <c r="C106" i="45" s="1"/>
  <c r="W106" i="45"/>
  <c r="Q106" i="45"/>
  <c r="P106" i="45"/>
  <c r="O106" i="45"/>
  <c r="N106" i="45"/>
  <c r="M106" i="45"/>
  <c r="K106" i="45"/>
  <c r="F106" i="45"/>
  <c r="E106" i="45"/>
  <c r="D106" i="45"/>
  <c r="B106" i="45"/>
  <c r="AK105" i="45"/>
  <c r="P105" i="45"/>
  <c r="AJ105" i="45"/>
  <c r="AI105" i="45"/>
  <c r="N105" i="45"/>
  <c r="AH105" i="45"/>
  <c r="M105" i="45" s="1"/>
  <c r="AG105" i="45"/>
  <c r="AF105" i="45"/>
  <c r="K105" i="45" s="1"/>
  <c r="AE105" i="45"/>
  <c r="J105" i="45"/>
  <c r="AD105" i="45"/>
  <c r="I105" i="45"/>
  <c r="AC105" i="45"/>
  <c r="H105" i="45" s="1"/>
  <c r="AB105" i="45"/>
  <c r="G105" i="45" s="1"/>
  <c r="AA105" i="45"/>
  <c r="F105" i="45" s="1"/>
  <c r="Z105" i="45"/>
  <c r="E105" i="45" s="1"/>
  <c r="Y105" i="45"/>
  <c r="D105" i="45" s="1"/>
  <c r="X105" i="45"/>
  <c r="W105" i="45"/>
  <c r="B105" i="45"/>
  <c r="O105" i="45"/>
  <c r="L105" i="45"/>
  <c r="C105" i="45"/>
  <c r="AK104" i="45"/>
  <c r="P104" i="45"/>
  <c r="AJ104" i="45"/>
  <c r="AI104" i="45"/>
  <c r="N104" i="45"/>
  <c r="AH104" i="45"/>
  <c r="M104" i="45"/>
  <c r="AG104" i="45"/>
  <c r="L104" i="45" s="1"/>
  <c r="AF104" i="45"/>
  <c r="K104" i="45" s="1"/>
  <c r="AE104" i="45"/>
  <c r="J104" i="45"/>
  <c r="AD104" i="45"/>
  <c r="I104" i="45"/>
  <c r="AC104" i="45"/>
  <c r="H104" i="45" s="1"/>
  <c r="AB104" i="45"/>
  <c r="AA104" i="45"/>
  <c r="F104" i="45"/>
  <c r="Z104" i="45"/>
  <c r="E104" i="45"/>
  <c r="Y104" i="45"/>
  <c r="D104" i="45"/>
  <c r="X104" i="45"/>
  <c r="C104" i="45"/>
  <c r="W104" i="45"/>
  <c r="B104" i="45"/>
  <c r="O104" i="45"/>
  <c r="G104" i="45"/>
  <c r="AJ103" i="45"/>
  <c r="O103" i="45"/>
  <c r="AI103" i="45"/>
  <c r="N103" i="45"/>
  <c r="AH103" i="45"/>
  <c r="AG103" i="45"/>
  <c r="L103" i="45" s="1"/>
  <c r="AF103" i="45"/>
  <c r="K103" i="45"/>
  <c r="AE103" i="45"/>
  <c r="J103" i="45"/>
  <c r="AD103" i="45"/>
  <c r="I103" i="45"/>
  <c r="AC103" i="45"/>
  <c r="H103" i="45"/>
  <c r="AB103" i="45"/>
  <c r="G103" i="45"/>
  <c r="AA103" i="45"/>
  <c r="F103" i="45"/>
  <c r="Z103" i="45"/>
  <c r="E103" i="45"/>
  <c r="Y103" i="45"/>
  <c r="X103" i="45"/>
  <c r="C103" i="45"/>
  <c r="W103" i="45"/>
  <c r="B103" i="45"/>
  <c r="M103" i="45"/>
  <c r="D103" i="45"/>
  <c r="AJ102" i="45"/>
  <c r="O102" i="45"/>
  <c r="AI102" i="45"/>
  <c r="N102" i="45"/>
  <c r="AH102" i="45"/>
  <c r="M102" i="45"/>
  <c r="AG102" i="45"/>
  <c r="L102" i="45"/>
  <c r="AF102" i="45"/>
  <c r="K102" i="45"/>
  <c r="AE102" i="45"/>
  <c r="AD102" i="45"/>
  <c r="I102" i="45"/>
  <c r="AC102" i="45"/>
  <c r="H102" i="45" s="1"/>
  <c r="AB102" i="45"/>
  <c r="G102" i="45" s="1"/>
  <c r="AA102" i="45"/>
  <c r="F102" i="45"/>
  <c r="Z102" i="45"/>
  <c r="E102" i="45" s="1"/>
  <c r="Y102" i="45"/>
  <c r="D102" i="45" s="1"/>
  <c r="X102" i="45"/>
  <c r="C102" i="45" s="1"/>
  <c r="W102" i="45"/>
  <c r="B102" i="45" s="1"/>
  <c r="J102" i="45"/>
  <c r="AI101" i="45"/>
  <c r="N101" i="45"/>
  <c r="AH101" i="45"/>
  <c r="M101" i="45"/>
  <c r="AG101" i="45"/>
  <c r="L101" i="45"/>
  <c r="AF101" i="45"/>
  <c r="K101" i="45" s="1"/>
  <c r="AE101" i="45"/>
  <c r="J101" i="45"/>
  <c r="AD101" i="45"/>
  <c r="I101" i="45"/>
  <c r="AC101" i="45"/>
  <c r="H101" i="45"/>
  <c r="AB101" i="45"/>
  <c r="G101" i="45" s="1"/>
  <c r="AA101" i="45"/>
  <c r="F101" i="45"/>
  <c r="Z101" i="45"/>
  <c r="E101" i="45" s="1"/>
  <c r="Y101" i="45"/>
  <c r="D101" i="45"/>
  <c r="X101" i="45"/>
  <c r="W101" i="45"/>
  <c r="B101" i="45"/>
  <c r="C101" i="45"/>
  <c r="AI100" i="45"/>
  <c r="N100" i="45"/>
  <c r="AH100" i="45"/>
  <c r="AG100" i="45"/>
  <c r="L100" i="45" s="1"/>
  <c r="AF100" i="45"/>
  <c r="K100" i="45"/>
  <c r="AE100" i="45"/>
  <c r="J100" i="45" s="1"/>
  <c r="AD100" i="45"/>
  <c r="I100" i="45" s="1"/>
  <c r="AC100" i="45"/>
  <c r="H100" i="45"/>
  <c r="AB100" i="45"/>
  <c r="G100" i="45" s="1"/>
  <c r="AA100" i="45"/>
  <c r="F100" i="45" s="1"/>
  <c r="Z100" i="45"/>
  <c r="E100" i="45"/>
  <c r="Y100" i="45"/>
  <c r="D100" i="45"/>
  <c r="X100" i="45"/>
  <c r="C100" i="45" s="1"/>
  <c r="W100" i="45"/>
  <c r="B100" i="45" s="1"/>
  <c r="M100" i="45"/>
  <c r="AH99" i="45"/>
  <c r="M99" i="45"/>
  <c r="AG99" i="45"/>
  <c r="L99" i="45"/>
  <c r="AF99" i="45"/>
  <c r="K99" i="45"/>
  <c r="AE99" i="45"/>
  <c r="J99" i="45"/>
  <c r="AD99" i="45"/>
  <c r="I99" i="45"/>
  <c r="AC99" i="45"/>
  <c r="H99" i="45"/>
  <c r="AB99" i="45"/>
  <c r="G99" i="45"/>
  <c r="AA99" i="45"/>
  <c r="F99" i="45"/>
  <c r="Z99" i="45"/>
  <c r="E99" i="45"/>
  <c r="Y99" i="45"/>
  <c r="D99" i="45"/>
  <c r="X99" i="45"/>
  <c r="C99" i="45"/>
  <c r="W99" i="45"/>
  <c r="B99" i="45"/>
  <c r="AH98" i="45"/>
  <c r="M98" i="45"/>
  <c r="AG98" i="45"/>
  <c r="L98" i="45"/>
  <c r="AF98" i="45"/>
  <c r="K98" i="45"/>
  <c r="AE98" i="45"/>
  <c r="J98" i="45"/>
  <c r="AD98" i="45"/>
  <c r="I98" i="45"/>
  <c r="AC98" i="45"/>
  <c r="H98" i="45" s="1"/>
  <c r="AB98" i="45"/>
  <c r="G98" i="45"/>
  <c r="AA98" i="45"/>
  <c r="F98" i="45" s="1"/>
  <c r="Z98" i="45"/>
  <c r="E98" i="45"/>
  <c r="Y98" i="45"/>
  <c r="D98" i="45"/>
  <c r="X98" i="45"/>
  <c r="C98" i="45"/>
  <c r="W98" i="45"/>
  <c r="B98" i="45"/>
  <c r="AG97" i="45"/>
  <c r="L97" i="45"/>
  <c r="AF97" i="45"/>
  <c r="AE97" i="45"/>
  <c r="J97" i="45" s="1"/>
  <c r="AD97" i="45"/>
  <c r="I97" i="45" s="1"/>
  <c r="AC97" i="45"/>
  <c r="H97" i="45" s="1"/>
  <c r="AB97" i="45"/>
  <c r="G97" i="45" s="1"/>
  <c r="AA97" i="45"/>
  <c r="F97" i="45" s="1"/>
  <c r="Z97" i="45"/>
  <c r="Y97" i="45"/>
  <c r="D97" i="45"/>
  <c r="X97" i="45"/>
  <c r="C97" i="45"/>
  <c r="W97" i="45"/>
  <c r="B97" i="45"/>
  <c r="K97" i="45"/>
  <c r="E97" i="45"/>
  <c r="AG96" i="45"/>
  <c r="L96" i="45"/>
  <c r="AF96" i="45"/>
  <c r="K96" i="45"/>
  <c r="AE96" i="45"/>
  <c r="J96" i="45" s="1"/>
  <c r="AD96" i="45"/>
  <c r="I96" i="45" s="1"/>
  <c r="AC96" i="45"/>
  <c r="H96" i="45" s="1"/>
  <c r="AB96" i="45"/>
  <c r="G96" i="45" s="1"/>
  <c r="AA96" i="45"/>
  <c r="F96" i="45"/>
  <c r="Z96" i="45"/>
  <c r="E96" i="45" s="1"/>
  <c r="Y96" i="45"/>
  <c r="D96" i="45" s="1"/>
  <c r="X96" i="45"/>
  <c r="C96" i="45"/>
  <c r="W96" i="45"/>
  <c r="B96" i="45"/>
  <c r="AF95" i="45"/>
  <c r="K95" i="45" s="1"/>
  <c r="AE95" i="45"/>
  <c r="J95" i="45"/>
  <c r="AD95" i="45"/>
  <c r="AC95" i="45"/>
  <c r="H95" i="45"/>
  <c r="AB95" i="45"/>
  <c r="G95" i="45" s="1"/>
  <c r="AA95" i="45"/>
  <c r="F95" i="45" s="1"/>
  <c r="Z95" i="45"/>
  <c r="E95" i="45"/>
  <c r="Y95" i="45"/>
  <c r="D95" i="45"/>
  <c r="X95" i="45"/>
  <c r="C95" i="45"/>
  <c r="W95" i="45"/>
  <c r="B95" i="45" s="1"/>
  <c r="I95" i="45"/>
  <c r="AF94" i="45"/>
  <c r="K94" i="45"/>
  <c r="AE94" i="45"/>
  <c r="J94" i="45"/>
  <c r="AD94" i="45"/>
  <c r="I94" i="45"/>
  <c r="AC94" i="45"/>
  <c r="H94" i="45"/>
  <c r="AB94" i="45"/>
  <c r="G94" i="45"/>
  <c r="AA94" i="45"/>
  <c r="F94" i="45"/>
  <c r="Z94" i="45"/>
  <c r="E94" i="45"/>
  <c r="Y94" i="45"/>
  <c r="D94" i="45"/>
  <c r="X94" i="45"/>
  <c r="C94" i="45"/>
  <c r="W94" i="45"/>
  <c r="B94" i="45"/>
  <c r="AE93" i="45"/>
  <c r="J93" i="45"/>
  <c r="AD93" i="45"/>
  <c r="AC93" i="45"/>
  <c r="H93" i="45" s="1"/>
  <c r="AB93" i="45"/>
  <c r="G93" i="45" s="1"/>
  <c r="AA93" i="45"/>
  <c r="F93" i="45"/>
  <c r="Z93" i="45"/>
  <c r="E93" i="45" s="1"/>
  <c r="Y93" i="45"/>
  <c r="D93" i="45" s="1"/>
  <c r="X93" i="45"/>
  <c r="W93" i="45"/>
  <c r="B93" i="45"/>
  <c r="I93" i="45"/>
  <c r="C93" i="45"/>
  <c r="AE92" i="45"/>
  <c r="AD92" i="45"/>
  <c r="I92" i="45" s="1"/>
  <c r="AC92" i="45"/>
  <c r="H92" i="45" s="1"/>
  <c r="AB92" i="45"/>
  <c r="G92" i="45"/>
  <c r="AA92" i="45"/>
  <c r="F92" i="45" s="1"/>
  <c r="Z92" i="45"/>
  <c r="E92" i="45"/>
  <c r="Y92" i="45"/>
  <c r="X92" i="45"/>
  <c r="C92" i="45" s="1"/>
  <c r="W92" i="45"/>
  <c r="B92" i="45"/>
  <c r="J92" i="45"/>
  <c r="D92" i="45"/>
  <c r="AD91" i="45"/>
  <c r="AC91" i="45"/>
  <c r="H91" i="45" s="1"/>
  <c r="AB91" i="45"/>
  <c r="G91" i="45" s="1"/>
  <c r="AA91" i="45"/>
  <c r="F91" i="45" s="1"/>
  <c r="Z91" i="45"/>
  <c r="E91" i="45"/>
  <c r="Y91" i="45"/>
  <c r="D91" i="45"/>
  <c r="X91" i="45"/>
  <c r="W91" i="45"/>
  <c r="B91" i="45"/>
  <c r="I91" i="45"/>
  <c r="C91" i="45"/>
  <c r="AD90" i="45"/>
  <c r="AC90" i="45"/>
  <c r="H90" i="45" s="1"/>
  <c r="AB90" i="45"/>
  <c r="AA90" i="45"/>
  <c r="F90" i="45" s="1"/>
  <c r="Z90" i="45"/>
  <c r="E90" i="45"/>
  <c r="Y90" i="45"/>
  <c r="D90" i="45"/>
  <c r="X90" i="45"/>
  <c r="C90" i="45"/>
  <c r="W90" i="45"/>
  <c r="B90" i="45" s="1"/>
  <c r="I90" i="45"/>
  <c r="G90" i="45"/>
  <c r="AC89" i="45"/>
  <c r="H89" i="45"/>
  <c r="AB89" i="45"/>
  <c r="G89" i="45"/>
  <c r="AA89" i="45"/>
  <c r="F89" i="45" s="1"/>
  <c r="Z89" i="45"/>
  <c r="E89" i="45" s="1"/>
  <c r="Y89" i="45"/>
  <c r="D89" i="45" s="1"/>
  <c r="X89" i="45"/>
  <c r="C89" i="45" s="1"/>
  <c r="W89" i="45"/>
  <c r="B89" i="45"/>
  <c r="AC88" i="45"/>
  <c r="H88" i="45"/>
  <c r="AB88" i="45"/>
  <c r="G88" i="45"/>
  <c r="AA88" i="45"/>
  <c r="Z88" i="45"/>
  <c r="E88" i="45"/>
  <c r="Y88" i="45"/>
  <c r="D88" i="45" s="1"/>
  <c r="X88" i="45"/>
  <c r="W88" i="45"/>
  <c r="B88" i="45"/>
  <c r="F88" i="45"/>
  <c r="C88" i="45"/>
  <c r="AB87" i="45"/>
  <c r="G87" i="45"/>
  <c r="AA87" i="45"/>
  <c r="F87" i="45"/>
  <c r="Z87" i="45"/>
  <c r="E87" i="45"/>
  <c r="Y87" i="45"/>
  <c r="D87" i="45" s="1"/>
  <c r="X87" i="45"/>
  <c r="C87" i="45" s="1"/>
  <c r="W87" i="45"/>
  <c r="B87" i="45" s="1"/>
  <c r="AB86" i="45"/>
  <c r="AA86" i="45"/>
  <c r="F86" i="45"/>
  <c r="Z86" i="45"/>
  <c r="E86" i="45"/>
  <c r="Y86" i="45"/>
  <c r="D86" i="45" s="1"/>
  <c r="X86" i="45"/>
  <c r="C86" i="45" s="1"/>
  <c r="W86" i="45"/>
  <c r="B86" i="45"/>
  <c r="G86" i="45"/>
  <c r="AA85" i="45"/>
  <c r="F85" i="45" s="1"/>
  <c r="Z85" i="45"/>
  <c r="E85" i="45"/>
  <c r="Y85" i="45"/>
  <c r="D85" i="45"/>
  <c r="X85" i="45"/>
  <c r="C85" i="45"/>
  <c r="W85" i="45"/>
  <c r="B85" i="45" s="1"/>
  <c r="AA84" i="45"/>
  <c r="F84" i="45"/>
  <c r="Z84" i="45"/>
  <c r="E84" i="45"/>
  <c r="Y84" i="45"/>
  <c r="D84" i="45" s="1"/>
  <c r="X84" i="45"/>
  <c r="C84" i="45" s="1"/>
  <c r="W84" i="45"/>
  <c r="B84" i="45"/>
  <c r="Z83" i="45"/>
  <c r="Y83" i="45"/>
  <c r="D83" i="45"/>
  <c r="X83" i="45"/>
  <c r="C83" i="45" s="1"/>
  <c r="W83" i="45"/>
  <c r="B83" i="45" s="1"/>
  <c r="E83" i="45"/>
  <c r="Z82" i="45"/>
  <c r="E82" i="45"/>
  <c r="Y82" i="45"/>
  <c r="D82" i="45"/>
  <c r="X82" i="45"/>
  <c r="C82" i="45" s="1"/>
  <c r="W82" i="45"/>
  <c r="B82" i="45"/>
  <c r="Y81" i="45"/>
  <c r="D81" i="45"/>
  <c r="X81" i="45"/>
  <c r="C81" i="45"/>
  <c r="W81" i="45"/>
  <c r="B81" i="45" s="1"/>
  <c r="Y80" i="45"/>
  <c r="D80" i="45"/>
  <c r="X80" i="45"/>
  <c r="C80" i="45"/>
  <c r="W80" i="45"/>
  <c r="B80" i="45"/>
  <c r="X79" i="45"/>
  <c r="C79" i="45" s="1"/>
  <c r="W79" i="45"/>
  <c r="B79" i="45"/>
  <c r="X78" i="45"/>
  <c r="C78" i="45"/>
  <c r="W78" i="45"/>
  <c r="B78" i="45"/>
  <c r="W77" i="45"/>
  <c r="B77" i="45" s="1"/>
  <c r="W76" i="45"/>
  <c r="B76" i="45"/>
  <c r="AO133" i="44"/>
  <c r="AO132" i="44"/>
  <c r="AO131" i="44"/>
  <c r="AO130" i="44"/>
  <c r="T130" i="44" s="1"/>
  <c r="AO129" i="44"/>
  <c r="AO128" i="44"/>
  <c r="AO127" i="44"/>
  <c r="T127" i="44"/>
  <c r="AO126" i="44"/>
  <c r="AO125" i="44"/>
  <c r="AO124" i="44"/>
  <c r="T124" i="44"/>
  <c r="AO123" i="44"/>
  <c r="AO122" i="44"/>
  <c r="AO121" i="44"/>
  <c r="AO120" i="44"/>
  <c r="AO119" i="44"/>
  <c r="T119" i="44"/>
  <c r="AO118" i="44"/>
  <c r="T118" i="44"/>
  <c r="AO117" i="44"/>
  <c r="AO116" i="44"/>
  <c r="T116" i="44" s="1"/>
  <c r="AO115" i="44"/>
  <c r="AO114" i="44"/>
  <c r="AO113" i="44"/>
  <c r="AO112" i="44"/>
  <c r="T126" i="44"/>
  <c r="AN133" i="44"/>
  <c r="AN132" i="44"/>
  <c r="AN131" i="44"/>
  <c r="AN130" i="44"/>
  <c r="AN129" i="44"/>
  <c r="AN128" i="44"/>
  <c r="AN127" i="44"/>
  <c r="AN126" i="44"/>
  <c r="S126" i="44"/>
  <c r="AN125" i="44"/>
  <c r="AN124" i="44"/>
  <c r="AN123" i="44"/>
  <c r="AN122" i="44"/>
  <c r="AN121" i="44"/>
  <c r="AN120" i="44"/>
  <c r="AN119" i="44"/>
  <c r="AN118" i="44"/>
  <c r="AN117" i="44"/>
  <c r="AN116" i="44"/>
  <c r="AN115" i="44"/>
  <c r="AN114" i="44"/>
  <c r="AN113" i="44"/>
  <c r="AN112" i="44"/>
  <c r="AN111" i="44"/>
  <c r="AN110" i="44"/>
  <c r="S110" i="44" s="1"/>
  <c r="AM133" i="44"/>
  <c r="AM132" i="44"/>
  <c r="AM131" i="44"/>
  <c r="AM130" i="44"/>
  <c r="AM129" i="44"/>
  <c r="AM128" i="44"/>
  <c r="AM127" i="44"/>
  <c r="AM126" i="44"/>
  <c r="R126" i="44" s="1"/>
  <c r="AM125" i="44"/>
  <c r="AM124" i="44"/>
  <c r="AM123" i="44"/>
  <c r="AM122" i="44"/>
  <c r="AM121" i="44"/>
  <c r="AM120" i="44"/>
  <c r="AM119" i="44"/>
  <c r="AM118" i="44"/>
  <c r="R118" i="44" s="1"/>
  <c r="AM117" i="44"/>
  <c r="AM116" i="44"/>
  <c r="AM115" i="44"/>
  <c r="AM114" i="44"/>
  <c r="AM113" i="44"/>
  <c r="AM112" i="44"/>
  <c r="AM111" i="44"/>
  <c r="AM110" i="44"/>
  <c r="R110" i="44"/>
  <c r="AM109" i="44"/>
  <c r="AM108" i="44"/>
  <c r="AL133" i="44"/>
  <c r="AL132" i="44"/>
  <c r="AL131" i="44"/>
  <c r="AL130" i="44"/>
  <c r="Q130" i="44" s="1"/>
  <c r="AL129" i="44"/>
  <c r="AL128" i="44"/>
  <c r="Q128" i="44"/>
  <c r="AL127" i="44"/>
  <c r="Q127" i="44" s="1"/>
  <c r="AL126" i="44"/>
  <c r="Q126" i="44"/>
  <c r="AL125" i="44"/>
  <c r="AL124" i="44"/>
  <c r="AL123" i="44"/>
  <c r="AL122" i="44"/>
  <c r="AL121" i="44"/>
  <c r="AL120" i="44"/>
  <c r="Q120" i="44"/>
  <c r="AL119" i="44"/>
  <c r="Q119" i="44" s="1"/>
  <c r="AL118" i="44"/>
  <c r="Q118" i="44" s="1"/>
  <c r="AL117" i="44"/>
  <c r="AL116" i="44"/>
  <c r="AL115" i="44"/>
  <c r="AL114" i="44"/>
  <c r="AL113" i="44"/>
  <c r="AL112" i="44"/>
  <c r="Q112" i="44"/>
  <c r="AL111" i="44"/>
  <c r="Q111" i="44"/>
  <c r="AL110" i="44"/>
  <c r="Q110" i="44"/>
  <c r="AL109" i="44"/>
  <c r="AL108" i="44"/>
  <c r="AL107" i="44"/>
  <c r="AL106" i="44"/>
  <c r="AK133" i="44"/>
  <c r="AK132" i="44"/>
  <c r="AK131" i="44"/>
  <c r="AK130" i="44"/>
  <c r="AK129" i="44"/>
  <c r="AK128" i="44"/>
  <c r="AK127" i="44"/>
  <c r="AK126" i="44"/>
  <c r="P126" i="44" s="1"/>
  <c r="AK125" i="44"/>
  <c r="AK124" i="44"/>
  <c r="AK123" i="44"/>
  <c r="AK122" i="44"/>
  <c r="AK121" i="44"/>
  <c r="AK120" i="44"/>
  <c r="AK119" i="44"/>
  <c r="AK118" i="44"/>
  <c r="P118" i="44"/>
  <c r="AK117" i="44"/>
  <c r="AK116" i="44"/>
  <c r="P116" i="44"/>
  <c r="AK115" i="44"/>
  <c r="AK114" i="44"/>
  <c r="AK113" i="44"/>
  <c r="AK112" i="44"/>
  <c r="AK111" i="44"/>
  <c r="AK110" i="44"/>
  <c r="P110" i="44" s="1"/>
  <c r="AK109" i="44"/>
  <c r="AK108" i="44"/>
  <c r="AK107" i="44"/>
  <c r="AK106" i="44"/>
  <c r="AK105" i="44"/>
  <c r="AK104" i="44"/>
  <c r="AJ133" i="44"/>
  <c r="AJ132" i="44"/>
  <c r="O132" i="44" s="1"/>
  <c r="AJ131" i="44"/>
  <c r="AJ130" i="44"/>
  <c r="AJ129" i="44"/>
  <c r="AJ128" i="44"/>
  <c r="AJ127" i="44"/>
  <c r="AJ126" i="44"/>
  <c r="O126" i="44" s="1"/>
  <c r="AJ125" i="44"/>
  <c r="AJ124" i="44"/>
  <c r="AJ123" i="44"/>
  <c r="AJ122" i="44"/>
  <c r="AJ121" i="44"/>
  <c r="AJ120" i="44"/>
  <c r="AJ119" i="44"/>
  <c r="AJ118" i="44"/>
  <c r="O118" i="44" s="1"/>
  <c r="AJ117" i="44"/>
  <c r="AJ116" i="44"/>
  <c r="AJ115" i="44"/>
  <c r="AJ114" i="44"/>
  <c r="O114" i="44" s="1"/>
  <c r="AJ113" i="44"/>
  <c r="AJ112" i="44"/>
  <c r="AJ111" i="44"/>
  <c r="AJ110" i="44"/>
  <c r="O110" i="44"/>
  <c r="AJ109" i="44"/>
  <c r="AJ108" i="44"/>
  <c r="AJ107" i="44"/>
  <c r="AJ106" i="44"/>
  <c r="AJ105" i="44"/>
  <c r="AJ104" i="44"/>
  <c r="AJ103" i="44"/>
  <c r="AJ102" i="44"/>
  <c r="O102" i="44" s="1"/>
  <c r="AI133" i="44"/>
  <c r="AI132" i="44"/>
  <c r="AI131" i="44"/>
  <c r="AI130" i="44"/>
  <c r="N130" i="44" s="1"/>
  <c r="AI129" i="44"/>
  <c r="AI128" i="44"/>
  <c r="N128" i="44" s="1"/>
  <c r="AI127" i="44"/>
  <c r="AI126" i="44"/>
  <c r="N126" i="44" s="1"/>
  <c r="AI125" i="44"/>
  <c r="AI124" i="44"/>
  <c r="AI123" i="44"/>
  <c r="AI122" i="44"/>
  <c r="AI121" i="44"/>
  <c r="AI120" i="44"/>
  <c r="AI119" i="44"/>
  <c r="AI118" i="44"/>
  <c r="N118" i="44"/>
  <c r="AI117" i="44"/>
  <c r="AI116" i="44"/>
  <c r="AI115" i="44"/>
  <c r="AI114" i="44"/>
  <c r="N114" i="44" s="1"/>
  <c r="AI113" i="44"/>
  <c r="AI112" i="44"/>
  <c r="AI111" i="44"/>
  <c r="AI110" i="44"/>
  <c r="N110" i="44"/>
  <c r="AI109" i="44"/>
  <c r="AI108" i="44"/>
  <c r="AI107" i="44"/>
  <c r="AI106" i="44"/>
  <c r="AI105" i="44"/>
  <c r="AI104" i="44"/>
  <c r="AI103" i="44"/>
  <c r="AI102" i="44"/>
  <c r="N102" i="44"/>
  <c r="AI101" i="44"/>
  <c r="AI100" i="44"/>
  <c r="AH133" i="44"/>
  <c r="AH132" i="44"/>
  <c r="AH131" i="44"/>
  <c r="AH130" i="44"/>
  <c r="AH129" i="44"/>
  <c r="AH128" i="44"/>
  <c r="M128" i="44" s="1"/>
  <c r="AH127" i="44"/>
  <c r="AH126" i="44"/>
  <c r="M126" i="44" s="1"/>
  <c r="AH125" i="44"/>
  <c r="AH124" i="44"/>
  <c r="AH123" i="44"/>
  <c r="AH122" i="44"/>
  <c r="AH121" i="44"/>
  <c r="AH120" i="44"/>
  <c r="M120" i="44"/>
  <c r="AH119" i="44"/>
  <c r="AH118" i="44"/>
  <c r="M118" i="44" s="1"/>
  <c r="AH117" i="44"/>
  <c r="AH116" i="44"/>
  <c r="AH115" i="44"/>
  <c r="AH114" i="44"/>
  <c r="AH113" i="44"/>
  <c r="AH112" i="44"/>
  <c r="M112" i="44"/>
  <c r="AH111" i="44"/>
  <c r="M111" i="44" s="1"/>
  <c r="AH110" i="44"/>
  <c r="M110" i="44"/>
  <c r="AH109" i="44"/>
  <c r="AH108" i="44"/>
  <c r="AH107" i="44"/>
  <c r="AH106" i="44"/>
  <c r="AH105" i="44"/>
  <c r="AH104" i="44"/>
  <c r="AH103" i="44"/>
  <c r="M103" i="44"/>
  <c r="AH102" i="44"/>
  <c r="M102" i="44"/>
  <c r="AH101" i="44"/>
  <c r="AH100" i="44"/>
  <c r="AH99" i="44"/>
  <c r="AH98" i="44"/>
  <c r="AG133" i="44"/>
  <c r="AG132" i="44"/>
  <c r="AG131" i="44"/>
  <c r="AG130" i="44"/>
  <c r="AG129" i="44"/>
  <c r="AG128" i="44"/>
  <c r="AG127" i="44"/>
  <c r="AG126" i="44"/>
  <c r="L126" i="44"/>
  <c r="AG125" i="44"/>
  <c r="AG124" i="44"/>
  <c r="AG123" i="44"/>
  <c r="AG122" i="44"/>
  <c r="AG121" i="44"/>
  <c r="L121" i="44" s="1"/>
  <c r="AG120" i="44"/>
  <c r="L120" i="44"/>
  <c r="AG119" i="44"/>
  <c r="L119" i="44" s="1"/>
  <c r="AG118" i="44"/>
  <c r="L118" i="44" s="1"/>
  <c r="AG117" i="44"/>
  <c r="L117" i="44" s="1"/>
  <c r="AG116" i="44"/>
  <c r="L116" i="44" s="1"/>
  <c r="AG115" i="44"/>
  <c r="L115" i="44" s="1"/>
  <c r="AG114" i="44"/>
  <c r="AG113" i="44"/>
  <c r="L113" i="44"/>
  <c r="AG112" i="44"/>
  <c r="L112" i="44"/>
  <c r="AG111" i="44"/>
  <c r="L111" i="44"/>
  <c r="AG110" i="44"/>
  <c r="L110" i="44" s="1"/>
  <c r="AG109" i="44"/>
  <c r="AG108" i="44"/>
  <c r="AG107" i="44"/>
  <c r="AG106" i="44"/>
  <c r="L106" i="44" s="1"/>
  <c r="AG105" i="44"/>
  <c r="L105" i="44"/>
  <c r="AG104" i="44"/>
  <c r="L104" i="44" s="1"/>
  <c r="AG103" i="44"/>
  <c r="L103" i="44"/>
  <c r="AG102" i="44"/>
  <c r="AG101" i="44"/>
  <c r="AG100" i="44"/>
  <c r="AG99" i="44"/>
  <c r="L99" i="44"/>
  <c r="AG98" i="44"/>
  <c r="AG97" i="44"/>
  <c r="L97" i="44"/>
  <c r="AG96" i="44"/>
  <c r="AF133" i="44"/>
  <c r="AF132" i="44"/>
  <c r="AF131" i="44"/>
  <c r="AF130" i="44"/>
  <c r="AF129" i="44"/>
  <c r="K129" i="44" s="1"/>
  <c r="AF128" i="44"/>
  <c r="AF127" i="44"/>
  <c r="AF126" i="44"/>
  <c r="AF125" i="44"/>
  <c r="AF124" i="44"/>
  <c r="AF123" i="44"/>
  <c r="AF122" i="44"/>
  <c r="AF121" i="44"/>
  <c r="K121" i="44"/>
  <c r="AF120" i="44"/>
  <c r="AF119" i="44"/>
  <c r="K119" i="44"/>
  <c r="AF118" i="44"/>
  <c r="K118" i="44"/>
  <c r="AF117" i="44"/>
  <c r="K117" i="44" s="1"/>
  <c r="AF116" i="44"/>
  <c r="K116" i="44"/>
  <c r="AF115" i="44"/>
  <c r="AF114" i="44"/>
  <c r="K114" i="44" s="1"/>
  <c r="AF113" i="44"/>
  <c r="K113" i="44" s="1"/>
  <c r="AF112" i="44"/>
  <c r="K112" i="44" s="1"/>
  <c r="AF111" i="44"/>
  <c r="K111" i="44" s="1"/>
  <c r="AF110" i="44"/>
  <c r="K110" i="44" s="1"/>
  <c r="AF109" i="44"/>
  <c r="K109" i="44" s="1"/>
  <c r="AF108" i="44"/>
  <c r="AF107" i="44"/>
  <c r="AF106" i="44"/>
  <c r="AF105" i="44"/>
  <c r="K105" i="44" s="1"/>
  <c r="AF104" i="44"/>
  <c r="AF103" i="44"/>
  <c r="AF102" i="44"/>
  <c r="K102" i="44"/>
  <c r="AF101" i="44"/>
  <c r="AF100" i="44"/>
  <c r="K100" i="44" s="1"/>
  <c r="AF99" i="44"/>
  <c r="K99" i="44" s="1"/>
  <c r="AF98" i="44"/>
  <c r="AF97" i="44"/>
  <c r="AF96" i="44"/>
  <c r="K96" i="44" s="1"/>
  <c r="AF95" i="44"/>
  <c r="K95" i="44"/>
  <c r="AF94" i="44"/>
  <c r="K94" i="44" s="1"/>
  <c r="AE133" i="44"/>
  <c r="AE132" i="44"/>
  <c r="AE131" i="44"/>
  <c r="AE130" i="44"/>
  <c r="AE129" i="44"/>
  <c r="AE128" i="44"/>
  <c r="AE127" i="44"/>
  <c r="AE126" i="44"/>
  <c r="J126" i="44" s="1"/>
  <c r="AE125" i="44"/>
  <c r="AE124" i="44"/>
  <c r="AE123" i="44"/>
  <c r="AE122" i="44"/>
  <c r="AE121" i="44"/>
  <c r="J121" i="44" s="1"/>
  <c r="AE120" i="44"/>
  <c r="J120" i="44" s="1"/>
  <c r="AE119" i="44"/>
  <c r="J119" i="44" s="1"/>
  <c r="AE118" i="44"/>
  <c r="AE117" i="44"/>
  <c r="AE116" i="44"/>
  <c r="J116" i="44" s="1"/>
  <c r="AE115" i="44"/>
  <c r="AE114" i="44"/>
  <c r="J114" i="44" s="1"/>
  <c r="AE113" i="44"/>
  <c r="J113" i="44" s="1"/>
  <c r="AE112" i="44"/>
  <c r="J112" i="44" s="1"/>
  <c r="AE111" i="44"/>
  <c r="J111" i="44"/>
  <c r="AE110" i="44"/>
  <c r="J110" i="44"/>
  <c r="AE109" i="44"/>
  <c r="J109" i="44" s="1"/>
  <c r="AE108" i="44"/>
  <c r="J108" i="44" s="1"/>
  <c r="AE107" i="44"/>
  <c r="J107" i="44" s="1"/>
  <c r="AE106" i="44"/>
  <c r="J106" i="44"/>
  <c r="AE105" i="44"/>
  <c r="AE104" i="44"/>
  <c r="AE103" i="44"/>
  <c r="J103" i="44"/>
  <c r="AE102" i="44"/>
  <c r="J102" i="44"/>
  <c r="AE101" i="44"/>
  <c r="AE100" i="44"/>
  <c r="J100" i="44" s="1"/>
  <c r="AE99" i="44"/>
  <c r="J99" i="44" s="1"/>
  <c r="AE98" i="44"/>
  <c r="AE97" i="44"/>
  <c r="AE96" i="44"/>
  <c r="J96" i="44" s="1"/>
  <c r="AE95" i="44"/>
  <c r="J95" i="44" s="1"/>
  <c r="AE94" i="44"/>
  <c r="J94" i="44" s="1"/>
  <c r="AE93" i="44"/>
  <c r="AE92" i="44"/>
  <c r="AD133" i="44"/>
  <c r="AD132" i="44"/>
  <c r="AD131" i="44"/>
  <c r="AD130" i="44"/>
  <c r="AD129" i="44"/>
  <c r="AD128" i="44"/>
  <c r="AD127" i="44"/>
  <c r="AD126" i="44"/>
  <c r="I126" i="44" s="1"/>
  <c r="AD125" i="44"/>
  <c r="AD124" i="44"/>
  <c r="AD123" i="44"/>
  <c r="AD122" i="44"/>
  <c r="AD121" i="44"/>
  <c r="I121" i="44"/>
  <c r="AD120" i="44"/>
  <c r="I120" i="44" s="1"/>
  <c r="AD119" i="44"/>
  <c r="I119" i="44"/>
  <c r="AD118" i="44"/>
  <c r="I118" i="44"/>
  <c r="AD117" i="44"/>
  <c r="AD116" i="44"/>
  <c r="I116" i="44" s="1"/>
  <c r="AD115" i="44"/>
  <c r="AD114" i="44"/>
  <c r="AD113" i="44"/>
  <c r="I113" i="44" s="1"/>
  <c r="AD112" i="44"/>
  <c r="I112" i="44"/>
  <c r="AD111" i="44"/>
  <c r="AD110" i="44"/>
  <c r="I110" i="44" s="1"/>
  <c r="AD109" i="44"/>
  <c r="I109" i="44" s="1"/>
  <c r="AD108" i="44"/>
  <c r="AD107" i="44"/>
  <c r="I107" i="44" s="1"/>
  <c r="AD106" i="44"/>
  <c r="AD105" i="44"/>
  <c r="AD104" i="44"/>
  <c r="I104" i="44" s="1"/>
  <c r="AD103" i="44"/>
  <c r="I103" i="44"/>
  <c r="AD102" i="44"/>
  <c r="I102" i="44" s="1"/>
  <c r="AD101" i="44"/>
  <c r="I101" i="44" s="1"/>
  <c r="AD100" i="44"/>
  <c r="AD99" i="44"/>
  <c r="AD98" i="44"/>
  <c r="AD97" i="44"/>
  <c r="I97" i="44"/>
  <c r="AD96" i="44"/>
  <c r="I96" i="44" s="1"/>
  <c r="AD95" i="44"/>
  <c r="I95" i="44" s="1"/>
  <c r="AD94" i="44"/>
  <c r="I94" i="44"/>
  <c r="AD93" i="44"/>
  <c r="AD92" i="44"/>
  <c r="I92" i="44" s="1"/>
  <c r="AD91" i="44"/>
  <c r="I91" i="44" s="1"/>
  <c r="AD90" i="44"/>
  <c r="I90" i="44" s="1"/>
  <c r="AC133" i="44"/>
  <c r="AC132" i="44"/>
  <c r="AC131" i="44"/>
  <c r="AC130" i="44"/>
  <c r="AC129" i="44"/>
  <c r="AC128" i="44"/>
  <c r="AC127" i="44"/>
  <c r="H127" i="44" s="1"/>
  <c r="AC126" i="44"/>
  <c r="H126" i="44" s="1"/>
  <c r="AC125" i="44"/>
  <c r="AC124" i="44"/>
  <c r="H124" i="44" s="1"/>
  <c r="AC123" i="44"/>
  <c r="AC122" i="44"/>
  <c r="AC121" i="44"/>
  <c r="H121" i="44" s="1"/>
  <c r="AC120" i="44"/>
  <c r="H120" i="44" s="1"/>
  <c r="AC119" i="44"/>
  <c r="AC118" i="44"/>
  <c r="H118" i="44"/>
  <c r="AC117" i="44"/>
  <c r="H117" i="44"/>
  <c r="AC116" i="44"/>
  <c r="H116" i="44"/>
  <c r="AC115" i="44"/>
  <c r="H115" i="44" s="1"/>
  <c r="AC114" i="44"/>
  <c r="H114" i="44" s="1"/>
  <c r="AC113" i="44"/>
  <c r="AC112" i="44"/>
  <c r="AC111" i="44"/>
  <c r="H111" i="44" s="1"/>
  <c r="AC110" i="44"/>
  <c r="H110" i="44"/>
  <c r="AC109" i="44"/>
  <c r="H109" i="44" s="1"/>
  <c r="AC108" i="44"/>
  <c r="H108" i="44"/>
  <c r="AC107" i="44"/>
  <c r="H107" i="44"/>
  <c r="AC106" i="44"/>
  <c r="AC105" i="44"/>
  <c r="AC104" i="44"/>
  <c r="H104" i="44" s="1"/>
  <c r="AC103" i="44"/>
  <c r="H103" i="44" s="1"/>
  <c r="AC102" i="44"/>
  <c r="H102" i="44" s="1"/>
  <c r="AC101" i="44"/>
  <c r="H101" i="44"/>
  <c r="AC100" i="44"/>
  <c r="H100" i="44" s="1"/>
  <c r="AC99" i="44"/>
  <c r="H99" i="44" s="1"/>
  <c r="AC98" i="44"/>
  <c r="H98" i="44" s="1"/>
  <c r="AC97" i="44"/>
  <c r="AC96" i="44"/>
  <c r="H96" i="44" s="1"/>
  <c r="AC95" i="44"/>
  <c r="H95" i="44"/>
  <c r="AC94" i="44"/>
  <c r="H94" i="44" s="1"/>
  <c r="AC93" i="44"/>
  <c r="AC92" i="44"/>
  <c r="AC91" i="44"/>
  <c r="AC90" i="44"/>
  <c r="H90" i="44"/>
  <c r="AC89" i="44"/>
  <c r="H89" i="44" s="1"/>
  <c r="AC88" i="44"/>
  <c r="AB133" i="44"/>
  <c r="AB132" i="44"/>
  <c r="AB131" i="44"/>
  <c r="AB130" i="44"/>
  <c r="AB129" i="44"/>
  <c r="G129" i="44"/>
  <c r="AB128" i="44"/>
  <c r="AB127" i="44"/>
  <c r="AB126" i="44"/>
  <c r="AB125" i="44"/>
  <c r="AB124" i="44"/>
  <c r="AB123" i="44"/>
  <c r="AB122" i="44"/>
  <c r="AB121" i="44"/>
  <c r="G121" i="44" s="1"/>
  <c r="AB120" i="44"/>
  <c r="G120" i="44" s="1"/>
  <c r="AB119" i="44"/>
  <c r="AB118" i="44"/>
  <c r="G118" i="44"/>
  <c r="AB117" i="44"/>
  <c r="AB116" i="44"/>
  <c r="G116" i="44"/>
  <c r="AB115" i="44"/>
  <c r="G115" i="44" s="1"/>
  <c r="AB114" i="44"/>
  <c r="G114" i="44"/>
  <c r="AB113" i="44"/>
  <c r="AB112" i="44"/>
  <c r="AB111" i="44"/>
  <c r="AB110" i="44"/>
  <c r="G110" i="44" s="1"/>
  <c r="AB109" i="44"/>
  <c r="G109" i="44" s="1"/>
  <c r="AB108" i="44"/>
  <c r="G108" i="44" s="1"/>
  <c r="AB107" i="44"/>
  <c r="G107" i="44" s="1"/>
  <c r="AB106" i="44"/>
  <c r="G106" i="44" s="1"/>
  <c r="AB105" i="44"/>
  <c r="G105" i="44"/>
  <c r="AB104" i="44"/>
  <c r="AB103" i="44"/>
  <c r="G103" i="44" s="1"/>
  <c r="AB102" i="44"/>
  <c r="G102" i="44" s="1"/>
  <c r="AB101" i="44"/>
  <c r="AB100" i="44"/>
  <c r="AB99" i="44"/>
  <c r="G99" i="44" s="1"/>
  <c r="AB98" i="44"/>
  <c r="G98" i="44"/>
  <c r="AB97" i="44"/>
  <c r="G97" i="44" s="1"/>
  <c r="AB96" i="44"/>
  <c r="AB95" i="44"/>
  <c r="AB94" i="44"/>
  <c r="G94" i="44"/>
  <c r="AB93" i="44"/>
  <c r="AB92" i="44"/>
  <c r="AB91" i="44"/>
  <c r="G91" i="44" s="1"/>
  <c r="AB90" i="44"/>
  <c r="G90" i="44" s="1"/>
  <c r="AB89" i="44"/>
  <c r="G89" i="44" s="1"/>
  <c r="AB88" i="44"/>
  <c r="AB87" i="44"/>
  <c r="G87" i="44" s="1"/>
  <c r="AB86" i="44"/>
  <c r="G86" i="44" s="1"/>
  <c r="AA84" i="44"/>
  <c r="AA133" i="44"/>
  <c r="AA132" i="44"/>
  <c r="AA131" i="44"/>
  <c r="AA130" i="44"/>
  <c r="AA129" i="44"/>
  <c r="AA128" i="44"/>
  <c r="AA127" i="44"/>
  <c r="AA126" i="44"/>
  <c r="F126" i="44" s="1"/>
  <c r="AA125" i="44"/>
  <c r="AA124" i="44"/>
  <c r="AA123" i="44"/>
  <c r="AA122" i="44"/>
  <c r="AA121" i="44"/>
  <c r="F121" i="44" s="1"/>
  <c r="AA120" i="44"/>
  <c r="F120" i="44" s="1"/>
  <c r="AA119" i="44"/>
  <c r="F119" i="44"/>
  <c r="AA118" i="44"/>
  <c r="F118" i="44"/>
  <c r="AA117" i="44"/>
  <c r="AA116" i="44"/>
  <c r="F116" i="44" s="1"/>
  <c r="AA115" i="44"/>
  <c r="AA114" i="44"/>
  <c r="F114" i="44" s="1"/>
  <c r="AA113" i="44"/>
  <c r="F113" i="44"/>
  <c r="AA112" i="44"/>
  <c r="AA111" i="44"/>
  <c r="F111" i="44"/>
  <c r="AA110" i="44"/>
  <c r="F110" i="44"/>
  <c r="AA109" i="44"/>
  <c r="AA108" i="44"/>
  <c r="F108" i="44"/>
  <c r="AA107" i="44"/>
  <c r="F107" i="44"/>
  <c r="AA106" i="44"/>
  <c r="F106" i="44" s="1"/>
  <c r="AA105" i="44"/>
  <c r="AA104" i="44"/>
  <c r="AA103" i="44"/>
  <c r="F103" i="44" s="1"/>
  <c r="AA102" i="44"/>
  <c r="F102" i="44"/>
  <c r="AA101" i="44"/>
  <c r="AA100" i="44"/>
  <c r="AA99" i="44"/>
  <c r="F99" i="44" s="1"/>
  <c r="AA98" i="44"/>
  <c r="F98" i="44" s="1"/>
  <c r="AA97" i="44"/>
  <c r="F97" i="44" s="1"/>
  <c r="AA96" i="44"/>
  <c r="F96" i="44"/>
  <c r="AA95" i="44"/>
  <c r="F95" i="44" s="1"/>
  <c r="AA94" i="44"/>
  <c r="F94" i="44" s="1"/>
  <c r="AA93" i="44"/>
  <c r="F93" i="44" s="1"/>
  <c r="AA92" i="44"/>
  <c r="F92" i="44" s="1"/>
  <c r="AA91" i="44"/>
  <c r="F91" i="44"/>
  <c r="AA90" i="44"/>
  <c r="F90" i="44" s="1"/>
  <c r="AA89" i="44"/>
  <c r="AA88" i="44"/>
  <c r="AA87" i="44"/>
  <c r="F87" i="44"/>
  <c r="AA86" i="44"/>
  <c r="F86" i="44"/>
  <c r="AA85" i="44"/>
  <c r="F85" i="44" s="1"/>
  <c r="Z133" i="44"/>
  <c r="Z132" i="44"/>
  <c r="Z131" i="44"/>
  <c r="Z130" i="44"/>
  <c r="Z129" i="44"/>
  <c r="Z128" i="44"/>
  <c r="Z127" i="44"/>
  <c r="Z126" i="44"/>
  <c r="Z125" i="44"/>
  <c r="Z124" i="44"/>
  <c r="Z123" i="44"/>
  <c r="Z122" i="44"/>
  <c r="E122" i="44" s="1"/>
  <c r="Z121" i="44"/>
  <c r="E121" i="44" s="1"/>
  <c r="Z120" i="44"/>
  <c r="E120" i="44"/>
  <c r="Z119" i="44"/>
  <c r="E119" i="44"/>
  <c r="Z118" i="44"/>
  <c r="E118" i="44"/>
  <c r="Z117" i="44"/>
  <c r="E117" i="44"/>
  <c r="Z116" i="44"/>
  <c r="Z115" i="44"/>
  <c r="E115" i="44" s="1"/>
  <c r="Z114" i="44"/>
  <c r="E114" i="44" s="1"/>
  <c r="Z113" i="44"/>
  <c r="Z112" i="44"/>
  <c r="E112" i="44"/>
  <c r="Z111" i="44"/>
  <c r="E111" i="44"/>
  <c r="Z110" i="44"/>
  <c r="Z109" i="44"/>
  <c r="E109" i="44" s="1"/>
  <c r="Z108" i="44"/>
  <c r="E108" i="44" s="1"/>
  <c r="Z107" i="44"/>
  <c r="E107" i="44" s="1"/>
  <c r="Z106" i="44"/>
  <c r="E106" i="44" s="1"/>
  <c r="Z105" i="44"/>
  <c r="E105" i="44" s="1"/>
  <c r="Z104" i="44"/>
  <c r="Z103" i="44"/>
  <c r="E103" i="44" s="1"/>
  <c r="Z102" i="44"/>
  <c r="E102" i="44"/>
  <c r="Z101" i="44"/>
  <c r="Z100" i="44"/>
  <c r="Z99" i="44"/>
  <c r="E99" i="44" s="1"/>
  <c r="Z98" i="44"/>
  <c r="Z97" i="44"/>
  <c r="Z96" i="44"/>
  <c r="Z95" i="44"/>
  <c r="E95" i="44"/>
  <c r="Z94" i="44"/>
  <c r="E94" i="44"/>
  <c r="Z93" i="44"/>
  <c r="E93" i="44" s="1"/>
  <c r="Z92" i="44"/>
  <c r="Z91" i="44"/>
  <c r="Z90" i="44"/>
  <c r="Z89" i="44"/>
  <c r="E89" i="44"/>
  <c r="Z88" i="44"/>
  <c r="E88" i="44" s="1"/>
  <c r="Z87" i="44"/>
  <c r="E87" i="44"/>
  <c r="Z86" i="44"/>
  <c r="E86" i="44"/>
  <c r="Z85" i="44"/>
  <c r="E85" i="44"/>
  <c r="Z84" i="44"/>
  <c r="E84" i="44" s="1"/>
  <c r="Z83" i="44"/>
  <c r="E83" i="44" s="1"/>
  <c r="Z82" i="44"/>
  <c r="E82" i="44" s="1"/>
  <c r="Y133" i="44"/>
  <c r="Y132" i="44"/>
  <c r="Y131" i="44"/>
  <c r="Y130" i="44"/>
  <c r="Y129" i="44"/>
  <c r="Y128" i="44"/>
  <c r="Y127" i="44"/>
  <c r="Y126" i="44"/>
  <c r="Y125" i="44"/>
  <c r="Y124" i="44"/>
  <c r="Y123" i="44"/>
  <c r="Y122" i="44"/>
  <c r="Y121" i="44"/>
  <c r="D121" i="44" s="1"/>
  <c r="Y120" i="44"/>
  <c r="D120" i="44"/>
  <c r="Y119" i="44"/>
  <c r="D119" i="44"/>
  <c r="Y118" i="44"/>
  <c r="D118" i="44"/>
  <c r="Y117" i="44"/>
  <c r="Y116" i="44"/>
  <c r="Y115" i="44"/>
  <c r="D115" i="44"/>
  <c r="Y114" i="44"/>
  <c r="D114" i="44"/>
  <c r="Y113" i="44"/>
  <c r="D113" i="44"/>
  <c r="Y112" i="44"/>
  <c r="Y111" i="44"/>
  <c r="Y110" i="44"/>
  <c r="D110" i="44"/>
  <c r="Y109" i="44"/>
  <c r="D109" i="44"/>
  <c r="Y108" i="44"/>
  <c r="D108" i="44"/>
  <c r="Y107" i="44"/>
  <c r="D107" i="44" s="1"/>
  <c r="Y106" i="44"/>
  <c r="D106" i="44" s="1"/>
  <c r="Y105" i="44"/>
  <c r="D105" i="44" s="1"/>
  <c r="Y104" i="44"/>
  <c r="D104" i="44" s="1"/>
  <c r="Y103" i="44"/>
  <c r="Y102" i="44"/>
  <c r="D102" i="44" s="1"/>
  <c r="Y101" i="44"/>
  <c r="D101" i="44"/>
  <c r="Y100" i="44"/>
  <c r="D100" i="44" s="1"/>
  <c r="Y99" i="44"/>
  <c r="D99" i="44" s="1"/>
  <c r="Y98" i="44"/>
  <c r="D98" i="44" s="1"/>
  <c r="Y97" i="44"/>
  <c r="Y96" i="44"/>
  <c r="D96" i="44" s="1"/>
  <c r="Y95" i="44"/>
  <c r="D95" i="44"/>
  <c r="Y94" i="44"/>
  <c r="D94" i="44"/>
  <c r="Y93" i="44"/>
  <c r="D93" i="44" s="1"/>
  <c r="Y92" i="44"/>
  <c r="D92" i="44" s="1"/>
  <c r="Y91" i="44"/>
  <c r="Y90" i="44"/>
  <c r="Y89" i="44"/>
  <c r="Y88" i="44"/>
  <c r="D88" i="44" s="1"/>
  <c r="Y87" i="44"/>
  <c r="D87" i="44"/>
  <c r="Y86" i="44"/>
  <c r="D86" i="44"/>
  <c r="Y85" i="44"/>
  <c r="Y84" i="44"/>
  <c r="D84" i="44" s="1"/>
  <c r="Y83" i="44"/>
  <c r="Y82" i="44"/>
  <c r="D82" i="44"/>
  <c r="Y81" i="44"/>
  <c r="D81" i="44" s="1"/>
  <c r="Y80" i="44"/>
  <c r="X133" i="44"/>
  <c r="X132" i="44"/>
  <c r="X131" i="44"/>
  <c r="X130" i="44"/>
  <c r="X129" i="44"/>
  <c r="X128" i="44"/>
  <c r="C128" i="44" s="1"/>
  <c r="X127" i="44"/>
  <c r="X126" i="44"/>
  <c r="X125" i="44"/>
  <c r="X124" i="44"/>
  <c r="X123" i="44"/>
  <c r="X122" i="44"/>
  <c r="X121" i="44"/>
  <c r="X120" i="44"/>
  <c r="C120" i="44"/>
  <c r="X119" i="44"/>
  <c r="C119" i="44"/>
  <c r="X118" i="44"/>
  <c r="C118" i="44"/>
  <c r="X117" i="44"/>
  <c r="C117" i="44" s="1"/>
  <c r="X116" i="44"/>
  <c r="C116" i="44" s="1"/>
  <c r="X115" i="44"/>
  <c r="C115" i="44" s="1"/>
  <c r="X114" i="44"/>
  <c r="C114" i="44" s="1"/>
  <c r="X113" i="44"/>
  <c r="C113" i="44"/>
  <c r="X112" i="44"/>
  <c r="X111" i="44"/>
  <c r="C111" i="44"/>
  <c r="X110" i="44"/>
  <c r="C110" i="44"/>
  <c r="X109" i="44"/>
  <c r="C109" i="44"/>
  <c r="X108" i="44"/>
  <c r="C108" i="44" s="1"/>
  <c r="X107" i="44"/>
  <c r="C107" i="44"/>
  <c r="X106" i="44"/>
  <c r="C106" i="44" s="1"/>
  <c r="X105" i="44"/>
  <c r="X104" i="44"/>
  <c r="X103" i="44"/>
  <c r="C103" i="44"/>
  <c r="X102" i="44"/>
  <c r="C102" i="44" s="1"/>
  <c r="X101" i="44"/>
  <c r="C101" i="44" s="1"/>
  <c r="X100" i="44"/>
  <c r="C100" i="44" s="1"/>
  <c r="X99" i="44"/>
  <c r="X98" i="44"/>
  <c r="X97" i="44"/>
  <c r="C97" i="44"/>
  <c r="X96" i="44"/>
  <c r="C96" i="44" s="1"/>
  <c r="X95" i="44"/>
  <c r="C95" i="44" s="1"/>
  <c r="X94" i="44"/>
  <c r="C94" i="44" s="1"/>
  <c r="X93" i="44"/>
  <c r="C93" i="44" s="1"/>
  <c r="X92" i="44"/>
  <c r="C92" i="44"/>
  <c r="X91" i="44"/>
  <c r="C91" i="44"/>
  <c r="X90" i="44"/>
  <c r="C90" i="44"/>
  <c r="X89" i="44"/>
  <c r="X88" i="44"/>
  <c r="X87" i="44"/>
  <c r="C87" i="44"/>
  <c r="X86" i="44"/>
  <c r="C86" i="44"/>
  <c r="X85" i="44"/>
  <c r="C85" i="44"/>
  <c r="X84" i="44"/>
  <c r="C84" i="44"/>
  <c r="X83" i="44"/>
  <c r="X82" i="44"/>
  <c r="C82" i="44" s="1"/>
  <c r="X81" i="44"/>
  <c r="X80" i="44"/>
  <c r="C80" i="44" s="1"/>
  <c r="X79" i="44"/>
  <c r="C79" i="44"/>
  <c r="X78" i="44"/>
  <c r="C78" i="44"/>
  <c r="W77" i="44"/>
  <c r="W76" i="44"/>
  <c r="B76" i="44" s="1"/>
  <c r="W133" i="44"/>
  <c r="W132" i="44"/>
  <c r="W131" i="44"/>
  <c r="W130" i="44"/>
  <c r="W129" i="44"/>
  <c r="W128" i="44"/>
  <c r="W127" i="44"/>
  <c r="W126" i="44"/>
  <c r="W125" i="44"/>
  <c r="W124" i="44"/>
  <c r="W123" i="44"/>
  <c r="W122" i="44"/>
  <c r="W121" i="44"/>
  <c r="W120" i="44"/>
  <c r="W119" i="44"/>
  <c r="B119" i="44"/>
  <c r="W118" i="44"/>
  <c r="B118" i="44"/>
  <c r="W117" i="44"/>
  <c r="W116" i="44"/>
  <c r="B116" i="44" s="1"/>
  <c r="W115" i="44"/>
  <c r="B115" i="44" s="1"/>
  <c r="W114" i="44"/>
  <c r="B114" i="44"/>
  <c r="W113" i="44"/>
  <c r="B113" i="44" s="1"/>
  <c r="W112" i="44"/>
  <c r="W111" i="44"/>
  <c r="B111" i="44" s="1"/>
  <c r="W110" i="44"/>
  <c r="B110" i="44" s="1"/>
  <c r="W109" i="44"/>
  <c r="W108" i="44"/>
  <c r="B108" i="44" s="1"/>
  <c r="W107" i="44"/>
  <c r="B107" i="44"/>
  <c r="W106" i="44"/>
  <c r="B106" i="44" s="1"/>
  <c r="W105" i="44"/>
  <c r="B105" i="44" s="1"/>
  <c r="W104" i="44"/>
  <c r="B104" i="44" s="1"/>
  <c r="W103" i="44"/>
  <c r="B103" i="44"/>
  <c r="W102" i="44"/>
  <c r="B102" i="44" s="1"/>
  <c r="W101" i="44"/>
  <c r="W100" i="44"/>
  <c r="W99" i="44"/>
  <c r="B99" i="44" s="1"/>
  <c r="W98" i="44"/>
  <c r="B98" i="44" s="1"/>
  <c r="W97" i="44"/>
  <c r="B97" i="44" s="1"/>
  <c r="W96" i="44"/>
  <c r="B96" i="44" s="1"/>
  <c r="W95" i="44"/>
  <c r="B95" i="44"/>
  <c r="W94" i="44"/>
  <c r="B94" i="44"/>
  <c r="W93" i="44"/>
  <c r="B93" i="44" s="1"/>
  <c r="W92" i="44"/>
  <c r="B92" i="44" s="1"/>
  <c r="W91" i="44"/>
  <c r="B91" i="44" s="1"/>
  <c r="W90" i="44"/>
  <c r="B90" i="44"/>
  <c r="W89" i="44"/>
  <c r="W88" i="44"/>
  <c r="B88" i="44" s="1"/>
  <c r="W87" i="44"/>
  <c r="B87" i="44"/>
  <c r="W86" i="44"/>
  <c r="B86" i="44" s="1"/>
  <c r="W85" i="44"/>
  <c r="W84" i="44"/>
  <c r="W83" i="44"/>
  <c r="B83" i="44"/>
  <c r="W82" i="44"/>
  <c r="B82" i="44" s="1"/>
  <c r="W81" i="44"/>
  <c r="B81" i="44"/>
  <c r="W80" i="44"/>
  <c r="B80" i="44"/>
  <c r="W79" i="44"/>
  <c r="B79" i="44"/>
  <c r="W78" i="44"/>
  <c r="B78" i="44" s="1"/>
  <c r="B77" i="44"/>
  <c r="B117" i="44"/>
  <c r="B84" i="44"/>
  <c r="C112" i="44"/>
  <c r="C98" i="44"/>
  <c r="B121" i="44"/>
  <c r="B89" i="44"/>
  <c r="B100" i="44"/>
  <c r="B120" i="44"/>
  <c r="T114" i="44"/>
  <c r="P120" i="44"/>
  <c r="S122" i="44"/>
  <c r="C124" i="44"/>
  <c r="H130" i="44"/>
  <c r="D133" i="44"/>
  <c r="H132" i="44"/>
  <c r="L133" i="44"/>
  <c r="R132" i="44"/>
  <c r="T133" i="44"/>
  <c r="M107" i="44"/>
  <c r="K128" i="44"/>
  <c r="D128" i="44"/>
  <c r="S124" i="44"/>
  <c r="C121" i="44"/>
  <c r="O120" i="44"/>
  <c r="K120" i="44"/>
  <c r="H119" i="44"/>
  <c r="G119" i="44"/>
  <c r="J118" i="44"/>
  <c r="J117" i="44"/>
  <c r="I117" i="44"/>
  <c r="G117" i="44"/>
  <c r="F117" i="44"/>
  <c r="D117" i="44"/>
  <c r="Q116" i="44"/>
  <c r="O116" i="44"/>
  <c r="E116" i="44"/>
  <c r="D116" i="44"/>
  <c r="K115" i="44"/>
  <c r="J115" i="44"/>
  <c r="I115" i="44"/>
  <c r="F115" i="44"/>
  <c r="P114" i="44"/>
  <c r="L114" i="44"/>
  <c r="I114" i="44"/>
  <c r="H113" i="44"/>
  <c r="G113" i="44"/>
  <c r="E113" i="44"/>
  <c r="O112" i="44"/>
  <c r="H112" i="44"/>
  <c r="G112" i="44"/>
  <c r="F112" i="44"/>
  <c r="D112" i="44"/>
  <c r="I111" i="44"/>
  <c r="G111" i="44"/>
  <c r="D111" i="44"/>
  <c r="E110" i="44"/>
  <c r="L109" i="44"/>
  <c r="F109" i="44"/>
  <c r="L108" i="44"/>
  <c r="K108" i="44"/>
  <c r="I108" i="44"/>
  <c r="L107" i="44"/>
  <c r="K107" i="44"/>
  <c r="K106" i="44"/>
  <c r="I106" i="44"/>
  <c r="H106" i="44"/>
  <c r="J105" i="44"/>
  <c r="I105" i="44"/>
  <c r="H105" i="44"/>
  <c r="F105" i="44"/>
  <c r="C105" i="44"/>
  <c r="K104" i="44"/>
  <c r="J104" i="44"/>
  <c r="G104" i="44"/>
  <c r="F104" i="44"/>
  <c r="E104" i="44"/>
  <c r="C104" i="44"/>
  <c r="K103" i="44"/>
  <c r="D103" i="44"/>
  <c r="L102" i="44"/>
  <c r="L101" i="44"/>
  <c r="K101" i="44"/>
  <c r="J101" i="44"/>
  <c r="G101" i="44"/>
  <c r="F101" i="44"/>
  <c r="E101" i="44"/>
  <c r="B101" i="44"/>
  <c r="L100" i="44"/>
  <c r="I100" i="44"/>
  <c r="G100" i="44"/>
  <c r="F100" i="44"/>
  <c r="E100" i="44"/>
  <c r="I99" i="44"/>
  <c r="C99" i="44"/>
  <c r="L98" i="44"/>
  <c r="K98" i="44"/>
  <c r="J98" i="44"/>
  <c r="I98" i="44"/>
  <c r="E98" i="44"/>
  <c r="K97" i="44"/>
  <c r="J97" i="44"/>
  <c r="H97" i="44"/>
  <c r="E97" i="44"/>
  <c r="D97" i="44"/>
  <c r="L96" i="44"/>
  <c r="G96" i="44"/>
  <c r="E96" i="44"/>
  <c r="G95" i="44"/>
  <c r="J93" i="44"/>
  <c r="H93" i="44"/>
  <c r="G93" i="44"/>
  <c r="I93" i="44"/>
  <c r="J92" i="44"/>
  <c r="H92" i="44"/>
  <c r="G92" i="44"/>
  <c r="E92" i="44"/>
  <c r="H91" i="44"/>
  <c r="E91" i="44"/>
  <c r="D91" i="44"/>
  <c r="E90" i="44"/>
  <c r="D90" i="44"/>
  <c r="F89" i="44"/>
  <c r="D89" i="44"/>
  <c r="C89" i="44"/>
  <c r="H88" i="44"/>
  <c r="G88" i="44"/>
  <c r="F88" i="44"/>
  <c r="C88" i="44"/>
  <c r="D85" i="44"/>
  <c r="B85" i="44"/>
  <c r="F84" i="44"/>
  <c r="D83" i="44"/>
  <c r="C83" i="44"/>
  <c r="C81" i="44"/>
  <c r="D80" i="44"/>
  <c r="T203" i="43"/>
  <c r="S203" i="43"/>
  <c r="R203" i="43"/>
  <c r="Q203" i="43"/>
  <c r="AL133" i="43" s="1"/>
  <c r="Q133" i="43" s="1"/>
  <c r="P203" i="43"/>
  <c r="O203" i="43"/>
  <c r="N203" i="43"/>
  <c r="M203" i="43"/>
  <c r="L203" i="43"/>
  <c r="AG133" i="43"/>
  <c r="L133" i="43"/>
  <c r="K203" i="43"/>
  <c r="J203" i="43"/>
  <c r="I203" i="43"/>
  <c r="H203" i="43"/>
  <c r="G203" i="43"/>
  <c r="F203" i="43"/>
  <c r="E203" i="43"/>
  <c r="D203" i="43"/>
  <c r="C203" i="43"/>
  <c r="B203" i="43"/>
  <c r="T201" i="43"/>
  <c r="S201" i="43"/>
  <c r="R201" i="43"/>
  <c r="Q201" i="43"/>
  <c r="P201" i="43"/>
  <c r="O201" i="43"/>
  <c r="N201" i="43"/>
  <c r="M201" i="43"/>
  <c r="L201" i="43"/>
  <c r="K201" i="43"/>
  <c r="J201" i="43"/>
  <c r="I201" i="43"/>
  <c r="H201" i="43"/>
  <c r="G201" i="43"/>
  <c r="F201" i="43"/>
  <c r="E201" i="43"/>
  <c r="Z131" i="43" s="1"/>
  <c r="E131" i="43" s="1"/>
  <c r="D201" i="43"/>
  <c r="C201" i="43"/>
  <c r="B201" i="43"/>
  <c r="T199" i="43"/>
  <c r="S199" i="43"/>
  <c r="R199" i="43"/>
  <c r="Q199" i="43"/>
  <c r="P199" i="43"/>
  <c r="O199" i="43"/>
  <c r="N199" i="43"/>
  <c r="M199" i="43"/>
  <c r="L199" i="43"/>
  <c r="K199" i="43"/>
  <c r="AF129" i="43" s="1"/>
  <c r="K129" i="43" s="1"/>
  <c r="J199" i="43"/>
  <c r="I199" i="43"/>
  <c r="H199" i="43"/>
  <c r="G199" i="43"/>
  <c r="F199" i="43"/>
  <c r="E199" i="43"/>
  <c r="D199" i="43"/>
  <c r="C199" i="43"/>
  <c r="B199" i="43"/>
  <c r="T197" i="43"/>
  <c r="S197" i="43"/>
  <c r="R197" i="43"/>
  <c r="Q197" i="43"/>
  <c r="P197" i="43"/>
  <c r="O197" i="43"/>
  <c r="N197" i="43"/>
  <c r="M197" i="43"/>
  <c r="L197" i="43"/>
  <c r="K197" i="43"/>
  <c r="J197" i="43"/>
  <c r="I197" i="43"/>
  <c r="H197" i="43"/>
  <c r="G197" i="43"/>
  <c r="F197" i="43"/>
  <c r="E197" i="43"/>
  <c r="D197" i="43"/>
  <c r="C197" i="43"/>
  <c r="B197" i="43"/>
  <c r="T195" i="43"/>
  <c r="S195" i="43"/>
  <c r="R195" i="43"/>
  <c r="Q195" i="43"/>
  <c r="P195" i="43"/>
  <c r="AK125" i="43" s="1"/>
  <c r="P125" i="43" s="1"/>
  <c r="O195" i="43"/>
  <c r="N195" i="43"/>
  <c r="M195" i="43"/>
  <c r="L195" i="43"/>
  <c r="K195" i="43"/>
  <c r="J195" i="43"/>
  <c r="AE125" i="43" s="1"/>
  <c r="J125" i="43" s="1"/>
  <c r="I195" i="43"/>
  <c r="AD125" i="43"/>
  <c r="I125" i="43"/>
  <c r="H195" i="43"/>
  <c r="G195" i="43"/>
  <c r="F195" i="43"/>
  <c r="E195" i="43"/>
  <c r="D195" i="43"/>
  <c r="C195" i="43"/>
  <c r="B195" i="43"/>
  <c r="T193" i="43"/>
  <c r="S193" i="43"/>
  <c r="R193" i="43"/>
  <c r="Q193" i="43"/>
  <c r="P193" i="43"/>
  <c r="O193" i="43"/>
  <c r="N193" i="43"/>
  <c r="M193" i="43"/>
  <c r="L193" i="43"/>
  <c r="K193" i="43"/>
  <c r="J193" i="43"/>
  <c r="I193" i="43"/>
  <c r="H193" i="43"/>
  <c r="G193" i="43"/>
  <c r="F193" i="43"/>
  <c r="E193" i="43"/>
  <c r="D193" i="43"/>
  <c r="C193" i="43"/>
  <c r="B193" i="43"/>
  <c r="W123" i="43"/>
  <c r="B123" i="43" s="1"/>
  <c r="T191" i="43"/>
  <c r="S191" i="43"/>
  <c r="R191" i="43"/>
  <c r="Q191" i="43"/>
  <c r="P191" i="43"/>
  <c r="O191" i="43"/>
  <c r="AJ121" i="43"/>
  <c r="O121" i="43" s="1"/>
  <c r="N191" i="43"/>
  <c r="M191" i="43"/>
  <c r="T189" i="43"/>
  <c r="S189" i="43"/>
  <c r="R189" i="43"/>
  <c r="Q189" i="43"/>
  <c r="P189" i="43"/>
  <c r="O189" i="43"/>
  <c r="N189" i="43"/>
  <c r="M189" i="43"/>
  <c r="T187" i="43"/>
  <c r="S187" i="43"/>
  <c r="AN117" i="43" s="1"/>
  <c r="S117" i="43" s="1"/>
  <c r="R187" i="43"/>
  <c r="AM117" i="43"/>
  <c r="R117" i="43" s="1"/>
  <c r="Q187" i="43"/>
  <c r="P187" i="43"/>
  <c r="O187" i="43"/>
  <c r="N187" i="43"/>
  <c r="M187" i="43"/>
  <c r="T185" i="43"/>
  <c r="S185" i="43"/>
  <c r="R185" i="43"/>
  <c r="AM115" i="43"/>
  <c r="R115" i="43"/>
  <c r="Q185" i="43"/>
  <c r="AL115" i="43"/>
  <c r="Q115" i="43"/>
  <c r="P185" i="43"/>
  <c r="O185" i="43"/>
  <c r="N185" i="43"/>
  <c r="M185" i="43"/>
  <c r="T183" i="43"/>
  <c r="AO113" i="43" s="1"/>
  <c r="T113" i="43" s="1"/>
  <c r="S183" i="43"/>
  <c r="R183" i="43"/>
  <c r="Q183" i="43"/>
  <c r="P183" i="43"/>
  <c r="O183" i="43"/>
  <c r="AJ113" i="43" s="1"/>
  <c r="O113" i="43" s="1"/>
  <c r="N183" i="43"/>
  <c r="M183" i="43"/>
  <c r="S181" i="43"/>
  <c r="R181" i="43"/>
  <c r="Q181" i="43"/>
  <c r="P181" i="43"/>
  <c r="O181" i="43"/>
  <c r="N181" i="43"/>
  <c r="M181" i="43"/>
  <c r="R179" i="43"/>
  <c r="AM109" i="43" s="1"/>
  <c r="R109" i="43" s="1"/>
  <c r="Q179" i="43"/>
  <c r="P179" i="43"/>
  <c r="O179" i="43"/>
  <c r="N179" i="43"/>
  <c r="AI109" i="43" s="1"/>
  <c r="N109" i="43" s="1"/>
  <c r="M179" i="43"/>
  <c r="Q177" i="43"/>
  <c r="AL107" i="43" s="1"/>
  <c r="P177" i="43"/>
  <c r="O177" i="43"/>
  <c r="N177" i="43"/>
  <c r="M177" i="43"/>
  <c r="P175" i="43"/>
  <c r="O175" i="43"/>
  <c r="N175" i="43"/>
  <c r="M175" i="43"/>
  <c r="O173" i="43"/>
  <c r="N173" i="43"/>
  <c r="M173" i="43"/>
  <c r="N171" i="43"/>
  <c r="M171" i="43"/>
  <c r="M169" i="43"/>
  <c r="AO135" i="43"/>
  <c r="AN135" i="43"/>
  <c r="AM135" i="43"/>
  <c r="AL135" i="43"/>
  <c r="AK135" i="43"/>
  <c r="AJ135" i="43"/>
  <c r="AI135" i="43"/>
  <c r="AH135" i="43"/>
  <c r="AG135" i="43"/>
  <c r="AF135" i="43"/>
  <c r="AE135" i="43"/>
  <c r="AD135" i="43"/>
  <c r="AC135" i="43"/>
  <c r="AB135" i="43"/>
  <c r="AA135" i="43"/>
  <c r="Z135" i="43"/>
  <c r="Y135" i="43"/>
  <c r="X135" i="43"/>
  <c r="W135" i="43"/>
  <c r="AO132" i="43"/>
  <c r="AN132" i="43"/>
  <c r="AM132" i="43"/>
  <c r="R132" i="43" s="1"/>
  <c r="AL132" i="43"/>
  <c r="AK132" i="43"/>
  <c r="P132" i="43"/>
  <c r="AJ132" i="43"/>
  <c r="AJ133" i="43" s="1"/>
  <c r="O133" i="43" s="1"/>
  <c r="AI132" i="43"/>
  <c r="AI133" i="43"/>
  <c r="N133" i="43" s="1"/>
  <c r="AH132" i="43"/>
  <c r="AH133" i="43" s="1"/>
  <c r="M133" i="43" s="1"/>
  <c r="AG132" i="43"/>
  <c r="AF132" i="43"/>
  <c r="K132" i="43" s="1"/>
  <c r="AF133" i="43"/>
  <c r="K133" i="43" s="1"/>
  <c r="AE132" i="43"/>
  <c r="J132" i="43"/>
  <c r="AD132" i="43"/>
  <c r="AD133" i="43"/>
  <c r="I133" i="43" s="1"/>
  <c r="AC132" i="43"/>
  <c r="H132" i="43" s="1"/>
  <c r="AC133" i="43"/>
  <c r="H133" i="43"/>
  <c r="AB132" i="43"/>
  <c r="G132" i="43" s="1"/>
  <c r="AA132" i="43"/>
  <c r="AA133" i="43" s="1"/>
  <c r="F133" i="43" s="1"/>
  <c r="Z132" i="43"/>
  <c r="Y132" i="43"/>
  <c r="X132" i="43"/>
  <c r="X133" i="43"/>
  <c r="C133" i="43" s="1"/>
  <c r="W132" i="43"/>
  <c r="W133" i="43" s="1"/>
  <c r="B133" i="43"/>
  <c r="S132" i="43"/>
  <c r="O132" i="43"/>
  <c r="N132" i="43"/>
  <c r="C132" i="43"/>
  <c r="B132" i="43"/>
  <c r="AI131" i="43"/>
  <c r="N131" i="43" s="1"/>
  <c r="W131" i="43"/>
  <c r="B131" i="43"/>
  <c r="AO130" i="43"/>
  <c r="AN130" i="43"/>
  <c r="AN131" i="43" s="1"/>
  <c r="S131" i="43" s="1"/>
  <c r="AM130" i="43"/>
  <c r="AL130" i="43"/>
  <c r="AK130" i="43"/>
  <c r="AJ130" i="43"/>
  <c r="AJ131" i="43" s="1"/>
  <c r="O131" i="43" s="1"/>
  <c r="AI130" i="43"/>
  <c r="AH130" i="43"/>
  <c r="M130" i="43"/>
  <c r="AG130" i="43"/>
  <c r="AG131" i="43"/>
  <c r="L131" i="43"/>
  <c r="AF130" i="43"/>
  <c r="AE130" i="43"/>
  <c r="AD130" i="43"/>
  <c r="AC130" i="43"/>
  <c r="AC131" i="43" s="1"/>
  <c r="H131" i="43" s="1"/>
  <c r="AB130" i="43"/>
  <c r="AB131" i="43" s="1"/>
  <c r="G131" i="43" s="1"/>
  <c r="AA130" i="43"/>
  <c r="Z130" i="43"/>
  <c r="E130" i="43"/>
  <c r="Y130" i="43"/>
  <c r="X130" i="43"/>
  <c r="X131" i="43" s="1"/>
  <c r="C131" i="43" s="1"/>
  <c r="W130" i="43"/>
  <c r="S130" i="43"/>
  <c r="O130" i="43"/>
  <c r="N130" i="43"/>
  <c r="L130" i="43"/>
  <c r="B130" i="43"/>
  <c r="AI129" i="43"/>
  <c r="N129" i="43" s="1"/>
  <c r="AO128" i="43"/>
  <c r="AN128" i="43"/>
  <c r="AN129" i="43" s="1"/>
  <c r="S129" i="43" s="1"/>
  <c r="AM128" i="43"/>
  <c r="AL128" i="43"/>
  <c r="AK128" i="43"/>
  <c r="AK129" i="43"/>
  <c r="P129" i="43"/>
  <c r="AJ128" i="43"/>
  <c r="AI128" i="43"/>
  <c r="AH128" i="43"/>
  <c r="AG128" i="43"/>
  <c r="AF128" i="43"/>
  <c r="K128" i="43" s="1"/>
  <c r="AE128" i="43"/>
  <c r="AE129" i="43"/>
  <c r="J129" i="43" s="1"/>
  <c r="AD128" i="43"/>
  <c r="AD129" i="43" s="1"/>
  <c r="I129" i="43" s="1"/>
  <c r="AC128" i="43"/>
  <c r="AC129" i="43"/>
  <c r="H129" i="43"/>
  <c r="AB128" i="43"/>
  <c r="AA128" i="43"/>
  <c r="AA129" i="43" s="1"/>
  <c r="F129" i="43" s="1"/>
  <c r="Z128" i="43"/>
  <c r="Y128" i="43"/>
  <c r="X128" i="43"/>
  <c r="W128" i="43"/>
  <c r="W129" i="43" s="1"/>
  <c r="B129" i="43" s="1"/>
  <c r="S128" i="43"/>
  <c r="R128" i="43"/>
  <c r="P128" i="43"/>
  <c r="N128" i="43"/>
  <c r="H128" i="43"/>
  <c r="F128" i="43"/>
  <c r="C128" i="43"/>
  <c r="B128" i="43"/>
  <c r="AO126" i="43"/>
  <c r="AO127" i="43"/>
  <c r="T127" i="43" s="1"/>
  <c r="AN126" i="43"/>
  <c r="AN127" i="43" s="1"/>
  <c r="S127" i="43"/>
  <c r="AM126" i="43"/>
  <c r="AL126" i="43"/>
  <c r="AK126" i="43"/>
  <c r="AJ126" i="43"/>
  <c r="AI126" i="43"/>
  <c r="AI127" i="43" s="1"/>
  <c r="N127" i="43" s="1"/>
  <c r="AH126" i="43"/>
  <c r="AH127" i="43" s="1"/>
  <c r="M127" i="43" s="1"/>
  <c r="M126" i="43"/>
  <c r="AG126" i="43"/>
  <c r="L126" i="43" s="1"/>
  <c r="AG127" i="43"/>
  <c r="L127" i="43" s="1"/>
  <c r="AF126" i="43"/>
  <c r="K126" i="43"/>
  <c r="AE126" i="43"/>
  <c r="AE127" i="43"/>
  <c r="J127" i="43"/>
  <c r="AD126" i="43"/>
  <c r="AC126" i="43"/>
  <c r="AB126" i="43"/>
  <c r="G126" i="43" s="1"/>
  <c r="AA126" i="43"/>
  <c r="Z126" i="43"/>
  <c r="Z127" i="43" s="1"/>
  <c r="E127" i="43"/>
  <c r="Y126" i="43"/>
  <c r="Y127" i="43"/>
  <c r="D127" i="43" s="1"/>
  <c r="X126" i="43"/>
  <c r="X127" i="43" s="1"/>
  <c r="C127" i="43" s="1"/>
  <c r="W126" i="43"/>
  <c r="W127" i="43" s="1"/>
  <c r="B127" i="43" s="1"/>
  <c r="T126" i="43"/>
  <c r="S126" i="43"/>
  <c r="O126" i="43"/>
  <c r="N126" i="43"/>
  <c r="F126" i="43"/>
  <c r="D126" i="43"/>
  <c r="C126" i="43"/>
  <c r="B126" i="43"/>
  <c r="AO124" i="43"/>
  <c r="AO125" i="43" s="1"/>
  <c r="T125" i="43" s="1"/>
  <c r="AN124" i="43"/>
  <c r="AM124" i="43"/>
  <c r="AL124" i="43"/>
  <c r="Q124" i="43" s="1"/>
  <c r="AK124" i="43"/>
  <c r="AJ124" i="43"/>
  <c r="O124" i="43" s="1"/>
  <c r="AI124" i="43"/>
  <c r="AI125" i="43" s="1"/>
  <c r="N125" i="43" s="1"/>
  <c r="AH124" i="43"/>
  <c r="M124" i="43" s="1"/>
  <c r="AG124" i="43"/>
  <c r="AF124" i="43"/>
  <c r="AF125" i="43"/>
  <c r="K125" i="43"/>
  <c r="AE124" i="43"/>
  <c r="J124" i="43" s="1"/>
  <c r="AD124" i="43"/>
  <c r="I124" i="43"/>
  <c r="AC124" i="43"/>
  <c r="AB124" i="43"/>
  <c r="AA124" i="43"/>
  <c r="Z124" i="43"/>
  <c r="Y124" i="43"/>
  <c r="X124" i="43"/>
  <c r="W124" i="43"/>
  <c r="N124" i="43"/>
  <c r="K124" i="43"/>
  <c r="B124" i="43"/>
  <c r="AN123" i="43"/>
  <c r="S123" i="43" s="1"/>
  <c r="AO122" i="43"/>
  <c r="AN122" i="43"/>
  <c r="S122" i="43" s="1"/>
  <c r="AM122" i="43"/>
  <c r="AL122" i="43"/>
  <c r="AK122" i="43"/>
  <c r="AK123" i="43" s="1"/>
  <c r="P123" i="43" s="1"/>
  <c r="AJ122" i="43"/>
  <c r="AI122" i="43"/>
  <c r="N122" i="43"/>
  <c r="AH122" i="43"/>
  <c r="M122" i="43" s="1"/>
  <c r="AH123" i="43"/>
  <c r="M123" i="43"/>
  <c r="AG122" i="43"/>
  <c r="AF122" i="43"/>
  <c r="AE122" i="43"/>
  <c r="AD122" i="43"/>
  <c r="AC122" i="43"/>
  <c r="AB122" i="43"/>
  <c r="AB123" i="43"/>
  <c r="G123" i="43" s="1"/>
  <c r="AA122" i="43"/>
  <c r="AA123" i="43" s="1"/>
  <c r="F123" i="43" s="1"/>
  <c r="Z122" i="43"/>
  <c r="Z123" i="43"/>
  <c r="E123" i="43" s="1"/>
  <c r="Y122" i="43"/>
  <c r="X122" i="43"/>
  <c r="C122" i="43" s="1"/>
  <c r="W122" i="43"/>
  <c r="B122" i="43" s="1"/>
  <c r="G122" i="43"/>
  <c r="F122" i="43"/>
  <c r="E122" i="43"/>
  <c r="AG121" i="43"/>
  <c r="L121" i="43" s="1"/>
  <c r="AF121" i="43"/>
  <c r="K121" i="43" s="1"/>
  <c r="AE121" i="43"/>
  <c r="J121" i="43" s="1"/>
  <c r="AD121" i="43"/>
  <c r="I121" i="43" s="1"/>
  <c r="AC121" i="43"/>
  <c r="AB121" i="43"/>
  <c r="G121" i="43" s="1"/>
  <c r="AA121" i="43"/>
  <c r="F121" i="43" s="1"/>
  <c r="Z121" i="43"/>
  <c r="Y121" i="43"/>
  <c r="D121" i="43"/>
  <c r="X121" i="43"/>
  <c r="C121" i="43"/>
  <c r="H121" i="43"/>
  <c r="E121" i="43"/>
  <c r="AO120" i="43"/>
  <c r="AN120" i="43"/>
  <c r="S120" i="43"/>
  <c r="AM120" i="43"/>
  <c r="AM121" i="43"/>
  <c r="R121" i="43" s="1"/>
  <c r="AL120" i="43"/>
  <c r="AL121" i="43" s="1"/>
  <c r="Q121" i="43" s="1"/>
  <c r="AK120" i="43"/>
  <c r="AJ120" i="43"/>
  <c r="O120" i="43" s="1"/>
  <c r="AI120" i="43"/>
  <c r="AH120" i="43"/>
  <c r="AH121" i="43"/>
  <c r="M121" i="43" s="1"/>
  <c r="W120" i="43"/>
  <c r="M120" i="43"/>
  <c r="L120" i="43"/>
  <c r="K120" i="43"/>
  <c r="J120" i="43"/>
  <c r="I120" i="43"/>
  <c r="H120" i="43"/>
  <c r="G120" i="43"/>
  <c r="F120" i="43"/>
  <c r="E120" i="43"/>
  <c r="D120" i="43"/>
  <c r="C120" i="43"/>
  <c r="AG119" i="43"/>
  <c r="L119" i="43" s="1"/>
  <c r="AF119" i="43"/>
  <c r="K119" i="43" s="1"/>
  <c r="AE119" i="43"/>
  <c r="J119" i="43"/>
  <c r="AD119" i="43"/>
  <c r="I119" i="43"/>
  <c r="AC119" i="43"/>
  <c r="H119" i="43" s="1"/>
  <c r="AB119" i="43"/>
  <c r="G119" i="43" s="1"/>
  <c r="AA119" i="43"/>
  <c r="Z119" i="43"/>
  <c r="E119" i="43" s="1"/>
  <c r="Y119" i="43"/>
  <c r="D119" i="43" s="1"/>
  <c r="X119" i="43"/>
  <c r="C119" i="43" s="1"/>
  <c r="F119" i="43"/>
  <c r="AO118" i="43"/>
  <c r="AO119" i="43"/>
  <c r="T119" i="43" s="1"/>
  <c r="AN118" i="43"/>
  <c r="AM118" i="43"/>
  <c r="R118" i="43" s="1"/>
  <c r="AL118" i="43"/>
  <c r="AL119" i="43" s="1"/>
  <c r="Q119" i="43"/>
  <c r="AK118" i="43"/>
  <c r="AJ118" i="43"/>
  <c r="O118" i="43" s="1"/>
  <c r="AI118" i="43"/>
  <c r="AH118" i="43"/>
  <c r="W118" i="43"/>
  <c r="B118" i="43" s="1"/>
  <c r="T118" i="43"/>
  <c r="S118" i="43"/>
  <c r="L118" i="43"/>
  <c r="K118" i="43"/>
  <c r="J118" i="43"/>
  <c r="I118" i="43"/>
  <c r="H118" i="43"/>
  <c r="G118" i="43"/>
  <c r="F118" i="43"/>
  <c r="E118" i="43"/>
  <c r="D118" i="43"/>
  <c r="C118" i="43"/>
  <c r="AG117" i="43"/>
  <c r="AF117" i="43"/>
  <c r="K117" i="43" s="1"/>
  <c r="AE117" i="43"/>
  <c r="J117" i="43"/>
  <c r="AD117" i="43"/>
  <c r="I117" i="43" s="1"/>
  <c r="AC117" i="43"/>
  <c r="H117" i="43" s="1"/>
  <c r="AB117" i="43"/>
  <c r="G117" i="43" s="1"/>
  <c r="AA117" i="43"/>
  <c r="F117" i="43" s="1"/>
  <c r="Z117" i="43"/>
  <c r="E117" i="43" s="1"/>
  <c r="Y117" i="43"/>
  <c r="X117" i="43"/>
  <c r="C117" i="43"/>
  <c r="L117" i="43"/>
  <c r="D117" i="43"/>
  <c r="AO116" i="43"/>
  <c r="T116" i="43" s="1"/>
  <c r="AN116" i="43"/>
  <c r="S116" i="43"/>
  <c r="AM116" i="43"/>
  <c r="R116" i="43" s="1"/>
  <c r="AL116" i="43"/>
  <c r="AL117" i="43" s="1"/>
  <c r="Q117" i="43" s="1"/>
  <c r="AK116" i="43"/>
  <c r="AJ116" i="43"/>
  <c r="O116" i="43" s="1"/>
  <c r="AI116" i="43"/>
  <c r="N116" i="43" s="1"/>
  <c r="AH116" i="43"/>
  <c r="W116" i="43"/>
  <c r="L116" i="43"/>
  <c r="K116" i="43"/>
  <c r="J116" i="43"/>
  <c r="I116" i="43"/>
  <c r="H116" i="43"/>
  <c r="G116" i="43"/>
  <c r="F116" i="43"/>
  <c r="E116" i="43"/>
  <c r="D116" i="43"/>
  <c r="C116" i="43"/>
  <c r="AG115" i="43"/>
  <c r="L115" i="43" s="1"/>
  <c r="AF115" i="43"/>
  <c r="K115" i="43" s="1"/>
  <c r="AE115" i="43"/>
  <c r="J115" i="43" s="1"/>
  <c r="AD115" i="43"/>
  <c r="I115" i="43"/>
  <c r="AC115" i="43"/>
  <c r="H115" i="43"/>
  <c r="AB115" i="43"/>
  <c r="G115" i="43"/>
  <c r="AA115" i="43"/>
  <c r="F115" i="43" s="1"/>
  <c r="Z115" i="43"/>
  <c r="E115" i="43" s="1"/>
  <c r="Y115" i="43"/>
  <c r="D115" i="43" s="1"/>
  <c r="X115" i="43"/>
  <c r="C115" i="43" s="1"/>
  <c r="AO114" i="43"/>
  <c r="AN114" i="43"/>
  <c r="S114" i="43"/>
  <c r="AM114" i="43"/>
  <c r="AL114" i="43"/>
  <c r="AK114" i="43"/>
  <c r="P114" i="43"/>
  <c r="AJ114" i="43"/>
  <c r="AI114" i="43"/>
  <c r="N114" i="43" s="1"/>
  <c r="AH114" i="43"/>
  <c r="AH115" i="43" s="1"/>
  <c r="M115" i="43" s="1"/>
  <c r="W114" i="43"/>
  <c r="W115" i="43"/>
  <c r="B115" i="43"/>
  <c r="Q114" i="43"/>
  <c r="O114" i="43"/>
  <c r="L114" i="43"/>
  <c r="K114" i="43"/>
  <c r="J114" i="43"/>
  <c r="I114" i="43"/>
  <c r="H114" i="43"/>
  <c r="G114" i="43"/>
  <c r="F114" i="43"/>
  <c r="E114" i="43"/>
  <c r="D114" i="43"/>
  <c r="C114" i="43"/>
  <c r="AG113" i="43"/>
  <c r="L113" i="43"/>
  <c r="AF113" i="43"/>
  <c r="AE113" i="43"/>
  <c r="AD113" i="43"/>
  <c r="AC113" i="43"/>
  <c r="H113" i="43" s="1"/>
  <c r="AB113" i="43"/>
  <c r="G113" i="43" s="1"/>
  <c r="AA113" i="43"/>
  <c r="F113" i="43"/>
  <c r="Z113" i="43"/>
  <c r="Y113" i="43"/>
  <c r="D113" i="43"/>
  <c r="X113" i="43"/>
  <c r="C113" i="43"/>
  <c r="K113" i="43"/>
  <c r="J113" i="43"/>
  <c r="I113" i="43"/>
  <c r="E113" i="43"/>
  <c r="AO112" i="43"/>
  <c r="AN112" i="43"/>
  <c r="AN113" i="43" s="1"/>
  <c r="S113" i="43"/>
  <c r="AM112" i="43"/>
  <c r="R112" i="43"/>
  <c r="AL112" i="43"/>
  <c r="AK112" i="43"/>
  <c r="P112" i="43" s="1"/>
  <c r="AJ112" i="43"/>
  <c r="AI112" i="43"/>
  <c r="AH112" i="43"/>
  <c r="AH113" i="43" s="1"/>
  <c r="M113" i="43" s="1"/>
  <c r="W112" i="43"/>
  <c r="S112" i="43"/>
  <c r="Q112" i="43"/>
  <c r="O112" i="43"/>
  <c r="M112" i="43"/>
  <c r="L112" i="43"/>
  <c r="K112" i="43"/>
  <c r="J112" i="43"/>
  <c r="I112" i="43"/>
  <c r="H112" i="43"/>
  <c r="G112" i="43"/>
  <c r="F112" i="43"/>
  <c r="E112" i="43"/>
  <c r="D112" i="43"/>
  <c r="C112" i="43"/>
  <c r="AG111" i="43"/>
  <c r="L111" i="43" s="1"/>
  <c r="AF111" i="43"/>
  <c r="AE111" i="43"/>
  <c r="AD111" i="43"/>
  <c r="AC111" i="43"/>
  <c r="H111" i="43"/>
  <c r="AB111" i="43"/>
  <c r="G111" i="43"/>
  <c r="AA111" i="43"/>
  <c r="F111" i="43" s="1"/>
  <c r="Z111" i="43"/>
  <c r="E111" i="43" s="1"/>
  <c r="Y111" i="43"/>
  <c r="X111" i="43"/>
  <c r="K111" i="43"/>
  <c r="J111" i="43"/>
  <c r="I111" i="43"/>
  <c r="D111" i="43"/>
  <c r="C111" i="43"/>
  <c r="AN110" i="43"/>
  <c r="AN111" i="43" s="1"/>
  <c r="S110" i="43"/>
  <c r="S111" i="43"/>
  <c r="AM110" i="43"/>
  <c r="R110" i="43"/>
  <c r="AL110" i="43"/>
  <c r="AL111" i="43" s="1"/>
  <c r="Q111" i="43" s="1"/>
  <c r="AK110" i="43"/>
  <c r="P110" i="43" s="1"/>
  <c r="AJ110" i="43"/>
  <c r="AJ111" i="43"/>
  <c r="O111" i="43"/>
  <c r="AI110" i="43"/>
  <c r="AH110" i="43"/>
  <c r="W110" i="43"/>
  <c r="O110" i="43"/>
  <c r="L110" i="43"/>
  <c r="K110" i="43"/>
  <c r="J110" i="43"/>
  <c r="I110" i="43"/>
  <c r="H110" i="43"/>
  <c r="G110" i="43"/>
  <c r="F110" i="43"/>
  <c r="E110" i="43"/>
  <c r="D110" i="43"/>
  <c r="C110" i="43"/>
  <c r="AG109" i="43"/>
  <c r="L109" i="43"/>
  <c r="AF109" i="43"/>
  <c r="K109" i="43"/>
  <c r="AE109" i="43"/>
  <c r="J109" i="43"/>
  <c r="AD109" i="43"/>
  <c r="I109" i="43"/>
  <c r="AC109" i="43"/>
  <c r="H109" i="43"/>
  <c r="AB109" i="43"/>
  <c r="AA109" i="43"/>
  <c r="F109" i="43" s="1"/>
  <c r="Z109" i="43"/>
  <c r="Y109" i="43"/>
  <c r="D109" i="43" s="1"/>
  <c r="X109" i="43"/>
  <c r="C109" i="43" s="1"/>
  <c r="G109" i="43"/>
  <c r="E109" i="43"/>
  <c r="AM108" i="43"/>
  <c r="AL108" i="43"/>
  <c r="AL109" i="43" s="1"/>
  <c r="Q109" i="43"/>
  <c r="AK108" i="43"/>
  <c r="AJ108" i="43"/>
  <c r="AI108" i="43"/>
  <c r="AH108" i="43"/>
  <c r="M108" i="43"/>
  <c r="W108" i="43"/>
  <c r="W109" i="43" s="1"/>
  <c r="B109" i="43"/>
  <c r="N108" i="43"/>
  <c r="L108" i="43"/>
  <c r="K108" i="43"/>
  <c r="J108" i="43"/>
  <c r="I108" i="43"/>
  <c r="H108" i="43"/>
  <c r="G108" i="43"/>
  <c r="F108" i="43"/>
  <c r="E108" i="43"/>
  <c r="D108" i="43"/>
  <c r="C108" i="43"/>
  <c r="AG107" i="43"/>
  <c r="L107" i="43"/>
  <c r="AF107" i="43"/>
  <c r="K107" i="43" s="1"/>
  <c r="AE107" i="43"/>
  <c r="J107" i="43" s="1"/>
  <c r="AD107" i="43"/>
  <c r="I107" i="43" s="1"/>
  <c r="AC107" i="43"/>
  <c r="H107" i="43"/>
  <c r="AB107" i="43"/>
  <c r="AA107" i="43"/>
  <c r="F107" i="43" s="1"/>
  <c r="Z107" i="43"/>
  <c r="E107" i="43" s="1"/>
  <c r="Y107" i="43"/>
  <c r="D107" i="43" s="1"/>
  <c r="X107" i="43"/>
  <c r="G107" i="43"/>
  <c r="C107" i="43"/>
  <c r="AL106" i="43"/>
  <c r="Q106" i="43" s="1"/>
  <c r="AK106" i="43"/>
  <c r="P106" i="43"/>
  <c r="AJ106" i="43"/>
  <c r="O106" i="43"/>
  <c r="AI106" i="43"/>
  <c r="N106" i="43"/>
  <c r="AH106" i="43"/>
  <c r="M106" i="43" s="1"/>
  <c r="W106" i="43"/>
  <c r="W107" i="43"/>
  <c r="B107" i="43" s="1"/>
  <c r="L106" i="43"/>
  <c r="K106" i="43"/>
  <c r="J106" i="43"/>
  <c r="I106" i="43"/>
  <c r="H106" i="43"/>
  <c r="G106" i="43"/>
  <c r="F106" i="43"/>
  <c r="E106" i="43"/>
  <c r="D106" i="43"/>
  <c r="C106" i="43"/>
  <c r="B106" i="43"/>
  <c r="AG105" i="43"/>
  <c r="L105" i="43" s="1"/>
  <c r="AF105" i="43"/>
  <c r="K105" i="43" s="1"/>
  <c r="AE105" i="43"/>
  <c r="J105" i="43"/>
  <c r="AD105" i="43"/>
  <c r="I105" i="43"/>
  <c r="AC105" i="43"/>
  <c r="H105" i="43" s="1"/>
  <c r="AB105" i="43"/>
  <c r="AA105" i="43"/>
  <c r="F105" i="43"/>
  <c r="Z105" i="43"/>
  <c r="E105" i="43"/>
  <c r="Y105" i="43"/>
  <c r="D105" i="43" s="1"/>
  <c r="X105" i="43"/>
  <c r="C105" i="43" s="1"/>
  <c r="G105" i="43"/>
  <c r="AK104" i="43"/>
  <c r="AJ104" i="43"/>
  <c r="AJ105" i="43" s="1"/>
  <c r="O105" i="43"/>
  <c r="AI104" i="43"/>
  <c r="AH104" i="43"/>
  <c r="AH105" i="43" s="1"/>
  <c r="M105" i="43" s="1"/>
  <c r="M104" i="43"/>
  <c r="W104" i="43"/>
  <c r="L104" i="43"/>
  <c r="K104" i="43"/>
  <c r="J104" i="43"/>
  <c r="I104" i="43"/>
  <c r="H104" i="43"/>
  <c r="G104" i="43"/>
  <c r="F104" i="43"/>
  <c r="E104" i="43"/>
  <c r="D104" i="43"/>
  <c r="C104" i="43"/>
  <c r="AG103" i="43"/>
  <c r="L103" i="43"/>
  <c r="AF103" i="43"/>
  <c r="K103" i="43"/>
  <c r="AE103" i="43"/>
  <c r="J103" i="43"/>
  <c r="AD103" i="43"/>
  <c r="I103" i="43" s="1"/>
  <c r="AC103" i="43"/>
  <c r="H103" i="43" s="1"/>
  <c r="AB103" i="43"/>
  <c r="AA103" i="43"/>
  <c r="F103" i="43" s="1"/>
  <c r="Z103" i="43"/>
  <c r="E103" i="43" s="1"/>
  <c r="Y103" i="43"/>
  <c r="D103" i="43" s="1"/>
  <c r="X103" i="43"/>
  <c r="C103" i="43" s="1"/>
  <c r="G103" i="43"/>
  <c r="AJ102" i="43"/>
  <c r="AI102" i="43"/>
  <c r="AI103" i="43"/>
  <c r="N103" i="43"/>
  <c r="AH102" i="43"/>
  <c r="W102" i="43"/>
  <c r="B102" i="43" s="1"/>
  <c r="W103" i="43"/>
  <c r="B103" i="43" s="1"/>
  <c r="L102" i="43"/>
  <c r="K102" i="43"/>
  <c r="J102" i="43"/>
  <c r="I102" i="43"/>
  <c r="H102" i="43"/>
  <c r="G102" i="43"/>
  <c r="F102" i="43"/>
  <c r="E102" i="43"/>
  <c r="D102" i="43"/>
  <c r="C102" i="43"/>
  <c r="AG101" i="43"/>
  <c r="L101" i="43" s="1"/>
  <c r="AF101" i="43"/>
  <c r="K101" i="43" s="1"/>
  <c r="AE101" i="43"/>
  <c r="J101" i="43"/>
  <c r="AD101" i="43"/>
  <c r="I101" i="43" s="1"/>
  <c r="AC101" i="43"/>
  <c r="H101" i="43" s="1"/>
  <c r="AB101" i="43"/>
  <c r="G101" i="43" s="1"/>
  <c r="AA101" i="43"/>
  <c r="F101" i="43" s="1"/>
  <c r="Z101" i="43"/>
  <c r="E101" i="43"/>
  <c r="Y101" i="43"/>
  <c r="D101" i="43" s="1"/>
  <c r="X101" i="43"/>
  <c r="C101" i="43"/>
  <c r="AI100" i="43"/>
  <c r="AI101" i="43"/>
  <c r="N101" i="43" s="1"/>
  <c r="AH100" i="43"/>
  <c r="M100" i="43"/>
  <c r="W100" i="43"/>
  <c r="W101" i="43"/>
  <c r="B101" i="43"/>
  <c r="N100" i="43"/>
  <c r="L100" i="43"/>
  <c r="K100" i="43"/>
  <c r="J100" i="43"/>
  <c r="I100" i="43"/>
  <c r="H100" i="43"/>
  <c r="G100" i="43"/>
  <c r="F100" i="43"/>
  <c r="E100" i="43"/>
  <c r="D100" i="43"/>
  <c r="C100" i="43"/>
  <c r="AG99" i="43"/>
  <c r="L99" i="43"/>
  <c r="AF99" i="43"/>
  <c r="AE99" i="43"/>
  <c r="J99" i="43"/>
  <c r="AD99" i="43"/>
  <c r="I99" i="43"/>
  <c r="AC99" i="43"/>
  <c r="H99" i="43" s="1"/>
  <c r="AB99" i="43"/>
  <c r="G99" i="43" s="1"/>
  <c r="AA99" i="43"/>
  <c r="F99" i="43" s="1"/>
  <c r="Z99" i="43"/>
  <c r="E99" i="43" s="1"/>
  <c r="Y99" i="43"/>
  <c r="D99" i="43" s="1"/>
  <c r="X99" i="43"/>
  <c r="W99" i="43"/>
  <c r="B99" i="43" s="1"/>
  <c r="K99" i="43"/>
  <c r="C99" i="43"/>
  <c r="AH98" i="43"/>
  <c r="M98" i="43"/>
  <c r="W98" i="43"/>
  <c r="L98" i="43"/>
  <c r="K98" i="43"/>
  <c r="J98" i="43"/>
  <c r="I98" i="43"/>
  <c r="H98" i="43"/>
  <c r="G98" i="43"/>
  <c r="F98" i="43"/>
  <c r="E98" i="43"/>
  <c r="D98" i="43"/>
  <c r="C98" i="43"/>
  <c r="B98" i="43"/>
  <c r="AG97" i="43"/>
  <c r="L97" i="43"/>
  <c r="AF97" i="43"/>
  <c r="K97" i="43"/>
  <c r="AE97" i="43"/>
  <c r="AD97" i="43"/>
  <c r="I97" i="43" s="1"/>
  <c r="AC97" i="43"/>
  <c r="H97" i="43" s="1"/>
  <c r="AB97" i="43"/>
  <c r="G97" i="43"/>
  <c r="AA97" i="43"/>
  <c r="F97" i="43" s="1"/>
  <c r="Z97" i="43"/>
  <c r="E97" i="43"/>
  <c r="Y97" i="43"/>
  <c r="D97" i="43"/>
  <c r="X97" i="43"/>
  <c r="C97" i="43"/>
  <c r="W97" i="43"/>
  <c r="B97" i="43" s="1"/>
  <c r="J97" i="43"/>
  <c r="W96" i="43"/>
  <c r="L96" i="43"/>
  <c r="K96" i="43"/>
  <c r="J96" i="43"/>
  <c r="I96" i="43"/>
  <c r="H96" i="43"/>
  <c r="G96" i="43"/>
  <c r="F96" i="43"/>
  <c r="E96" i="43"/>
  <c r="D96" i="43"/>
  <c r="C96" i="43"/>
  <c r="B96" i="43"/>
  <c r="AF95" i="43"/>
  <c r="K95" i="43"/>
  <c r="AE95" i="43"/>
  <c r="AD95" i="43"/>
  <c r="I95" i="43" s="1"/>
  <c r="AC95" i="43"/>
  <c r="H95" i="43"/>
  <c r="AB95" i="43"/>
  <c r="AA95" i="43"/>
  <c r="Z95" i="43"/>
  <c r="Y95" i="43"/>
  <c r="D95" i="43"/>
  <c r="X95" i="43"/>
  <c r="C95" i="43"/>
  <c r="J95" i="43"/>
  <c r="G95" i="43"/>
  <c r="F95" i="43"/>
  <c r="E95" i="43"/>
  <c r="W94" i="43"/>
  <c r="B94" i="43"/>
  <c r="W95" i="43"/>
  <c r="B95" i="43"/>
  <c r="K94" i="43"/>
  <c r="J94" i="43"/>
  <c r="I94" i="43"/>
  <c r="H94" i="43"/>
  <c r="G94" i="43"/>
  <c r="F94" i="43"/>
  <c r="E94" i="43"/>
  <c r="D94" i="43"/>
  <c r="C94" i="43"/>
  <c r="AE93" i="43"/>
  <c r="J93" i="43" s="1"/>
  <c r="AD93" i="43"/>
  <c r="I93" i="43" s="1"/>
  <c r="AC93" i="43"/>
  <c r="H93" i="43" s="1"/>
  <c r="AB93" i="43"/>
  <c r="G93" i="43"/>
  <c r="AA93" i="43"/>
  <c r="F93" i="43" s="1"/>
  <c r="Z93" i="43"/>
  <c r="E93" i="43" s="1"/>
  <c r="Y93" i="43"/>
  <c r="X93" i="43"/>
  <c r="C93" i="43" s="1"/>
  <c r="W93" i="43"/>
  <c r="D93" i="43"/>
  <c r="B93" i="43"/>
  <c r="W92" i="43"/>
  <c r="B92" i="43" s="1"/>
  <c r="J92" i="43"/>
  <c r="I92" i="43"/>
  <c r="H92" i="43"/>
  <c r="G92" i="43"/>
  <c r="F92" i="43"/>
  <c r="E92" i="43"/>
  <c r="D92" i="43"/>
  <c r="C92" i="43"/>
  <c r="AD91" i="43"/>
  <c r="I91" i="43" s="1"/>
  <c r="AC91" i="43"/>
  <c r="AB91" i="43"/>
  <c r="G91" i="43"/>
  <c r="AA91" i="43"/>
  <c r="F91" i="43"/>
  <c r="Z91" i="43"/>
  <c r="E91" i="43"/>
  <c r="Y91" i="43"/>
  <c r="X91" i="43"/>
  <c r="C91" i="43" s="1"/>
  <c r="H91" i="43"/>
  <c r="D91" i="43"/>
  <c r="W90" i="43"/>
  <c r="W91" i="43" s="1"/>
  <c r="B91" i="43" s="1"/>
  <c r="I90" i="43"/>
  <c r="H90" i="43"/>
  <c r="G90" i="43"/>
  <c r="F90" i="43"/>
  <c r="E90" i="43"/>
  <c r="D90" i="43"/>
  <c r="C90" i="43"/>
  <c r="AC89" i="43"/>
  <c r="H89" i="43" s="1"/>
  <c r="AB89" i="43"/>
  <c r="G89" i="43"/>
  <c r="AA89" i="43"/>
  <c r="F89" i="43" s="1"/>
  <c r="Z89" i="43"/>
  <c r="E89" i="43" s="1"/>
  <c r="Y89" i="43"/>
  <c r="D89" i="43" s="1"/>
  <c r="X89" i="43"/>
  <c r="C89" i="43"/>
  <c r="W88" i="43"/>
  <c r="H88" i="43"/>
  <c r="G88" i="43"/>
  <c r="F88" i="43"/>
  <c r="E88" i="43"/>
  <c r="D88" i="43"/>
  <c r="C88" i="43"/>
  <c r="AB87" i="43"/>
  <c r="G87" i="43" s="1"/>
  <c r="AA87" i="43"/>
  <c r="F87" i="43" s="1"/>
  <c r="Z87" i="43"/>
  <c r="Y87" i="43"/>
  <c r="D87" i="43" s="1"/>
  <c r="X87" i="43"/>
  <c r="C87" i="43" s="1"/>
  <c r="E87" i="43"/>
  <c r="W86" i="43"/>
  <c r="B86" i="43" s="1"/>
  <c r="G86" i="43"/>
  <c r="F86" i="43"/>
  <c r="E86" i="43"/>
  <c r="D86" i="43"/>
  <c r="C86" i="43"/>
  <c r="AA85" i="43"/>
  <c r="F85" i="43"/>
  <c r="Z85" i="43"/>
  <c r="Y85" i="43"/>
  <c r="D85" i="43" s="1"/>
  <c r="X85" i="43"/>
  <c r="C85" i="43"/>
  <c r="E85" i="43"/>
  <c r="W84" i="43"/>
  <c r="F84" i="43"/>
  <c r="E84" i="43"/>
  <c r="D84" i="43"/>
  <c r="C84" i="43"/>
  <c r="Z83" i="43"/>
  <c r="E83" i="43"/>
  <c r="Y83" i="43"/>
  <c r="D83" i="43" s="1"/>
  <c r="X83" i="43"/>
  <c r="C83" i="43" s="1"/>
  <c r="W82" i="43"/>
  <c r="E82" i="43"/>
  <c r="D82" i="43"/>
  <c r="C82" i="43"/>
  <c r="Y81" i="43"/>
  <c r="D81" i="43"/>
  <c r="X81" i="43"/>
  <c r="C81" i="43"/>
  <c r="W80" i="43"/>
  <c r="D80" i="43"/>
  <c r="C80" i="43"/>
  <c r="X79" i="43"/>
  <c r="C79" i="43"/>
  <c r="W78" i="43"/>
  <c r="W79" i="43" s="1"/>
  <c r="B79" i="43" s="1"/>
  <c r="B78" i="43"/>
  <c r="C78" i="43"/>
  <c r="W77" i="43"/>
  <c r="B77" i="43"/>
  <c r="B76" i="43"/>
  <c r="W135" i="41"/>
  <c r="W122" i="41"/>
  <c r="W132" i="41"/>
  <c r="W130" i="41"/>
  <c r="W128" i="41"/>
  <c r="W126" i="41"/>
  <c r="B126" i="41"/>
  <c r="W124" i="41"/>
  <c r="Y135" i="41"/>
  <c r="Z135" i="41"/>
  <c r="AA135" i="41"/>
  <c r="AB135" i="41"/>
  <c r="AC135" i="41"/>
  <c r="AD135" i="41"/>
  <c r="AE135" i="41"/>
  <c r="AF135" i="41"/>
  <c r="AG135" i="41"/>
  <c r="AH135" i="41"/>
  <c r="AI135" i="41"/>
  <c r="AJ135" i="41"/>
  <c r="AK135" i="41"/>
  <c r="AL135" i="41"/>
  <c r="AM135" i="41"/>
  <c r="AN135" i="41"/>
  <c r="AO135" i="41"/>
  <c r="X135" i="41"/>
  <c r="W120" i="41"/>
  <c r="W121" i="41"/>
  <c r="W118" i="41"/>
  <c r="W116" i="41"/>
  <c r="W117" i="41" s="1"/>
  <c r="B117" i="41" s="1"/>
  <c r="W114" i="41"/>
  <c r="W112" i="41"/>
  <c r="W110" i="41"/>
  <c r="W111" i="41"/>
  <c r="W108" i="41"/>
  <c r="W109" i="41"/>
  <c r="B109" i="41" s="1"/>
  <c r="W106" i="41"/>
  <c r="W107" i="41" s="1"/>
  <c r="B107" i="41"/>
  <c r="W104" i="41"/>
  <c r="W105" i="41"/>
  <c r="B105" i="41" s="1"/>
  <c r="W102" i="41"/>
  <c r="B102" i="41" s="1"/>
  <c r="W100" i="41"/>
  <c r="W98" i="41"/>
  <c r="B98" i="41" s="1"/>
  <c r="W96" i="41"/>
  <c r="W97" i="41"/>
  <c r="B97" i="41" s="1"/>
  <c r="W94" i="41"/>
  <c r="W95" i="41" s="1"/>
  <c r="B95" i="41" s="1"/>
  <c r="W92" i="41"/>
  <c r="W93" i="41" s="1"/>
  <c r="B93" i="41" s="1"/>
  <c r="W90" i="41"/>
  <c r="W91" i="41" s="1"/>
  <c r="B91" i="41"/>
  <c r="W88" i="41"/>
  <c r="W89" i="41" s="1"/>
  <c r="B89" i="41" s="1"/>
  <c r="W86" i="41"/>
  <c r="W87" i="41"/>
  <c r="B87" i="41" s="1"/>
  <c r="W84" i="41"/>
  <c r="W85" i="41" s="1"/>
  <c r="B85" i="41" s="1"/>
  <c r="W82" i="41"/>
  <c r="W80" i="41"/>
  <c r="W81" i="41" s="1"/>
  <c r="B81" i="41" s="1"/>
  <c r="W78" i="41"/>
  <c r="W79" i="41"/>
  <c r="B79" i="41" s="1"/>
  <c r="AG121" i="41"/>
  <c r="AF121" i="41"/>
  <c r="K121" i="41"/>
  <c r="AE121" i="41"/>
  <c r="AD121" i="41"/>
  <c r="I121" i="41" s="1"/>
  <c r="AC121" i="41"/>
  <c r="AB121" i="41"/>
  <c r="AA121" i="41"/>
  <c r="Z121" i="41"/>
  <c r="Y121" i="41"/>
  <c r="D121" i="41"/>
  <c r="X121" i="41"/>
  <c r="C121" i="41"/>
  <c r="AG119" i="41"/>
  <c r="AF119" i="41"/>
  <c r="K119" i="41" s="1"/>
  <c r="AE119" i="41"/>
  <c r="J119" i="41"/>
  <c r="AD119" i="41"/>
  <c r="AC119" i="41"/>
  <c r="H119" i="41"/>
  <c r="AB119" i="41"/>
  <c r="AA119" i="41"/>
  <c r="Z119" i="41"/>
  <c r="Y119" i="41"/>
  <c r="X119" i="41"/>
  <c r="AG117" i="41"/>
  <c r="AF117" i="41"/>
  <c r="AE117" i="41"/>
  <c r="AD117" i="41"/>
  <c r="AC117" i="41"/>
  <c r="AB117" i="41"/>
  <c r="AA117" i="41"/>
  <c r="Z117" i="41"/>
  <c r="Y117" i="41"/>
  <c r="X117" i="41"/>
  <c r="AG115" i="41"/>
  <c r="L115" i="41" s="1"/>
  <c r="AF115" i="41"/>
  <c r="AE115" i="41"/>
  <c r="AD115" i="41"/>
  <c r="AC115" i="41"/>
  <c r="AB115" i="41"/>
  <c r="AA115" i="41"/>
  <c r="Z115" i="41"/>
  <c r="E115" i="41" s="1"/>
  <c r="Y115" i="41"/>
  <c r="D115" i="41"/>
  <c r="X115" i="41"/>
  <c r="AG113" i="41"/>
  <c r="AF113" i="41"/>
  <c r="AE113" i="41"/>
  <c r="J113" i="41"/>
  <c r="AD113" i="41"/>
  <c r="AC113" i="41"/>
  <c r="AB113" i="41"/>
  <c r="AA113" i="41"/>
  <c r="Z113" i="41"/>
  <c r="E113" i="41" s="1"/>
  <c r="Y113" i="41"/>
  <c r="X113" i="41"/>
  <c r="C113" i="41" s="1"/>
  <c r="AG111" i="41"/>
  <c r="L111" i="41" s="1"/>
  <c r="AF111" i="41"/>
  <c r="K111" i="41" s="1"/>
  <c r="AE111" i="41"/>
  <c r="AD111" i="41"/>
  <c r="I111" i="41"/>
  <c r="AC111" i="41"/>
  <c r="AB111" i="41"/>
  <c r="AA111" i="41"/>
  <c r="Z111" i="41"/>
  <c r="Y111" i="41"/>
  <c r="X111" i="41"/>
  <c r="C111" i="41" s="1"/>
  <c r="AG109" i="41"/>
  <c r="AF109" i="41"/>
  <c r="AE109" i="41"/>
  <c r="J109" i="41"/>
  <c r="AD109" i="41"/>
  <c r="AC109" i="41"/>
  <c r="AB109" i="41"/>
  <c r="AA109" i="41"/>
  <c r="Z109" i="41"/>
  <c r="Y109" i="41"/>
  <c r="D109" i="41" s="1"/>
  <c r="X109" i="41"/>
  <c r="G110" i="41"/>
  <c r="AG107" i="41"/>
  <c r="AF107" i="41"/>
  <c r="AE107" i="41"/>
  <c r="AD107" i="41"/>
  <c r="AC107" i="41"/>
  <c r="AB107" i="41"/>
  <c r="AA107" i="41"/>
  <c r="F107" i="41" s="1"/>
  <c r="Z107" i="41"/>
  <c r="Y107" i="41"/>
  <c r="D107" i="41" s="1"/>
  <c r="X107" i="41"/>
  <c r="AG105" i="41"/>
  <c r="AF105" i="41"/>
  <c r="K105" i="41" s="1"/>
  <c r="AE105" i="41"/>
  <c r="AD105" i="41"/>
  <c r="I105" i="41" s="1"/>
  <c r="AC105" i="41"/>
  <c r="H105" i="41"/>
  <c r="AB105" i="41"/>
  <c r="AA105" i="41"/>
  <c r="F105" i="41" s="1"/>
  <c r="Z105" i="41"/>
  <c r="E105" i="41" s="1"/>
  <c r="Y105" i="41"/>
  <c r="D105" i="41" s="1"/>
  <c r="X105" i="41"/>
  <c r="AG103" i="41"/>
  <c r="L103" i="41" s="1"/>
  <c r="AF103" i="41"/>
  <c r="AE103" i="41"/>
  <c r="J103" i="41" s="1"/>
  <c r="AD103" i="41"/>
  <c r="AC103" i="41"/>
  <c r="AB103" i="41"/>
  <c r="AA103" i="41"/>
  <c r="F103" i="41" s="1"/>
  <c r="Z103" i="41"/>
  <c r="E103" i="41"/>
  <c r="Y103" i="41"/>
  <c r="D103" i="41" s="1"/>
  <c r="X103" i="41"/>
  <c r="AG101" i="41"/>
  <c r="AF101" i="41"/>
  <c r="AE101" i="41"/>
  <c r="J101" i="41" s="1"/>
  <c r="AD101" i="41"/>
  <c r="I101" i="41" s="1"/>
  <c r="AC101" i="41"/>
  <c r="H101" i="41" s="1"/>
  <c r="AB101" i="41"/>
  <c r="AA101" i="41"/>
  <c r="Z101" i="41"/>
  <c r="E101" i="41"/>
  <c r="Y101" i="41"/>
  <c r="D101" i="41"/>
  <c r="X101" i="41"/>
  <c r="AG99" i="41"/>
  <c r="AF99" i="41"/>
  <c r="AE99" i="41"/>
  <c r="J99" i="41"/>
  <c r="AD99" i="41"/>
  <c r="I99" i="41" s="1"/>
  <c r="AC99" i="41"/>
  <c r="AB99" i="41"/>
  <c r="G99" i="41" s="1"/>
  <c r="AA99" i="41"/>
  <c r="F99" i="41" s="1"/>
  <c r="Z99" i="41"/>
  <c r="Y99" i="41"/>
  <c r="D99" i="41" s="1"/>
  <c r="X99" i="41"/>
  <c r="AG97" i="41"/>
  <c r="L97" i="41" s="1"/>
  <c r="AF97" i="41"/>
  <c r="AE97" i="41"/>
  <c r="AD97" i="41"/>
  <c r="AC97" i="41"/>
  <c r="AB97" i="41"/>
  <c r="G97" i="41"/>
  <c r="AA97" i="41"/>
  <c r="F97" i="41" s="1"/>
  <c r="Z97" i="41"/>
  <c r="E97" i="41"/>
  <c r="Y97" i="41"/>
  <c r="X97" i="41"/>
  <c r="C97" i="41" s="1"/>
  <c r="AF95" i="41"/>
  <c r="AE95" i="41"/>
  <c r="J95" i="41" s="1"/>
  <c r="AD95" i="41"/>
  <c r="I95" i="41" s="1"/>
  <c r="AC95" i="41"/>
  <c r="H95" i="41"/>
  <c r="AB95" i="41"/>
  <c r="G95" i="41"/>
  <c r="AA95" i="41"/>
  <c r="F95" i="41" s="1"/>
  <c r="Z95" i="41"/>
  <c r="Y95" i="41"/>
  <c r="D95" i="41" s="1"/>
  <c r="X95" i="41"/>
  <c r="C95" i="41" s="1"/>
  <c r="AE93" i="41"/>
  <c r="J93" i="41"/>
  <c r="AD93" i="41"/>
  <c r="I93" i="41"/>
  <c r="AC93" i="41"/>
  <c r="AB93" i="41"/>
  <c r="G93" i="41" s="1"/>
  <c r="AA93" i="41"/>
  <c r="F93" i="41" s="1"/>
  <c r="Z93" i="41"/>
  <c r="E93" i="41"/>
  <c r="Y93" i="41"/>
  <c r="D93" i="41"/>
  <c r="X93" i="41"/>
  <c r="C93" i="41"/>
  <c r="AD91" i="41"/>
  <c r="I91" i="41" s="1"/>
  <c r="AC91" i="41"/>
  <c r="H91" i="41" s="1"/>
  <c r="AB91" i="41"/>
  <c r="AA91" i="41"/>
  <c r="Z91" i="41"/>
  <c r="E91" i="41" s="1"/>
  <c r="Y91" i="41"/>
  <c r="X91" i="41"/>
  <c r="C91" i="41" s="1"/>
  <c r="AC89" i="41"/>
  <c r="H89" i="41" s="1"/>
  <c r="AB89" i="41"/>
  <c r="G89" i="41"/>
  <c r="AA89" i="41"/>
  <c r="F89" i="41"/>
  <c r="Z89" i="41"/>
  <c r="E89" i="41" s="1"/>
  <c r="Y89" i="41"/>
  <c r="X89" i="41"/>
  <c r="AB87" i="41"/>
  <c r="AA87" i="41"/>
  <c r="F87" i="41" s="1"/>
  <c r="Z87" i="41"/>
  <c r="Y87" i="41"/>
  <c r="D87" i="41"/>
  <c r="X87" i="41"/>
  <c r="C87" i="41"/>
  <c r="AA85" i="41"/>
  <c r="Z85" i="41"/>
  <c r="Y85" i="41"/>
  <c r="X85" i="41"/>
  <c r="C85" i="41" s="1"/>
  <c r="Z83" i="41"/>
  <c r="E83" i="41" s="1"/>
  <c r="Y83" i="41"/>
  <c r="D83" i="41" s="1"/>
  <c r="X83" i="41"/>
  <c r="C83" i="41" s="1"/>
  <c r="Y81" i="41"/>
  <c r="D81" i="41" s="1"/>
  <c r="X81" i="41"/>
  <c r="C81" i="41"/>
  <c r="X79" i="41"/>
  <c r="C79" i="41" s="1"/>
  <c r="W101" i="41"/>
  <c r="B101" i="41"/>
  <c r="W103" i="41"/>
  <c r="W113" i="41"/>
  <c r="B113" i="41" s="1"/>
  <c r="W115" i="41"/>
  <c r="T203" i="41"/>
  <c r="S203" i="41"/>
  <c r="R203" i="41"/>
  <c r="Q203" i="41"/>
  <c r="P203" i="41"/>
  <c r="O203" i="41"/>
  <c r="AJ133" i="41" s="1"/>
  <c r="O133" i="41" s="1"/>
  <c r="N203" i="41"/>
  <c r="M203" i="41"/>
  <c r="L203" i="41"/>
  <c r="K203" i="41"/>
  <c r="J203" i="41"/>
  <c r="I203" i="41"/>
  <c r="H203" i="41"/>
  <c r="G203" i="41"/>
  <c r="F203" i="41"/>
  <c r="E203" i="41"/>
  <c r="D203" i="41"/>
  <c r="C203" i="41"/>
  <c r="B203" i="41"/>
  <c r="T201" i="41"/>
  <c r="S201" i="41"/>
  <c r="AN131" i="41" s="1"/>
  <c r="S131" i="41" s="1"/>
  <c r="R201" i="41"/>
  <c r="Q201" i="41"/>
  <c r="P201" i="41"/>
  <c r="O201" i="41"/>
  <c r="AJ131" i="41" s="1"/>
  <c r="O131" i="41"/>
  <c r="N201" i="41"/>
  <c r="M201" i="41"/>
  <c r="L201" i="41"/>
  <c r="K201" i="41"/>
  <c r="J201" i="41"/>
  <c r="I201" i="41"/>
  <c r="H201" i="41"/>
  <c r="G201" i="41"/>
  <c r="G131" i="41"/>
  <c r="F201" i="41"/>
  <c r="E201" i="41"/>
  <c r="D201" i="41"/>
  <c r="C201" i="41"/>
  <c r="X131" i="41" s="1"/>
  <c r="B201" i="41"/>
  <c r="T199" i="41"/>
  <c r="S199" i="41"/>
  <c r="R199" i="41"/>
  <c r="AM129" i="41" s="1"/>
  <c r="R129" i="41" s="1"/>
  <c r="Q199" i="41"/>
  <c r="P199" i="41"/>
  <c r="O199" i="41"/>
  <c r="N199" i="41"/>
  <c r="M199" i="41"/>
  <c r="L199" i="41"/>
  <c r="AG129" i="41" s="1"/>
  <c r="L129" i="41" s="1"/>
  <c r="K199" i="41"/>
  <c r="J199" i="41"/>
  <c r="AE129" i="41" s="1"/>
  <c r="J129" i="41" s="1"/>
  <c r="I199" i="41"/>
  <c r="H199" i="41"/>
  <c r="G199" i="41"/>
  <c r="F199" i="41"/>
  <c r="AA129" i="41" s="1"/>
  <c r="E199" i="41"/>
  <c r="D199" i="41"/>
  <c r="C199" i="41"/>
  <c r="B199" i="41"/>
  <c r="W129" i="41" s="1"/>
  <c r="B129" i="41" s="1"/>
  <c r="T197" i="41"/>
  <c r="S197" i="41"/>
  <c r="R197" i="41"/>
  <c r="Q197" i="41"/>
  <c r="P197" i="41"/>
  <c r="O197" i="41"/>
  <c r="N197" i="41"/>
  <c r="M197" i="41"/>
  <c r="AH127" i="41" s="1"/>
  <c r="L197" i="41"/>
  <c r="K197" i="41"/>
  <c r="J197" i="41"/>
  <c r="I197" i="41"/>
  <c r="H197" i="41"/>
  <c r="G197" i="41"/>
  <c r="F197" i="41"/>
  <c r="AA127" i="41" s="1"/>
  <c r="F127" i="41" s="1"/>
  <c r="E197" i="41"/>
  <c r="Z127" i="41" s="1"/>
  <c r="E127" i="41" s="1"/>
  <c r="D197" i="41"/>
  <c r="C197" i="41"/>
  <c r="B197" i="41"/>
  <c r="T195" i="41"/>
  <c r="S195" i="41"/>
  <c r="R195" i="41"/>
  <c r="Q195" i="41"/>
  <c r="P195" i="41"/>
  <c r="O195" i="41"/>
  <c r="N195" i="41"/>
  <c r="M195" i="41"/>
  <c r="L195" i="41"/>
  <c r="K195" i="41"/>
  <c r="J195" i="41"/>
  <c r="AE125" i="41"/>
  <c r="J125" i="41"/>
  <c r="I195" i="41"/>
  <c r="H195" i="41"/>
  <c r="G195" i="41"/>
  <c r="F195" i="41"/>
  <c r="E195" i="41"/>
  <c r="D195" i="41"/>
  <c r="C195" i="41"/>
  <c r="B195" i="41"/>
  <c r="T193" i="41"/>
  <c r="S193" i="41"/>
  <c r="R193" i="41"/>
  <c r="Q193" i="41"/>
  <c r="P193" i="41"/>
  <c r="O193" i="41"/>
  <c r="N193" i="41"/>
  <c r="M193" i="41"/>
  <c r="AH123" i="41" s="1"/>
  <c r="M123" i="41" s="1"/>
  <c r="L193" i="41"/>
  <c r="K193" i="41"/>
  <c r="J193" i="41"/>
  <c r="I193" i="41"/>
  <c r="H193" i="41"/>
  <c r="AC123" i="41" s="1"/>
  <c r="H123" i="41" s="1"/>
  <c r="G193" i="41"/>
  <c r="F193" i="41"/>
  <c r="AA123" i="41"/>
  <c r="F123" i="41" s="1"/>
  <c r="E193" i="41"/>
  <c r="D193" i="41"/>
  <c r="C193" i="41"/>
  <c r="B193" i="41"/>
  <c r="T191" i="41"/>
  <c r="S191" i="41"/>
  <c r="AN121" i="41" s="1"/>
  <c r="R191" i="41"/>
  <c r="AM121" i="41" s="1"/>
  <c r="R121" i="41" s="1"/>
  <c r="Q191" i="41"/>
  <c r="P191" i="41"/>
  <c r="AK121" i="41" s="1"/>
  <c r="P121" i="41" s="1"/>
  <c r="O191" i="41"/>
  <c r="N191" i="41"/>
  <c r="AI121" i="41" s="1"/>
  <c r="M191" i="41"/>
  <c r="T189" i="41"/>
  <c r="S189" i="41"/>
  <c r="R189" i="41"/>
  <c r="Q189" i="41"/>
  <c r="AL119" i="41"/>
  <c r="Q119" i="41"/>
  <c r="P189" i="41"/>
  <c r="O189" i="41"/>
  <c r="N189" i="41"/>
  <c r="M189" i="41"/>
  <c r="T187" i="41"/>
  <c r="S187" i="41"/>
  <c r="R187" i="41"/>
  <c r="Q187" i="41"/>
  <c r="P187" i="41"/>
  <c r="O187" i="41"/>
  <c r="N187" i="41"/>
  <c r="M187" i="41"/>
  <c r="T185" i="41"/>
  <c r="S185" i="41"/>
  <c r="R185" i="41"/>
  <c r="Q185" i="41"/>
  <c r="P185" i="41"/>
  <c r="O185" i="41"/>
  <c r="N185" i="41"/>
  <c r="M185" i="41"/>
  <c r="T183" i="41"/>
  <c r="S183" i="41"/>
  <c r="R183" i="41"/>
  <c r="AM113" i="41" s="1"/>
  <c r="Q183" i="41"/>
  <c r="P183" i="41"/>
  <c r="O183" i="41"/>
  <c r="N183" i="41"/>
  <c r="M183" i="41"/>
  <c r="S181" i="41"/>
  <c r="R181" i="41"/>
  <c r="Q181" i="41"/>
  <c r="P181" i="41"/>
  <c r="O181" i="41"/>
  <c r="AJ111" i="41" s="1"/>
  <c r="O111" i="41"/>
  <c r="N181" i="41"/>
  <c r="M181" i="41"/>
  <c r="R179" i="41"/>
  <c r="Q179" i="41"/>
  <c r="P179" i="41"/>
  <c r="O179" i="41"/>
  <c r="N179" i="41"/>
  <c r="AI109" i="41"/>
  <c r="N109" i="41" s="1"/>
  <c r="M179" i="41"/>
  <c r="Q177" i="41"/>
  <c r="P177" i="41"/>
  <c r="O177" i="41"/>
  <c r="N177" i="41"/>
  <c r="M177" i="41"/>
  <c r="P175" i="41"/>
  <c r="O175" i="41"/>
  <c r="N175" i="41"/>
  <c r="M175" i="41"/>
  <c r="O173" i="41"/>
  <c r="N173" i="41"/>
  <c r="M173" i="41"/>
  <c r="N171" i="41"/>
  <c r="M171" i="41"/>
  <c r="AH101" i="41" s="1"/>
  <c r="M101" i="41" s="1"/>
  <c r="M169" i="41"/>
  <c r="AO132" i="41"/>
  <c r="AO133" i="41" s="1"/>
  <c r="T133" i="41" s="1"/>
  <c r="AN132" i="41"/>
  <c r="AM132" i="41"/>
  <c r="AL132" i="41"/>
  <c r="Q132" i="41" s="1"/>
  <c r="AK132" i="41"/>
  <c r="AJ132" i="41"/>
  <c r="AI132" i="41"/>
  <c r="N132" i="41" s="1"/>
  <c r="AH132" i="41"/>
  <c r="AH133" i="41" s="1"/>
  <c r="M133" i="41" s="1"/>
  <c r="AG132" i="41"/>
  <c r="AG133" i="41"/>
  <c r="L133" i="41"/>
  <c r="AF132" i="41"/>
  <c r="AE132" i="41"/>
  <c r="AD132" i="41"/>
  <c r="AC132" i="41"/>
  <c r="AB132" i="41"/>
  <c r="AA132" i="41"/>
  <c r="Z132" i="41"/>
  <c r="Z133" i="41" s="1"/>
  <c r="E133" i="41" s="1"/>
  <c r="Y132" i="41"/>
  <c r="Y133" i="41" s="1"/>
  <c r="D133" i="41" s="1"/>
  <c r="X132" i="41"/>
  <c r="C132" i="41" s="1"/>
  <c r="AO130" i="41"/>
  <c r="AN130" i="41"/>
  <c r="AM130" i="41"/>
  <c r="AM131" i="41" s="1"/>
  <c r="R131" i="41" s="1"/>
  <c r="R130" i="41"/>
  <c r="AL130" i="41"/>
  <c r="AL131" i="41"/>
  <c r="Q131" i="41" s="1"/>
  <c r="AK130" i="41"/>
  <c r="P130" i="41"/>
  <c r="AJ130" i="41"/>
  <c r="AI130" i="41"/>
  <c r="AH130" i="41"/>
  <c r="AG130" i="41"/>
  <c r="AF130" i="41"/>
  <c r="AF131" i="41" s="1"/>
  <c r="K131" i="41" s="1"/>
  <c r="AE130" i="41"/>
  <c r="AD130" i="41"/>
  <c r="AC130" i="41"/>
  <c r="H130" i="41" s="1"/>
  <c r="AB130" i="41"/>
  <c r="AB131" i="41" s="1"/>
  <c r="AA130" i="41"/>
  <c r="Z130" i="41"/>
  <c r="Z131" i="41" s="1"/>
  <c r="E131" i="41" s="1"/>
  <c r="Y130" i="41"/>
  <c r="X130" i="41"/>
  <c r="W131" i="41"/>
  <c r="AO128" i="41"/>
  <c r="AN128" i="41"/>
  <c r="AM128" i="41"/>
  <c r="AL128" i="41"/>
  <c r="AL129" i="41"/>
  <c r="Q129" i="41" s="1"/>
  <c r="AK128" i="41"/>
  <c r="AK129" i="41" s="1"/>
  <c r="P129" i="41" s="1"/>
  <c r="AJ128" i="41"/>
  <c r="AJ129" i="41" s="1"/>
  <c r="O129" i="41"/>
  <c r="AI128" i="41"/>
  <c r="AH128" i="41"/>
  <c r="AG128" i="41"/>
  <c r="AF128" i="41"/>
  <c r="AE128" i="41"/>
  <c r="AD128" i="41"/>
  <c r="AD129" i="41" s="1"/>
  <c r="I129" i="41" s="1"/>
  <c r="AC128" i="41"/>
  <c r="AC129" i="41"/>
  <c r="H129" i="41"/>
  <c r="AB128" i="41"/>
  <c r="AB129" i="41" s="1"/>
  <c r="G129" i="41"/>
  <c r="AA128" i="41"/>
  <c r="Z128" i="41"/>
  <c r="Z129" i="41"/>
  <c r="E129" i="41" s="1"/>
  <c r="Y128" i="41"/>
  <c r="X128" i="41"/>
  <c r="AO126" i="41"/>
  <c r="T126" i="41" s="1"/>
  <c r="AN126" i="41"/>
  <c r="S126" i="41" s="1"/>
  <c r="AM126" i="41"/>
  <c r="R126" i="41"/>
  <c r="AL126" i="41"/>
  <c r="AK126" i="41"/>
  <c r="AJ126" i="41"/>
  <c r="AI126" i="41"/>
  <c r="AI127" i="41"/>
  <c r="N127" i="41" s="1"/>
  <c r="AH126" i="41"/>
  <c r="AG126" i="41"/>
  <c r="AF126" i="41"/>
  <c r="AF127" i="41" s="1"/>
  <c r="K127" i="41" s="1"/>
  <c r="AE126" i="41"/>
  <c r="J126" i="41" s="1"/>
  <c r="AD126" i="41"/>
  <c r="AC126" i="41"/>
  <c r="AB126" i="41"/>
  <c r="AB127" i="41" s="1"/>
  <c r="G127" i="41" s="1"/>
  <c r="AA126" i="41"/>
  <c r="Z126" i="41"/>
  <c r="Y126" i="41"/>
  <c r="X126" i="41"/>
  <c r="AO124" i="41"/>
  <c r="AN124" i="41"/>
  <c r="AM124" i="41"/>
  <c r="AM125" i="41"/>
  <c r="R125" i="41"/>
  <c r="AL124" i="41"/>
  <c r="AK124" i="41"/>
  <c r="AJ124" i="41"/>
  <c r="O124" i="41" s="1"/>
  <c r="AI124" i="41"/>
  <c r="N124" i="41"/>
  <c r="AH124" i="41"/>
  <c r="AG124" i="41"/>
  <c r="AF124" i="41"/>
  <c r="AE124" i="41"/>
  <c r="AD124" i="41"/>
  <c r="AC124" i="41"/>
  <c r="AC125" i="41"/>
  <c r="H125" i="41"/>
  <c r="AB124" i="41"/>
  <c r="G124" i="41" s="1"/>
  <c r="AA124" i="41"/>
  <c r="Z124" i="41"/>
  <c r="Y124" i="41"/>
  <c r="Y125" i="41" s="1"/>
  <c r="D125" i="41" s="1"/>
  <c r="X124" i="41"/>
  <c r="AO122" i="41"/>
  <c r="AN122" i="41"/>
  <c r="AM122" i="41"/>
  <c r="AL122" i="41"/>
  <c r="AK122" i="41"/>
  <c r="AJ122" i="41"/>
  <c r="AI122" i="41"/>
  <c r="AH122" i="41"/>
  <c r="M122" i="41"/>
  <c r="AG122" i="41"/>
  <c r="AF122" i="41"/>
  <c r="AE122" i="41"/>
  <c r="AD122" i="41"/>
  <c r="AC122" i="41"/>
  <c r="AB122" i="41"/>
  <c r="AA122" i="41"/>
  <c r="Z122" i="41"/>
  <c r="Z123" i="41"/>
  <c r="E123" i="41" s="1"/>
  <c r="Y122" i="41"/>
  <c r="D122" i="41" s="1"/>
  <c r="X122" i="41"/>
  <c r="AO120" i="41"/>
  <c r="AN120" i="41"/>
  <c r="AM120" i="41"/>
  <c r="AL120" i="41"/>
  <c r="AL121" i="41" s="1"/>
  <c r="Q121" i="41" s="1"/>
  <c r="AK120" i="41"/>
  <c r="AJ120" i="41"/>
  <c r="AI120" i="41"/>
  <c r="N121" i="41"/>
  <c r="AH120" i="41"/>
  <c r="K120" i="41"/>
  <c r="D120" i="41"/>
  <c r="C120" i="41"/>
  <c r="G119" i="41"/>
  <c r="AO118" i="41"/>
  <c r="AN118" i="41"/>
  <c r="AN119" i="41"/>
  <c r="S119" i="41" s="1"/>
  <c r="AM118" i="41"/>
  <c r="AM119" i="41" s="1"/>
  <c r="R119" i="41" s="1"/>
  <c r="AL118" i="41"/>
  <c r="AK118" i="41"/>
  <c r="AK119" i="41"/>
  <c r="AJ118" i="41"/>
  <c r="AJ119" i="41"/>
  <c r="O119" i="41" s="1"/>
  <c r="AI118" i="41"/>
  <c r="AI119" i="41" s="1"/>
  <c r="N119" i="41" s="1"/>
  <c r="AH118" i="41"/>
  <c r="H118" i="41"/>
  <c r="H117" i="41"/>
  <c r="AO116" i="41"/>
  <c r="AO117" i="41"/>
  <c r="T117" i="41" s="1"/>
  <c r="AN116" i="41"/>
  <c r="AM116" i="41"/>
  <c r="AL116" i="41"/>
  <c r="AK116" i="41"/>
  <c r="P116" i="41"/>
  <c r="AJ116" i="41"/>
  <c r="AJ117" i="41" s="1"/>
  <c r="O117" i="41" s="1"/>
  <c r="AI116" i="41"/>
  <c r="AI117" i="41" s="1"/>
  <c r="N117" i="41"/>
  <c r="AH116" i="41"/>
  <c r="AH117" i="41"/>
  <c r="M117" i="41" s="1"/>
  <c r="N116" i="41"/>
  <c r="AO114" i="41"/>
  <c r="AN114" i="41"/>
  <c r="AM114" i="41"/>
  <c r="AM115" i="41"/>
  <c r="AL114" i="41"/>
  <c r="Q114" i="41"/>
  <c r="AK114" i="41"/>
  <c r="AK115" i="41"/>
  <c r="P115" i="41" s="1"/>
  <c r="AJ114" i="41"/>
  <c r="AI114" i="41"/>
  <c r="AH114" i="41"/>
  <c r="K115" i="41"/>
  <c r="I113" i="41"/>
  <c r="AO112" i="41"/>
  <c r="AO113" i="41" s="1"/>
  <c r="T113" i="41" s="1"/>
  <c r="AN112" i="41"/>
  <c r="AM112" i="41"/>
  <c r="R113" i="41"/>
  <c r="AL112" i="41"/>
  <c r="AL113" i="41" s="1"/>
  <c r="Q113" i="41" s="1"/>
  <c r="AK112" i="41"/>
  <c r="AK113" i="41" s="1"/>
  <c r="P113" i="41" s="1"/>
  <c r="AJ112" i="41"/>
  <c r="AI112" i="41"/>
  <c r="N112" i="41"/>
  <c r="AH112" i="41"/>
  <c r="M112" i="41" s="1"/>
  <c r="G112" i="41"/>
  <c r="F112" i="41"/>
  <c r="AN110" i="41"/>
  <c r="AN111" i="41" s="1"/>
  <c r="S111" i="41" s="1"/>
  <c r="AM110" i="41"/>
  <c r="AL110" i="41"/>
  <c r="AL111" i="41" s="1"/>
  <c r="AK110" i="41"/>
  <c r="P110" i="41"/>
  <c r="AJ110" i="41"/>
  <c r="AI110" i="41"/>
  <c r="AH110" i="41"/>
  <c r="AM108" i="41"/>
  <c r="AL108" i="41"/>
  <c r="AK108" i="41"/>
  <c r="AK109" i="41"/>
  <c r="P109" i="41" s="1"/>
  <c r="AJ108" i="41"/>
  <c r="AJ109" i="41" s="1"/>
  <c r="O109" i="41" s="1"/>
  <c r="AI108" i="41"/>
  <c r="AH108" i="41"/>
  <c r="E108" i="41"/>
  <c r="D108" i="41"/>
  <c r="C107" i="41"/>
  <c r="AL106" i="41"/>
  <c r="AL107" i="41" s="1"/>
  <c r="Q107" i="41" s="1"/>
  <c r="AK106" i="41"/>
  <c r="AJ106" i="41"/>
  <c r="AI106" i="41"/>
  <c r="AH106" i="41"/>
  <c r="L107" i="41"/>
  <c r="K106" i="41"/>
  <c r="J107" i="41"/>
  <c r="F106" i="41"/>
  <c r="D106" i="41"/>
  <c r="C106" i="41"/>
  <c r="L105" i="41"/>
  <c r="C105" i="41"/>
  <c r="AK104" i="41"/>
  <c r="P104" i="41" s="1"/>
  <c r="AJ104" i="41"/>
  <c r="O104" i="41"/>
  <c r="AI104" i="41"/>
  <c r="AH104" i="41"/>
  <c r="AH105" i="41" s="1"/>
  <c r="M105" i="41" s="1"/>
  <c r="L104" i="41"/>
  <c r="I104" i="41"/>
  <c r="H104" i="41"/>
  <c r="C104" i="41"/>
  <c r="H103" i="41"/>
  <c r="G103" i="41"/>
  <c r="B103" i="41"/>
  <c r="AJ102" i="41"/>
  <c r="AJ103" i="41" s="1"/>
  <c r="O103" i="41" s="1"/>
  <c r="AI102" i="41"/>
  <c r="AI103" i="41"/>
  <c r="N103" i="41" s="1"/>
  <c r="AH102" i="41"/>
  <c r="J102" i="41"/>
  <c r="I102" i="41"/>
  <c r="D102" i="41"/>
  <c r="G101" i="41"/>
  <c r="F101" i="41"/>
  <c r="AI100" i="41"/>
  <c r="AH100" i="41"/>
  <c r="L100" i="41"/>
  <c r="I100" i="41"/>
  <c r="G100" i="41"/>
  <c r="F100" i="41"/>
  <c r="C99" i="41"/>
  <c r="H99" i="41"/>
  <c r="AH98" i="41"/>
  <c r="AH99" i="41"/>
  <c r="M99" i="41" s="1"/>
  <c r="L98" i="41"/>
  <c r="K98" i="41"/>
  <c r="H98" i="41"/>
  <c r="G98" i="41"/>
  <c r="H97" i="41"/>
  <c r="D97" i="41"/>
  <c r="I97" i="41"/>
  <c r="K97" i="41"/>
  <c r="L96" i="41"/>
  <c r="G96" i="41"/>
  <c r="E96" i="41"/>
  <c r="D96" i="41"/>
  <c r="G94" i="41"/>
  <c r="E94" i="41"/>
  <c r="D94" i="41"/>
  <c r="H93" i="41"/>
  <c r="I92" i="41"/>
  <c r="H92" i="41"/>
  <c r="C92" i="41"/>
  <c r="I90" i="41"/>
  <c r="H90" i="41"/>
  <c r="C90" i="41"/>
  <c r="H88" i="41"/>
  <c r="F88" i="41"/>
  <c r="E88" i="41"/>
  <c r="G86" i="41"/>
  <c r="E85" i="41"/>
  <c r="D85" i="41"/>
  <c r="F84" i="41"/>
  <c r="E82" i="41"/>
  <c r="C82" i="41"/>
  <c r="D80" i="41"/>
  <c r="C80" i="41"/>
  <c r="W77" i="41"/>
  <c r="B77" i="41"/>
  <c r="I130" i="41"/>
  <c r="M24" i="40"/>
  <c r="P24" i="40"/>
  <c r="M26" i="40"/>
  <c r="P26" i="40"/>
  <c r="M28" i="40"/>
  <c r="P28" i="40"/>
  <c r="M30" i="40"/>
  <c r="P30" i="40"/>
  <c r="M32" i="40"/>
  <c r="P32" i="40"/>
  <c r="M34" i="40"/>
  <c r="P34" i="40"/>
  <c r="M36" i="40"/>
  <c r="P36" i="40"/>
  <c r="M38" i="40"/>
  <c r="P38" i="40"/>
  <c r="T203" i="40"/>
  <c r="S203" i="40"/>
  <c r="R203" i="40"/>
  <c r="Q203" i="40"/>
  <c r="P203" i="40"/>
  <c r="O203" i="40"/>
  <c r="N203" i="40"/>
  <c r="M203" i="40"/>
  <c r="L203" i="40"/>
  <c r="K203" i="40"/>
  <c r="J203" i="40"/>
  <c r="I203" i="40"/>
  <c r="H203" i="40"/>
  <c r="G203" i="40"/>
  <c r="F203" i="40"/>
  <c r="E203" i="40"/>
  <c r="D203" i="40"/>
  <c r="C203" i="40"/>
  <c r="B203" i="40"/>
  <c r="T201" i="40"/>
  <c r="S201" i="40"/>
  <c r="R201" i="40"/>
  <c r="Q201" i="40"/>
  <c r="P201" i="40"/>
  <c r="O201" i="40"/>
  <c r="N201" i="40"/>
  <c r="M201" i="40"/>
  <c r="L201" i="40"/>
  <c r="K201" i="40"/>
  <c r="J201" i="40"/>
  <c r="I201" i="40"/>
  <c r="H201" i="40"/>
  <c r="G201" i="40"/>
  <c r="F201" i="40"/>
  <c r="E201" i="40"/>
  <c r="D201" i="40"/>
  <c r="C201" i="40"/>
  <c r="B201" i="40"/>
  <c r="T199" i="40"/>
  <c r="S199" i="40"/>
  <c r="R199" i="40"/>
  <c r="Q199" i="40"/>
  <c r="P199" i="40"/>
  <c r="O199" i="40"/>
  <c r="N199" i="40"/>
  <c r="M199" i="40"/>
  <c r="L199" i="40"/>
  <c r="K199" i="40"/>
  <c r="J199" i="40"/>
  <c r="I199" i="40"/>
  <c r="H199" i="40"/>
  <c r="G199" i="40"/>
  <c r="F199" i="40"/>
  <c r="E199" i="40"/>
  <c r="D199" i="40"/>
  <c r="C199" i="40"/>
  <c r="B199" i="40"/>
  <c r="T197" i="40"/>
  <c r="S197" i="40"/>
  <c r="R197" i="40"/>
  <c r="Q197" i="40"/>
  <c r="P197" i="40"/>
  <c r="O197" i="40"/>
  <c r="N197" i="40"/>
  <c r="M197" i="40"/>
  <c r="L197" i="40"/>
  <c r="K197" i="40"/>
  <c r="J197" i="40"/>
  <c r="I197" i="40"/>
  <c r="H197" i="40"/>
  <c r="G197" i="40"/>
  <c r="F197" i="40"/>
  <c r="E197" i="40"/>
  <c r="D197" i="40"/>
  <c r="C197" i="40"/>
  <c r="B197" i="40"/>
  <c r="T195" i="40"/>
  <c r="S195" i="40"/>
  <c r="R195" i="40"/>
  <c r="Q195" i="40"/>
  <c r="P195" i="40"/>
  <c r="O195" i="40"/>
  <c r="N195" i="40"/>
  <c r="M195" i="40"/>
  <c r="L195" i="40"/>
  <c r="K195" i="40"/>
  <c r="J195" i="40"/>
  <c r="I195" i="40"/>
  <c r="H195" i="40"/>
  <c r="G195" i="40"/>
  <c r="F195" i="40"/>
  <c r="E195" i="40"/>
  <c r="D195" i="40"/>
  <c r="C195" i="40"/>
  <c r="B195" i="40"/>
  <c r="T193" i="40"/>
  <c r="S193" i="40"/>
  <c r="R193" i="40"/>
  <c r="Q193" i="40"/>
  <c r="P193" i="40"/>
  <c r="O193" i="40"/>
  <c r="N193" i="40"/>
  <c r="M193" i="40"/>
  <c r="L193" i="40"/>
  <c r="K193" i="40"/>
  <c r="J193" i="40"/>
  <c r="I193" i="40"/>
  <c r="H193" i="40"/>
  <c r="G193" i="40"/>
  <c r="F193" i="40"/>
  <c r="E193" i="40"/>
  <c r="D193" i="40"/>
  <c r="C193" i="40"/>
  <c r="B193" i="40"/>
  <c r="T191" i="40"/>
  <c r="S191" i="40"/>
  <c r="R191" i="40"/>
  <c r="Q191" i="40"/>
  <c r="P191" i="40"/>
  <c r="O191" i="40"/>
  <c r="N191" i="40"/>
  <c r="M191" i="40"/>
  <c r="T189" i="40"/>
  <c r="S189" i="40"/>
  <c r="R189" i="40"/>
  <c r="Q189" i="40"/>
  <c r="P189" i="40"/>
  <c r="O189" i="40"/>
  <c r="N189" i="40"/>
  <c r="M189" i="40"/>
  <c r="T187" i="40"/>
  <c r="S187" i="40"/>
  <c r="R187" i="40"/>
  <c r="Q187" i="40"/>
  <c r="P187" i="40"/>
  <c r="O187" i="40"/>
  <c r="N187" i="40"/>
  <c r="M187" i="40"/>
  <c r="T185" i="40"/>
  <c r="S185" i="40"/>
  <c r="R185" i="40"/>
  <c r="Q185" i="40"/>
  <c r="P185" i="40"/>
  <c r="O185" i="40"/>
  <c r="N185" i="40"/>
  <c r="M185" i="40"/>
  <c r="T183" i="40"/>
  <c r="S183" i="40"/>
  <c r="R183" i="40"/>
  <c r="Q183" i="40"/>
  <c r="P183" i="40"/>
  <c r="O183" i="40"/>
  <c r="N183" i="40"/>
  <c r="M183" i="40"/>
  <c r="S181" i="40"/>
  <c r="R181" i="40"/>
  <c r="Q181" i="40"/>
  <c r="P181" i="40"/>
  <c r="O181" i="40"/>
  <c r="N181" i="40"/>
  <c r="M181" i="40"/>
  <c r="R179" i="40"/>
  <c r="Q179" i="40"/>
  <c r="P179" i="40"/>
  <c r="O179" i="40"/>
  <c r="N179" i="40"/>
  <c r="M179" i="40"/>
  <c r="Q177" i="40"/>
  <c r="P177" i="40"/>
  <c r="O177" i="40"/>
  <c r="N177" i="40"/>
  <c r="M177" i="40"/>
  <c r="P175" i="40"/>
  <c r="O175" i="40"/>
  <c r="N175" i="40"/>
  <c r="M175" i="40"/>
  <c r="O173" i="40"/>
  <c r="N173" i="40"/>
  <c r="M173" i="40"/>
  <c r="N171" i="40"/>
  <c r="M171" i="40"/>
  <c r="M169" i="40"/>
  <c r="AO135" i="40"/>
  <c r="AN135" i="40"/>
  <c r="AM135" i="40"/>
  <c r="AL135" i="40"/>
  <c r="AK135" i="40"/>
  <c r="AJ135" i="40"/>
  <c r="AI135" i="40"/>
  <c r="AH135" i="40"/>
  <c r="AG135" i="40"/>
  <c r="AF135" i="40"/>
  <c r="AE135" i="40"/>
  <c r="AD135" i="40"/>
  <c r="AC135" i="40"/>
  <c r="AB135" i="40"/>
  <c r="AA135" i="40"/>
  <c r="Z135" i="40"/>
  <c r="Y135" i="40"/>
  <c r="X135" i="40"/>
  <c r="W135" i="40"/>
  <c r="AP133" i="40"/>
  <c r="AP131" i="40"/>
  <c r="AP129" i="40"/>
  <c r="AP127" i="40"/>
  <c r="AP125" i="40"/>
  <c r="AP123" i="40"/>
  <c r="AP121" i="40"/>
  <c r="AA121" i="40"/>
  <c r="F120" i="40" s="1"/>
  <c r="Z121" i="40"/>
  <c r="E120" i="40" s="1"/>
  <c r="Y121" i="40"/>
  <c r="D120" i="40" s="1"/>
  <c r="X121" i="40"/>
  <c r="C121" i="40" s="1"/>
  <c r="AP119" i="40"/>
  <c r="AA119" i="40"/>
  <c r="F119" i="40"/>
  <c r="Z119" i="40"/>
  <c r="E119" i="40"/>
  <c r="Y119" i="40"/>
  <c r="D118" i="40" s="1"/>
  <c r="X119" i="40"/>
  <c r="C118" i="40"/>
  <c r="AP117" i="40"/>
  <c r="AA117" i="40"/>
  <c r="F116" i="40"/>
  <c r="Z117" i="40"/>
  <c r="E117" i="40"/>
  <c r="Y117" i="40"/>
  <c r="D117" i="40"/>
  <c r="X117" i="40"/>
  <c r="C117" i="40"/>
  <c r="AP115" i="40"/>
  <c r="AA115" i="40"/>
  <c r="F114" i="40" s="1"/>
  <c r="Z115" i="40"/>
  <c r="E114" i="40" s="1"/>
  <c r="Y115" i="40"/>
  <c r="D114" i="40" s="1"/>
  <c r="D115" i="40"/>
  <c r="X115" i="40"/>
  <c r="C115" i="40" s="1"/>
  <c r="AP113" i="40"/>
  <c r="AA113" i="40"/>
  <c r="F113" i="40"/>
  <c r="Z113" i="40"/>
  <c r="E113" i="40" s="1"/>
  <c r="Y113" i="40"/>
  <c r="D113" i="40" s="1"/>
  <c r="X113" i="40"/>
  <c r="C113" i="40" s="1"/>
  <c r="AP111" i="40"/>
  <c r="AA111" i="40"/>
  <c r="F110" i="40"/>
  <c r="Z111" i="40"/>
  <c r="E110" i="40"/>
  <c r="Y111" i="40"/>
  <c r="D111" i="40" s="1"/>
  <c r="X111" i="40"/>
  <c r="C111" i="40"/>
  <c r="AP109" i="40"/>
  <c r="AA109" i="40"/>
  <c r="F109" i="40" s="1"/>
  <c r="Z109" i="40"/>
  <c r="E108" i="40" s="1"/>
  <c r="Y109" i="40"/>
  <c r="D108" i="40" s="1"/>
  <c r="X109" i="40"/>
  <c r="C109" i="40"/>
  <c r="AP107" i="40"/>
  <c r="AA107" i="40"/>
  <c r="F106" i="40"/>
  <c r="Z107" i="40"/>
  <c r="E107" i="40" s="1"/>
  <c r="Y107" i="40"/>
  <c r="D107" i="40" s="1"/>
  <c r="X107" i="40"/>
  <c r="C107" i="40" s="1"/>
  <c r="AP105" i="40"/>
  <c r="AA105" i="40"/>
  <c r="F104" i="40" s="1"/>
  <c r="Z105" i="40"/>
  <c r="E104" i="40"/>
  <c r="Y105" i="40"/>
  <c r="D104" i="40"/>
  <c r="X105" i="40"/>
  <c r="C104" i="40" s="1"/>
  <c r="AP103" i="40"/>
  <c r="AA103" i="40"/>
  <c r="F103" i="40" s="1"/>
  <c r="Z103" i="40"/>
  <c r="E103" i="40"/>
  <c r="Y103" i="40"/>
  <c r="D102" i="40"/>
  <c r="X103" i="40"/>
  <c r="C102" i="40"/>
  <c r="AP101" i="40"/>
  <c r="AA101" i="40"/>
  <c r="F100" i="40" s="1"/>
  <c r="Z101" i="40"/>
  <c r="E101" i="40" s="1"/>
  <c r="Y101" i="40"/>
  <c r="D101" i="40" s="1"/>
  <c r="X101" i="40"/>
  <c r="C101" i="40"/>
  <c r="AP99" i="40"/>
  <c r="AA99" i="40"/>
  <c r="F98" i="40" s="1"/>
  <c r="Z99" i="40"/>
  <c r="E98" i="40" s="1"/>
  <c r="Y99" i="40"/>
  <c r="D98" i="40"/>
  <c r="D99" i="40"/>
  <c r="X99" i="40"/>
  <c r="C99" i="40"/>
  <c r="AP97" i="40"/>
  <c r="AA97" i="40"/>
  <c r="F97" i="40" s="1"/>
  <c r="Z97" i="40"/>
  <c r="E97" i="40"/>
  <c r="Y97" i="40"/>
  <c r="D97" i="40" s="1"/>
  <c r="X97" i="40"/>
  <c r="C97" i="40"/>
  <c r="AA95" i="40"/>
  <c r="F94" i="40" s="1"/>
  <c r="Z95" i="40"/>
  <c r="E94" i="40"/>
  <c r="Y95" i="40"/>
  <c r="D94" i="40"/>
  <c r="X95" i="40"/>
  <c r="C94" i="40"/>
  <c r="AA93" i="40"/>
  <c r="F93" i="40" s="1"/>
  <c r="Z93" i="40"/>
  <c r="E93" i="40"/>
  <c r="Y93" i="40"/>
  <c r="D93" i="40" s="1"/>
  <c r="X93" i="40"/>
  <c r="C93" i="40" s="1"/>
  <c r="AA91" i="40"/>
  <c r="F90" i="40" s="1"/>
  <c r="Z91" i="40"/>
  <c r="E90" i="40"/>
  <c r="Y91" i="40"/>
  <c r="D90" i="40"/>
  <c r="X91" i="40"/>
  <c r="C91" i="40" s="1"/>
  <c r="AA89" i="40"/>
  <c r="F89" i="40" s="1"/>
  <c r="Z89" i="40"/>
  <c r="E89" i="40"/>
  <c r="Y89" i="40"/>
  <c r="D89" i="40"/>
  <c r="X89" i="40"/>
  <c r="C89" i="40" s="1"/>
  <c r="AA87" i="40"/>
  <c r="F86" i="40" s="1"/>
  <c r="Z87" i="40"/>
  <c r="E86" i="40"/>
  <c r="Y87" i="40"/>
  <c r="D86" i="40" s="1"/>
  <c r="X87" i="40"/>
  <c r="C86" i="40"/>
  <c r="AA85" i="40"/>
  <c r="F85" i="40" s="1"/>
  <c r="Z85" i="40"/>
  <c r="E85" i="40"/>
  <c r="Y85" i="40"/>
  <c r="D85" i="40"/>
  <c r="X85" i="40"/>
  <c r="C85" i="40" s="1"/>
  <c r="Z83" i="40"/>
  <c r="E82" i="40" s="1"/>
  <c r="Y83" i="40"/>
  <c r="D82" i="40"/>
  <c r="X83" i="40"/>
  <c r="C82" i="40"/>
  <c r="Y81" i="40"/>
  <c r="D80" i="40"/>
  <c r="X81" i="40"/>
  <c r="C80" i="40" s="1"/>
  <c r="X79" i="40"/>
  <c r="C79" i="40"/>
  <c r="T203" i="39"/>
  <c r="S203" i="39"/>
  <c r="R203" i="39"/>
  <c r="Q203" i="39"/>
  <c r="P203" i="39"/>
  <c r="O203" i="39"/>
  <c r="N203" i="39"/>
  <c r="M203" i="39"/>
  <c r="L203" i="39"/>
  <c r="K203" i="39"/>
  <c r="J203" i="39"/>
  <c r="I203" i="39"/>
  <c r="H203" i="39"/>
  <c r="G203" i="39"/>
  <c r="F203" i="39"/>
  <c r="E203" i="39"/>
  <c r="D203" i="39"/>
  <c r="C203" i="39"/>
  <c r="B203" i="39"/>
  <c r="T201" i="39"/>
  <c r="S201" i="39"/>
  <c r="R201" i="39"/>
  <c r="Q201" i="39"/>
  <c r="P201" i="39"/>
  <c r="AK131" i="39"/>
  <c r="P131" i="39" s="1"/>
  <c r="O201" i="39"/>
  <c r="AJ131" i="39"/>
  <c r="O131" i="39" s="1"/>
  <c r="N201" i="39"/>
  <c r="M201" i="39"/>
  <c r="L201" i="39"/>
  <c r="K201" i="39"/>
  <c r="J201" i="39"/>
  <c r="I201" i="39"/>
  <c r="H201" i="39"/>
  <c r="AC131" i="39" s="1"/>
  <c r="H131" i="39" s="1"/>
  <c r="G201" i="39"/>
  <c r="F201" i="39"/>
  <c r="E201" i="39"/>
  <c r="D201" i="39"/>
  <c r="Y131" i="39" s="1"/>
  <c r="C201" i="39"/>
  <c r="B201" i="39"/>
  <c r="W131" i="39"/>
  <c r="B131" i="39" s="1"/>
  <c r="T199" i="39"/>
  <c r="S199" i="39"/>
  <c r="R199" i="39"/>
  <c r="AM129" i="39" s="1"/>
  <c r="R129" i="39" s="1"/>
  <c r="Q199" i="39"/>
  <c r="AL129" i="39" s="1"/>
  <c r="Q129" i="39" s="1"/>
  <c r="P199" i="39"/>
  <c r="O199" i="39"/>
  <c r="N199" i="39"/>
  <c r="AI129" i="39"/>
  <c r="N129" i="39"/>
  <c r="M199" i="39"/>
  <c r="AH129" i="39" s="1"/>
  <c r="M129" i="39" s="1"/>
  <c r="L199" i="39"/>
  <c r="AG129" i="39" s="1"/>
  <c r="K199" i="39"/>
  <c r="J199" i="39"/>
  <c r="I199" i="39"/>
  <c r="H199" i="39"/>
  <c r="AC129" i="39" s="1"/>
  <c r="H129" i="39" s="1"/>
  <c r="G199" i="39"/>
  <c r="F199" i="39"/>
  <c r="AA129" i="39" s="1"/>
  <c r="F129" i="39" s="1"/>
  <c r="E199" i="39"/>
  <c r="D199" i="39"/>
  <c r="C199" i="39"/>
  <c r="B199" i="39"/>
  <c r="T197" i="39"/>
  <c r="S197" i="39"/>
  <c r="AN127" i="39" s="1"/>
  <c r="S127" i="39" s="1"/>
  <c r="R197" i="39"/>
  <c r="Q197" i="39"/>
  <c r="P197" i="39"/>
  <c r="O197" i="39"/>
  <c r="N197" i="39"/>
  <c r="M197" i="39"/>
  <c r="L197" i="39"/>
  <c r="K197" i="39"/>
  <c r="AF127" i="39" s="1"/>
  <c r="K127" i="39" s="1"/>
  <c r="J197" i="39"/>
  <c r="I197" i="39"/>
  <c r="H197" i="39"/>
  <c r="G197" i="39"/>
  <c r="F197" i="39"/>
  <c r="E197" i="39"/>
  <c r="D197" i="39"/>
  <c r="C197" i="39"/>
  <c r="X127" i="39" s="1"/>
  <c r="C127" i="39" s="1"/>
  <c r="B197" i="39"/>
  <c r="T195" i="39"/>
  <c r="S195" i="39"/>
  <c r="R195" i="39"/>
  <c r="Q195" i="39"/>
  <c r="P195" i="39"/>
  <c r="O195" i="39"/>
  <c r="N195" i="39"/>
  <c r="M195" i="39"/>
  <c r="L195" i="39"/>
  <c r="K195" i="39"/>
  <c r="J195" i="39"/>
  <c r="I195" i="39"/>
  <c r="H195" i="39"/>
  <c r="G195" i="39"/>
  <c r="F195" i="39"/>
  <c r="E195" i="39"/>
  <c r="Z125" i="39" s="1"/>
  <c r="E125" i="39" s="1"/>
  <c r="D195" i="39"/>
  <c r="C195" i="39"/>
  <c r="B195" i="39"/>
  <c r="T193" i="39"/>
  <c r="S193" i="39"/>
  <c r="R193" i="39"/>
  <c r="AM123" i="39" s="1"/>
  <c r="R123" i="39" s="1"/>
  <c r="Q193" i="39"/>
  <c r="P193" i="39"/>
  <c r="AK123" i="39" s="1"/>
  <c r="P123" i="39" s="1"/>
  <c r="O193" i="39"/>
  <c r="N193" i="39"/>
  <c r="M193" i="39"/>
  <c r="L193" i="39"/>
  <c r="K193" i="39"/>
  <c r="J193" i="39"/>
  <c r="I193" i="39"/>
  <c r="H193" i="39"/>
  <c r="G193" i="39"/>
  <c r="F193" i="39"/>
  <c r="E193" i="39"/>
  <c r="Z123" i="39" s="1"/>
  <c r="E123" i="39" s="1"/>
  <c r="D193" i="39"/>
  <c r="C193" i="39"/>
  <c r="B193" i="39"/>
  <c r="T191" i="39"/>
  <c r="S191" i="39"/>
  <c r="R191" i="39"/>
  <c r="AM121" i="39" s="1"/>
  <c r="R121" i="39" s="1"/>
  <c r="Q191" i="39"/>
  <c r="P191" i="39"/>
  <c r="O191" i="39"/>
  <c r="N191" i="39"/>
  <c r="M191" i="39"/>
  <c r="T189" i="39"/>
  <c r="S189" i="39"/>
  <c r="R189" i="39"/>
  <c r="Q189" i="39"/>
  <c r="P189" i="39"/>
  <c r="O189" i="39"/>
  <c r="N189" i="39"/>
  <c r="M189" i="39"/>
  <c r="T187" i="39"/>
  <c r="S187" i="39"/>
  <c r="AN117" i="39" s="1"/>
  <c r="R187" i="39"/>
  <c r="Q187" i="39"/>
  <c r="P187" i="39"/>
  <c r="AK117" i="39" s="1"/>
  <c r="P117" i="39" s="1"/>
  <c r="O187" i="39"/>
  <c r="N187" i="39"/>
  <c r="M187" i="39"/>
  <c r="T185" i="39"/>
  <c r="S185" i="39"/>
  <c r="R185" i="39"/>
  <c r="Q185" i="39"/>
  <c r="P185" i="39"/>
  <c r="O185" i="39"/>
  <c r="AJ115" i="39" s="1"/>
  <c r="O115" i="39" s="1"/>
  <c r="N185" i="39"/>
  <c r="M185" i="39"/>
  <c r="T183" i="39"/>
  <c r="S183" i="39"/>
  <c r="R183" i="39"/>
  <c r="Q183" i="39"/>
  <c r="P183" i="39"/>
  <c r="O183" i="39"/>
  <c r="N183" i="39"/>
  <c r="AI113" i="39" s="1"/>
  <c r="N113" i="39" s="1"/>
  <c r="M183" i="39"/>
  <c r="AH113" i="39" s="1"/>
  <c r="M113" i="39" s="1"/>
  <c r="S181" i="39"/>
  <c r="R181" i="39"/>
  <c r="Q181" i="39"/>
  <c r="P181" i="39"/>
  <c r="O181" i="39"/>
  <c r="N181" i="39"/>
  <c r="AI111" i="39" s="1"/>
  <c r="N111" i="39" s="1"/>
  <c r="M181" i="39"/>
  <c r="R179" i="39"/>
  <c r="AM109" i="39" s="1"/>
  <c r="Q179" i="39"/>
  <c r="P179" i="39"/>
  <c r="O179" i="39"/>
  <c r="N179" i="39"/>
  <c r="M179" i="39"/>
  <c r="AH109" i="39"/>
  <c r="M109" i="39" s="1"/>
  <c r="Q177" i="39"/>
  <c r="P177" i="39"/>
  <c r="O177" i="39"/>
  <c r="N177" i="39"/>
  <c r="M177" i="39"/>
  <c r="P175" i="39"/>
  <c r="O175" i="39"/>
  <c r="N175" i="39"/>
  <c r="AI105" i="39" s="1"/>
  <c r="N105" i="39" s="1"/>
  <c r="M175" i="39"/>
  <c r="O173" i="39"/>
  <c r="N173" i="39"/>
  <c r="M173" i="39"/>
  <c r="N171" i="39"/>
  <c r="AI101" i="39" s="1"/>
  <c r="N101" i="39" s="1"/>
  <c r="M171" i="39"/>
  <c r="AH101" i="39" s="1"/>
  <c r="M101" i="39" s="1"/>
  <c r="M169" i="39"/>
  <c r="AO135" i="39"/>
  <c r="AN135" i="39"/>
  <c r="AM135" i="39"/>
  <c r="AL135" i="39"/>
  <c r="AK135" i="39"/>
  <c r="AJ135" i="39"/>
  <c r="AI135" i="39"/>
  <c r="AH135" i="39"/>
  <c r="AG135" i="39"/>
  <c r="AF135" i="39"/>
  <c r="AE135" i="39"/>
  <c r="AD135" i="39"/>
  <c r="AC135" i="39"/>
  <c r="AB135" i="39"/>
  <c r="AA135" i="39"/>
  <c r="Z135" i="39"/>
  <c r="Y135" i="39"/>
  <c r="X135" i="39"/>
  <c r="W135" i="39"/>
  <c r="AP133" i="39"/>
  <c r="AO132" i="39"/>
  <c r="AO133" i="39" s="1"/>
  <c r="T133" i="39" s="1"/>
  <c r="AN132" i="39"/>
  <c r="AN133" i="39" s="1"/>
  <c r="S133" i="39" s="1"/>
  <c r="AM132" i="39"/>
  <c r="AL132" i="39"/>
  <c r="AK132" i="39"/>
  <c r="AJ132" i="39"/>
  <c r="AJ133" i="39"/>
  <c r="O133" i="39" s="1"/>
  <c r="AI132" i="39"/>
  <c r="AI133" i="39" s="1"/>
  <c r="N133" i="39" s="1"/>
  <c r="AH132" i="39"/>
  <c r="AH133" i="39" s="1"/>
  <c r="M133" i="39" s="1"/>
  <c r="AG132" i="39"/>
  <c r="AF132" i="39"/>
  <c r="AF133" i="39" s="1"/>
  <c r="K133" i="39" s="1"/>
  <c r="AE132" i="39"/>
  <c r="AE133" i="39"/>
  <c r="AD132" i="39"/>
  <c r="AD133" i="39"/>
  <c r="I133" i="39" s="1"/>
  <c r="AC132" i="39"/>
  <c r="H132" i="39"/>
  <c r="AB132" i="39"/>
  <c r="G132" i="39"/>
  <c r="AA132" i="39"/>
  <c r="Z132" i="39"/>
  <c r="Y132" i="39"/>
  <c r="Y133" i="39" s="1"/>
  <c r="D133" i="39" s="1"/>
  <c r="X132" i="39"/>
  <c r="W132" i="39"/>
  <c r="W133" i="39"/>
  <c r="B133" i="39" s="1"/>
  <c r="AP131" i="39"/>
  <c r="AO130" i="39"/>
  <c r="AN130" i="39"/>
  <c r="AM130" i="39"/>
  <c r="AL130" i="39"/>
  <c r="Q130" i="39" s="1"/>
  <c r="AL131" i="39"/>
  <c r="Q131" i="39" s="1"/>
  <c r="AK130" i="39"/>
  <c r="AJ130" i="39"/>
  <c r="AI130" i="39"/>
  <c r="AI131" i="39"/>
  <c r="N131" i="39"/>
  <c r="AH130" i="39"/>
  <c r="AH131" i="39"/>
  <c r="M131" i="39" s="1"/>
  <c r="AG130" i="39"/>
  <c r="AG131" i="39"/>
  <c r="L131" i="39" s="1"/>
  <c r="AF130" i="39"/>
  <c r="AE130" i="39"/>
  <c r="AD130" i="39"/>
  <c r="AD131" i="39"/>
  <c r="I131" i="39" s="1"/>
  <c r="AC130" i="39"/>
  <c r="AB130" i="39"/>
  <c r="AB131" i="39" s="1"/>
  <c r="G131" i="39" s="1"/>
  <c r="AA130" i="39"/>
  <c r="F130" i="39"/>
  <c r="Z130" i="39"/>
  <c r="E130" i="39"/>
  <c r="Y130" i="39"/>
  <c r="X130" i="39"/>
  <c r="W130" i="39"/>
  <c r="AP129" i="39"/>
  <c r="AO128" i="39"/>
  <c r="AO129" i="39"/>
  <c r="T129" i="39" s="1"/>
  <c r="AN128" i="39"/>
  <c r="AN129" i="39"/>
  <c r="S129" i="39"/>
  <c r="AM128" i="39"/>
  <c r="AL128" i="39"/>
  <c r="AK128" i="39"/>
  <c r="AK129" i="39"/>
  <c r="P129" i="39"/>
  <c r="AJ128" i="39"/>
  <c r="AJ129" i="39" s="1"/>
  <c r="O129" i="39" s="1"/>
  <c r="AI128" i="39"/>
  <c r="AH128" i="39"/>
  <c r="AG128" i="39"/>
  <c r="AF128" i="39"/>
  <c r="AE128" i="39"/>
  <c r="AD128" i="39"/>
  <c r="AD129" i="39" s="1"/>
  <c r="I129" i="39" s="1"/>
  <c r="AC128" i="39"/>
  <c r="AB128" i="39"/>
  <c r="AA128" i="39"/>
  <c r="Z128" i="39"/>
  <c r="Z129" i="39" s="1"/>
  <c r="E129" i="39" s="1"/>
  <c r="Y128" i="39"/>
  <c r="Y129" i="39" s="1"/>
  <c r="D129" i="39" s="1"/>
  <c r="X128" i="39"/>
  <c r="C128" i="39" s="1"/>
  <c r="W128" i="39"/>
  <c r="W129" i="39" s="1"/>
  <c r="AP127" i="39"/>
  <c r="AO126" i="39"/>
  <c r="AN126" i="39"/>
  <c r="AM126" i="39"/>
  <c r="AL126" i="39"/>
  <c r="Q126" i="39"/>
  <c r="AK126" i="39"/>
  <c r="AJ126" i="39"/>
  <c r="AJ127" i="39" s="1"/>
  <c r="O127" i="39" s="1"/>
  <c r="AI126" i="39"/>
  <c r="AH126" i="39"/>
  <c r="AG126" i="39"/>
  <c r="AF126" i="39"/>
  <c r="AE126" i="39"/>
  <c r="J126" i="39"/>
  <c r="AD126" i="39"/>
  <c r="AC126" i="39"/>
  <c r="AC127" i="39" s="1"/>
  <c r="H127" i="39"/>
  <c r="AB126" i="39"/>
  <c r="AB127" i="39"/>
  <c r="G127" i="39" s="1"/>
  <c r="AA126" i="39"/>
  <c r="Z126" i="39"/>
  <c r="Y126" i="39"/>
  <c r="X126" i="39"/>
  <c r="W126" i="39"/>
  <c r="B126" i="39" s="1"/>
  <c r="AP125" i="39"/>
  <c r="AO124" i="39"/>
  <c r="AO125" i="39" s="1"/>
  <c r="T125" i="39" s="1"/>
  <c r="AN124" i="39"/>
  <c r="AN125" i="39"/>
  <c r="S125" i="39" s="1"/>
  <c r="AM124" i="39"/>
  <c r="R124" i="39" s="1"/>
  <c r="AL124" i="39"/>
  <c r="Q124" i="39" s="1"/>
  <c r="AK124" i="39"/>
  <c r="AJ124" i="39"/>
  <c r="AI124" i="39"/>
  <c r="AH124" i="39"/>
  <c r="AG124" i="39"/>
  <c r="AG125" i="39"/>
  <c r="L125" i="39"/>
  <c r="AF124" i="39"/>
  <c r="K124" i="39" s="1"/>
  <c r="AE124" i="39"/>
  <c r="AD124" i="39"/>
  <c r="AC124" i="39"/>
  <c r="AC125" i="39" s="1"/>
  <c r="H125" i="39" s="1"/>
  <c r="AB124" i="39"/>
  <c r="AA124" i="39"/>
  <c r="Z124" i="39"/>
  <c r="Y124" i="39"/>
  <c r="D124" i="39" s="1"/>
  <c r="X124" i="39"/>
  <c r="X125" i="39" s="1"/>
  <c r="C125" i="39" s="1"/>
  <c r="W124" i="39"/>
  <c r="AP123" i="39"/>
  <c r="AO122" i="39"/>
  <c r="AO123" i="39"/>
  <c r="T123" i="39" s="1"/>
  <c r="AN122" i="39"/>
  <c r="AM122" i="39"/>
  <c r="AL122" i="39"/>
  <c r="AK122" i="39"/>
  <c r="AJ122" i="39"/>
  <c r="O122" i="39" s="1"/>
  <c r="AI122" i="39"/>
  <c r="AI123" i="39"/>
  <c r="N123" i="39" s="1"/>
  <c r="AH122" i="39"/>
  <c r="AH123" i="39"/>
  <c r="M123" i="39" s="1"/>
  <c r="AG122" i="39"/>
  <c r="AG123" i="39" s="1"/>
  <c r="L123" i="39"/>
  <c r="AF122" i="39"/>
  <c r="AF123" i="39"/>
  <c r="K123" i="39"/>
  <c r="AE122" i="39"/>
  <c r="AE123" i="39" s="1"/>
  <c r="J123" i="39" s="1"/>
  <c r="AD122" i="39"/>
  <c r="AD123" i="39" s="1"/>
  <c r="I123" i="39" s="1"/>
  <c r="AC122" i="39"/>
  <c r="AB122" i="39"/>
  <c r="AA122" i="39"/>
  <c r="Z122" i="39"/>
  <c r="Y122" i="39"/>
  <c r="Y123" i="39"/>
  <c r="D123" i="39" s="1"/>
  <c r="X122" i="39"/>
  <c r="W122" i="39"/>
  <c r="B122" i="39" s="1"/>
  <c r="AP121" i="39"/>
  <c r="AD121" i="39"/>
  <c r="I121" i="39" s="1"/>
  <c r="AC121" i="39"/>
  <c r="H121" i="39" s="1"/>
  <c r="AB121" i="39"/>
  <c r="G121" i="39" s="1"/>
  <c r="AA121" i="39"/>
  <c r="Z121" i="39"/>
  <c r="Y121" i="39"/>
  <c r="X121" i="39"/>
  <c r="W121" i="39"/>
  <c r="AO120" i="39"/>
  <c r="AN120" i="39"/>
  <c r="AN121" i="39" s="1"/>
  <c r="S121" i="39" s="1"/>
  <c r="AM120" i="39"/>
  <c r="AL120" i="39"/>
  <c r="AL121" i="39" s="1"/>
  <c r="Q121" i="39" s="1"/>
  <c r="AK120" i="39"/>
  <c r="AJ120" i="39"/>
  <c r="AJ121" i="39" s="1"/>
  <c r="O121" i="39" s="1"/>
  <c r="AI120" i="39"/>
  <c r="AI121" i="39"/>
  <c r="N121" i="39"/>
  <c r="AH120" i="39"/>
  <c r="AH121" i="39" s="1"/>
  <c r="M121" i="39" s="1"/>
  <c r="AG120" i="39"/>
  <c r="AF120" i="39"/>
  <c r="AF121" i="39" s="1"/>
  <c r="K121" i="39"/>
  <c r="AE120" i="39"/>
  <c r="AE121" i="39" s="1"/>
  <c r="J121" i="39" s="1"/>
  <c r="F120" i="39"/>
  <c r="AP119" i="39"/>
  <c r="AD119" i="39"/>
  <c r="I119" i="39"/>
  <c r="AC119" i="39"/>
  <c r="H119" i="39" s="1"/>
  <c r="AB119" i="39"/>
  <c r="AA119" i="39"/>
  <c r="Z119" i="39"/>
  <c r="Y119" i="39"/>
  <c r="X119" i="39"/>
  <c r="W119" i="39"/>
  <c r="AO118" i="39"/>
  <c r="AO119" i="39" s="1"/>
  <c r="T119" i="39" s="1"/>
  <c r="AN118" i="39"/>
  <c r="S118" i="39" s="1"/>
  <c r="AM118" i="39"/>
  <c r="AL118" i="39"/>
  <c r="AK118" i="39"/>
  <c r="AJ118" i="39"/>
  <c r="AJ119" i="39"/>
  <c r="O119" i="39" s="1"/>
  <c r="AI118" i="39"/>
  <c r="AH118" i="39"/>
  <c r="AH119" i="39"/>
  <c r="M119" i="39" s="1"/>
  <c r="AG118" i="39"/>
  <c r="AG119" i="39" s="1"/>
  <c r="AF118" i="39"/>
  <c r="AF119" i="39" s="1"/>
  <c r="K119" i="39" s="1"/>
  <c r="AE118" i="39"/>
  <c r="AP117" i="39"/>
  <c r="L117" i="39"/>
  <c r="AD117" i="39"/>
  <c r="AC117" i="39"/>
  <c r="AB117" i="39"/>
  <c r="AA117" i="39"/>
  <c r="Z117" i="39"/>
  <c r="Y117" i="39"/>
  <c r="X117" i="39"/>
  <c r="W117" i="39"/>
  <c r="AO116" i="39"/>
  <c r="AO117" i="39" s="1"/>
  <c r="T117" i="39"/>
  <c r="AN116" i="39"/>
  <c r="AM116" i="39"/>
  <c r="AM117" i="39"/>
  <c r="R117" i="39"/>
  <c r="AL116" i="39"/>
  <c r="AK116" i="39"/>
  <c r="AJ116" i="39"/>
  <c r="AI116" i="39"/>
  <c r="AI117" i="39"/>
  <c r="N117" i="39"/>
  <c r="AH116" i="39"/>
  <c r="AG116" i="39"/>
  <c r="AG117" i="39" s="1"/>
  <c r="AF116" i="39"/>
  <c r="AF117" i="39" s="1"/>
  <c r="K117" i="39" s="1"/>
  <c r="AE116" i="39"/>
  <c r="AE117" i="39"/>
  <c r="J117" i="39"/>
  <c r="AP115" i="39"/>
  <c r="AD115" i="39"/>
  <c r="AC115" i="39"/>
  <c r="AB115" i="39"/>
  <c r="AA115" i="39"/>
  <c r="Z115" i="39"/>
  <c r="Y115" i="39"/>
  <c r="D115" i="39"/>
  <c r="X115" i="39"/>
  <c r="W115" i="39"/>
  <c r="AO114" i="39"/>
  <c r="AN114" i="39"/>
  <c r="AM114" i="39"/>
  <c r="AL114" i="39"/>
  <c r="AL115" i="39" s="1"/>
  <c r="Q115" i="39" s="1"/>
  <c r="AK114" i="39"/>
  <c r="AJ114" i="39"/>
  <c r="AI114" i="39"/>
  <c r="AI115" i="39" s="1"/>
  <c r="N115" i="39" s="1"/>
  <c r="AH114" i="39"/>
  <c r="AH115" i="39" s="1"/>
  <c r="M115" i="39" s="1"/>
  <c r="AG114" i="39"/>
  <c r="AG115" i="39" s="1"/>
  <c r="L115" i="39" s="1"/>
  <c r="AF114" i="39"/>
  <c r="AF115" i="39"/>
  <c r="K115" i="39" s="1"/>
  <c r="AE114" i="39"/>
  <c r="J114" i="39"/>
  <c r="AP113" i="39"/>
  <c r="AD113" i="39"/>
  <c r="AC113" i="39"/>
  <c r="AB113" i="39"/>
  <c r="AA113" i="39"/>
  <c r="Z113" i="39"/>
  <c r="E113" i="39" s="1"/>
  <c r="Y113" i="39"/>
  <c r="X113" i="39"/>
  <c r="W113" i="39"/>
  <c r="B113" i="39" s="1"/>
  <c r="AO112" i="39"/>
  <c r="AN112" i="39"/>
  <c r="AN113" i="39"/>
  <c r="S113" i="39" s="1"/>
  <c r="AM112" i="39"/>
  <c r="AM113" i="39"/>
  <c r="R113" i="39" s="1"/>
  <c r="AL112" i="39"/>
  <c r="AK112" i="39"/>
  <c r="AK113" i="39" s="1"/>
  <c r="P113" i="39" s="1"/>
  <c r="AJ112" i="39"/>
  <c r="AJ113" i="39"/>
  <c r="O113" i="39"/>
  <c r="AI112" i="39"/>
  <c r="AH112" i="39"/>
  <c r="AG112" i="39"/>
  <c r="AG113" i="39"/>
  <c r="L113" i="39" s="1"/>
  <c r="AF112" i="39"/>
  <c r="AF113" i="39" s="1"/>
  <c r="K113" i="39"/>
  <c r="AE112" i="39"/>
  <c r="AE113" i="39" s="1"/>
  <c r="J113" i="39" s="1"/>
  <c r="AP111" i="39"/>
  <c r="AD111" i="39"/>
  <c r="AC111" i="39"/>
  <c r="H111" i="39" s="1"/>
  <c r="AB111" i="39"/>
  <c r="G111" i="39" s="1"/>
  <c r="AA111" i="39"/>
  <c r="Z111" i="39"/>
  <c r="Y111" i="39"/>
  <c r="X111" i="39"/>
  <c r="W111" i="39"/>
  <c r="AN110" i="39"/>
  <c r="AM110" i="39"/>
  <c r="R110" i="39" s="1"/>
  <c r="AL110" i="39"/>
  <c r="Q110" i="39" s="1"/>
  <c r="AK110" i="39"/>
  <c r="AK111" i="39" s="1"/>
  <c r="AJ110" i="39"/>
  <c r="AJ111" i="39" s="1"/>
  <c r="O111" i="39" s="1"/>
  <c r="AI110" i="39"/>
  <c r="AH110" i="39"/>
  <c r="AH111" i="39" s="1"/>
  <c r="M111" i="39" s="1"/>
  <c r="AG110" i="39"/>
  <c r="AG111" i="39"/>
  <c r="L111" i="39" s="1"/>
  <c r="AF110" i="39"/>
  <c r="AF111" i="39"/>
  <c r="K111" i="39"/>
  <c r="AE110" i="39"/>
  <c r="AP109" i="39"/>
  <c r="AD109" i="39"/>
  <c r="AC109" i="39"/>
  <c r="AB109" i="39"/>
  <c r="AA109" i="39"/>
  <c r="F109" i="39"/>
  <c r="Z109" i="39"/>
  <c r="E109" i="39" s="1"/>
  <c r="Y109" i="39"/>
  <c r="X109" i="39"/>
  <c r="W109" i="39"/>
  <c r="AM108" i="39"/>
  <c r="AL108" i="39"/>
  <c r="AL109" i="39"/>
  <c r="Q109" i="39"/>
  <c r="AK108" i="39"/>
  <c r="AK109" i="39" s="1"/>
  <c r="P109" i="39" s="1"/>
  <c r="AJ108" i="39"/>
  <c r="AI108" i="39"/>
  <c r="AI109" i="39" s="1"/>
  <c r="N109" i="39" s="1"/>
  <c r="AH108" i="39"/>
  <c r="AG108" i="39"/>
  <c r="AG109" i="39" s="1"/>
  <c r="L109" i="39" s="1"/>
  <c r="AF108" i="39"/>
  <c r="AF109" i="39"/>
  <c r="K109" i="39" s="1"/>
  <c r="AE108" i="39"/>
  <c r="AP107" i="39"/>
  <c r="AD107" i="39"/>
  <c r="AC107" i="39"/>
  <c r="H107" i="39"/>
  <c r="AB107" i="39"/>
  <c r="G107" i="39"/>
  <c r="AA107" i="39"/>
  <c r="F107" i="39" s="1"/>
  <c r="Z107" i="39"/>
  <c r="Y107" i="39"/>
  <c r="X107" i="39"/>
  <c r="W107" i="39"/>
  <c r="B107" i="39"/>
  <c r="AL106" i="39"/>
  <c r="Q106" i="39"/>
  <c r="AK106" i="39"/>
  <c r="AK107" i="39" s="1"/>
  <c r="P107" i="39" s="1"/>
  <c r="AJ106" i="39"/>
  <c r="AJ107" i="39" s="1"/>
  <c r="O107" i="39" s="1"/>
  <c r="AI106" i="39"/>
  <c r="AI107" i="39"/>
  <c r="N107" i="39" s="1"/>
  <c r="AH106" i="39"/>
  <c r="M106" i="39"/>
  <c r="AH107" i="39"/>
  <c r="M107" i="39" s="1"/>
  <c r="AG106" i="39"/>
  <c r="AG107" i="39" s="1"/>
  <c r="AF106" i="39"/>
  <c r="AF107" i="39"/>
  <c r="K107" i="39"/>
  <c r="AE106" i="39"/>
  <c r="AE107" i="39"/>
  <c r="J107" i="39" s="1"/>
  <c r="AP105" i="39"/>
  <c r="AE105" i="39"/>
  <c r="J105" i="39"/>
  <c r="AD105" i="39"/>
  <c r="AC105" i="39"/>
  <c r="AB105" i="39"/>
  <c r="AA105" i="39"/>
  <c r="Z105" i="39"/>
  <c r="Y105" i="39"/>
  <c r="X105" i="39"/>
  <c r="C105" i="39"/>
  <c r="W105" i="39"/>
  <c r="AK104" i="39"/>
  <c r="AJ104" i="39"/>
  <c r="AI104" i="39"/>
  <c r="AH104" i="39"/>
  <c r="AH105" i="39"/>
  <c r="M105" i="39"/>
  <c r="AG104" i="39"/>
  <c r="L104" i="39"/>
  <c r="AF104" i="39"/>
  <c r="AE104" i="39"/>
  <c r="F104" i="39"/>
  <c r="AP103" i="39"/>
  <c r="AD103" i="39"/>
  <c r="I103" i="39"/>
  <c r="AC103" i="39"/>
  <c r="AB103" i="39"/>
  <c r="AA103" i="39"/>
  <c r="F103" i="39" s="1"/>
  <c r="Z103" i="39"/>
  <c r="E103" i="39" s="1"/>
  <c r="Y103" i="39"/>
  <c r="D103" i="39"/>
  <c r="X103" i="39"/>
  <c r="C103" i="39"/>
  <c r="W103" i="39"/>
  <c r="AJ102" i="39"/>
  <c r="AJ103" i="39"/>
  <c r="O103" i="39" s="1"/>
  <c r="AI102" i="39"/>
  <c r="AI103" i="39"/>
  <c r="N103" i="39"/>
  <c r="AH102" i="39"/>
  <c r="AH103" i="39"/>
  <c r="M103" i="39" s="1"/>
  <c r="AG102" i="39"/>
  <c r="AG103" i="39" s="1"/>
  <c r="L103" i="39"/>
  <c r="AF102" i="39"/>
  <c r="AF103" i="39" s="1"/>
  <c r="K103" i="39"/>
  <c r="AE102" i="39"/>
  <c r="G102" i="39"/>
  <c r="AP101" i="39"/>
  <c r="AD101" i="39"/>
  <c r="I101" i="39"/>
  <c r="AC101" i="39"/>
  <c r="AB101" i="39"/>
  <c r="AA101" i="39"/>
  <c r="F101" i="39"/>
  <c r="Z101" i="39"/>
  <c r="Y101" i="39"/>
  <c r="X101" i="39"/>
  <c r="C101" i="39"/>
  <c r="W101" i="39"/>
  <c r="B101" i="39" s="1"/>
  <c r="AI100" i="39"/>
  <c r="AH100" i="39"/>
  <c r="AG100" i="39"/>
  <c r="AG101" i="39"/>
  <c r="AF100" i="39"/>
  <c r="AE100" i="39"/>
  <c r="AE101" i="39" s="1"/>
  <c r="J101" i="39" s="1"/>
  <c r="L100" i="39"/>
  <c r="AP99" i="39"/>
  <c r="AD99" i="39"/>
  <c r="AC99" i="39"/>
  <c r="AB99" i="39"/>
  <c r="AA99" i="39"/>
  <c r="Z99" i="39"/>
  <c r="Y99" i="39"/>
  <c r="D99" i="39"/>
  <c r="X99" i="39"/>
  <c r="C99" i="39"/>
  <c r="W99" i="39"/>
  <c r="AH98" i="39"/>
  <c r="AG98" i="39"/>
  <c r="AG99" i="39"/>
  <c r="L99" i="39" s="1"/>
  <c r="AF98" i="39"/>
  <c r="K98" i="39"/>
  <c r="AE98" i="39"/>
  <c r="AE99" i="39" s="1"/>
  <c r="J99" i="39" s="1"/>
  <c r="AP97" i="39"/>
  <c r="AD97" i="39"/>
  <c r="AC97" i="39"/>
  <c r="AB97" i="39"/>
  <c r="G97" i="39" s="1"/>
  <c r="AA97" i="39"/>
  <c r="Z97" i="39"/>
  <c r="Y97" i="39"/>
  <c r="X97" i="39"/>
  <c r="W97" i="39"/>
  <c r="B97" i="39"/>
  <c r="AG96" i="39"/>
  <c r="AF96" i="39"/>
  <c r="AF97" i="39" s="1"/>
  <c r="AE96" i="39"/>
  <c r="AE97" i="39" s="1"/>
  <c r="J97" i="39" s="1"/>
  <c r="C96" i="39"/>
  <c r="AD95" i="39"/>
  <c r="AC95" i="39"/>
  <c r="H95" i="39"/>
  <c r="AB95" i="39"/>
  <c r="G95" i="39"/>
  <c r="AA95" i="39"/>
  <c r="F95" i="39" s="1"/>
  <c r="Z95" i="39"/>
  <c r="E95" i="39"/>
  <c r="Y95" i="39"/>
  <c r="X95" i="39"/>
  <c r="W95" i="39"/>
  <c r="AF94" i="39"/>
  <c r="K94" i="39" s="1"/>
  <c r="AE94" i="39"/>
  <c r="AE95" i="39"/>
  <c r="J94" i="39"/>
  <c r="AD93" i="39"/>
  <c r="AC93" i="39"/>
  <c r="AB93" i="39"/>
  <c r="AA93" i="39"/>
  <c r="F93" i="39" s="1"/>
  <c r="Z93" i="39"/>
  <c r="E93" i="39"/>
  <c r="Y93" i="39"/>
  <c r="D93" i="39" s="1"/>
  <c r="X93" i="39"/>
  <c r="W93" i="39"/>
  <c r="AE92" i="39"/>
  <c r="AE93" i="39" s="1"/>
  <c r="J93" i="39" s="1"/>
  <c r="F92" i="39"/>
  <c r="AD91" i="39"/>
  <c r="I91" i="39" s="1"/>
  <c r="AC91" i="39"/>
  <c r="AB91" i="39"/>
  <c r="G91" i="39"/>
  <c r="AA91" i="39"/>
  <c r="F91" i="39" s="1"/>
  <c r="Z91" i="39"/>
  <c r="Y91" i="39"/>
  <c r="X91" i="39"/>
  <c r="W91" i="39"/>
  <c r="B91" i="39" s="1"/>
  <c r="F90" i="39"/>
  <c r="AC89" i="39"/>
  <c r="AB89" i="39"/>
  <c r="AA89" i="39"/>
  <c r="Z89" i="39"/>
  <c r="E89" i="39" s="1"/>
  <c r="Y89" i="39"/>
  <c r="D89" i="39" s="1"/>
  <c r="X89" i="39"/>
  <c r="W89" i="39"/>
  <c r="B89" i="39"/>
  <c r="AB87" i="39"/>
  <c r="AA87" i="39"/>
  <c r="Z87" i="39"/>
  <c r="E87" i="39"/>
  <c r="Y87" i="39"/>
  <c r="D87" i="39"/>
  <c r="X87" i="39"/>
  <c r="W87" i="39"/>
  <c r="B87" i="39"/>
  <c r="E86" i="39"/>
  <c r="AA85" i="39"/>
  <c r="F85" i="39"/>
  <c r="Z85" i="39"/>
  <c r="E85" i="39"/>
  <c r="Y85" i="39"/>
  <c r="D85" i="39"/>
  <c r="X85" i="39"/>
  <c r="C85" i="39" s="1"/>
  <c r="W85" i="39"/>
  <c r="B85" i="39"/>
  <c r="Z83" i="39"/>
  <c r="E83" i="39" s="1"/>
  <c r="Y83" i="39"/>
  <c r="D83" i="39" s="1"/>
  <c r="X83" i="39"/>
  <c r="C83" i="39"/>
  <c r="W83" i="39"/>
  <c r="B83" i="39" s="1"/>
  <c r="Y81" i="39"/>
  <c r="X81" i="39"/>
  <c r="W81" i="39"/>
  <c r="B80" i="39"/>
  <c r="X79" i="39"/>
  <c r="C79" i="39"/>
  <c r="W79" i="39"/>
  <c r="B79" i="39"/>
  <c r="W77" i="39"/>
  <c r="B77" i="39"/>
  <c r="T76" i="38"/>
  <c r="T203" i="38"/>
  <c r="S203" i="38"/>
  <c r="R203" i="38"/>
  <c r="Q203" i="38"/>
  <c r="P203" i="38"/>
  <c r="O203" i="38"/>
  <c r="N203" i="38"/>
  <c r="M203" i="38"/>
  <c r="L203" i="38"/>
  <c r="AG133" i="38"/>
  <c r="L133" i="38"/>
  <c r="K203" i="38"/>
  <c r="J203" i="38"/>
  <c r="I203" i="38"/>
  <c r="H203" i="38"/>
  <c r="G203" i="38"/>
  <c r="F203" i="38"/>
  <c r="AA133" i="38" s="1"/>
  <c r="F133" i="38" s="1"/>
  <c r="E203" i="38"/>
  <c r="D203" i="38"/>
  <c r="C203" i="38"/>
  <c r="B203" i="38"/>
  <c r="T201" i="38"/>
  <c r="S201" i="38"/>
  <c r="R201" i="38"/>
  <c r="Q201" i="38"/>
  <c r="P201" i="38"/>
  <c r="O201" i="38"/>
  <c r="N201" i="38"/>
  <c r="M201" i="38"/>
  <c r="L201" i="38"/>
  <c r="K201" i="38"/>
  <c r="J201" i="38"/>
  <c r="AE131" i="38"/>
  <c r="J131" i="38" s="1"/>
  <c r="I201" i="38"/>
  <c r="H201" i="38"/>
  <c r="G201" i="38"/>
  <c r="F201" i="38"/>
  <c r="E201" i="38"/>
  <c r="D201" i="38"/>
  <c r="C201" i="38"/>
  <c r="B201" i="38"/>
  <c r="T199" i="38"/>
  <c r="S199" i="38"/>
  <c r="R199" i="38"/>
  <c r="Q199" i="38"/>
  <c r="P199" i="38"/>
  <c r="O199" i="38"/>
  <c r="N199" i="38"/>
  <c r="M199" i="38"/>
  <c r="L199" i="38"/>
  <c r="K199" i="38"/>
  <c r="J199" i="38"/>
  <c r="I199" i="38"/>
  <c r="H199" i="38"/>
  <c r="G199" i="38"/>
  <c r="AB129" i="38"/>
  <c r="G129" i="38" s="1"/>
  <c r="F199" i="38"/>
  <c r="AA129" i="38"/>
  <c r="F129" i="38" s="1"/>
  <c r="E199" i="38"/>
  <c r="D199" i="38"/>
  <c r="C199" i="38"/>
  <c r="B199" i="38"/>
  <c r="T197" i="38"/>
  <c r="S197" i="38"/>
  <c r="AN127" i="38" s="1"/>
  <c r="S127" i="38" s="1"/>
  <c r="R197" i="38"/>
  <c r="AM127" i="38" s="1"/>
  <c r="R127" i="38" s="1"/>
  <c r="Q197" i="38"/>
  <c r="P197" i="38"/>
  <c r="O197" i="38"/>
  <c r="N197" i="38"/>
  <c r="M197" i="38"/>
  <c r="L197" i="38"/>
  <c r="K197" i="38"/>
  <c r="AF127" i="38" s="1"/>
  <c r="J197" i="38"/>
  <c r="I197" i="38"/>
  <c r="H197" i="38"/>
  <c r="G197" i="38"/>
  <c r="F197" i="38"/>
  <c r="E197" i="38"/>
  <c r="Z127" i="38"/>
  <c r="E127" i="38"/>
  <c r="D197" i="38"/>
  <c r="C197" i="38"/>
  <c r="B197" i="38"/>
  <c r="T195" i="38"/>
  <c r="S195" i="38"/>
  <c r="R195" i="38"/>
  <c r="Q195" i="38"/>
  <c r="P195" i="38"/>
  <c r="O195" i="38"/>
  <c r="N195" i="38"/>
  <c r="M195" i="38"/>
  <c r="L195" i="38"/>
  <c r="K195" i="38"/>
  <c r="J195" i="38"/>
  <c r="I195" i="38"/>
  <c r="AD125" i="38"/>
  <c r="I125" i="38" s="1"/>
  <c r="H195" i="38"/>
  <c r="G195" i="38"/>
  <c r="F195" i="38"/>
  <c r="E195" i="38"/>
  <c r="D195" i="38"/>
  <c r="Y125" i="38" s="1"/>
  <c r="D125" i="38" s="1"/>
  <c r="C195" i="38"/>
  <c r="B195" i="38"/>
  <c r="T193" i="38"/>
  <c r="S193" i="38"/>
  <c r="R193" i="38"/>
  <c r="Q193" i="38"/>
  <c r="P193" i="38"/>
  <c r="O193" i="38"/>
  <c r="N193" i="38"/>
  <c r="M193" i="38"/>
  <c r="L193" i="38"/>
  <c r="AG123" i="38"/>
  <c r="L123" i="38" s="1"/>
  <c r="K193" i="38"/>
  <c r="AF123" i="38"/>
  <c r="K123" i="38"/>
  <c r="J193" i="38"/>
  <c r="AE123" i="38" s="1"/>
  <c r="J123" i="38" s="1"/>
  <c r="I193" i="38"/>
  <c r="H193" i="38"/>
  <c r="G193" i="38"/>
  <c r="F193" i="38"/>
  <c r="E193" i="38"/>
  <c r="D193" i="38"/>
  <c r="C193" i="38"/>
  <c r="X123" i="38" s="1"/>
  <c r="C123" i="38" s="1"/>
  <c r="B193" i="38"/>
  <c r="W123" i="38" s="1"/>
  <c r="T191" i="38"/>
  <c r="S191" i="38"/>
  <c r="R191" i="38"/>
  <c r="Q191" i="38"/>
  <c r="P191" i="38"/>
  <c r="O191" i="38"/>
  <c r="N191" i="38"/>
  <c r="AI121" i="38" s="1"/>
  <c r="N121" i="38" s="1"/>
  <c r="M191" i="38"/>
  <c r="T189" i="38"/>
  <c r="S189" i="38"/>
  <c r="R189" i="38"/>
  <c r="Q189" i="38"/>
  <c r="P189" i="38"/>
  <c r="O189" i="38"/>
  <c r="N189" i="38"/>
  <c r="M189" i="38"/>
  <c r="T187" i="38"/>
  <c r="AO117" i="38" s="1"/>
  <c r="S187" i="38"/>
  <c r="R187" i="38"/>
  <c r="Q187" i="38"/>
  <c r="AL117" i="38" s="1"/>
  <c r="Q117" i="38" s="1"/>
  <c r="P187" i="38"/>
  <c r="O187" i="38"/>
  <c r="N187" i="38"/>
  <c r="M187" i="38"/>
  <c r="T185" i="38"/>
  <c r="S185" i="38"/>
  <c r="R185" i="38"/>
  <c r="AM115" i="38"/>
  <c r="R115" i="38" s="1"/>
  <c r="Q185" i="38"/>
  <c r="P185" i="38"/>
  <c r="O185" i="38"/>
  <c r="N185" i="38"/>
  <c r="M185" i="38"/>
  <c r="T183" i="38"/>
  <c r="S183" i="38"/>
  <c r="R183" i="38"/>
  <c r="Q183" i="38"/>
  <c r="P183" i="38"/>
  <c r="O183" i="38"/>
  <c r="N183" i="38"/>
  <c r="M183" i="38"/>
  <c r="S181" i="38"/>
  <c r="AN111" i="38" s="1"/>
  <c r="S111" i="38" s="1"/>
  <c r="R181" i="38"/>
  <c r="AM111" i="38" s="1"/>
  <c r="R111" i="38" s="1"/>
  <c r="Q181" i="38"/>
  <c r="P181" i="38"/>
  <c r="O181" i="38"/>
  <c r="N181" i="38"/>
  <c r="M181" i="38"/>
  <c r="R179" i="38"/>
  <c r="Q179" i="38"/>
  <c r="P179" i="38"/>
  <c r="O179" i="38"/>
  <c r="N179" i="38"/>
  <c r="M179" i="38"/>
  <c r="AH109" i="38" s="1"/>
  <c r="M109" i="38" s="1"/>
  <c r="Q177" i="38"/>
  <c r="P177" i="38"/>
  <c r="O177" i="38"/>
  <c r="N177" i="38"/>
  <c r="AI107" i="38" s="1"/>
  <c r="N107" i="38" s="1"/>
  <c r="M177" i="38"/>
  <c r="AH107" i="38" s="1"/>
  <c r="M107" i="38" s="1"/>
  <c r="P175" i="38"/>
  <c r="O175" i="38"/>
  <c r="N175" i="38"/>
  <c r="M175" i="38"/>
  <c r="AH105" i="38"/>
  <c r="M105" i="38" s="1"/>
  <c r="O173" i="38"/>
  <c r="AJ103" i="38"/>
  <c r="O103" i="38" s="1"/>
  <c r="N173" i="38"/>
  <c r="AI103" i="38" s="1"/>
  <c r="N103" i="38" s="1"/>
  <c r="M173" i="38"/>
  <c r="N171" i="38"/>
  <c r="M171" i="38"/>
  <c r="M169" i="38"/>
  <c r="AO135" i="38"/>
  <c r="AN135" i="38"/>
  <c r="AM135" i="38"/>
  <c r="AL135" i="38"/>
  <c r="AK135" i="38"/>
  <c r="AJ135" i="38"/>
  <c r="AI135" i="38"/>
  <c r="AH135" i="38"/>
  <c r="AG135" i="38"/>
  <c r="AF135" i="38"/>
  <c r="AE135" i="38"/>
  <c r="AD135" i="38"/>
  <c r="AC135" i="38"/>
  <c r="AB135" i="38"/>
  <c r="AA135" i="38"/>
  <c r="Z135" i="38"/>
  <c r="Y135" i="38"/>
  <c r="X135" i="38"/>
  <c r="W135" i="38"/>
  <c r="AP133" i="38"/>
  <c r="AK133" i="38"/>
  <c r="AO132" i="38"/>
  <c r="AO133" i="38"/>
  <c r="T133" i="38"/>
  <c r="AN132" i="38"/>
  <c r="AN133" i="38" s="1"/>
  <c r="AM132" i="38"/>
  <c r="AL132" i="38"/>
  <c r="AL133" i="38"/>
  <c r="Q133" i="38" s="1"/>
  <c r="AK132" i="38"/>
  <c r="AJ132" i="38"/>
  <c r="AJ133" i="38" s="1"/>
  <c r="O133" i="38" s="1"/>
  <c r="AI132" i="38"/>
  <c r="AH132" i="38"/>
  <c r="AG132" i="38"/>
  <c r="AF132" i="38"/>
  <c r="AF133" i="38" s="1"/>
  <c r="K133" i="38" s="1"/>
  <c r="AE132" i="38"/>
  <c r="AE133" i="38" s="1"/>
  <c r="J133" i="38" s="1"/>
  <c r="AD132" i="38"/>
  <c r="AD133" i="38"/>
  <c r="I133" i="38" s="1"/>
  <c r="AC132" i="38"/>
  <c r="H132" i="38" s="1"/>
  <c r="AB132" i="38"/>
  <c r="AB133" i="38" s="1"/>
  <c r="G133" i="38" s="1"/>
  <c r="AA132" i="38"/>
  <c r="Z132" i="38"/>
  <c r="E132" i="38" s="1"/>
  <c r="Y132" i="38"/>
  <c r="Y133" i="38" s="1"/>
  <c r="D133" i="38" s="1"/>
  <c r="X132" i="38"/>
  <c r="X133" i="38"/>
  <c r="C133" i="38" s="1"/>
  <c r="W132" i="38"/>
  <c r="W133" i="38"/>
  <c r="B133" i="38" s="1"/>
  <c r="AP131" i="38"/>
  <c r="AO131" i="38"/>
  <c r="T131" i="38" s="1"/>
  <c r="AO130" i="38"/>
  <c r="T130" i="38" s="1"/>
  <c r="AN130" i="38"/>
  <c r="AN131" i="38" s="1"/>
  <c r="S131" i="38" s="1"/>
  <c r="AM130" i="38"/>
  <c r="AL130" i="38"/>
  <c r="AL131" i="38" s="1"/>
  <c r="Q131" i="38" s="1"/>
  <c r="AK130" i="38"/>
  <c r="AJ130" i="38"/>
  <c r="AJ131" i="38" s="1"/>
  <c r="O131" i="38"/>
  <c r="AI130" i="38"/>
  <c r="AI131" i="38" s="1"/>
  <c r="N131" i="38" s="1"/>
  <c r="AH130" i="38"/>
  <c r="AH131" i="38" s="1"/>
  <c r="M131" i="38" s="1"/>
  <c r="AG130" i="38"/>
  <c r="AG131" i="38"/>
  <c r="L131" i="38" s="1"/>
  <c r="AF130" i="38"/>
  <c r="AE130" i="38"/>
  <c r="AD130" i="38"/>
  <c r="AD131" i="38" s="1"/>
  <c r="I131" i="38" s="1"/>
  <c r="AC130" i="38"/>
  <c r="AB130" i="38"/>
  <c r="AA130" i="38"/>
  <c r="AA131" i="38" s="1"/>
  <c r="F131" i="38" s="1"/>
  <c r="Z130" i="38"/>
  <c r="Z131" i="38"/>
  <c r="E131" i="38"/>
  <c r="Y130" i="38"/>
  <c r="Y131" i="38" s="1"/>
  <c r="D131" i="38" s="1"/>
  <c r="X130" i="38"/>
  <c r="X131" i="38" s="1"/>
  <c r="C131" i="38" s="1"/>
  <c r="W130" i="38"/>
  <c r="W131" i="38" s="1"/>
  <c r="B131" i="38" s="1"/>
  <c r="E130" i="38"/>
  <c r="AP129" i="38"/>
  <c r="AE129" i="38"/>
  <c r="W129" i="38"/>
  <c r="B129" i="38" s="1"/>
  <c r="AO128" i="38"/>
  <c r="AN128" i="38"/>
  <c r="AM128" i="38"/>
  <c r="AM129" i="38" s="1"/>
  <c r="R129" i="38" s="1"/>
  <c r="AL128" i="38"/>
  <c r="AL129" i="38"/>
  <c r="Q129" i="38" s="1"/>
  <c r="AK128" i="38"/>
  <c r="AJ128" i="38"/>
  <c r="O128" i="38"/>
  <c r="AI128" i="38"/>
  <c r="AI129" i="38" s="1"/>
  <c r="N129" i="38" s="1"/>
  <c r="AH128" i="38"/>
  <c r="AH129" i="38" s="1"/>
  <c r="M129" i="38" s="1"/>
  <c r="AG128" i="38"/>
  <c r="AF128" i="38"/>
  <c r="AE128" i="38"/>
  <c r="AD128" i="38"/>
  <c r="I128" i="38"/>
  <c r="AC128" i="38"/>
  <c r="AC129" i="38" s="1"/>
  <c r="H129" i="38" s="1"/>
  <c r="AB128" i="38"/>
  <c r="AA128" i="38"/>
  <c r="Z128" i="38"/>
  <c r="Z129" i="38" s="1"/>
  <c r="E129" i="38" s="1"/>
  <c r="Y128" i="38"/>
  <c r="X128" i="38"/>
  <c r="W128" i="38"/>
  <c r="B128" i="38" s="1"/>
  <c r="S128" i="38"/>
  <c r="AP127" i="38"/>
  <c r="AO126" i="38"/>
  <c r="AN126" i="38"/>
  <c r="AM126" i="38"/>
  <c r="AL126" i="38"/>
  <c r="AL127" i="38"/>
  <c r="Q127" i="38" s="1"/>
  <c r="AK126" i="38"/>
  <c r="AK127" i="38"/>
  <c r="P127" i="38"/>
  <c r="AJ126" i="38"/>
  <c r="AJ127" i="38"/>
  <c r="O127" i="38" s="1"/>
  <c r="AI126" i="38"/>
  <c r="AI127" i="38"/>
  <c r="N127" i="38" s="1"/>
  <c r="AH126" i="38"/>
  <c r="AG126" i="38"/>
  <c r="AF126" i="38"/>
  <c r="AE126" i="38"/>
  <c r="AE127" i="38"/>
  <c r="J127" i="38"/>
  <c r="AD126" i="38"/>
  <c r="AD127" i="38" s="1"/>
  <c r="I127" i="38" s="1"/>
  <c r="AC126" i="38"/>
  <c r="AC127" i="38"/>
  <c r="H127" i="38" s="1"/>
  <c r="AB126" i="38"/>
  <c r="AB127" i="38" s="1"/>
  <c r="G127" i="38"/>
  <c r="AA126" i="38"/>
  <c r="AA127" i="38" s="1"/>
  <c r="F127" i="38" s="1"/>
  <c r="Z126" i="38"/>
  <c r="E126" i="38" s="1"/>
  <c r="Y126" i="38"/>
  <c r="Y127" i="38"/>
  <c r="D127" i="38"/>
  <c r="X126" i="38"/>
  <c r="X127" i="38" s="1"/>
  <c r="W126" i="38"/>
  <c r="W127" i="38"/>
  <c r="B127" i="38" s="1"/>
  <c r="AP125" i="38"/>
  <c r="AN125" i="38"/>
  <c r="S125" i="38"/>
  <c r="AG125" i="38"/>
  <c r="L125" i="38" s="1"/>
  <c r="AO124" i="38"/>
  <c r="AO125" i="38"/>
  <c r="T125" i="38" s="1"/>
  <c r="AN124" i="38"/>
  <c r="AM124" i="38"/>
  <c r="AM125" i="38"/>
  <c r="R125" i="38" s="1"/>
  <c r="AL124" i="38"/>
  <c r="Q124" i="38" s="1"/>
  <c r="AK124" i="38"/>
  <c r="AJ124" i="38"/>
  <c r="AJ125" i="38" s="1"/>
  <c r="O125" i="38" s="1"/>
  <c r="AI124" i="38"/>
  <c r="AI125" i="38" s="1"/>
  <c r="N125" i="38" s="1"/>
  <c r="AH124" i="38"/>
  <c r="AH125" i="38"/>
  <c r="M125" i="38"/>
  <c r="AG124" i="38"/>
  <c r="L124" i="38" s="1"/>
  <c r="AF124" i="38"/>
  <c r="AF125" i="38" s="1"/>
  <c r="K125" i="38" s="1"/>
  <c r="AE124" i="38"/>
  <c r="AD124" i="38"/>
  <c r="AC124" i="38"/>
  <c r="H124" i="38" s="1"/>
  <c r="AB124" i="38"/>
  <c r="AB125" i="38" s="1"/>
  <c r="G125" i="38" s="1"/>
  <c r="AA124" i="38"/>
  <c r="AA125" i="38"/>
  <c r="F125" i="38"/>
  <c r="Z124" i="38"/>
  <c r="Y124" i="38"/>
  <c r="X124" i="38"/>
  <c r="W124" i="38"/>
  <c r="AP123" i="38"/>
  <c r="AO122" i="38"/>
  <c r="AO123" i="38" s="1"/>
  <c r="T123" i="38" s="1"/>
  <c r="AN122" i="38"/>
  <c r="AN123" i="38" s="1"/>
  <c r="S123" i="38" s="1"/>
  <c r="AM122" i="38"/>
  <c r="AM123" i="38" s="1"/>
  <c r="R123" i="38" s="1"/>
  <c r="AL122" i="38"/>
  <c r="Q122" i="38"/>
  <c r="AK122" i="38"/>
  <c r="AJ122" i="38"/>
  <c r="AI122" i="38"/>
  <c r="AH122" i="38"/>
  <c r="AG122" i="38"/>
  <c r="AF122" i="38"/>
  <c r="AE122" i="38"/>
  <c r="AD122" i="38"/>
  <c r="AC122" i="38"/>
  <c r="AC123" i="38"/>
  <c r="H123" i="38" s="1"/>
  <c r="AB122" i="38"/>
  <c r="AA122" i="38"/>
  <c r="Z122" i="38"/>
  <c r="E122" i="38" s="1"/>
  <c r="Y122" i="38"/>
  <c r="Y123" i="38"/>
  <c r="D123" i="38" s="1"/>
  <c r="X122" i="38"/>
  <c r="W122" i="38"/>
  <c r="B123" i="38"/>
  <c r="AP121" i="38"/>
  <c r="AD121" i="38"/>
  <c r="AC121" i="38"/>
  <c r="AB121" i="38"/>
  <c r="AA121" i="38"/>
  <c r="Z121" i="38"/>
  <c r="Y121" i="38"/>
  <c r="D121" i="38"/>
  <c r="X121" i="38"/>
  <c r="W121" i="38"/>
  <c r="AO120" i="38"/>
  <c r="AN120" i="38"/>
  <c r="AM120" i="38"/>
  <c r="AM121" i="38"/>
  <c r="AL120" i="38"/>
  <c r="AL121" i="38" s="1"/>
  <c r="Q121" i="38" s="1"/>
  <c r="AK120" i="38"/>
  <c r="AK121" i="38"/>
  <c r="P121" i="38" s="1"/>
  <c r="AJ120" i="38"/>
  <c r="AI120" i="38"/>
  <c r="N120" i="38" s="1"/>
  <c r="AH120" i="38"/>
  <c r="AH121" i="38"/>
  <c r="M121" i="38" s="1"/>
  <c r="AG120" i="38"/>
  <c r="AF120" i="38"/>
  <c r="AF121" i="38" s="1"/>
  <c r="K121" i="38" s="1"/>
  <c r="AE120" i="38"/>
  <c r="AE121" i="38" s="1"/>
  <c r="J121" i="38" s="1"/>
  <c r="AP119" i="38"/>
  <c r="AE119" i="38"/>
  <c r="J119" i="38" s="1"/>
  <c r="AD119" i="38"/>
  <c r="I119" i="38" s="1"/>
  <c r="AC119" i="38"/>
  <c r="AB119" i="38"/>
  <c r="AA119" i="38"/>
  <c r="Z119" i="38"/>
  <c r="E119" i="38"/>
  <c r="Y119" i="38"/>
  <c r="D119" i="38" s="1"/>
  <c r="X119" i="38"/>
  <c r="W119" i="38"/>
  <c r="B119" i="38" s="1"/>
  <c r="AO118" i="38"/>
  <c r="AO119" i="38"/>
  <c r="T119" i="38" s="1"/>
  <c r="AN118" i="38"/>
  <c r="S118" i="38"/>
  <c r="AM118" i="38"/>
  <c r="AL118" i="38"/>
  <c r="AK118" i="38"/>
  <c r="AJ118" i="38"/>
  <c r="AI118" i="38"/>
  <c r="AH118" i="38"/>
  <c r="AH119" i="38"/>
  <c r="M119" i="38" s="1"/>
  <c r="AG118" i="38"/>
  <c r="AG119" i="38" s="1"/>
  <c r="AF118" i="38"/>
  <c r="AF119" i="38" s="1"/>
  <c r="K119" i="38" s="1"/>
  <c r="AE118" i="38"/>
  <c r="AP117" i="38"/>
  <c r="AD117" i="38"/>
  <c r="AC117" i="38"/>
  <c r="H117" i="38" s="1"/>
  <c r="AB117" i="38"/>
  <c r="G117" i="38" s="1"/>
  <c r="AA117" i="38"/>
  <c r="Z117" i="38"/>
  <c r="Y117" i="38"/>
  <c r="X117" i="38"/>
  <c r="W117" i="38"/>
  <c r="AO116" i="38"/>
  <c r="T117" i="38"/>
  <c r="AN116" i="38"/>
  <c r="AN117" i="38"/>
  <c r="S117" i="38"/>
  <c r="AM116" i="38"/>
  <c r="AM117" i="38" s="1"/>
  <c r="R117" i="38" s="1"/>
  <c r="AL116" i="38"/>
  <c r="AK116" i="38"/>
  <c r="P116" i="38" s="1"/>
  <c r="AJ116" i="38"/>
  <c r="AJ117" i="38" s="1"/>
  <c r="O117" i="38" s="1"/>
  <c r="AI116" i="38"/>
  <c r="AH116" i="38"/>
  <c r="AG116" i="38"/>
  <c r="AG117" i="38" s="1"/>
  <c r="AF116" i="38"/>
  <c r="AF117" i="38" s="1"/>
  <c r="K117" i="38" s="1"/>
  <c r="AE116" i="38"/>
  <c r="AE117" i="38" s="1"/>
  <c r="J117" i="38"/>
  <c r="AP115" i="38"/>
  <c r="AO115" i="38"/>
  <c r="AH115" i="38"/>
  <c r="AG115" i="38"/>
  <c r="L115" i="38" s="1"/>
  <c r="AD115" i="38"/>
  <c r="AC115" i="38"/>
  <c r="AB115" i="38"/>
  <c r="AA115" i="38"/>
  <c r="Z115" i="38"/>
  <c r="Y115" i="38"/>
  <c r="X115" i="38"/>
  <c r="C115" i="38" s="1"/>
  <c r="W115" i="38"/>
  <c r="B115" i="38" s="1"/>
  <c r="AO114" i="38"/>
  <c r="AN114" i="38"/>
  <c r="AM114" i="38"/>
  <c r="AL114" i="38"/>
  <c r="AL115" i="38"/>
  <c r="Q115" i="38" s="1"/>
  <c r="AK114" i="38"/>
  <c r="AK115" i="38" s="1"/>
  <c r="P115" i="38"/>
  <c r="AJ114" i="38"/>
  <c r="AI114" i="38"/>
  <c r="AI115" i="38" s="1"/>
  <c r="AH114" i="38"/>
  <c r="AG114" i="38"/>
  <c r="AF114" i="38"/>
  <c r="AE114" i="38"/>
  <c r="AE115" i="38"/>
  <c r="J115" i="38"/>
  <c r="N114" i="38"/>
  <c r="AP113" i="38"/>
  <c r="AD113" i="38"/>
  <c r="AC113" i="38"/>
  <c r="H113" i="38"/>
  <c r="AB113" i="38"/>
  <c r="AA113" i="38"/>
  <c r="Z113" i="38"/>
  <c r="Y113" i="38"/>
  <c r="X113" i="38"/>
  <c r="W113" i="38"/>
  <c r="B113" i="38" s="1"/>
  <c r="AO112" i="38"/>
  <c r="AO113" i="38"/>
  <c r="T113" i="38"/>
  <c r="AN112" i="38"/>
  <c r="AN113" i="38"/>
  <c r="S113" i="38" s="1"/>
  <c r="AM112" i="38"/>
  <c r="AM113" i="38" s="1"/>
  <c r="R113" i="38" s="1"/>
  <c r="AL112" i="38"/>
  <c r="AL113" i="38" s="1"/>
  <c r="AK112" i="38"/>
  <c r="AK113" i="38"/>
  <c r="P113" i="38"/>
  <c r="AJ112" i="38"/>
  <c r="AJ113" i="38"/>
  <c r="O113" i="38" s="1"/>
  <c r="AI112" i="38"/>
  <c r="AI113" i="38" s="1"/>
  <c r="N113" i="38" s="1"/>
  <c r="AH112" i="38"/>
  <c r="AH113" i="38" s="1"/>
  <c r="M113" i="38" s="1"/>
  <c r="AG112" i="38"/>
  <c r="AG113" i="38" s="1"/>
  <c r="L113" i="38"/>
  <c r="AF112" i="38"/>
  <c r="AF113" i="38"/>
  <c r="K113" i="38" s="1"/>
  <c r="AE112" i="38"/>
  <c r="AE113" i="38" s="1"/>
  <c r="J113" i="38" s="1"/>
  <c r="AP111" i="38"/>
  <c r="AD111" i="38"/>
  <c r="I111" i="38"/>
  <c r="AC111" i="38"/>
  <c r="AB111" i="38"/>
  <c r="AA111" i="38"/>
  <c r="Z111" i="38"/>
  <c r="Y111" i="38"/>
  <c r="X111" i="38"/>
  <c r="W111" i="38"/>
  <c r="B111" i="38"/>
  <c r="F111" i="38"/>
  <c r="AN110" i="38"/>
  <c r="AM110" i="38"/>
  <c r="AL110" i="38"/>
  <c r="AK110" i="38"/>
  <c r="P110" i="38" s="1"/>
  <c r="AJ110" i="38"/>
  <c r="O110" i="38" s="1"/>
  <c r="AI110" i="38"/>
  <c r="AI111" i="38" s="1"/>
  <c r="N111" i="38" s="1"/>
  <c r="AH110" i="38"/>
  <c r="AH111" i="38"/>
  <c r="M111" i="38"/>
  <c r="AG110" i="38"/>
  <c r="AF110" i="38"/>
  <c r="AF111" i="38"/>
  <c r="K111" i="38" s="1"/>
  <c r="AE110" i="38"/>
  <c r="AE111" i="38" s="1"/>
  <c r="D110" i="38"/>
  <c r="C110" i="38"/>
  <c r="AP109" i="38"/>
  <c r="AD109" i="38"/>
  <c r="AC109" i="38"/>
  <c r="AB109" i="38"/>
  <c r="G109" i="38"/>
  <c r="AA109" i="38"/>
  <c r="Z109" i="38"/>
  <c r="Y109" i="38"/>
  <c r="X109" i="38"/>
  <c r="W109" i="38"/>
  <c r="AM108" i="38"/>
  <c r="AM109" i="38" s="1"/>
  <c r="R109" i="38" s="1"/>
  <c r="AL108" i="38"/>
  <c r="AK108" i="38"/>
  <c r="AK109" i="38"/>
  <c r="P109" i="38" s="1"/>
  <c r="AJ108" i="38"/>
  <c r="AJ109" i="38"/>
  <c r="O109" i="38" s="1"/>
  <c r="AI108" i="38"/>
  <c r="N108" i="38" s="1"/>
  <c r="AH108" i="38"/>
  <c r="AG108" i="38"/>
  <c r="AG109" i="38" s="1"/>
  <c r="L109" i="38" s="1"/>
  <c r="AF108" i="38"/>
  <c r="AF109" i="38"/>
  <c r="AE108" i="38"/>
  <c r="AE109" i="38"/>
  <c r="AP107" i="38"/>
  <c r="AD107" i="38"/>
  <c r="I107" i="38" s="1"/>
  <c r="AC107" i="38"/>
  <c r="AB107" i="38"/>
  <c r="AA107" i="38"/>
  <c r="Z107" i="38"/>
  <c r="Y107" i="38"/>
  <c r="X107" i="38"/>
  <c r="W107" i="38"/>
  <c r="G107" i="38"/>
  <c r="AL106" i="38"/>
  <c r="AL107" i="38" s="1"/>
  <c r="Q107" i="38" s="1"/>
  <c r="AK106" i="38"/>
  <c r="AK107" i="38"/>
  <c r="P107" i="38" s="1"/>
  <c r="AJ106" i="38"/>
  <c r="AJ107" i="38" s="1"/>
  <c r="AI106" i="38"/>
  <c r="AH106" i="38"/>
  <c r="AG106" i="38"/>
  <c r="AF106" i="38"/>
  <c r="AF107" i="38" s="1"/>
  <c r="K107" i="38" s="1"/>
  <c r="AE106" i="38"/>
  <c r="AE107" i="38"/>
  <c r="J107" i="38"/>
  <c r="O106" i="38"/>
  <c r="F106" i="38"/>
  <c r="AP105" i="38"/>
  <c r="AD105" i="38"/>
  <c r="I105" i="38"/>
  <c r="AC105" i="38"/>
  <c r="AB105" i="38"/>
  <c r="G105" i="38" s="1"/>
  <c r="AA105" i="38"/>
  <c r="Z105" i="38"/>
  <c r="E105" i="38"/>
  <c r="Y105" i="38"/>
  <c r="D105" i="38"/>
  <c r="X105" i="38"/>
  <c r="C105" i="38" s="1"/>
  <c r="W105" i="38"/>
  <c r="AK104" i="38"/>
  <c r="AK105" i="38" s="1"/>
  <c r="P105" i="38"/>
  <c r="AJ104" i="38"/>
  <c r="AJ105" i="38" s="1"/>
  <c r="O105" i="38" s="1"/>
  <c r="AI104" i="38"/>
  <c r="AI105" i="38" s="1"/>
  <c r="N105" i="38" s="1"/>
  <c r="AH104" i="38"/>
  <c r="AG104" i="38"/>
  <c r="AF104" i="38"/>
  <c r="AF105" i="38" s="1"/>
  <c r="K105" i="38" s="1"/>
  <c r="AE104" i="38"/>
  <c r="J104" i="38" s="1"/>
  <c r="AE105" i="38"/>
  <c r="J105" i="38" s="1"/>
  <c r="K104" i="38"/>
  <c r="AP103" i="38"/>
  <c r="AD103" i="38"/>
  <c r="I103" i="38" s="1"/>
  <c r="AC103" i="38"/>
  <c r="H103" i="38" s="1"/>
  <c r="AB103" i="38"/>
  <c r="AA103" i="38"/>
  <c r="Z103" i="38"/>
  <c r="E103" i="38"/>
  <c r="Y103" i="38"/>
  <c r="X103" i="38"/>
  <c r="C103" i="38"/>
  <c r="W103" i="38"/>
  <c r="B103" i="38" s="1"/>
  <c r="AJ102" i="38"/>
  <c r="AI102" i="38"/>
  <c r="AH102" i="38"/>
  <c r="M102" i="38" s="1"/>
  <c r="AH103" i="38"/>
  <c r="M103" i="38"/>
  <c r="AG102" i="38"/>
  <c r="AF102" i="38"/>
  <c r="AF103" i="38" s="1"/>
  <c r="K103" i="38" s="1"/>
  <c r="AE102" i="38"/>
  <c r="AE103" i="38"/>
  <c r="J103" i="38"/>
  <c r="J102" i="38"/>
  <c r="AP101" i="38"/>
  <c r="AE101" i="38"/>
  <c r="J101" i="38" s="1"/>
  <c r="AD101" i="38"/>
  <c r="I101" i="38"/>
  <c r="AC101" i="38"/>
  <c r="H101" i="38" s="1"/>
  <c r="AB101" i="38"/>
  <c r="AA101" i="38"/>
  <c r="F101" i="38" s="1"/>
  <c r="Z101" i="38"/>
  <c r="E101" i="38"/>
  <c r="Y101" i="38"/>
  <c r="X101" i="38"/>
  <c r="C101" i="38"/>
  <c r="W101" i="38"/>
  <c r="G101" i="38"/>
  <c r="AI100" i="38"/>
  <c r="AI101" i="38"/>
  <c r="N101" i="38"/>
  <c r="AH100" i="38"/>
  <c r="M100" i="38" s="1"/>
  <c r="AG100" i="38"/>
  <c r="AF100" i="38"/>
  <c r="AF101" i="38"/>
  <c r="K101" i="38"/>
  <c r="AE100" i="38"/>
  <c r="J100" i="38"/>
  <c r="I100" i="38"/>
  <c r="AP99" i="38"/>
  <c r="AD99" i="38"/>
  <c r="I99" i="38"/>
  <c r="AC99" i="38"/>
  <c r="AB99" i="38"/>
  <c r="G99" i="38"/>
  <c r="AA99" i="38"/>
  <c r="F99" i="38" s="1"/>
  <c r="Z99" i="38"/>
  <c r="Y99" i="38"/>
  <c r="D99" i="38"/>
  <c r="X99" i="38"/>
  <c r="C99" i="38" s="1"/>
  <c r="W99" i="38"/>
  <c r="B99" i="38"/>
  <c r="J99" i="38"/>
  <c r="AH98" i="38"/>
  <c r="AH99" i="38" s="1"/>
  <c r="M99" i="38"/>
  <c r="AG98" i="38"/>
  <c r="AG99" i="38" s="1"/>
  <c r="L99" i="38" s="1"/>
  <c r="AF98" i="38"/>
  <c r="AF99" i="38" s="1"/>
  <c r="K99" i="38" s="1"/>
  <c r="AE98" i="38"/>
  <c r="AE99" i="38"/>
  <c r="J98" i="38"/>
  <c r="C98" i="38"/>
  <c r="B98" i="38"/>
  <c r="AP97" i="38"/>
  <c r="AD97" i="38"/>
  <c r="AC97" i="38"/>
  <c r="AB97" i="38"/>
  <c r="G97" i="38"/>
  <c r="AA97" i="38"/>
  <c r="F97" i="38"/>
  <c r="Z97" i="38"/>
  <c r="Y97" i="38"/>
  <c r="X97" i="38"/>
  <c r="W97" i="38"/>
  <c r="B97" i="38"/>
  <c r="I97" i="38"/>
  <c r="AG96" i="38"/>
  <c r="AF96" i="38"/>
  <c r="AF97" i="38"/>
  <c r="K97" i="38" s="1"/>
  <c r="AE96" i="38"/>
  <c r="AE97" i="38" s="1"/>
  <c r="J97" i="38"/>
  <c r="H96" i="38"/>
  <c r="G96" i="38"/>
  <c r="AD95" i="38"/>
  <c r="I95" i="38"/>
  <c r="AC95" i="38"/>
  <c r="AB95" i="38"/>
  <c r="G95" i="38" s="1"/>
  <c r="AA95" i="38"/>
  <c r="F95" i="38"/>
  <c r="Z95" i="38"/>
  <c r="E95" i="38"/>
  <c r="Y95" i="38"/>
  <c r="X95" i="38"/>
  <c r="W95" i="38"/>
  <c r="B95" i="38" s="1"/>
  <c r="D95" i="38"/>
  <c r="C95" i="38"/>
  <c r="AF94" i="38"/>
  <c r="K94" i="38"/>
  <c r="AE94" i="38"/>
  <c r="AE95" i="38" s="1"/>
  <c r="J95" i="38" s="1"/>
  <c r="G94" i="38"/>
  <c r="AD93" i="38"/>
  <c r="I93" i="38" s="1"/>
  <c r="AC93" i="38"/>
  <c r="H93" i="38"/>
  <c r="AB93" i="38"/>
  <c r="AA93" i="38"/>
  <c r="Z93" i="38"/>
  <c r="E93" i="38" s="1"/>
  <c r="Y93" i="38"/>
  <c r="X93" i="38"/>
  <c r="C93" i="38"/>
  <c r="W93" i="38"/>
  <c r="B93" i="38"/>
  <c r="AE92" i="38"/>
  <c r="C92" i="38"/>
  <c r="AD91" i="38"/>
  <c r="AC91" i="38"/>
  <c r="H91" i="38" s="1"/>
  <c r="AB91" i="38"/>
  <c r="AA91" i="38"/>
  <c r="Z91" i="38"/>
  <c r="Y91" i="38"/>
  <c r="D91" i="38"/>
  <c r="X91" i="38"/>
  <c r="C91" i="38"/>
  <c r="W91" i="38"/>
  <c r="D90" i="38"/>
  <c r="AC89" i="38"/>
  <c r="H89" i="38" s="1"/>
  <c r="AB89" i="38"/>
  <c r="G89" i="38" s="1"/>
  <c r="AA89" i="38"/>
  <c r="Z89" i="38"/>
  <c r="E89" i="38" s="1"/>
  <c r="Y89" i="38"/>
  <c r="X89" i="38"/>
  <c r="C89" i="38" s="1"/>
  <c r="W89" i="38"/>
  <c r="B89" i="38"/>
  <c r="H88" i="38"/>
  <c r="AB87" i="38"/>
  <c r="G87" i="38"/>
  <c r="AA87" i="38"/>
  <c r="Z87" i="38"/>
  <c r="Y87" i="38"/>
  <c r="D87" i="38" s="1"/>
  <c r="X87" i="38"/>
  <c r="C87" i="38" s="1"/>
  <c r="W87" i="38"/>
  <c r="B87" i="38" s="1"/>
  <c r="B86" i="38"/>
  <c r="AA85" i="38"/>
  <c r="F85" i="38" s="1"/>
  <c r="Z85" i="38"/>
  <c r="E85" i="38" s="1"/>
  <c r="Y85" i="38"/>
  <c r="D85" i="38" s="1"/>
  <c r="X85" i="38"/>
  <c r="C85" i="38" s="1"/>
  <c r="W85" i="38"/>
  <c r="B85" i="38"/>
  <c r="B84" i="38"/>
  <c r="Z83" i="38"/>
  <c r="E83" i="38" s="1"/>
  <c r="Y83" i="38"/>
  <c r="X83" i="38"/>
  <c r="C83" i="38"/>
  <c r="W83" i="38"/>
  <c r="B83" i="38"/>
  <c r="E82" i="38"/>
  <c r="Y81" i="38"/>
  <c r="D81" i="38" s="1"/>
  <c r="X81" i="38"/>
  <c r="C81" i="38" s="1"/>
  <c r="W81" i="38"/>
  <c r="X79" i="38"/>
  <c r="C79" i="38"/>
  <c r="W79" i="38"/>
  <c r="B79" i="38"/>
  <c r="W77" i="38"/>
  <c r="T203" i="33"/>
  <c r="S203" i="33"/>
  <c r="R203" i="33"/>
  <c r="Q203" i="33"/>
  <c r="AL133" i="33" s="1"/>
  <c r="P203" i="33"/>
  <c r="O203" i="33"/>
  <c r="N203" i="33"/>
  <c r="M203" i="33"/>
  <c r="L203" i="33"/>
  <c r="K203" i="33"/>
  <c r="J203" i="33"/>
  <c r="I203" i="33"/>
  <c r="H203" i="33"/>
  <c r="G203" i="33"/>
  <c r="F203" i="33"/>
  <c r="E203" i="33"/>
  <c r="D203" i="33"/>
  <c r="Y133" i="33" s="1"/>
  <c r="D133" i="33" s="1"/>
  <c r="C203" i="33"/>
  <c r="B203" i="33"/>
  <c r="T201" i="33"/>
  <c r="S201" i="33"/>
  <c r="R201" i="33"/>
  <c r="Q201" i="33"/>
  <c r="AL131" i="33"/>
  <c r="Q131" i="33" s="1"/>
  <c r="P201" i="33"/>
  <c r="AK131" i="33" s="1"/>
  <c r="P131" i="33" s="1"/>
  <c r="O201" i="33"/>
  <c r="N201" i="33"/>
  <c r="AI131" i="33" s="1"/>
  <c r="N131" i="33" s="1"/>
  <c r="M201" i="33"/>
  <c r="L201" i="33"/>
  <c r="AG131" i="33" s="1"/>
  <c r="L131" i="33" s="1"/>
  <c r="K201" i="33"/>
  <c r="J201" i="33"/>
  <c r="I201" i="33"/>
  <c r="AD131" i="33" s="1"/>
  <c r="I131" i="33" s="1"/>
  <c r="H201" i="33"/>
  <c r="G201" i="33"/>
  <c r="F201" i="33"/>
  <c r="AA131" i="33" s="1"/>
  <c r="F131" i="33" s="1"/>
  <c r="E201" i="33"/>
  <c r="D201" i="33"/>
  <c r="C201" i="33"/>
  <c r="B201" i="33"/>
  <c r="T199" i="33"/>
  <c r="S199" i="33"/>
  <c r="R199" i="33"/>
  <c r="Q199" i="33"/>
  <c r="P199" i="33"/>
  <c r="O199" i="33"/>
  <c r="AJ129" i="33"/>
  <c r="O129" i="33" s="1"/>
  <c r="N199" i="33"/>
  <c r="M199" i="33"/>
  <c r="L199" i="33"/>
  <c r="K199" i="33"/>
  <c r="J199" i="33"/>
  <c r="I199" i="33"/>
  <c r="H199" i="33"/>
  <c r="AC129" i="33" s="1"/>
  <c r="H129" i="33" s="1"/>
  <c r="G199" i="33"/>
  <c r="F199" i="33"/>
  <c r="E199" i="33"/>
  <c r="Z129" i="33" s="1"/>
  <c r="E129" i="33" s="1"/>
  <c r="D199" i="33"/>
  <c r="C199" i="33"/>
  <c r="B199" i="33"/>
  <c r="T197" i="33"/>
  <c r="AO127" i="33" s="1"/>
  <c r="T127" i="33" s="1"/>
  <c r="S197" i="33"/>
  <c r="AN127" i="33" s="1"/>
  <c r="S127" i="33" s="1"/>
  <c r="R197" i="33"/>
  <c r="Q197" i="33"/>
  <c r="P197" i="33"/>
  <c r="O197" i="33"/>
  <c r="N197" i="33"/>
  <c r="AI127" i="33" s="1"/>
  <c r="N127" i="33" s="1"/>
  <c r="M197" i="33"/>
  <c r="L197" i="33"/>
  <c r="K197" i="33"/>
  <c r="J197" i="33"/>
  <c r="I197" i="33"/>
  <c r="H197" i="33"/>
  <c r="G197" i="33"/>
  <c r="AB127" i="33" s="1"/>
  <c r="G127" i="33" s="1"/>
  <c r="F197" i="33"/>
  <c r="E197" i="33"/>
  <c r="Z127" i="33" s="1"/>
  <c r="E127" i="33" s="1"/>
  <c r="D197" i="33"/>
  <c r="C197" i="33"/>
  <c r="B197" i="33"/>
  <c r="T195" i="33"/>
  <c r="S195" i="33"/>
  <c r="R195" i="33"/>
  <c r="AM125" i="33" s="1"/>
  <c r="R125" i="33" s="1"/>
  <c r="Q195" i="33"/>
  <c r="P195" i="33"/>
  <c r="AK125" i="33"/>
  <c r="P125" i="33" s="1"/>
  <c r="O195" i="33"/>
  <c r="AJ125" i="33" s="1"/>
  <c r="O125" i="33" s="1"/>
  <c r="N195" i="33"/>
  <c r="M195" i="33"/>
  <c r="L195" i="33"/>
  <c r="K195" i="33"/>
  <c r="J195" i="33"/>
  <c r="I195" i="33"/>
  <c r="H195" i="33"/>
  <c r="AC125" i="33"/>
  <c r="H125" i="33" s="1"/>
  <c r="G195" i="33"/>
  <c r="F195" i="33"/>
  <c r="E195" i="33"/>
  <c r="D195" i="33"/>
  <c r="C195" i="33"/>
  <c r="B195" i="33"/>
  <c r="T193" i="33"/>
  <c r="AO123" i="33" s="1"/>
  <c r="T123" i="33" s="1"/>
  <c r="S193" i="33"/>
  <c r="R193" i="33"/>
  <c r="Q193" i="33"/>
  <c r="P193" i="33"/>
  <c r="O193" i="33"/>
  <c r="N193" i="33"/>
  <c r="M193" i="33"/>
  <c r="L193" i="33"/>
  <c r="K193" i="33"/>
  <c r="J193" i="33"/>
  <c r="I193" i="33"/>
  <c r="H193" i="33"/>
  <c r="AC123" i="33" s="1"/>
  <c r="G193" i="33"/>
  <c r="F193" i="33"/>
  <c r="E193" i="33"/>
  <c r="D193" i="33"/>
  <c r="C193" i="33"/>
  <c r="X123" i="33" s="1"/>
  <c r="C123" i="33" s="1"/>
  <c r="B193" i="33"/>
  <c r="T191" i="33"/>
  <c r="S191" i="33"/>
  <c r="R191" i="33"/>
  <c r="Q191" i="33"/>
  <c r="P191" i="33"/>
  <c r="O191" i="33"/>
  <c r="N191" i="33"/>
  <c r="M191" i="33"/>
  <c r="T189" i="33"/>
  <c r="S189" i="33"/>
  <c r="R189" i="33"/>
  <c r="AM119" i="33" s="1"/>
  <c r="R119" i="33" s="1"/>
  <c r="Q189" i="33"/>
  <c r="P189" i="33"/>
  <c r="O189" i="33"/>
  <c r="N189" i="33"/>
  <c r="M189" i="33"/>
  <c r="T187" i="33"/>
  <c r="S187" i="33"/>
  <c r="R187" i="33"/>
  <c r="Q187" i="33"/>
  <c r="P187" i="33"/>
  <c r="O187" i="33"/>
  <c r="N187" i="33"/>
  <c r="M187" i="33"/>
  <c r="T185" i="33"/>
  <c r="S185" i="33"/>
  <c r="R185" i="33"/>
  <c r="Q185" i="33"/>
  <c r="P185" i="33"/>
  <c r="O185" i="33"/>
  <c r="AJ115" i="33" s="1"/>
  <c r="N185" i="33"/>
  <c r="M185" i="33"/>
  <c r="T183" i="33"/>
  <c r="S183" i="33"/>
  <c r="R183" i="33"/>
  <c r="Q183" i="33"/>
  <c r="P183" i="33"/>
  <c r="O183" i="33"/>
  <c r="AJ113" i="33" s="1"/>
  <c r="O113" i="33" s="1"/>
  <c r="N183" i="33"/>
  <c r="M183" i="33"/>
  <c r="S181" i="33"/>
  <c r="R181" i="33"/>
  <c r="Q181" i="33"/>
  <c r="P181" i="33"/>
  <c r="O181" i="33"/>
  <c r="N181" i="33"/>
  <c r="M181" i="33"/>
  <c r="R179" i="33"/>
  <c r="Q179" i="33"/>
  <c r="P179" i="33"/>
  <c r="O179" i="33"/>
  <c r="N179" i="33"/>
  <c r="M179" i="33"/>
  <c r="AH109" i="33" s="1"/>
  <c r="Q177" i="33"/>
  <c r="P177" i="33"/>
  <c r="O177" i="33"/>
  <c r="N177" i="33"/>
  <c r="M177" i="33"/>
  <c r="P175" i="33"/>
  <c r="O175" i="33"/>
  <c r="AJ105" i="33" s="1"/>
  <c r="N175" i="33"/>
  <c r="AI105" i="33"/>
  <c r="N105" i="33" s="1"/>
  <c r="M175" i="33"/>
  <c r="O173" i="33"/>
  <c r="N173" i="33"/>
  <c r="M173" i="33"/>
  <c r="N171" i="33"/>
  <c r="M171" i="33"/>
  <c r="M169" i="33"/>
  <c r="AO135" i="33"/>
  <c r="AN135" i="33"/>
  <c r="AM135" i="33"/>
  <c r="AL135" i="33"/>
  <c r="AK135" i="33"/>
  <c r="AJ135" i="33"/>
  <c r="AI135" i="33"/>
  <c r="AH135" i="33"/>
  <c r="AG135" i="33"/>
  <c r="AF135" i="33"/>
  <c r="AE135" i="33"/>
  <c r="AD135" i="33"/>
  <c r="AC135" i="33"/>
  <c r="AB135" i="33"/>
  <c r="AA135" i="33"/>
  <c r="Z135" i="33"/>
  <c r="Y135" i="33"/>
  <c r="X135" i="33"/>
  <c r="W135" i="33"/>
  <c r="AP133" i="33"/>
  <c r="AO132" i="33"/>
  <c r="AO133" i="33" s="1"/>
  <c r="T133" i="33" s="1"/>
  <c r="AN132" i="33"/>
  <c r="AM132" i="33"/>
  <c r="AL132" i="33"/>
  <c r="Q133" i="33"/>
  <c r="AK132" i="33"/>
  <c r="AJ132" i="33"/>
  <c r="AI132" i="33"/>
  <c r="AI133" i="33" s="1"/>
  <c r="N133" i="33" s="1"/>
  <c r="AH132" i="33"/>
  <c r="AH133" i="33"/>
  <c r="M133" i="33" s="1"/>
  <c r="AG132" i="33"/>
  <c r="AG133" i="33" s="1"/>
  <c r="L133" i="33" s="1"/>
  <c r="AF132" i="33"/>
  <c r="AE132" i="33"/>
  <c r="J132" i="33"/>
  <c r="AD132" i="33"/>
  <c r="AD133" i="33" s="1"/>
  <c r="I133" i="33" s="1"/>
  <c r="AC132" i="33"/>
  <c r="AB132" i="33"/>
  <c r="AB133" i="33" s="1"/>
  <c r="G133" i="33"/>
  <c r="AA132" i="33"/>
  <c r="Z132" i="33"/>
  <c r="E132" i="33" s="1"/>
  <c r="Z133" i="33"/>
  <c r="E133" i="33" s="1"/>
  <c r="Y132" i="33"/>
  <c r="X132" i="33"/>
  <c r="X133" i="33" s="1"/>
  <c r="C133" i="33" s="1"/>
  <c r="W132" i="33"/>
  <c r="B132" i="33" s="1"/>
  <c r="W133" i="33"/>
  <c r="B133" i="33" s="1"/>
  <c r="N132" i="33"/>
  <c r="C132" i="33"/>
  <c r="AP131" i="33"/>
  <c r="AN131" i="33"/>
  <c r="S131" i="33" s="1"/>
  <c r="Y131" i="33"/>
  <c r="D131" i="33"/>
  <c r="AO130" i="33"/>
  <c r="AN130" i="33"/>
  <c r="S130" i="33"/>
  <c r="AM130" i="33"/>
  <c r="AM131" i="33"/>
  <c r="R131" i="33"/>
  <c r="AL130" i="33"/>
  <c r="AK130" i="33"/>
  <c r="AJ130" i="33"/>
  <c r="AJ131" i="33" s="1"/>
  <c r="O131" i="33"/>
  <c r="AI130" i="33"/>
  <c r="AH130" i="33"/>
  <c r="AH131" i="33" s="1"/>
  <c r="M131" i="33" s="1"/>
  <c r="AG130" i="33"/>
  <c r="AF130" i="33"/>
  <c r="AE130" i="33"/>
  <c r="AE131" i="33"/>
  <c r="J131" i="33" s="1"/>
  <c r="AD130" i="33"/>
  <c r="AC130" i="33"/>
  <c r="AC131" i="33"/>
  <c r="H131" i="33" s="1"/>
  <c r="AB130" i="33"/>
  <c r="AA130" i="33"/>
  <c r="Z130" i="33"/>
  <c r="Z131" i="33" s="1"/>
  <c r="E131" i="33" s="1"/>
  <c r="Y130" i="33"/>
  <c r="D130" i="33"/>
  <c r="X130" i="33"/>
  <c r="W130" i="33"/>
  <c r="W131" i="33"/>
  <c r="B131" i="33"/>
  <c r="P130" i="33"/>
  <c r="L130" i="33"/>
  <c r="H130" i="33"/>
  <c r="AP129" i="33"/>
  <c r="AO128" i="33"/>
  <c r="AO129" i="33" s="1"/>
  <c r="T129" i="33" s="1"/>
  <c r="AN128" i="33"/>
  <c r="AN129" i="33" s="1"/>
  <c r="S129" i="33" s="1"/>
  <c r="AM128" i="33"/>
  <c r="AL128" i="33"/>
  <c r="AK128" i="33"/>
  <c r="AK129" i="33"/>
  <c r="P129" i="33"/>
  <c r="AJ128" i="33"/>
  <c r="AI128" i="33"/>
  <c r="AI129" i="33" s="1"/>
  <c r="N129" i="33"/>
  <c r="AH128" i="33"/>
  <c r="AG128" i="33"/>
  <c r="AF128" i="33"/>
  <c r="K128" i="33"/>
  <c r="AE128" i="33"/>
  <c r="AD128" i="33"/>
  <c r="I128" i="33" s="1"/>
  <c r="AD129" i="33"/>
  <c r="I129" i="33" s="1"/>
  <c r="AC128" i="33"/>
  <c r="H128" i="33"/>
  <c r="AB128" i="33"/>
  <c r="AB129" i="33"/>
  <c r="G129" i="33" s="1"/>
  <c r="AA128" i="33"/>
  <c r="AA129" i="33"/>
  <c r="F129" i="33" s="1"/>
  <c r="Z128" i="33"/>
  <c r="E128" i="33"/>
  <c r="Y128" i="33"/>
  <c r="X128" i="33"/>
  <c r="W128" i="33"/>
  <c r="T128" i="33"/>
  <c r="S128" i="33"/>
  <c r="AP127" i="33"/>
  <c r="AC127" i="33"/>
  <c r="H127" i="33"/>
  <c r="AO126" i="33"/>
  <c r="AN126" i="33"/>
  <c r="AM126" i="33"/>
  <c r="R126" i="33" s="1"/>
  <c r="AM127" i="33"/>
  <c r="R127" i="33" s="1"/>
  <c r="AL126" i="33"/>
  <c r="AL127" i="33" s="1"/>
  <c r="Q127" i="33" s="1"/>
  <c r="AK126" i="33"/>
  <c r="AJ126" i="33"/>
  <c r="AJ127" i="33"/>
  <c r="O127" i="33"/>
  <c r="AI126" i="33"/>
  <c r="AH126" i="33"/>
  <c r="AG126" i="33"/>
  <c r="AG127" i="33" s="1"/>
  <c r="L127" i="33"/>
  <c r="AF126" i="33"/>
  <c r="AE126" i="33"/>
  <c r="AE127" i="33"/>
  <c r="J127" i="33"/>
  <c r="AD126" i="33"/>
  <c r="AD127" i="33" s="1"/>
  <c r="I127" i="33" s="1"/>
  <c r="AC126" i="33"/>
  <c r="AB126" i="33"/>
  <c r="G126" i="33" s="1"/>
  <c r="AA126" i="33"/>
  <c r="AA127" i="33"/>
  <c r="F127" i="33"/>
  <c r="Z126" i="33"/>
  <c r="Y126" i="33"/>
  <c r="Y127" i="33" s="1"/>
  <c r="D127" i="33" s="1"/>
  <c r="X126" i="33"/>
  <c r="W126" i="33"/>
  <c r="W127" i="33" s="1"/>
  <c r="B127" i="33"/>
  <c r="O126" i="33"/>
  <c r="N126" i="33"/>
  <c r="H126" i="33"/>
  <c r="E126" i="33"/>
  <c r="B126" i="33"/>
  <c r="AP125" i="33"/>
  <c r="AH125" i="33"/>
  <c r="M125" i="33" s="1"/>
  <c r="AO124" i="33"/>
  <c r="AN124" i="33"/>
  <c r="AN125" i="33"/>
  <c r="S125" i="33" s="1"/>
  <c r="AM124" i="33"/>
  <c r="R124" i="33"/>
  <c r="AL124" i="33"/>
  <c r="AL125" i="33"/>
  <c r="Q125" i="33" s="1"/>
  <c r="AK124" i="33"/>
  <c r="AJ124" i="33"/>
  <c r="AI124" i="33"/>
  <c r="AI125" i="33"/>
  <c r="N125" i="33" s="1"/>
  <c r="AH124" i="33"/>
  <c r="AG124" i="33"/>
  <c r="AG125" i="33" s="1"/>
  <c r="L125" i="33" s="1"/>
  <c r="AF124" i="33"/>
  <c r="AE124" i="33"/>
  <c r="J124" i="33" s="1"/>
  <c r="AE125" i="33"/>
  <c r="J125" i="33" s="1"/>
  <c r="AD124" i="33"/>
  <c r="AD125" i="33" s="1"/>
  <c r="I125" i="33"/>
  <c r="AC124" i="33"/>
  <c r="AB124" i="33"/>
  <c r="AB125" i="33" s="1"/>
  <c r="G125" i="33" s="1"/>
  <c r="AA124" i="33"/>
  <c r="AA125" i="33" s="1"/>
  <c r="F125" i="33"/>
  <c r="Z124" i="33"/>
  <c r="E124" i="33" s="1"/>
  <c r="Z125" i="33"/>
  <c r="E125" i="33"/>
  <c r="Y124" i="33"/>
  <c r="X124" i="33"/>
  <c r="X125" i="33"/>
  <c r="C125" i="33"/>
  <c r="W124" i="33"/>
  <c r="S124" i="33"/>
  <c r="M124" i="33"/>
  <c r="L124" i="33"/>
  <c r="G124" i="33"/>
  <c r="C124" i="33"/>
  <c r="AP123" i="33"/>
  <c r="AM123" i="33"/>
  <c r="R123" i="33" s="1"/>
  <c r="W123" i="33"/>
  <c r="B123" i="33" s="1"/>
  <c r="AO122" i="33"/>
  <c r="AN122" i="33"/>
  <c r="S122" i="33"/>
  <c r="AM122" i="33"/>
  <c r="R122" i="33"/>
  <c r="AL122" i="33"/>
  <c r="AL123" i="33" s="1"/>
  <c r="Q123" i="33" s="1"/>
  <c r="AK122" i="33"/>
  <c r="AJ122" i="33"/>
  <c r="AI122" i="33"/>
  <c r="AI123" i="33" s="1"/>
  <c r="N123" i="33" s="1"/>
  <c r="AH122" i="33"/>
  <c r="AH123" i="33" s="1"/>
  <c r="M123" i="33" s="1"/>
  <c r="AG122" i="33"/>
  <c r="L122" i="33" s="1"/>
  <c r="AG123" i="33"/>
  <c r="L123" i="33"/>
  <c r="AF122" i="33"/>
  <c r="AE122" i="33"/>
  <c r="AE123" i="33" s="1"/>
  <c r="J123" i="33" s="1"/>
  <c r="AD122" i="33"/>
  <c r="AD123" i="33" s="1"/>
  <c r="I123" i="33" s="1"/>
  <c r="AC122" i="33"/>
  <c r="H123" i="33"/>
  <c r="AB122" i="33"/>
  <c r="AA122" i="33"/>
  <c r="AA123" i="33"/>
  <c r="F123" i="33" s="1"/>
  <c r="Z122" i="33"/>
  <c r="Z123" i="33" s="1"/>
  <c r="E123" i="33" s="1"/>
  <c r="Y122" i="33"/>
  <c r="X122" i="33"/>
  <c r="W122" i="33"/>
  <c r="B122" i="33"/>
  <c r="T122" i="33"/>
  <c r="J122" i="33"/>
  <c r="C122" i="33"/>
  <c r="AP121" i="33"/>
  <c r="AG121" i="33"/>
  <c r="L121" i="33"/>
  <c r="AF121" i="33"/>
  <c r="K121" i="33" s="1"/>
  <c r="AE121" i="33"/>
  <c r="J121" i="33"/>
  <c r="AD121" i="33"/>
  <c r="AC121" i="33"/>
  <c r="AB121" i="33"/>
  <c r="G121" i="33"/>
  <c r="AA121" i="33"/>
  <c r="F121" i="33"/>
  <c r="Z121" i="33"/>
  <c r="E121" i="33"/>
  <c r="Y121" i="33"/>
  <c r="D121" i="33"/>
  <c r="X121" i="33"/>
  <c r="W121" i="33"/>
  <c r="B121" i="33" s="1"/>
  <c r="I121" i="33"/>
  <c r="H121" i="33"/>
  <c r="C121" i="33"/>
  <c r="AO120" i="33"/>
  <c r="AO121" i="33" s="1"/>
  <c r="T121" i="33" s="1"/>
  <c r="AN120" i="33"/>
  <c r="AN121" i="33"/>
  <c r="S121" i="33" s="1"/>
  <c r="AM120" i="33"/>
  <c r="R120" i="33" s="1"/>
  <c r="AL120" i="33"/>
  <c r="Q120" i="33" s="1"/>
  <c r="AK120" i="33"/>
  <c r="P120" i="33" s="1"/>
  <c r="AK121" i="33"/>
  <c r="P121" i="33" s="1"/>
  <c r="AJ120" i="33"/>
  <c r="AI120" i="33"/>
  <c r="AI121" i="33" s="1"/>
  <c r="N121" i="33" s="1"/>
  <c r="AH120" i="33"/>
  <c r="T120" i="33"/>
  <c r="L120" i="33"/>
  <c r="K120" i="33"/>
  <c r="J120" i="33"/>
  <c r="I120" i="33"/>
  <c r="H120" i="33"/>
  <c r="G120" i="33"/>
  <c r="F120" i="33"/>
  <c r="E120" i="33"/>
  <c r="D120" i="33"/>
  <c r="C120" i="33"/>
  <c r="B120" i="33"/>
  <c r="AP119" i="33"/>
  <c r="N119" i="33"/>
  <c r="AG119" i="33"/>
  <c r="L119" i="33" s="1"/>
  <c r="AF119" i="33"/>
  <c r="K119" i="33"/>
  <c r="AE119" i="33"/>
  <c r="J119" i="33"/>
  <c r="AD119" i="33"/>
  <c r="I119" i="33"/>
  <c r="AC119" i="33"/>
  <c r="H119" i="33" s="1"/>
  <c r="AB119" i="33"/>
  <c r="G119" i="33"/>
  <c r="AA119" i="33"/>
  <c r="F119" i="33" s="1"/>
  <c r="Z119" i="33"/>
  <c r="Y119" i="33"/>
  <c r="D119" i="33"/>
  <c r="X119" i="33"/>
  <c r="C119" i="33"/>
  <c r="W119" i="33"/>
  <c r="B119" i="33" s="1"/>
  <c r="E119" i="33"/>
  <c r="AO118" i="33"/>
  <c r="T118" i="33"/>
  <c r="AN118" i="33"/>
  <c r="AM118" i="33"/>
  <c r="AL118" i="33"/>
  <c r="AK118" i="33"/>
  <c r="AK119" i="33" s="1"/>
  <c r="P119" i="33" s="1"/>
  <c r="AJ118" i="33"/>
  <c r="AI118" i="33"/>
  <c r="AI119" i="33"/>
  <c r="AH118" i="33"/>
  <c r="AH119" i="33"/>
  <c r="M119" i="33"/>
  <c r="R118" i="33"/>
  <c r="Q118" i="33"/>
  <c r="N118" i="33"/>
  <c r="L118" i="33"/>
  <c r="K118" i="33"/>
  <c r="J118" i="33"/>
  <c r="I118" i="33"/>
  <c r="H118" i="33"/>
  <c r="G118" i="33"/>
  <c r="F118" i="33"/>
  <c r="E118" i="33"/>
  <c r="D118" i="33"/>
  <c r="C118" i="33"/>
  <c r="B118" i="33"/>
  <c r="AP117" i="33"/>
  <c r="AG117" i="33"/>
  <c r="L117" i="33" s="1"/>
  <c r="AF117" i="33"/>
  <c r="AE117" i="33"/>
  <c r="J117" i="33" s="1"/>
  <c r="AD117" i="33"/>
  <c r="I117" i="33" s="1"/>
  <c r="AC117" i="33"/>
  <c r="H117" i="33"/>
  <c r="AB117" i="33"/>
  <c r="G117" i="33" s="1"/>
  <c r="AA117" i="33"/>
  <c r="F117" i="33" s="1"/>
  <c r="Z117" i="33"/>
  <c r="Y117" i="33"/>
  <c r="D117" i="33" s="1"/>
  <c r="X117" i="33"/>
  <c r="C117" i="33"/>
  <c r="W117" i="33"/>
  <c r="B117" i="33" s="1"/>
  <c r="K117" i="33"/>
  <c r="E117" i="33"/>
  <c r="AO116" i="33"/>
  <c r="AN116" i="33"/>
  <c r="AM116" i="33"/>
  <c r="AL116" i="33"/>
  <c r="AK116" i="33"/>
  <c r="P116" i="33" s="1"/>
  <c r="AJ116" i="33"/>
  <c r="AJ117" i="33" s="1"/>
  <c r="O117" i="33" s="1"/>
  <c r="AI116" i="33"/>
  <c r="AI117" i="33"/>
  <c r="N117" i="33"/>
  <c r="AH116" i="33"/>
  <c r="AH117" i="33"/>
  <c r="M117" i="33"/>
  <c r="R116" i="33"/>
  <c r="N116" i="33"/>
  <c r="M116" i="33"/>
  <c r="L116" i="33"/>
  <c r="K116" i="33"/>
  <c r="J116" i="33"/>
  <c r="I116" i="33"/>
  <c r="H116" i="33"/>
  <c r="G116" i="33"/>
  <c r="F116" i="33"/>
  <c r="E116" i="33"/>
  <c r="D116" i="33"/>
  <c r="C116" i="33"/>
  <c r="B116" i="33"/>
  <c r="AP115" i="33"/>
  <c r="AG115" i="33"/>
  <c r="L115" i="33" s="1"/>
  <c r="AF115" i="33"/>
  <c r="K115" i="33" s="1"/>
  <c r="AE115" i="33"/>
  <c r="J115" i="33" s="1"/>
  <c r="AD115" i="33"/>
  <c r="I115" i="33"/>
  <c r="AC115" i="33"/>
  <c r="AB115" i="33"/>
  <c r="G115" i="33" s="1"/>
  <c r="AA115" i="33"/>
  <c r="F115" i="33" s="1"/>
  <c r="Z115" i="33"/>
  <c r="E115" i="33" s="1"/>
  <c r="Y115" i="33"/>
  <c r="X115" i="33"/>
  <c r="C115" i="33" s="1"/>
  <c r="W115" i="33"/>
  <c r="B115" i="33"/>
  <c r="N115" i="33"/>
  <c r="H115" i="33"/>
  <c r="D115" i="33"/>
  <c r="AO114" i="33"/>
  <c r="AO115" i="33"/>
  <c r="T115" i="33"/>
  <c r="AN114" i="33"/>
  <c r="S114" i="33" s="1"/>
  <c r="AM114" i="33"/>
  <c r="AL114" i="33"/>
  <c r="Q114" i="33" s="1"/>
  <c r="AK114" i="33"/>
  <c r="AJ114" i="33"/>
  <c r="O114" i="33"/>
  <c r="O115" i="33"/>
  <c r="AI114" i="33"/>
  <c r="AI115" i="33" s="1"/>
  <c r="AH114" i="33"/>
  <c r="N114" i="33"/>
  <c r="L114" i="33"/>
  <c r="K114" i="33"/>
  <c r="J114" i="33"/>
  <c r="I114" i="33"/>
  <c r="H114" i="33"/>
  <c r="G114" i="33"/>
  <c r="F114" i="33"/>
  <c r="E114" i="33"/>
  <c r="D114" i="33"/>
  <c r="C114" i="33"/>
  <c r="B114" i="33"/>
  <c r="AP113" i="33"/>
  <c r="AH113" i="33"/>
  <c r="M113" i="33"/>
  <c r="AG113" i="33"/>
  <c r="L113" i="33" s="1"/>
  <c r="AF113" i="33"/>
  <c r="K113" i="33" s="1"/>
  <c r="AE113" i="33"/>
  <c r="J113" i="33" s="1"/>
  <c r="AD113" i="33"/>
  <c r="AC113" i="33"/>
  <c r="H113" i="33"/>
  <c r="AB113" i="33"/>
  <c r="G113" i="33"/>
  <c r="AA113" i="33"/>
  <c r="F113" i="33" s="1"/>
  <c r="Z113" i="33"/>
  <c r="E113" i="33" s="1"/>
  <c r="Y113" i="33"/>
  <c r="D113" i="33"/>
  <c r="X113" i="33"/>
  <c r="C113" i="33" s="1"/>
  <c r="W113" i="33"/>
  <c r="B113" i="33"/>
  <c r="I113" i="33"/>
  <c r="AO112" i="33"/>
  <c r="AO113" i="33" s="1"/>
  <c r="T113" i="33" s="1"/>
  <c r="AN112" i="33"/>
  <c r="AM112" i="33"/>
  <c r="R112" i="33" s="1"/>
  <c r="AL112" i="33"/>
  <c r="AK112" i="33"/>
  <c r="AJ112" i="33"/>
  <c r="O112" i="33" s="1"/>
  <c r="AI112" i="33"/>
  <c r="N112" i="33" s="1"/>
  <c r="AI113" i="33"/>
  <c r="N113" i="33" s="1"/>
  <c r="AH112" i="33"/>
  <c r="M112" i="33" s="1"/>
  <c r="L112" i="33"/>
  <c r="K112" i="33"/>
  <c r="J112" i="33"/>
  <c r="I112" i="33"/>
  <c r="H112" i="33"/>
  <c r="G112" i="33"/>
  <c r="F112" i="33"/>
  <c r="E112" i="33"/>
  <c r="D112" i="33"/>
  <c r="C112" i="33"/>
  <c r="B112" i="33"/>
  <c r="AP111" i="33"/>
  <c r="AG111" i="33"/>
  <c r="L111" i="33"/>
  <c r="AF111" i="33"/>
  <c r="AE111" i="33"/>
  <c r="AD111" i="33"/>
  <c r="I111" i="33"/>
  <c r="AC111" i="33"/>
  <c r="H111" i="33"/>
  <c r="AB111" i="33"/>
  <c r="G111" i="33"/>
  <c r="AA111" i="33"/>
  <c r="F111" i="33"/>
  <c r="Z111" i="33"/>
  <c r="E111" i="33"/>
  <c r="Y111" i="33"/>
  <c r="D111" i="33"/>
  <c r="X111" i="33"/>
  <c r="C111" i="33" s="1"/>
  <c r="W111" i="33"/>
  <c r="B111" i="33" s="1"/>
  <c r="K111" i="33"/>
  <c r="J111" i="33"/>
  <c r="AN110" i="33"/>
  <c r="AN111" i="33"/>
  <c r="S111" i="33"/>
  <c r="AM110" i="33"/>
  <c r="AM111" i="33" s="1"/>
  <c r="R111" i="33"/>
  <c r="AL110" i="33"/>
  <c r="Q110" i="33"/>
  <c r="AK110" i="33"/>
  <c r="AK111" i="33"/>
  <c r="P111" i="33"/>
  <c r="AJ110" i="33"/>
  <c r="O110" i="33" s="1"/>
  <c r="AJ111" i="33"/>
  <c r="O111" i="33" s="1"/>
  <c r="AI110" i="33"/>
  <c r="AH110" i="33"/>
  <c r="AH111" i="33"/>
  <c r="M111" i="33" s="1"/>
  <c r="S110" i="33"/>
  <c r="N110" i="33"/>
  <c r="L110" i="33"/>
  <c r="K110" i="33"/>
  <c r="J110" i="33"/>
  <c r="I110" i="33"/>
  <c r="H110" i="33"/>
  <c r="G110" i="33"/>
  <c r="F110" i="33"/>
  <c r="E110" i="33"/>
  <c r="D110" i="33"/>
  <c r="C110" i="33"/>
  <c r="B110" i="33"/>
  <c r="AP109" i="33"/>
  <c r="AG109" i="33"/>
  <c r="L109" i="33" s="1"/>
  <c r="AF109" i="33"/>
  <c r="K109" i="33"/>
  <c r="AE109" i="33"/>
  <c r="J109" i="33" s="1"/>
  <c r="AD109" i="33"/>
  <c r="I109" i="33"/>
  <c r="AC109" i="33"/>
  <c r="H109" i="33"/>
  <c r="AB109" i="33"/>
  <c r="G109" i="33" s="1"/>
  <c r="AA109" i="33"/>
  <c r="F109" i="33" s="1"/>
  <c r="Z109" i="33"/>
  <c r="E109" i="33"/>
  <c r="Y109" i="33"/>
  <c r="D109" i="33" s="1"/>
  <c r="X109" i="33"/>
  <c r="C109" i="33" s="1"/>
  <c r="W109" i="33"/>
  <c r="B109" i="33" s="1"/>
  <c r="AM108" i="33"/>
  <c r="AL108" i="33"/>
  <c r="AL109" i="33"/>
  <c r="Q109" i="33"/>
  <c r="AK108" i="33"/>
  <c r="AK109" i="33"/>
  <c r="P109" i="33" s="1"/>
  <c r="AJ108" i="33"/>
  <c r="AI108" i="33"/>
  <c r="N108" i="33" s="1"/>
  <c r="AH108" i="33"/>
  <c r="M109" i="33"/>
  <c r="Q108" i="33"/>
  <c r="L108" i="33"/>
  <c r="K108" i="33"/>
  <c r="J108" i="33"/>
  <c r="I108" i="33"/>
  <c r="H108" i="33"/>
  <c r="G108" i="33"/>
  <c r="F108" i="33"/>
  <c r="E108" i="33"/>
  <c r="D108" i="33"/>
  <c r="C108" i="33"/>
  <c r="B108" i="33"/>
  <c r="AP107" i="33"/>
  <c r="AG107" i="33"/>
  <c r="L107" i="33"/>
  <c r="AF107" i="33"/>
  <c r="K107" i="33" s="1"/>
  <c r="AE107" i="33"/>
  <c r="J107" i="33" s="1"/>
  <c r="AD107" i="33"/>
  <c r="I107" i="33" s="1"/>
  <c r="AC107" i="33"/>
  <c r="H107" i="33"/>
  <c r="AB107" i="33"/>
  <c r="G107" i="33"/>
  <c r="AA107" i="33"/>
  <c r="Z107" i="33"/>
  <c r="E107" i="33"/>
  <c r="Y107" i="33"/>
  <c r="D107" i="33" s="1"/>
  <c r="X107" i="33"/>
  <c r="C107" i="33" s="1"/>
  <c r="W107" i="33"/>
  <c r="B107" i="33" s="1"/>
  <c r="F107" i="33"/>
  <c r="AL106" i="33"/>
  <c r="Q106" i="33" s="1"/>
  <c r="AL107" i="33"/>
  <c r="Q107" i="33"/>
  <c r="AK106" i="33"/>
  <c r="AK107" i="33" s="1"/>
  <c r="P107" i="33" s="1"/>
  <c r="AJ106" i="33"/>
  <c r="O106" i="33"/>
  <c r="AI106" i="33"/>
  <c r="AI107" i="33"/>
  <c r="N107" i="33" s="1"/>
  <c r="AH106" i="33"/>
  <c r="M106" i="33"/>
  <c r="N106" i="33"/>
  <c r="L106" i="33"/>
  <c r="K106" i="33"/>
  <c r="J106" i="33"/>
  <c r="I106" i="33"/>
  <c r="H106" i="33"/>
  <c r="G106" i="33"/>
  <c r="F106" i="33"/>
  <c r="E106" i="33"/>
  <c r="D106" i="33"/>
  <c r="C106" i="33"/>
  <c r="B106" i="33"/>
  <c r="AP105" i="33"/>
  <c r="AG105" i="33"/>
  <c r="L105" i="33"/>
  <c r="AF105" i="33"/>
  <c r="K105" i="33" s="1"/>
  <c r="AE105" i="33"/>
  <c r="J105" i="33" s="1"/>
  <c r="AD105" i="33"/>
  <c r="I105" i="33" s="1"/>
  <c r="AC105" i="33"/>
  <c r="AB105" i="33"/>
  <c r="G105" i="33" s="1"/>
  <c r="AA105" i="33"/>
  <c r="F105" i="33" s="1"/>
  <c r="Z105" i="33"/>
  <c r="E105" i="33" s="1"/>
  <c r="Y105" i="33"/>
  <c r="D105" i="33" s="1"/>
  <c r="X105" i="33"/>
  <c r="C105" i="33" s="1"/>
  <c r="W105" i="33"/>
  <c r="B105" i="33"/>
  <c r="H105" i="33"/>
  <c r="AK104" i="33"/>
  <c r="AK105" i="33"/>
  <c r="P105" i="33"/>
  <c r="AJ104" i="33"/>
  <c r="O105" i="33"/>
  <c r="AI104" i="33"/>
  <c r="AH104" i="33"/>
  <c r="AH105" i="33" s="1"/>
  <c r="M105" i="33"/>
  <c r="P104" i="33"/>
  <c r="N104" i="33"/>
  <c r="L104" i="33"/>
  <c r="K104" i="33"/>
  <c r="J104" i="33"/>
  <c r="I104" i="33"/>
  <c r="H104" i="33"/>
  <c r="G104" i="33"/>
  <c r="F104" i="33"/>
  <c r="E104" i="33"/>
  <c r="D104" i="33"/>
  <c r="C104" i="33"/>
  <c r="B104" i="33"/>
  <c r="AP103" i="33"/>
  <c r="AG103" i="33"/>
  <c r="AF103" i="33"/>
  <c r="AE103" i="33"/>
  <c r="J103" i="33"/>
  <c r="AD103" i="33"/>
  <c r="I103" i="33"/>
  <c r="AC103" i="33"/>
  <c r="H103" i="33"/>
  <c r="AB103" i="33"/>
  <c r="G103" i="33"/>
  <c r="AA103" i="33"/>
  <c r="Z103" i="33"/>
  <c r="E103" i="33" s="1"/>
  <c r="Y103" i="33"/>
  <c r="D103" i="33" s="1"/>
  <c r="X103" i="33"/>
  <c r="W103" i="33"/>
  <c r="B103" i="33"/>
  <c r="L103" i="33"/>
  <c r="K103" i="33"/>
  <c r="F103" i="33"/>
  <c r="C103" i="33"/>
  <c r="AJ102" i="33"/>
  <c r="AJ103" i="33"/>
  <c r="O103" i="33" s="1"/>
  <c r="AI102" i="33"/>
  <c r="N102" i="33" s="1"/>
  <c r="AH102" i="33"/>
  <c r="M102" i="33" s="1"/>
  <c r="O102" i="33"/>
  <c r="L102" i="33"/>
  <c r="K102" i="33"/>
  <c r="J102" i="33"/>
  <c r="I102" i="33"/>
  <c r="H102" i="33"/>
  <c r="G102" i="33"/>
  <c r="F102" i="33"/>
  <c r="E102" i="33"/>
  <c r="D102" i="33"/>
  <c r="C102" i="33"/>
  <c r="B102" i="33"/>
  <c r="AP101" i="33"/>
  <c r="AI101" i="33"/>
  <c r="N101" i="33"/>
  <c r="AG101" i="33"/>
  <c r="L101" i="33" s="1"/>
  <c r="AF101" i="33"/>
  <c r="K101" i="33" s="1"/>
  <c r="AE101" i="33"/>
  <c r="J101" i="33"/>
  <c r="AD101" i="33"/>
  <c r="I101" i="33"/>
  <c r="AC101" i="33"/>
  <c r="H101" i="33"/>
  <c r="AB101" i="33"/>
  <c r="G101" i="33"/>
  <c r="AA101" i="33"/>
  <c r="F101" i="33"/>
  <c r="Z101" i="33"/>
  <c r="E101" i="33"/>
  <c r="Y101" i="33"/>
  <c r="D101" i="33" s="1"/>
  <c r="X101" i="33"/>
  <c r="C101" i="33" s="1"/>
  <c r="W101" i="33"/>
  <c r="B101" i="33"/>
  <c r="AI100" i="33"/>
  <c r="N100" i="33" s="1"/>
  <c r="AH100" i="33"/>
  <c r="AH101" i="33"/>
  <c r="M101" i="33" s="1"/>
  <c r="L100" i="33"/>
  <c r="K100" i="33"/>
  <c r="J100" i="33"/>
  <c r="I100" i="33"/>
  <c r="H100" i="33"/>
  <c r="G100" i="33"/>
  <c r="F100" i="33"/>
  <c r="E100" i="33"/>
  <c r="D100" i="33"/>
  <c r="C100" i="33"/>
  <c r="B100" i="33"/>
  <c r="AP99" i="33"/>
  <c r="AG99" i="33"/>
  <c r="L99" i="33" s="1"/>
  <c r="AF99" i="33"/>
  <c r="K99" i="33"/>
  <c r="AE99" i="33"/>
  <c r="J99" i="33"/>
  <c r="AD99" i="33"/>
  <c r="AC99" i="33"/>
  <c r="H99" i="33" s="1"/>
  <c r="AB99" i="33"/>
  <c r="G99" i="33"/>
  <c r="AA99" i="33"/>
  <c r="F99" i="33" s="1"/>
  <c r="Z99" i="33"/>
  <c r="E99" i="33" s="1"/>
  <c r="Y99" i="33"/>
  <c r="D99" i="33"/>
  <c r="X99" i="33"/>
  <c r="C99" i="33" s="1"/>
  <c r="W99" i="33"/>
  <c r="B99" i="33"/>
  <c r="I99" i="33"/>
  <c r="AH98" i="33"/>
  <c r="AH99" i="33"/>
  <c r="M99" i="33" s="1"/>
  <c r="L98" i="33"/>
  <c r="K98" i="33"/>
  <c r="J98" i="33"/>
  <c r="I98" i="33"/>
  <c r="H98" i="33"/>
  <c r="G98" i="33"/>
  <c r="F98" i="33"/>
  <c r="E98" i="33"/>
  <c r="D98" i="33"/>
  <c r="C98" i="33"/>
  <c r="B98" i="33"/>
  <c r="AP97" i="33"/>
  <c r="AG97" i="33"/>
  <c r="L97" i="33"/>
  <c r="AF97" i="33"/>
  <c r="K97" i="33" s="1"/>
  <c r="AE97" i="33"/>
  <c r="J97" i="33" s="1"/>
  <c r="AD97" i="33"/>
  <c r="AC97" i="33"/>
  <c r="AB97" i="33"/>
  <c r="AA97" i="33"/>
  <c r="F97" i="33" s="1"/>
  <c r="Z97" i="33"/>
  <c r="E97" i="33"/>
  <c r="Y97" i="33"/>
  <c r="D97" i="33" s="1"/>
  <c r="X97" i="33"/>
  <c r="W97" i="33"/>
  <c r="B97" i="33" s="1"/>
  <c r="I97" i="33"/>
  <c r="H97" i="33"/>
  <c r="G97" i="33"/>
  <c r="C97" i="33"/>
  <c r="L96" i="33"/>
  <c r="K96" i="33"/>
  <c r="J96" i="33"/>
  <c r="I96" i="33"/>
  <c r="H96" i="33"/>
  <c r="G96" i="33"/>
  <c r="F96" i="33"/>
  <c r="E96" i="33"/>
  <c r="D96" i="33"/>
  <c r="C96" i="33"/>
  <c r="B96" i="33"/>
  <c r="AF95" i="33"/>
  <c r="K95" i="33" s="1"/>
  <c r="AE95" i="33"/>
  <c r="J95" i="33" s="1"/>
  <c r="AD95" i="33"/>
  <c r="I95" i="33" s="1"/>
  <c r="AC95" i="33"/>
  <c r="H95" i="33" s="1"/>
  <c r="AB95" i="33"/>
  <c r="AA95" i="33"/>
  <c r="Z95" i="33"/>
  <c r="E95" i="33"/>
  <c r="Y95" i="33"/>
  <c r="D95" i="33"/>
  <c r="X95" i="33"/>
  <c r="C95" i="33" s="1"/>
  <c r="W95" i="33"/>
  <c r="G95" i="33"/>
  <c r="F95" i="33"/>
  <c r="B95" i="33"/>
  <c r="K94" i="33"/>
  <c r="J94" i="33"/>
  <c r="I94" i="33"/>
  <c r="H94" i="33"/>
  <c r="G94" i="33"/>
  <c r="F94" i="33"/>
  <c r="E94" i="33"/>
  <c r="D94" i="33"/>
  <c r="C94" i="33"/>
  <c r="B94" i="33"/>
  <c r="AE93" i="33"/>
  <c r="J93" i="33" s="1"/>
  <c r="AD93" i="33"/>
  <c r="I93" i="33" s="1"/>
  <c r="AC93" i="33"/>
  <c r="AB93" i="33"/>
  <c r="G93" i="33" s="1"/>
  <c r="AA93" i="33"/>
  <c r="F93" i="33" s="1"/>
  <c r="Z93" i="33"/>
  <c r="E93" i="33"/>
  <c r="Y93" i="33"/>
  <c r="D93" i="33"/>
  <c r="X93" i="33"/>
  <c r="C93" i="33" s="1"/>
  <c r="W93" i="33"/>
  <c r="B93" i="33"/>
  <c r="H93" i="33"/>
  <c r="J92" i="33"/>
  <c r="I92" i="33"/>
  <c r="H92" i="33"/>
  <c r="G92" i="33"/>
  <c r="F92" i="33"/>
  <c r="E92" i="33"/>
  <c r="D92" i="33"/>
  <c r="C92" i="33"/>
  <c r="B92" i="33"/>
  <c r="AD91" i="33"/>
  <c r="I91" i="33" s="1"/>
  <c r="AC91" i="33"/>
  <c r="H91" i="33" s="1"/>
  <c r="AB91" i="33"/>
  <c r="G91" i="33" s="1"/>
  <c r="AA91" i="33"/>
  <c r="F91" i="33"/>
  <c r="Z91" i="33"/>
  <c r="Y91" i="33"/>
  <c r="D91" i="33"/>
  <c r="X91" i="33"/>
  <c r="C91" i="33"/>
  <c r="W91" i="33"/>
  <c r="E91" i="33"/>
  <c r="B91" i="33"/>
  <c r="I90" i="33"/>
  <c r="H90" i="33"/>
  <c r="G90" i="33"/>
  <c r="F90" i="33"/>
  <c r="E90" i="33"/>
  <c r="D90" i="33"/>
  <c r="C90" i="33"/>
  <c r="B90" i="33"/>
  <c r="AC89" i="33"/>
  <c r="H89" i="33"/>
  <c r="AB89" i="33"/>
  <c r="G89" i="33" s="1"/>
  <c r="AA89" i="33"/>
  <c r="F89" i="33" s="1"/>
  <c r="Z89" i="33"/>
  <c r="E89" i="33" s="1"/>
  <c r="Y89" i="33"/>
  <c r="D89" i="33"/>
  <c r="X89" i="33"/>
  <c r="C89" i="33" s="1"/>
  <c r="W89" i="33"/>
  <c r="B89" i="33" s="1"/>
  <c r="H88" i="33"/>
  <c r="G88" i="33"/>
  <c r="F88" i="33"/>
  <c r="E88" i="33"/>
  <c r="D88" i="33"/>
  <c r="C88" i="33"/>
  <c r="B88" i="33"/>
  <c r="AB87" i="33"/>
  <c r="G87" i="33" s="1"/>
  <c r="AA87" i="33"/>
  <c r="F87" i="33"/>
  <c r="Z87" i="33"/>
  <c r="Y87" i="33"/>
  <c r="D87" i="33"/>
  <c r="X87" i="33"/>
  <c r="C87" i="33"/>
  <c r="W87" i="33"/>
  <c r="B87" i="33"/>
  <c r="E87" i="33"/>
  <c r="G86" i="33"/>
  <c r="F86" i="33"/>
  <c r="E86" i="33"/>
  <c r="D86" i="33"/>
  <c r="C86" i="33"/>
  <c r="B86" i="33"/>
  <c r="AA85" i="33"/>
  <c r="F85" i="33"/>
  <c r="Z85" i="33"/>
  <c r="Y85" i="33"/>
  <c r="D85" i="33"/>
  <c r="X85" i="33"/>
  <c r="C85" i="33"/>
  <c r="W85" i="33"/>
  <c r="B85" i="33"/>
  <c r="E85" i="33"/>
  <c r="F84" i="33"/>
  <c r="E84" i="33"/>
  <c r="D84" i="33"/>
  <c r="C84" i="33"/>
  <c r="B84" i="33"/>
  <c r="Z83" i="33"/>
  <c r="Y83" i="33"/>
  <c r="D83" i="33" s="1"/>
  <c r="X83" i="33"/>
  <c r="C83" i="33" s="1"/>
  <c r="W83" i="33"/>
  <c r="B83" i="33" s="1"/>
  <c r="E83" i="33"/>
  <c r="E82" i="33"/>
  <c r="D82" i="33"/>
  <c r="C82" i="33"/>
  <c r="B82" i="33"/>
  <c r="Y81" i="33"/>
  <c r="D81" i="33" s="1"/>
  <c r="X81" i="33"/>
  <c r="C81" i="33"/>
  <c r="W81" i="33"/>
  <c r="B81" i="33"/>
  <c r="D80" i="33"/>
  <c r="C80" i="33"/>
  <c r="B80" i="33"/>
  <c r="X79" i="33"/>
  <c r="C79" i="33" s="1"/>
  <c r="W79" i="33"/>
  <c r="B79" i="33" s="1"/>
  <c r="C78" i="33"/>
  <c r="B78" i="33"/>
  <c r="W77" i="33"/>
  <c r="B77" i="33"/>
  <c r="B76" i="33"/>
  <c r="T203" i="32"/>
  <c r="S203" i="32"/>
  <c r="R203" i="32"/>
  <c r="Q203" i="32"/>
  <c r="AL133" i="32" s="1"/>
  <c r="Q133" i="32" s="1"/>
  <c r="P203" i="32"/>
  <c r="O203" i="32"/>
  <c r="N203" i="32"/>
  <c r="M203" i="32"/>
  <c r="L203" i="32"/>
  <c r="K203" i="32"/>
  <c r="AF133" i="32" s="1"/>
  <c r="K133" i="32" s="1"/>
  <c r="J203" i="32"/>
  <c r="AE133" i="32" s="1"/>
  <c r="J133" i="32" s="1"/>
  <c r="I203" i="32"/>
  <c r="H203" i="32"/>
  <c r="G203" i="32"/>
  <c r="F203" i="32"/>
  <c r="E203" i="32"/>
  <c r="D203" i="32"/>
  <c r="C203" i="32"/>
  <c r="B203" i="32"/>
  <c r="T201" i="32"/>
  <c r="S201" i="32"/>
  <c r="R201" i="32"/>
  <c r="Q201" i="32"/>
  <c r="P201" i="32"/>
  <c r="O201" i="32"/>
  <c r="N201" i="32"/>
  <c r="AI131" i="32" s="1"/>
  <c r="N131" i="32" s="1"/>
  <c r="M201" i="32"/>
  <c r="L201" i="32"/>
  <c r="K201" i="32"/>
  <c r="J201" i="32"/>
  <c r="I201" i="32"/>
  <c r="H201" i="32"/>
  <c r="G201" i="32"/>
  <c r="F201" i="32"/>
  <c r="AA131" i="32" s="1"/>
  <c r="F131" i="32" s="1"/>
  <c r="E201" i="32"/>
  <c r="D201" i="32"/>
  <c r="Y131" i="32" s="1"/>
  <c r="D131" i="32" s="1"/>
  <c r="C201" i="32"/>
  <c r="B201" i="32"/>
  <c r="T199" i="32"/>
  <c r="S199" i="32"/>
  <c r="R199" i="32"/>
  <c r="Q199" i="32"/>
  <c r="AL129" i="32" s="1"/>
  <c r="Q129" i="32" s="1"/>
  <c r="P199" i="32"/>
  <c r="O199" i="32"/>
  <c r="N199" i="32"/>
  <c r="M199" i="32"/>
  <c r="L199" i="32"/>
  <c r="K199" i="32"/>
  <c r="J199" i="32"/>
  <c r="I199" i="32"/>
  <c r="H199" i="32"/>
  <c r="G199" i="32"/>
  <c r="F199" i="32"/>
  <c r="E199" i="32"/>
  <c r="D199" i="32"/>
  <c r="Y129" i="32"/>
  <c r="D129" i="32" s="1"/>
  <c r="C199" i="32"/>
  <c r="B199" i="32"/>
  <c r="T197" i="32"/>
  <c r="AO127" i="32" s="1"/>
  <c r="T127" i="32" s="1"/>
  <c r="S197" i="32"/>
  <c r="R197" i="32"/>
  <c r="Q197" i="32"/>
  <c r="P197" i="32"/>
  <c r="O197" i="32"/>
  <c r="N197" i="32"/>
  <c r="M197" i="32"/>
  <c r="L197" i="32"/>
  <c r="AG127" i="32" s="1"/>
  <c r="L127" i="32" s="1"/>
  <c r="K197" i="32"/>
  <c r="J197" i="32"/>
  <c r="I197" i="32"/>
  <c r="H197" i="32"/>
  <c r="G197" i="32"/>
  <c r="F197" i="32"/>
  <c r="E197" i="32"/>
  <c r="D197" i="32"/>
  <c r="Y127" i="32" s="1"/>
  <c r="D127" i="32" s="1"/>
  <c r="C197" i="32"/>
  <c r="B197" i="32"/>
  <c r="T195" i="32"/>
  <c r="S195" i="32"/>
  <c r="R195" i="32"/>
  <c r="Q195" i="32"/>
  <c r="P195" i="32"/>
  <c r="O195" i="32"/>
  <c r="AJ125" i="32" s="1"/>
  <c r="O125" i="32" s="1"/>
  <c r="N195" i="32"/>
  <c r="M195" i="32"/>
  <c r="L195" i="32"/>
  <c r="K195" i="32"/>
  <c r="J195" i="32"/>
  <c r="I195" i="32"/>
  <c r="AD125" i="32" s="1"/>
  <c r="I125" i="32" s="1"/>
  <c r="H195" i="32"/>
  <c r="G195" i="32"/>
  <c r="AB125" i="32" s="1"/>
  <c r="G125" i="32" s="1"/>
  <c r="F195" i="32"/>
  <c r="E195" i="32"/>
  <c r="D195" i="32"/>
  <c r="C195" i="32"/>
  <c r="B195" i="32"/>
  <c r="T193" i="32"/>
  <c r="S193" i="32"/>
  <c r="R193" i="32"/>
  <c r="AM123" i="32" s="1"/>
  <c r="R123" i="32" s="1"/>
  <c r="Q193" i="32"/>
  <c r="P193" i="32"/>
  <c r="O193" i="32"/>
  <c r="AJ123" i="32"/>
  <c r="O123" i="32"/>
  <c r="N193" i="32"/>
  <c r="M193" i="32"/>
  <c r="L193" i="32"/>
  <c r="AG123" i="32" s="1"/>
  <c r="L123" i="32" s="1"/>
  <c r="K193" i="32"/>
  <c r="J193" i="32"/>
  <c r="I193" i="32"/>
  <c r="H193" i="32"/>
  <c r="G193" i="32"/>
  <c r="F193" i="32"/>
  <c r="AA123" i="32" s="1"/>
  <c r="F123" i="32"/>
  <c r="E193" i="32"/>
  <c r="D193" i="32"/>
  <c r="C193" i="32"/>
  <c r="B193" i="32"/>
  <c r="T191" i="32"/>
  <c r="S191" i="32"/>
  <c r="R191" i="32"/>
  <c r="AM121" i="32"/>
  <c r="R121" i="32" s="1"/>
  <c r="Q191" i="32"/>
  <c r="P191" i="32"/>
  <c r="O191" i="32"/>
  <c r="N191" i="32"/>
  <c r="M191" i="32"/>
  <c r="T189" i="32"/>
  <c r="S189" i="32"/>
  <c r="R189" i="32"/>
  <c r="Q189" i="32"/>
  <c r="P189" i="32"/>
  <c r="O189" i="32"/>
  <c r="N189" i="32"/>
  <c r="M189" i="32"/>
  <c r="AH119" i="32" s="1"/>
  <c r="M119" i="32" s="1"/>
  <c r="T187" i="32"/>
  <c r="S187" i="32"/>
  <c r="R187" i="32"/>
  <c r="Q187" i="32"/>
  <c r="P187" i="32"/>
  <c r="O187" i="32"/>
  <c r="N187" i="32"/>
  <c r="M187" i="32"/>
  <c r="T185" i="32"/>
  <c r="S185" i="32"/>
  <c r="R185" i="32"/>
  <c r="Q185" i="32"/>
  <c r="AL115" i="32" s="1"/>
  <c r="Q115" i="32" s="1"/>
  <c r="P185" i="32"/>
  <c r="O185" i="32"/>
  <c r="N185" i="32"/>
  <c r="M185" i="32"/>
  <c r="T183" i="32"/>
  <c r="S183" i="32"/>
  <c r="AN113" i="32" s="1"/>
  <c r="S113" i="32" s="1"/>
  <c r="R183" i="32"/>
  <c r="Q183" i="32"/>
  <c r="P183" i="32"/>
  <c r="O183" i="32"/>
  <c r="N183" i="32"/>
  <c r="M183" i="32"/>
  <c r="S181" i="32"/>
  <c r="R181" i="32"/>
  <c r="Q181" i="32"/>
  <c r="Q111" i="32"/>
  <c r="P181" i="32"/>
  <c r="O181" i="32"/>
  <c r="N181" i="32"/>
  <c r="M181" i="32"/>
  <c r="R179" i="32"/>
  <c r="Q179" i="32"/>
  <c r="AL109" i="32"/>
  <c r="Q109" i="32"/>
  <c r="P179" i="32"/>
  <c r="O179" i="32"/>
  <c r="N179" i="32"/>
  <c r="M179" i="32"/>
  <c r="Q177" i="32"/>
  <c r="P177" i="32"/>
  <c r="O177" i="32"/>
  <c r="N177" i="32"/>
  <c r="M177" i="32"/>
  <c r="AH107" i="32" s="1"/>
  <c r="M107" i="32" s="1"/>
  <c r="P175" i="32"/>
  <c r="O175" i="32"/>
  <c r="N175" i="32"/>
  <c r="AI105" i="32" s="1"/>
  <c r="M175" i="32"/>
  <c r="AH105" i="32" s="1"/>
  <c r="M105" i="32" s="1"/>
  <c r="O173" i="32"/>
  <c r="N173" i="32"/>
  <c r="M173" i="32"/>
  <c r="N171" i="32"/>
  <c r="M171" i="32"/>
  <c r="M169" i="32"/>
  <c r="AH99" i="32" s="1"/>
  <c r="M99" i="32" s="1"/>
  <c r="AO135" i="32"/>
  <c r="AN135" i="32"/>
  <c r="AM135" i="32"/>
  <c r="AL135" i="32"/>
  <c r="AK135" i="32"/>
  <c r="AJ135" i="32"/>
  <c r="AI135" i="32"/>
  <c r="AH135" i="32"/>
  <c r="AG135" i="32"/>
  <c r="AF135" i="32"/>
  <c r="AE135" i="32"/>
  <c r="AD135" i="32"/>
  <c r="AC135" i="32"/>
  <c r="AB135" i="32"/>
  <c r="AA135" i="32"/>
  <c r="Z135" i="32"/>
  <c r="Y135" i="32"/>
  <c r="X135" i="32"/>
  <c r="W135" i="32"/>
  <c r="AP133" i="32"/>
  <c r="AI133" i="32"/>
  <c r="N133" i="32" s="1"/>
  <c r="AO132" i="32"/>
  <c r="AN132" i="32"/>
  <c r="AN133" i="32"/>
  <c r="S133" i="32"/>
  <c r="AM132" i="32"/>
  <c r="AL132" i="32"/>
  <c r="AK132" i="32"/>
  <c r="P132" i="32" s="1"/>
  <c r="AJ132" i="32"/>
  <c r="AI132" i="32"/>
  <c r="N132" i="32" s="1"/>
  <c r="AH132" i="32"/>
  <c r="M132" i="32" s="1"/>
  <c r="AG132" i="32"/>
  <c r="L132" i="32" s="1"/>
  <c r="AF132" i="32"/>
  <c r="K132" i="32" s="1"/>
  <c r="AE132" i="32"/>
  <c r="AD132" i="32"/>
  <c r="I132" i="32" s="1"/>
  <c r="AD133" i="32"/>
  <c r="I133" i="32" s="1"/>
  <c r="AC132" i="32"/>
  <c r="AB132" i="32"/>
  <c r="AB133" i="32" s="1"/>
  <c r="G133" i="32" s="1"/>
  <c r="AA132" i="32"/>
  <c r="Z132" i="32"/>
  <c r="Z133" i="32"/>
  <c r="E133" i="32" s="1"/>
  <c r="Y132" i="32"/>
  <c r="X132" i="32"/>
  <c r="X133" i="32" s="1"/>
  <c r="C133" i="32"/>
  <c r="W132" i="32"/>
  <c r="B132" i="32" s="1"/>
  <c r="S132" i="32"/>
  <c r="J132" i="32"/>
  <c r="G132" i="32"/>
  <c r="E132" i="32"/>
  <c r="AP131" i="32"/>
  <c r="AO130" i="32"/>
  <c r="T130" i="32" s="1"/>
  <c r="AN130" i="32"/>
  <c r="AM130" i="32"/>
  <c r="AL130" i="32"/>
  <c r="AK130" i="32"/>
  <c r="AK131" i="32"/>
  <c r="P131" i="32"/>
  <c r="AJ130" i="32"/>
  <c r="AI130" i="32"/>
  <c r="AH130" i="32"/>
  <c r="AH131" i="32" s="1"/>
  <c r="M131" i="32" s="1"/>
  <c r="AG130" i="32"/>
  <c r="AF130" i="32"/>
  <c r="AE130" i="32"/>
  <c r="AD130" i="32"/>
  <c r="AC130" i="32"/>
  <c r="AC131" i="32" s="1"/>
  <c r="H131" i="32" s="1"/>
  <c r="AB130" i="32"/>
  <c r="AB131" i="32" s="1"/>
  <c r="G131" i="32"/>
  <c r="AA130" i="32"/>
  <c r="F130" i="32" s="1"/>
  <c r="Z130" i="32"/>
  <c r="Z131" i="32"/>
  <c r="E131" i="32" s="1"/>
  <c r="Y130" i="32"/>
  <c r="D130" i="32" s="1"/>
  <c r="X130" i="32"/>
  <c r="W130" i="32"/>
  <c r="P130" i="32"/>
  <c r="N130" i="32"/>
  <c r="M130" i="32"/>
  <c r="E130" i="32"/>
  <c r="AP129" i="32"/>
  <c r="H129" i="32"/>
  <c r="AO128" i="32"/>
  <c r="AO129" i="32"/>
  <c r="T129" i="32" s="1"/>
  <c r="AN128" i="32"/>
  <c r="S128" i="32" s="1"/>
  <c r="AN129" i="32"/>
  <c r="S129" i="32" s="1"/>
  <c r="AM128" i="32"/>
  <c r="AM129" i="32"/>
  <c r="R129" i="32" s="1"/>
  <c r="AL128" i="32"/>
  <c r="Q128" i="32"/>
  <c r="AK128" i="32"/>
  <c r="AJ128" i="32"/>
  <c r="AI128" i="32"/>
  <c r="AI129" i="32" s="1"/>
  <c r="N129" i="32" s="1"/>
  <c r="AH128" i="32"/>
  <c r="AH129" i="32"/>
  <c r="M129" i="32" s="1"/>
  <c r="AG128" i="32"/>
  <c r="AG129" i="32"/>
  <c r="L129" i="32" s="1"/>
  <c r="AF128" i="32"/>
  <c r="AF129" i="32" s="1"/>
  <c r="K129" i="32" s="1"/>
  <c r="AE128" i="32"/>
  <c r="AD128" i="32"/>
  <c r="AC128" i="32"/>
  <c r="AC129" i="32" s="1"/>
  <c r="AB128" i="32"/>
  <c r="G128" i="32" s="1"/>
  <c r="AB129" i="32"/>
  <c r="G129" i="32"/>
  <c r="AA128" i="32"/>
  <c r="Z128" i="32"/>
  <c r="Y128" i="32"/>
  <c r="X128" i="32"/>
  <c r="X129" i="32"/>
  <c r="C129" i="32" s="1"/>
  <c r="W128" i="32"/>
  <c r="W129" i="32"/>
  <c r="B129" i="32" s="1"/>
  <c r="R128" i="32"/>
  <c r="M128" i="32"/>
  <c r="K128" i="32"/>
  <c r="H128" i="32"/>
  <c r="AP127" i="32"/>
  <c r="AO126" i="32"/>
  <c r="AN126" i="32"/>
  <c r="AM126" i="32"/>
  <c r="AM127" i="32" s="1"/>
  <c r="R127" i="32" s="1"/>
  <c r="AL126" i="32"/>
  <c r="AK126" i="32"/>
  <c r="AK127" i="32" s="1"/>
  <c r="P127" i="32" s="1"/>
  <c r="AJ126" i="32"/>
  <c r="AJ127" i="32"/>
  <c r="O127" i="32"/>
  <c r="AI126" i="32"/>
  <c r="AH126" i="32"/>
  <c r="AH127" i="32"/>
  <c r="M127" i="32" s="1"/>
  <c r="AG126" i="32"/>
  <c r="L126" i="32" s="1"/>
  <c r="AF126" i="32"/>
  <c r="AF127" i="32"/>
  <c r="K127" i="32" s="1"/>
  <c r="AE126" i="32"/>
  <c r="AE127" i="32" s="1"/>
  <c r="J127" i="32"/>
  <c r="AD126" i="32"/>
  <c r="AD127" i="32" s="1"/>
  <c r="I127" i="32" s="1"/>
  <c r="AC126" i="32"/>
  <c r="AB126" i="32"/>
  <c r="AA126" i="32"/>
  <c r="Z126" i="32"/>
  <c r="Z127" i="32" s="1"/>
  <c r="E127" i="32" s="1"/>
  <c r="Y126" i="32"/>
  <c r="X126" i="32"/>
  <c r="W126" i="32"/>
  <c r="W127" i="32" s="1"/>
  <c r="B127" i="32"/>
  <c r="T126" i="32"/>
  <c r="R126" i="32"/>
  <c r="P126" i="32"/>
  <c r="O126" i="32"/>
  <c r="G126" i="32"/>
  <c r="B126" i="32"/>
  <c r="AP125" i="32"/>
  <c r="AH125" i="32"/>
  <c r="M125" i="32" s="1"/>
  <c r="AO124" i="32"/>
  <c r="AN124" i="32"/>
  <c r="AM124" i="32"/>
  <c r="AL124" i="32"/>
  <c r="Q124" i="32"/>
  <c r="AK124" i="32"/>
  <c r="AJ124" i="32"/>
  <c r="AI124" i="32"/>
  <c r="AI125" i="32" s="1"/>
  <c r="N125" i="32" s="1"/>
  <c r="AH124" i="32"/>
  <c r="M124" i="32" s="1"/>
  <c r="AG124" i="32"/>
  <c r="AF124" i="32"/>
  <c r="K124" i="32"/>
  <c r="AE124" i="32"/>
  <c r="AE125" i="32"/>
  <c r="J125" i="32" s="1"/>
  <c r="AD124" i="32"/>
  <c r="AC124" i="32"/>
  <c r="AB124" i="32"/>
  <c r="G124" i="32"/>
  <c r="AA124" i="32"/>
  <c r="Z124" i="32"/>
  <c r="Y124" i="32"/>
  <c r="D124" i="32" s="1"/>
  <c r="Y125" i="32"/>
  <c r="D125" i="32"/>
  <c r="X124" i="32"/>
  <c r="W124" i="32"/>
  <c r="W125" i="32"/>
  <c r="B125" i="32" s="1"/>
  <c r="B124" i="32"/>
  <c r="O124" i="32"/>
  <c r="L124" i="32"/>
  <c r="I124" i="32"/>
  <c r="C124" i="32"/>
  <c r="AP123" i="32"/>
  <c r="H123" i="32"/>
  <c r="AO122" i="32"/>
  <c r="AN122" i="32"/>
  <c r="AN123" i="32"/>
  <c r="S123" i="32"/>
  <c r="AM122" i="32"/>
  <c r="AL122" i="32"/>
  <c r="Q122" i="32"/>
  <c r="AL123" i="32"/>
  <c r="Q123" i="32"/>
  <c r="AK122" i="32"/>
  <c r="P122" i="32" s="1"/>
  <c r="AK123" i="32"/>
  <c r="P123" i="32"/>
  <c r="AJ122" i="32"/>
  <c r="O122" i="32" s="1"/>
  <c r="AI122" i="32"/>
  <c r="N122" i="32" s="1"/>
  <c r="AH122" i="32"/>
  <c r="AG122" i="32"/>
  <c r="AF122" i="32"/>
  <c r="AF123" i="32" s="1"/>
  <c r="K123" i="32" s="1"/>
  <c r="AE122" i="32"/>
  <c r="AE123" i="32" s="1"/>
  <c r="J123" i="32" s="1"/>
  <c r="AD122" i="32"/>
  <c r="AD123" i="32"/>
  <c r="I123" i="32" s="1"/>
  <c r="AC122" i="32"/>
  <c r="AC123" i="32" s="1"/>
  <c r="AB122" i="32"/>
  <c r="AA122" i="32"/>
  <c r="Z122" i="32"/>
  <c r="Y122" i="32"/>
  <c r="Y123" i="32"/>
  <c r="D123" i="32" s="1"/>
  <c r="X122" i="32"/>
  <c r="X123" i="32"/>
  <c r="C123" i="32"/>
  <c r="W122" i="32"/>
  <c r="R122" i="32"/>
  <c r="J122" i="32"/>
  <c r="I122" i="32"/>
  <c r="H122" i="32"/>
  <c r="F122" i="32"/>
  <c r="AP121" i="32"/>
  <c r="AG121" i="32"/>
  <c r="L121" i="32"/>
  <c r="AD121" i="32"/>
  <c r="I121" i="32" s="1"/>
  <c r="AC121" i="32"/>
  <c r="AB121" i="32"/>
  <c r="AA121" i="32"/>
  <c r="F121" i="32" s="1"/>
  <c r="Z121" i="32"/>
  <c r="E121" i="32" s="1"/>
  <c r="Y121" i="32"/>
  <c r="D121" i="32" s="1"/>
  <c r="X121" i="32"/>
  <c r="C121" i="32" s="1"/>
  <c r="W121" i="32"/>
  <c r="B121" i="32" s="1"/>
  <c r="H121" i="32"/>
  <c r="G121" i="32"/>
  <c r="AO120" i="32"/>
  <c r="AN120" i="32"/>
  <c r="AM120" i="32"/>
  <c r="AL120" i="32"/>
  <c r="AK120" i="32"/>
  <c r="AK121" i="32" s="1"/>
  <c r="P121" i="32"/>
  <c r="AJ120" i="32"/>
  <c r="AJ121" i="32" s="1"/>
  <c r="O121" i="32" s="1"/>
  <c r="O120" i="32"/>
  <c r="AI120" i="32"/>
  <c r="AI121" i="32" s="1"/>
  <c r="N121" i="32" s="1"/>
  <c r="AH120" i="32"/>
  <c r="AG120" i="32"/>
  <c r="L120" i="32"/>
  <c r="AF120" i="32"/>
  <c r="AE120" i="32"/>
  <c r="N120" i="32"/>
  <c r="I120" i="32"/>
  <c r="H120" i="32"/>
  <c r="G120" i="32"/>
  <c r="F120" i="32"/>
  <c r="E120" i="32"/>
  <c r="D120" i="32"/>
  <c r="C120" i="32"/>
  <c r="B120" i="32"/>
  <c r="AP119" i="32"/>
  <c r="AD119" i="32"/>
  <c r="I119" i="32" s="1"/>
  <c r="AC119" i="32"/>
  <c r="H119" i="32"/>
  <c r="AB119" i="32"/>
  <c r="G119" i="32"/>
  <c r="AA119" i="32"/>
  <c r="F119" i="32" s="1"/>
  <c r="Z119" i="32"/>
  <c r="Y119" i="32"/>
  <c r="D119" i="32" s="1"/>
  <c r="X119" i="32"/>
  <c r="C119" i="32"/>
  <c r="W119" i="32"/>
  <c r="B119" i="32"/>
  <c r="E119" i="32"/>
  <c r="AO118" i="32"/>
  <c r="AO119" i="32" s="1"/>
  <c r="T119" i="32" s="1"/>
  <c r="AN118" i="32"/>
  <c r="AM118" i="32"/>
  <c r="AL118" i="32"/>
  <c r="Q118" i="32"/>
  <c r="AK118" i="32"/>
  <c r="AK119" i="32"/>
  <c r="P119" i="32" s="1"/>
  <c r="AJ118" i="32"/>
  <c r="AI118" i="32"/>
  <c r="N118" i="32" s="1"/>
  <c r="AH118" i="32"/>
  <c r="AG118" i="32"/>
  <c r="AG119" i="32" s="1"/>
  <c r="L119" i="32" s="1"/>
  <c r="AF118" i="32"/>
  <c r="AF119" i="32"/>
  <c r="K119" i="32" s="1"/>
  <c r="AE118" i="32"/>
  <c r="T118" i="32"/>
  <c r="K118" i="32"/>
  <c r="I118" i="32"/>
  <c r="H118" i="32"/>
  <c r="G118" i="32"/>
  <c r="F118" i="32"/>
  <c r="E118" i="32"/>
  <c r="D118" i="32"/>
  <c r="C118" i="32"/>
  <c r="B118" i="32"/>
  <c r="AP117" i="32"/>
  <c r="AI117" i="32"/>
  <c r="N117" i="32" s="1"/>
  <c r="AD117" i="32"/>
  <c r="I117" i="32" s="1"/>
  <c r="AC117" i="32"/>
  <c r="H117" i="32" s="1"/>
  <c r="AB117" i="32"/>
  <c r="G117" i="32" s="1"/>
  <c r="AA117" i="32"/>
  <c r="F117" i="32"/>
  <c r="Z117" i="32"/>
  <c r="Y117" i="32"/>
  <c r="D117" i="32" s="1"/>
  <c r="X117" i="32"/>
  <c r="C117" i="32" s="1"/>
  <c r="W117" i="32"/>
  <c r="B117" i="32" s="1"/>
  <c r="E117" i="32"/>
  <c r="AO116" i="32"/>
  <c r="AN116" i="32"/>
  <c r="AN117" i="32"/>
  <c r="S117" i="32"/>
  <c r="AM116" i="32"/>
  <c r="AL116" i="32"/>
  <c r="AK116" i="32"/>
  <c r="AJ116" i="32"/>
  <c r="AJ117" i="32"/>
  <c r="O117" i="32"/>
  <c r="AI116" i="32"/>
  <c r="N116" i="32"/>
  <c r="AH116" i="32"/>
  <c r="AG116" i="32"/>
  <c r="AF116" i="32"/>
  <c r="AE116" i="32"/>
  <c r="AE117" i="32"/>
  <c r="J117" i="32" s="1"/>
  <c r="S116" i="32"/>
  <c r="Q116" i="32"/>
  <c r="O116" i="32"/>
  <c r="I116" i="32"/>
  <c r="H116" i="32"/>
  <c r="G116" i="32"/>
  <c r="F116" i="32"/>
  <c r="E116" i="32"/>
  <c r="D116" i="32"/>
  <c r="C116" i="32"/>
  <c r="B116" i="32"/>
  <c r="AP115" i="32"/>
  <c r="AO115" i="32"/>
  <c r="T115" i="32" s="1"/>
  <c r="AD115" i="32"/>
  <c r="I115" i="32"/>
  <c r="AC115" i="32"/>
  <c r="H115" i="32" s="1"/>
  <c r="AB115" i="32"/>
  <c r="G115" i="32" s="1"/>
  <c r="AA115" i="32"/>
  <c r="F115" i="32" s="1"/>
  <c r="Z115" i="32"/>
  <c r="E115" i="32" s="1"/>
  <c r="Y115" i="32"/>
  <c r="D115" i="32" s="1"/>
  <c r="X115" i="32"/>
  <c r="C115" i="32" s="1"/>
  <c r="W115" i="32"/>
  <c r="B115" i="32"/>
  <c r="AO114" i="32"/>
  <c r="T114" i="32"/>
  <c r="AN114" i="32"/>
  <c r="AN115" i="32" s="1"/>
  <c r="S115" i="32" s="1"/>
  <c r="S114" i="32"/>
  <c r="AM114" i="32"/>
  <c r="AL114" i="32"/>
  <c r="AK114" i="32"/>
  <c r="AJ114" i="32"/>
  <c r="AJ115" i="32" s="1"/>
  <c r="O115" i="32"/>
  <c r="AI114" i="32"/>
  <c r="AH114" i="32"/>
  <c r="M114" i="32"/>
  <c r="AH115" i="32"/>
  <c r="M115" i="32"/>
  <c r="AG114" i="32"/>
  <c r="L114" i="32" s="1"/>
  <c r="AG115" i="32"/>
  <c r="L115" i="32" s="1"/>
  <c r="AF114" i="32"/>
  <c r="AF115" i="32" s="1"/>
  <c r="K115" i="32" s="1"/>
  <c r="AE114" i="32"/>
  <c r="J114" i="32" s="1"/>
  <c r="AE115" i="32"/>
  <c r="J115" i="32" s="1"/>
  <c r="I114" i="32"/>
  <c r="H114" i="32"/>
  <c r="G114" i="32"/>
  <c r="F114" i="32"/>
  <c r="E114" i="32"/>
  <c r="D114" i="32"/>
  <c r="C114" i="32"/>
  <c r="B114" i="32"/>
  <c r="AP113" i="32"/>
  <c r="AK113" i="32"/>
  <c r="P113" i="32" s="1"/>
  <c r="AD113" i="32"/>
  <c r="I113" i="32" s="1"/>
  <c r="AC113" i="32"/>
  <c r="H113" i="32"/>
  <c r="AB113" i="32"/>
  <c r="AA113" i="32"/>
  <c r="F113" i="32"/>
  <c r="Z113" i="32"/>
  <c r="E113" i="32" s="1"/>
  <c r="Y113" i="32"/>
  <c r="D113" i="32" s="1"/>
  <c r="X113" i="32"/>
  <c r="W113" i="32"/>
  <c r="B113" i="32"/>
  <c r="G113" i="32"/>
  <c r="C113" i="32"/>
  <c r="AO112" i="32"/>
  <c r="AN112" i="32"/>
  <c r="S112" i="32"/>
  <c r="AM112" i="32"/>
  <c r="AL112" i="32"/>
  <c r="AK112" i="32"/>
  <c r="P112" i="32"/>
  <c r="AJ112" i="32"/>
  <c r="AI112" i="32"/>
  <c r="N112" i="32" s="1"/>
  <c r="AH112" i="32"/>
  <c r="M112" i="32" s="1"/>
  <c r="AG112" i="32"/>
  <c r="AG113" i="32" s="1"/>
  <c r="L113" i="32"/>
  <c r="AF112" i="32"/>
  <c r="AF113" i="32"/>
  <c r="K113" i="32"/>
  <c r="AE112" i="32"/>
  <c r="AE113" i="32" s="1"/>
  <c r="J113" i="32"/>
  <c r="K112" i="32"/>
  <c r="J112" i="32"/>
  <c r="I112" i="32"/>
  <c r="H112" i="32"/>
  <c r="G112" i="32"/>
  <c r="F112" i="32"/>
  <c r="E112" i="32"/>
  <c r="D112" i="32"/>
  <c r="C112" i="32"/>
  <c r="B112" i="32"/>
  <c r="AP111" i="32"/>
  <c r="AD111" i="32"/>
  <c r="AC111" i="32"/>
  <c r="H111" i="32" s="1"/>
  <c r="AB111" i="32"/>
  <c r="G111" i="32" s="1"/>
  <c r="AA111" i="32"/>
  <c r="F111" i="32" s="1"/>
  <c r="Z111" i="32"/>
  <c r="E111" i="32" s="1"/>
  <c r="Y111" i="32"/>
  <c r="D111" i="32" s="1"/>
  <c r="X111" i="32"/>
  <c r="W111" i="32"/>
  <c r="B111" i="32"/>
  <c r="I111" i="32"/>
  <c r="C111" i="32"/>
  <c r="AN110" i="32"/>
  <c r="AN111" i="32"/>
  <c r="S111" i="32" s="1"/>
  <c r="AM110" i="32"/>
  <c r="R110" i="32" s="1"/>
  <c r="AL110" i="32"/>
  <c r="AL111" i="32" s="1"/>
  <c r="AK110" i="32"/>
  <c r="AJ110" i="32"/>
  <c r="AI110" i="32"/>
  <c r="N110" i="32"/>
  <c r="AH110" i="32"/>
  <c r="AH111" i="32" s="1"/>
  <c r="M111" i="32" s="1"/>
  <c r="AG110" i="32"/>
  <c r="AG111" i="32" s="1"/>
  <c r="L111" i="32" s="1"/>
  <c r="AF110" i="32"/>
  <c r="AF111" i="32"/>
  <c r="K111" i="32"/>
  <c r="AE110" i="32"/>
  <c r="S110" i="32"/>
  <c r="M110" i="32"/>
  <c r="I110" i="32"/>
  <c r="H110" i="32"/>
  <c r="G110" i="32"/>
  <c r="F110" i="32"/>
  <c r="E110" i="32"/>
  <c r="D110" i="32"/>
  <c r="C110" i="32"/>
  <c r="B110" i="32"/>
  <c r="AP109" i="32"/>
  <c r="AG109" i="32"/>
  <c r="L109" i="32" s="1"/>
  <c r="AD109" i="32"/>
  <c r="I109" i="32" s="1"/>
  <c r="AC109" i="32"/>
  <c r="H109" i="32" s="1"/>
  <c r="AB109" i="32"/>
  <c r="AA109" i="32"/>
  <c r="F109" i="32"/>
  <c r="Z109" i="32"/>
  <c r="E109" i="32" s="1"/>
  <c r="Y109" i="32"/>
  <c r="D109" i="32"/>
  <c r="X109" i="32"/>
  <c r="C109" i="32" s="1"/>
  <c r="W109" i="32"/>
  <c r="B109" i="32" s="1"/>
  <c r="G109" i="32"/>
  <c r="AM108" i="32"/>
  <c r="R108" i="32"/>
  <c r="AL108" i="32"/>
  <c r="Q108" i="32" s="1"/>
  <c r="AK108" i="32"/>
  <c r="AK109" i="32"/>
  <c r="P109" i="32" s="1"/>
  <c r="AJ108" i="32"/>
  <c r="AI108" i="32"/>
  <c r="AH108" i="32"/>
  <c r="AH109" i="32"/>
  <c r="M109" i="32"/>
  <c r="AG108" i="32"/>
  <c r="L108" i="32"/>
  <c r="AF108" i="32"/>
  <c r="K108" i="32"/>
  <c r="AF109" i="32"/>
  <c r="K109" i="32" s="1"/>
  <c r="AE108" i="32"/>
  <c r="J108" i="32" s="1"/>
  <c r="AE109" i="32"/>
  <c r="J109" i="32" s="1"/>
  <c r="P108" i="32"/>
  <c r="M108" i="32"/>
  <c r="I108" i="32"/>
  <c r="H108" i="32"/>
  <c r="G108" i="32"/>
  <c r="F108" i="32"/>
  <c r="E108" i="32"/>
  <c r="D108" i="32"/>
  <c r="C108" i="32"/>
  <c r="B108" i="32"/>
  <c r="AP107" i="32"/>
  <c r="AD107" i="32"/>
  <c r="I107" i="32" s="1"/>
  <c r="AC107" i="32"/>
  <c r="H107" i="32" s="1"/>
  <c r="AB107" i="32"/>
  <c r="G107" i="32" s="1"/>
  <c r="AA107" i="32"/>
  <c r="F107" i="32" s="1"/>
  <c r="Z107" i="32"/>
  <c r="Y107" i="32"/>
  <c r="D107" i="32" s="1"/>
  <c r="X107" i="32"/>
  <c r="C107" i="32" s="1"/>
  <c r="W107" i="32"/>
  <c r="E107" i="32"/>
  <c r="B107" i="32"/>
  <c r="AL106" i="32"/>
  <c r="AL107" i="32"/>
  <c r="Q107" i="32" s="1"/>
  <c r="AK106" i="32"/>
  <c r="AJ106" i="32"/>
  <c r="AI106" i="32"/>
  <c r="AH106" i="32"/>
  <c r="M106" i="32" s="1"/>
  <c r="AG106" i="32"/>
  <c r="AG107" i="32" s="1"/>
  <c r="L107" i="32"/>
  <c r="AF106" i="32"/>
  <c r="AF107" i="32"/>
  <c r="K107" i="32" s="1"/>
  <c r="AE106" i="32"/>
  <c r="AE107" i="32" s="1"/>
  <c r="J107" i="32" s="1"/>
  <c r="J106" i="32"/>
  <c r="Q106" i="32"/>
  <c r="L106" i="32"/>
  <c r="K106" i="32"/>
  <c r="I106" i="32"/>
  <c r="H106" i="32"/>
  <c r="G106" i="32"/>
  <c r="F106" i="32"/>
  <c r="E106" i="32"/>
  <c r="D106" i="32"/>
  <c r="C106" i="32"/>
  <c r="B106" i="32"/>
  <c r="AP105" i="32"/>
  <c r="AD105" i="32"/>
  <c r="I105" i="32" s="1"/>
  <c r="AC105" i="32"/>
  <c r="H105" i="32"/>
  <c r="AB105" i="32"/>
  <c r="G105" i="32"/>
  <c r="AA105" i="32"/>
  <c r="F105" i="32" s="1"/>
  <c r="Z105" i="32"/>
  <c r="Y105" i="32"/>
  <c r="D105" i="32" s="1"/>
  <c r="X105" i="32"/>
  <c r="C105" i="32" s="1"/>
  <c r="W105" i="32"/>
  <c r="B105" i="32"/>
  <c r="E105" i="32"/>
  <c r="AK104" i="32"/>
  <c r="AK105" i="32" s="1"/>
  <c r="P105" i="32" s="1"/>
  <c r="AJ104" i="32"/>
  <c r="AJ105" i="32" s="1"/>
  <c r="O105" i="32" s="1"/>
  <c r="AI104" i="32"/>
  <c r="AH104" i="32"/>
  <c r="M104" i="32" s="1"/>
  <c r="AG104" i="32"/>
  <c r="L104" i="32"/>
  <c r="AF104" i="32"/>
  <c r="AF105" i="32"/>
  <c r="K105" i="32" s="1"/>
  <c r="AE104" i="32"/>
  <c r="AE105" i="32"/>
  <c r="J105" i="32"/>
  <c r="K104" i="32"/>
  <c r="I104" i="32"/>
  <c r="H104" i="32"/>
  <c r="G104" i="32"/>
  <c r="F104" i="32"/>
  <c r="E104" i="32"/>
  <c r="D104" i="32"/>
  <c r="C104" i="32"/>
  <c r="B104" i="32"/>
  <c r="AP103" i="32"/>
  <c r="AD103" i="32"/>
  <c r="I103" i="32" s="1"/>
  <c r="AC103" i="32"/>
  <c r="H103" i="32" s="1"/>
  <c r="AB103" i="32"/>
  <c r="G103" i="32" s="1"/>
  <c r="AA103" i="32"/>
  <c r="F103" i="32" s="1"/>
  <c r="Z103" i="32"/>
  <c r="E103" i="32"/>
  <c r="Y103" i="32"/>
  <c r="D103" i="32" s="1"/>
  <c r="X103" i="32"/>
  <c r="C103" i="32" s="1"/>
  <c r="W103" i="32"/>
  <c r="B103" i="32" s="1"/>
  <c r="AJ102" i="32"/>
  <c r="AI102" i="32"/>
  <c r="AI103" i="32"/>
  <c r="N103" i="32"/>
  <c r="AH102" i="32"/>
  <c r="AG102" i="32"/>
  <c r="AG103" i="32"/>
  <c r="L103" i="32"/>
  <c r="AF102" i="32"/>
  <c r="AE102" i="32"/>
  <c r="J102" i="32"/>
  <c r="L102" i="32"/>
  <c r="I102" i="32"/>
  <c r="H102" i="32"/>
  <c r="G102" i="32"/>
  <c r="F102" i="32"/>
  <c r="E102" i="32"/>
  <c r="D102" i="32"/>
  <c r="C102" i="32"/>
  <c r="B102" i="32"/>
  <c r="AP101" i="32"/>
  <c r="AD101" i="32"/>
  <c r="I101" i="32" s="1"/>
  <c r="AC101" i="32"/>
  <c r="H101" i="32"/>
  <c r="AB101" i="32"/>
  <c r="G101" i="32" s="1"/>
  <c r="AA101" i="32"/>
  <c r="F101" i="32"/>
  <c r="Z101" i="32"/>
  <c r="E101" i="32"/>
  <c r="Y101" i="32"/>
  <c r="D101" i="32"/>
  <c r="X101" i="32"/>
  <c r="C101" i="32" s="1"/>
  <c r="W101" i="32"/>
  <c r="B101" i="32"/>
  <c r="AI100" i="32"/>
  <c r="AI101" i="32" s="1"/>
  <c r="N101" i="32" s="1"/>
  <c r="AH100" i="32"/>
  <c r="M100" i="32" s="1"/>
  <c r="AG100" i="32"/>
  <c r="AG101" i="32"/>
  <c r="L101" i="32" s="1"/>
  <c r="AF100" i="32"/>
  <c r="K100" i="32" s="1"/>
  <c r="AE100" i="32"/>
  <c r="L100" i="32"/>
  <c r="I100" i="32"/>
  <c r="H100" i="32"/>
  <c r="G100" i="32"/>
  <c r="F100" i="32"/>
  <c r="E100" i="32"/>
  <c r="D100" i="32"/>
  <c r="C100" i="32"/>
  <c r="B100" i="32"/>
  <c r="AP99" i="32"/>
  <c r="AD99" i="32"/>
  <c r="I99" i="32"/>
  <c r="AC99" i="32"/>
  <c r="H99" i="32"/>
  <c r="AB99" i="32"/>
  <c r="G99" i="32" s="1"/>
  <c r="AA99" i="32"/>
  <c r="F99" i="32" s="1"/>
  <c r="Z99" i="32"/>
  <c r="Y99" i="32"/>
  <c r="X99" i="32"/>
  <c r="C99" i="32" s="1"/>
  <c r="W99" i="32"/>
  <c r="B99" i="32" s="1"/>
  <c r="E99" i="32"/>
  <c r="D99" i="32"/>
  <c r="AH98" i="32"/>
  <c r="AG98" i="32"/>
  <c r="AF98" i="32"/>
  <c r="K98" i="32"/>
  <c r="AE98" i="32"/>
  <c r="J98" i="32" s="1"/>
  <c r="M98" i="32"/>
  <c r="I98" i="32"/>
  <c r="H98" i="32"/>
  <c r="G98" i="32"/>
  <c r="F98" i="32"/>
  <c r="E98" i="32"/>
  <c r="D98" i="32"/>
  <c r="C98" i="32"/>
  <c r="B98" i="32"/>
  <c r="AP97" i="32"/>
  <c r="AD97" i="32"/>
  <c r="I97" i="32"/>
  <c r="AC97" i="32"/>
  <c r="H97" i="32" s="1"/>
  <c r="AB97" i="32"/>
  <c r="G97" i="32" s="1"/>
  <c r="AA97" i="32"/>
  <c r="Z97" i="32"/>
  <c r="E97" i="32"/>
  <c r="Y97" i="32"/>
  <c r="D97" i="32"/>
  <c r="X97" i="32"/>
  <c r="C97" i="32"/>
  <c r="W97" i="32"/>
  <c r="B97" i="32" s="1"/>
  <c r="F97" i="32"/>
  <c r="AG96" i="32"/>
  <c r="AG97" i="32"/>
  <c r="L97" i="32"/>
  <c r="AF96" i="32"/>
  <c r="K96" i="32"/>
  <c r="AF97" i="32"/>
  <c r="K97" i="32" s="1"/>
  <c r="AE96" i="32"/>
  <c r="J96" i="32" s="1"/>
  <c r="AE97" i="32"/>
  <c r="J97" i="32" s="1"/>
  <c r="I96" i="32"/>
  <c r="H96" i="32"/>
  <c r="G96" i="32"/>
  <c r="F96" i="32"/>
  <c r="E96" i="32"/>
  <c r="D96" i="32"/>
  <c r="C96" i="32"/>
  <c r="B96" i="32"/>
  <c r="AD95" i="32"/>
  <c r="I95" i="32" s="1"/>
  <c r="AC95" i="32"/>
  <c r="H95" i="32" s="1"/>
  <c r="AB95" i="32"/>
  <c r="G95" i="32"/>
  <c r="AA95" i="32"/>
  <c r="Z95" i="32"/>
  <c r="E95" i="32"/>
  <c r="Y95" i="32"/>
  <c r="D95" i="32"/>
  <c r="X95" i="32"/>
  <c r="C95" i="32"/>
  <c r="W95" i="32"/>
  <c r="B95" i="32" s="1"/>
  <c r="F95" i="32"/>
  <c r="AF94" i="32"/>
  <c r="AE94" i="32"/>
  <c r="AE95" i="32" s="1"/>
  <c r="J95" i="32" s="1"/>
  <c r="I94" i="32"/>
  <c r="H94" i="32"/>
  <c r="G94" i="32"/>
  <c r="F94" i="32"/>
  <c r="E94" i="32"/>
  <c r="D94" i="32"/>
  <c r="C94" i="32"/>
  <c r="B94" i="32"/>
  <c r="AE93" i="32"/>
  <c r="J93" i="32" s="1"/>
  <c r="AD93" i="32"/>
  <c r="I93" i="32" s="1"/>
  <c r="AC93" i="32"/>
  <c r="H93" i="32"/>
  <c r="AB93" i="32"/>
  <c r="G93" i="32"/>
  <c r="AA93" i="32"/>
  <c r="F93" i="32" s="1"/>
  <c r="Z93" i="32"/>
  <c r="E93" i="32" s="1"/>
  <c r="Y93" i="32"/>
  <c r="X93" i="32"/>
  <c r="C93" i="32"/>
  <c r="W93" i="32"/>
  <c r="D93" i="32"/>
  <c r="B93" i="32"/>
  <c r="AE92" i="32"/>
  <c r="J92" i="32" s="1"/>
  <c r="I92" i="32"/>
  <c r="H92" i="32"/>
  <c r="G92" i="32"/>
  <c r="F92" i="32"/>
  <c r="E92" i="32"/>
  <c r="D92" i="32"/>
  <c r="C92" i="32"/>
  <c r="B92" i="32"/>
  <c r="AD91" i="32"/>
  <c r="I91" i="32"/>
  <c r="AC91" i="32"/>
  <c r="AB91" i="32"/>
  <c r="AA91" i="32"/>
  <c r="F91" i="32"/>
  <c r="Z91" i="32"/>
  <c r="E91" i="32" s="1"/>
  <c r="Y91" i="32"/>
  <c r="X91" i="32"/>
  <c r="W91" i="32"/>
  <c r="B91" i="32"/>
  <c r="H91" i="32"/>
  <c r="G91" i="32"/>
  <c r="D91" i="32"/>
  <c r="C91" i="32"/>
  <c r="I90" i="32"/>
  <c r="H90" i="32"/>
  <c r="G90" i="32"/>
  <c r="F90" i="32"/>
  <c r="E90" i="32"/>
  <c r="D90" i="32"/>
  <c r="C90" i="32"/>
  <c r="B90" i="32"/>
  <c r="AC89" i="32"/>
  <c r="H89" i="32"/>
  <c r="AB89" i="32"/>
  <c r="G89" i="32"/>
  <c r="AA89" i="32"/>
  <c r="F89" i="32" s="1"/>
  <c r="Z89" i="32"/>
  <c r="E89" i="32"/>
  <c r="Y89" i="32"/>
  <c r="X89" i="32"/>
  <c r="C89" i="32"/>
  <c r="W89" i="32"/>
  <c r="D89" i="32"/>
  <c r="B89" i="32"/>
  <c r="H88" i="32"/>
  <c r="G88" i="32"/>
  <c r="F88" i="32"/>
  <c r="E88" i="32"/>
  <c r="D88" i="32"/>
  <c r="C88" i="32"/>
  <c r="B88" i="32"/>
  <c r="AB87" i="32"/>
  <c r="AA87" i="32"/>
  <c r="F87" i="32" s="1"/>
  <c r="Z87" i="32"/>
  <c r="E87" i="32" s="1"/>
  <c r="Y87" i="32"/>
  <c r="D87" i="32" s="1"/>
  <c r="X87" i="32"/>
  <c r="C87" i="32" s="1"/>
  <c r="W87" i="32"/>
  <c r="B87" i="32"/>
  <c r="G87" i="32"/>
  <c r="G86" i="32"/>
  <c r="F86" i="32"/>
  <c r="E86" i="32"/>
  <c r="D86" i="32"/>
  <c r="C86" i="32"/>
  <c r="B86" i="32"/>
  <c r="AA85" i="32"/>
  <c r="F85" i="32" s="1"/>
  <c r="Z85" i="32"/>
  <c r="E85" i="32" s="1"/>
  <c r="Y85" i="32"/>
  <c r="D85" i="32"/>
  <c r="X85" i="32"/>
  <c r="C85" i="32"/>
  <c r="W85" i="32"/>
  <c r="B85" i="32" s="1"/>
  <c r="F84" i="32"/>
  <c r="E84" i="32"/>
  <c r="D84" i="32"/>
  <c r="C84" i="32"/>
  <c r="B84" i="32"/>
  <c r="Z83" i="32"/>
  <c r="E83" i="32"/>
  <c r="Y83" i="32"/>
  <c r="X83" i="32"/>
  <c r="W83" i="32"/>
  <c r="B83" i="32"/>
  <c r="D83" i="32"/>
  <c r="C83" i="32"/>
  <c r="E82" i="32"/>
  <c r="D82" i="32"/>
  <c r="C82" i="32"/>
  <c r="B82" i="32"/>
  <c r="Y81" i="32"/>
  <c r="X81" i="32"/>
  <c r="C81" i="32" s="1"/>
  <c r="W81" i="32"/>
  <c r="B81" i="32" s="1"/>
  <c r="D81" i="32"/>
  <c r="D80" i="32"/>
  <c r="C80" i="32"/>
  <c r="B80" i="32"/>
  <c r="X79" i="32"/>
  <c r="C79" i="32"/>
  <c r="W79" i="32"/>
  <c r="B79" i="32" s="1"/>
  <c r="C78" i="32"/>
  <c r="B78" i="32"/>
  <c r="W77" i="32"/>
  <c r="B77" i="32" s="1"/>
  <c r="B76" i="32"/>
  <c r="T203" i="31"/>
  <c r="S203" i="31"/>
  <c r="AN133" i="31" s="1"/>
  <c r="S133" i="31" s="1"/>
  <c r="R203" i="31"/>
  <c r="Q203" i="31"/>
  <c r="P203" i="31"/>
  <c r="O203" i="31"/>
  <c r="N203" i="31"/>
  <c r="M203" i="31"/>
  <c r="L203" i="31"/>
  <c r="K203" i="31"/>
  <c r="J203" i="31"/>
  <c r="I203" i="31"/>
  <c r="H203" i="31"/>
  <c r="AC133" i="31"/>
  <c r="H133" i="31" s="1"/>
  <c r="G203" i="31"/>
  <c r="F203" i="31"/>
  <c r="E203" i="31"/>
  <c r="D203" i="31"/>
  <c r="C203" i="31"/>
  <c r="B203" i="31"/>
  <c r="T201" i="31"/>
  <c r="S201" i="31"/>
  <c r="AN131" i="31"/>
  <c r="S131" i="31" s="1"/>
  <c r="R201" i="31"/>
  <c r="Q201" i="31"/>
  <c r="P201" i="31"/>
  <c r="O201" i="31"/>
  <c r="N201" i="31"/>
  <c r="M201" i="31"/>
  <c r="L201" i="31"/>
  <c r="K201" i="31"/>
  <c r="J201" i="31"/>
  <c r="I201" i="31"/>
  <c r="H201" i="31"/>
  <c r="G201" i="31"/>
  <c r="F201" i="31"/>
  <c r="E201" i="31"/>
  <c r="D201" i="31"/>
  <c r="C201" i="31"/>
  <c r="B201" i="31"/>
  <c r="T199" i="31"/>
  <c r="S199" i="31"/>
  <c r="R199" i="31"/>
  <c r="Q199" i="31"/>
  <c r="AL129" i="31" s="1"/>
  <c r="Q129" i="31" s="1"/>
  <c r="P199" i="31"/>
  <c r="O199" i="31"/>
  <c r="N199" i="31"/>
  <c r="M199" i="31"/>
  <c r="L199" i="31"/>
  <c r="K199" i="31"/>
  <c r="J199" i="31"/>
  <c r="I199" i="31"/>
  <c r="AD129" i="31" s="1"/>
  <c r="I129" i="31" s="1"/>
  <c r="H199" i="31"/>
  <c r="G199" i="31"/>
  <c r="F199" i="31"/>
  <c r="E199" i="31"/>
  <c r="D199" i="31"/>
  <c r="C199" i="31"/>
  <c r="B199" i="31"/>
  <c r="W129" i="31" s="1"/>
  <c r="B129" i="31" s="1"/>
  <c r="T197" i="31"/>
  <c r="S197" i="31"/>
  <c r="R197" i="31"/>
  <c r="Q197" i="31"/>
  <c r="P197" i="31"/>
  <c r="O197" i="31"/>
  <c r="N197" i="31"/>
  <c r="M197" i="31"/>
  <c r="L197" i="31"/>
  <c r="K197" i="31"/>
  <c r="J197" i="31"/>
  <c r="I197" i="31"/>
  <c r="H197" i="31"/>
  <c r="G197" i="31"/>
  <c r="F197" i="31"/>
  <c r="AA127" i="31" s="1"/>
  <c r="F127" i="31" s="1"/>
  <c r="E197" i="31"/>
  <c r="D197" i="31"/>
  <c r="C197" i="31"/>
  <c r="B197" i="31"/>
  <c r="T195" i="31"/>
  <c r="S195" i="31"/>
  <c r="R195" i="31"/>
  <c r="Q195" i="31"/>
  <c r="P195" i="31"/>
  <c r="AK125" i="31" s="1"/>
  <c r="P125" i="31" s="1"/>
  <c r="O195" i="31"/>
  <c r="N195" i="31"/>
  <c r="M195" i="31"/>
  <c r="L195" i="31"/>
  <c r="K195" i="31"/>
  <c r="J195" i="31"/>
  <c r="I195" i="31"/>
  <c r="AD125" i="31" s="1"/>
  <c r="H195" i="31"/>
  <c r="G195" i="31"/>
  <c r="F195" i="31"/>
  <c r="E195" i="31"/>
  <c r="D195" i="31"/>
  <c r="C195" i="31"/>
  <c r="B195" i="31"/>
  <c r="T193" i="31"/>
  <c r="S193" i="31"/>
  <c r="AN123" i="31" s="1"/>
  <c r="S123" i="31" s="1"/>
  <c r="R193" i="31"/>
  <c r="Q193" i="31"/>
  <c r="P193" i="31"/>
  <c r="O193" i="31"/>
  <c r="N193" i="31"/>
  <c r="M193" i="31"/>
  <c r="L193" i="31"/>
  <c r="K193" i="31"/>
  <c r="J193" i="31"/>
  <c r="I193" i="31"/>
  <c r="H193" i="31"/>
  <c r="G193" i="31"/>
  <c r="F193" i="31"/>
  <c r="E193" i="31"/>
  <c r="D193" i="31"/>
  <c r="C193" i="31"/>
  <c r="X123" i="31" s="1"/>
  <c r="C123" i="31" s="1"/>
  <c r="B193" i="31"/>
  <c r="T191" i="31"/>
  <c r="S191" i="31"/>
  <c r="R191" i="31"/>
  <c r="AM121" i="31"/>
  <c r="R121" i="31" s="1"/>
  <c r="Q191" i="31"/>
  <c r="P191" i="31"/>
  <c r="O191" i="31"/>
  <c r="N191" i="31"/>
  <c r="M191" i="31"/>
  <c r="T189" i="31"/>
  <c r="S189" i="31"/>
  <c r="AN119" i="31" s="1"/>
  <c r="S119" i="31" s="1"/>
  <c r="R189" i="31"/>
  <c r="Q189" i="31"/>
  <c r="P189" i="31"/>
  <c r="AK119" i="31" s="1"/>
  <c r="P119" i="31" s="1"/>
  <c r="O189" i="31"/>
  <c r="N189" i="31"/>
  <c r="M189" i="31"/>
  <c r="T187" i="31"/>
  <c r="S187" i="31"/>
  <c r="R187" i="31"/>
  <c r="Q187" i="31"/>
  <c r="P187" i="31"/>
  <c r="O187" i="31"/>
  <c r="N187" i="31"/>
  <c r="M187" i="31"/>
  <c r="T185" i="31"/>
  <c r="S185" i="31"/>
  <c r="R185" i="31"/>
  <c r="Q185" i="31"/>
  <c r="P185" i="31"/>
  <c r="O185" i="31"/>
  <c r="N185" i="31"/>
  <c r="M185" i="31"/>
  <c r="T183" i="31"/>
  <c r="S183" i="31"/>
  <c r="R183" i="31"/>
  <c r="Q183" i="31"/>
  <c r="AL113" i="31" s="1"/>
  <c r="P183" i="31"/>
  <c r="O183" i="31"/>
  <c r="N183" i="31"/>
  <c r="M183" i="31"/>
  <c r="S181" i="31"/>
  <c r="R181" i="31"/>
  <c r="Q181" i="31"/>
  <c r="P181" i="31"/>
  <c r="O181" i="31"/>
  <c r="N181" i="31"/>
  <c r="M181" i="31"/>
  <c r="R179" i="31"/>
  <c r="Q179" i="31"/>
  <c r="P179" i="31"/>
  <c r="O179" i="31"/>
  <c r="N179" i="31"/>
  <c r="M179" i="31"/>
  <c r="AH109" i="31" s="1"/>
  <c r="M109" i="31" s="1"/>
  <c r="Q177" i="31"/>
  <c r="P177" i="31"/>
  <c r="O177" i="31"/>
  <c r="N177" i="31"/>
  <c r="M177" i="31"/>
  <c r="P175" i="31"/>
  <c r="O175" i="31"/>
  <c r="N175" i="31"/>
  <c r="M175" i="31"/>
  <c r="O173" i="31"/>
  <c r="N173" i="31"/>
  <c r="M173" i="31"/>
  <c r="N171" i="31"/>
  <c r="M171" i="31"/>
  <c r="M169" i="31"/>
  <c r="AO135" i="31"/>
  <c r="AN135" i="31"/>
  <c r="AM135" i="31"/>
  <c r="AL135" i="31"/>
  <c r="AK135" i="31"/>
  <c r="AJ135" i="31"/>
  <c r="AI135" i="31"/>
  <c r="AH135" i="31"/>
  <c r="AG135" i="31"/>
  <c r="AF135" i="31"/>
  <c r="AE135" i="31"/>
  <c r="AD135" i="31"/>
  <c r="AC135" i="31"/>
  <c r="AB135" i="31"/>
  <c r="AA135" i="31"/>
  <c r="Z135" i="31"/>
  <c r="Y135" i="31"/>
  <c r="X135" i="31"/>
  <c r="W135" i="31"/>
  <c r="AP133" i="31"/>
  <c r="AO132" i="31"/>
  <c r="AN132" i="31"/>
  <c r="AM132" i="31"/>
  <c r="AL132" i="31"/>
  <c r="AL133" i="31"/>
  <c r="Q133" i="31" s="1"/>
  <c r="AK132" i="31"/>
  <c r="AJ132" i="31"/>
  <c r="AI132" i="31"/>
  <c r="AH132" i="31"/>
  <c r="AH133" i="31"/>
  <c r="M133" i="31"/>
  <c r="AG132" i="31"/>
  <c r="AF132" i="31"/>
  <c r="AF133" i="31"/>
  <c r="K133" i="31" s="1"/>
  <c r="AE132" i="31"/>
  <c r="AD132" i="31"/>
  <c r="AD133" i="31" s="1"/>
  <c r="I133" i="31" s="1"/>
  <c r="AC132" i="31"/>
  <c r="AB132" i="31"/>
  <c r="AA132" i="31"/>
  <c r="AA133" i="31"/>
  <c r="F133" i="31" s="1"/>
  <c r="Z132" i="31"/>
  <c r="Z133" i="31" s="1"/>
  <c r="E133" i="31" s="1"/>
  <c r="Y132" i="31"/>
  <c r="X132" i="31"/>
  <c r="W132" i="31"/>
  <c r="W133" i="31"/>
  <c r="B133" i="31" s="1"/>
  <c r="S132" i="31"/>
  <c r="P132" i="31"/>
  <c r="O132" i="31"/>
  <c r="M132" i="31"/>
  <c r="K132" i="31"/>
  <c r="H132" i="31"/>
  <c r="F132" i="31"/>
  <c r="E132" i="31"/>
  <c r="AP131" i="31"/>
  <c r="AO130" i="31"/>
  <c r="AN130" i="31"/>
  <c r="AM130" i="31"/>
  <c r="AM131" i="31" s="1"/>
  <c r="R131" i="31" s="1"/>
  <c r="AL130" i="31"/>
  <c r="AK130" i="31"/>
  <c r="AJ130" i="31"/>
  <c r="AJ131" i="31" s="1"/>
  <c r="O131" i="31" s="1"/>
  <c r="AI130" i="31"/>
  <c r="AI131" i="31" s="1"/>
  <c r="N131" i="31" s="1"/>
  <c r="AH130" i="31"/>
  <c r="M130" i="31" s="1"/>
  <c r="AH131" i="31"/>
  <c r="M131" i="31" s="1"/>
  <c r="AG130" i="31"/>
  <c r="AF130" i="31"/>
  <c r="K130" i="31"/>
  <c r="AE130" i="31"/>
  <c r="AD130" i="31"/>
  <c r="AC130" i="31"/>
  <c r="H130" i="31" s="1"/>
  <c r="AB130" i="31"/>
  <c r="AB131" i="31" s="1"/>
  <c r="G131" i="31"/>
  <c r="AA130" i="31"/>
  <c r="AA131" i="31"/>
  <c r="F131" i="31" s="1"/>
  <c r="Z130" i="31"/>
  <c r="E130" i="31" s="1"/>
  <c r="Z131" i="31"/>
  <c r="E131" i="31"/>
  <c r="Y130" i="31"/>
  <c r="X130" i="31"/>
  <c r="X131" i="31" s="1"/>
  <c r="C131" i="31" s="1"/>
  <c r="W130" i="31"/>
  <c r="W131" i="31"/>
  <c r="B131" i="31"/>
  <c r="S130" i="31"/>
  <c r="P130" i="31"/>
  <c r="C130" i="31"/>
  <c r="B130" i="31"/>
  <c r="AP129" i="31"/>
  <c r="AH129" i="31"/>
  <c r="M129" i="31" s="1"/>
  <c r="AO128" i="31"/>
  <c r="AO129" i="31"/>
  <c r="T129" i="31" s="1"/>
  <c r="AN128" i="31"/>
  <c r="AN129" i="31" s="1"/>
  <c r="S129" i="31" s="1"/>
  <c r="AM128" i="31"/>
  <c r="AM129" i="31"/>
  <c r="R129" i="31" s="1"/>
  <c r="AL128" i="31"/>
  <c r="AK128" i="31"/>
  <c r="AK129" i="31"/>
  <c r="P129" i="31" s="1"/>
  <c r="AJ128" i="31"/>
  <c r="AI128" i="31"/>
  <c r="AH128" i="31"/>
  <c r="AG128" i="31"/>
  <c r="AG129" i="31"/>
  <c r="L129" i="31" s="1"/>
  <c r="AF128" i="31"/>
  <c r="AE128" i="31"/>
  <c r="J128" i="31" s="1"/>
  <c r="AD128" i="31"/>
  <c r="AC128" i="31"/>
  <c r="AC129" i="31" s="1"/>
  <c r="H129" i="31" s="1"/>
  <c r="AB128" i="31"/>
  <c r="G128" i="31" s="1"/>
  <c r="AB129" i="31"/>
  <c r="G129" i="31" s="1"/>
  <c r="AA128" i="31"/>
  <c r="AA129" i="31" s="1"/>
  <c r="F129" i="31" s="1"/>
  <c r="Z128" i="31"/>
  <c r="Z129" i="31"/>
  <c r="E129" i="31" s="1"/>
  <c r="Y128" i="31"/>
  <c r="Y129" i="31" s="1"/>
  <c r="D129" i="31"/>
  <c r="X128" i="31"/>
  <c r="X129" i="31"/>
  <c r="C129" i="31" s="1"/>
  <c r="W128" i="31"/>
  <c r="R128" i="31"/>
  <c r="Q128" i="31"/>
  <c r="P128" i="31"/>
  <c r="M128" i="31"/>
  <c r="I128" i="31"/>
  <c r="E128" i="31"/>
  <c r="B128" i="31"/>
  <c r="AP127" i="31"/>
  <c r="AO126" i="31"/>
  <c r="AO127" i="31" s="1"/>
  <c r="T127" i="31"/>
  <c r="AN126" i="31"/>
  <c r="AM126" i="31"/>
  <c r="AL126" i="31"/>
  <c r="AL127" i="31"/>
  <c r="Q127" i="31" s="1"/>
  <c r="AK126" i="31"/>
  <c r="AK127" i="31"/>
  <c r="P127" i="31" s="1"/>
  <c r="AJ126" i="31"/>
  <c r="O126" i="31" s="1"/>
  <c r="AJ127" i="31"/>
  <c r="O127" i="31" s="1"/>
  <c r="AI126" i="31"/>
  <c r="N126" i="31" s="1"/>
  <c r="AH126" i="31"/>
  <c r="M126" i="31" s="1"/>
  <c r="AG126" i="31"/>
  <c r="AG127" i="31"/>
  <c r="L127" i="31" s="1"/>
  <c r="AF126" i="31"/>
  <c r="AE126" i="31"/>
  <c r="J126" i="31" s="1"/>
  <c r="AD126" i="31"/>
  <c r="I126" i="31"/>
  <c r="AC126" i="31"/>
  <c r="AC127" i="31" s="1"/>
  <c r="H127" i="31" s="1"/>
  <c r="AB126" i="31"/>
  <c r="AB127" i="31" s="1"/>
  <c r="G127" i="31"/>
  <c r="AA126" i="31"/>
  <c r="Z126" i="31"/>
  <c r="Y126" i="31"/>
  <c r="X126" i="31"/>
  <c r="W126" i="31"/>
  <c r="W127" i="31" s="1"/>
  <c r="B127" i="31" s="1"/>
  <c r="T126" i="31"/>
  <c r="L126" i="31"/>
  <c r="G126" i="31"/>
  <c r="D126" i="31"/>
  <c r="AP125" i="31"/>
  <c r="AN125" i="31"/>
  <c r="S125" i="31" s="1"/>
  <c r="AE125" i="31"/>
  <c r="J125" i="31" s="1"/>
  <c r="AO124" i="31"/>
  <c r="T124" i="31" s="1"/>
  <c r="AN124" i="31"/>
  <c r="AM124" i="31"/>
  <c r="AM125" i="31" s="1"/>
  <c r="R125" i="31" s="1"/>
  <c r="AL124" i="31"/>
  <c r="AK124" i="31"/>
  <c r="AJ124" i="31"/>
  <c r="AJ125" i="31" s="1"/>
  <c r="O125" i="31" s="1"/>
  <c r="AI124" i="31"/>
  <c r="AH124" i="31"/>
  <c r="AH125" i="31"/>
  <c r="M125" i="31" s="1"/>
  <c r="AG124" i="31"/>
  <c r="AF124" i="31"/>
  <c r="K124" i="31" s="1"/>
  <c r="AE124" i="31"/>
  <c r="J124" i="31" s="1"/>
  <c r="AD124" i="31"/>
  <c r="I125" i="31"/>
  <c r="AC124" i="31"/>
  <c r="AB124" i="31"/>
  <c r="AA124" i="31"/>
  <c r="AA125" i="31" s="1"/>
  <c r="F125" i="31" s="1"/>
  <c r="Z124" i="31"/>
  <c r="Z125" i="31"/>
  <c r="E125" i="31" s="1"/>
  <c r="Y124" i="31"/>
  <c r="X124" i="31"/>
  <c r="X125" i="31"/>
  <c r="C125" i="31" s="1"/>
  <c r="W124" i="31"/>
  <c r="B124" i="31" s="1"/>
  <c r="S124" i="31"/>
  <c r="L124" i="31"/>
  <c r="I124" i="31"/>
  <c r="AP123" i="31"/>
  <c r="AD123" i="31"/>
  <c r="I123" i="31" s="1"/>
  <c r="AO122" i="31"/>
  <c r="AO123" i="31"/>
  <c r="T123" i="31" s="1"/>
  <c r="AN122" i="31"/>
  <c r="AM122" i="31"/>
  <c r="AM123" i="31" s="1"/>
  <c r="R123" i="31" s="1"/>
  <c r="AL122" i="31"/>
  <c r="AL123" i="31" s="1"/>
  <c r="Q123" i="31" s="1"/>
  <c r="AK122" i="31"/>
  <c r="AJ122" i="31"/>
  <c r="O122" i="31" s="1"/>
  <c r="AI122" i="31"/>
  <c r="AH122" i="31"/>
  <c r="AH123" i="31" s="1"/>
  <c r="M123" i="31" s="1"/>
  <c r="AG122" i="31"/>
  <c r="AG123" i="31" s="1"/>
  <c r="L123" i="31"/>
  <c r="AF122" i="31"/>
  <c r="AE122" i="31"/>
  <c r="AE123" i="31"/>
  <c r="J123" i="31" s="1"/>
  <c r="AD122" i="31"/>
  <c r="I122" i="31" s="1"/>
  <c r="AC122" i="31"/>
  <c r="AB122" i="31"/>
  <c r="AA122" i="31"/>
  <c r="AA123" i="31" s="1"/>
  <c r="F123" i="31" s="1"/>
  <c r="Z122" i="31"/>
  <c r="Y122" i="31"/>
  <c r="X122" i="31"/>
  <c r="W122" i="31"/>
  <c r="W123" i="31"/>
  <c r="B123" i="31"/>
  <c r="T122" i="31"/>
  <c r="P122" i="31"/>
  <c r="L122" i="31"/>
  <c r="AP121" i="31"/>
  <c r="AD121" i="31"/>
  <c r="I121" i="31"/>
  <c r="AC121" i="31"/>
  <c r="H121" i="31"/>
  <c r="AB121" i="31"/>
  <c r="G121" i="31" s="1"/>
  <c r="AA121" i="31"/>
  <c r="F121" i="31" s="1"/>
  <c r="Z121" i="31"/>
  <c r="E121" i="31" s="1"/>
  <c r="Y121" i="31"/>
  <c r="D121" i="31" s="1"/>
  <c r="X121" i="31"/>
  <c r="C121" i="31"/>
  <c r="W121" i="31"/>
  <c r="B121" i="31"/>
  <c r="AO120" i="31"/>
  <c r="T120" i="31" s="1"/>
  <c r="AN120" i="31"/>
  <c r="AN121" i="31" s="1"/>
  <c r="S121" i="31" s="1"/>
  <c r="AM120" i="31"/>
  <c r="AL120" i="31"/>
  <c r="AK120" i="31"/>
  <c r="AK121" i="31"/>
  <c r="P121" i="31"/>
  <c r="AJ120" i="31"/>
  <c r="AI120" i="31"/>
  <c r="AI121" i="31"/>
  <c r="N121" i="31" s="1"/>
  <c r="AH120" i="31"/>
  <c r="AG120" i="31"/>
  <c r="AG121" i="31"/>
  <c r="L121" i="31" s="1"/>
  <c r="L120" i="31"/>
  <c r="AF120" i="31"/>
  <c r="AF121" i="31"/>
  <c r="K121" i="31"/>
  <c r="AE120" i="31"/>
  <c r="N120" i="31"/>
  <c r="K120" i="31"/>
  <c r="I120" i="31"/>
  <c r="H120" i="31"/>
  <c r="G120" i="31"/>
  <c r="F120" i="31"/>
  <c r="E120" i="31"/>
  <c r="D120" i="31"/>
  <c r="C120" i="31"/>
  <c r="B120" i="31"/>
  <c r="AP119" i="31"/>
  <c r="K119" i="31"/>
  <c r="AD119" i="31"/>
  <c r="I119" i="31"/>
  <c r="AC119" i="31"/>
  <c r="H119" i="31" s="1"/>
  <c r="AB119" i="31"/>
  <c r="G119" i="31" s="1"/>
  <c r="AA119" i="31"/>
  <c r="F119" i="31" s="1"/>
  <c r="Z119" i="31"/>
  <c r="E119" i="31" s="1"/>
  <c r="Y119" i="31"/>
  <c r="X119" i="31"/>
  <c r="C119" i="31" s="1"/>
  <c r="W119" i="31"/>
  <c r="B119" i="31" s="1"/>
  <c r="D119" i="31"/>
  <c r="AO118" i="31"/>
  <c r="AO119" i="31"/>
  <c r="T119" i="31"/>
  <c r="AN118" i="31"/>
  <c r="AM118" i="31"/>
  <c r="AL118" i="31"/>
  <c r="AK118" i="31"/>
  <c r="AJ118" i="31"/>
  <c r="AI118" i="31"/>
  <c r="AI119" i="31" s="1"/>
  <c r="N119" i="31" s="1"/>
  <c r="AH118" i="31"/>
  <c r="AH119" i="31" s="1"/>
  <c r="M119" i="31" s="1"/>
  <c r="AG118" i="31"/>
  <c r="AG119" i="31" s="1"/>
  <c r="L119" i="31" s="1"/>
  <c r="AF118" i="31"/>
  <c r="AF119" i="31" s="1"/>
  <c r="AE118" i="31"/>
  <c r="S118" i="31"/>
  <c r="P118" i="31"/>
  <c r="K118" i="31"/>
  <c r="I118" i="31"/>
  <c r="H118" i="31"/>
  <c r="G118" i="31"/>
  <c r="F118" i="31"/>
  <c r="E118" i="31"/>
  <c r="D118" i="31"/>
  <c r="C118" i="31"/>
  <c r="B118" i="31"/>
  <c r="AP117" i="31"/>
  <c r="K117" i="31"/>
  <c r="AD117" i="31"/>
  <c r="I117" i="31"/>
  <c r="AC117" i="31"/>
  <c r="H117" i="31" s="1"/>
  <c r="AB117" i="31"/>
  <c r="G117" i="31"/>
  <c r="AA117" i="31"/>
  <c r="F117" i="31"/>
  <c r="Z117" i="31"/>
  <c r="E117" i="31" s="1"/>
  <c r="Y117" i="31"/>
  <c r="D117" i="31" s="1"/>
  <c r="X117" i="31"/>
  <c r="C117" i="31"/>
  <c r="W117" i="31"/>
  <c r="B117" i="31"/>
  <c r="AO116" i="31"/>
  <c r="AO117" i="31" s="1"/>
  <c r="T117" i="31" s="1"/>
  <c r="AN116" i="31"/>
  <c r="AM116" i="31"/>
  <c r="AM117" i="31" s="1"/>
  <c r="R117" i="31" s="1"/>
  <c r="AL116" i="31"/>
  <c r="AK116" i="31"/>
  <c r="P116" i="31"/>
  <c r="AJ116" i="31"/>
  <c r="AI116" i="31"/>
  <c r="AI117" i="31" s="1"/>
  <c r="N117" i="31"/>
  <c r="AH116" i="31"/>
  <c r="AG116" i="31"/>
  <c r="AF116" i="31"/>
  <c r="AF117" i="31" s="1"/>
  <c r="AE116" i="31"/>
  <c r="AE117" i="31" s="1"/>
  <c r="J117" i="31"/>
  <c r="K116" i="31"/>
  <c r="I116" i="31"/>
  <c r="H116" i="31"/>
  <c r="G116" i="31"/>
  <c r="F116" i="31"/>
  <c r="E116" i="31"/>
  <c r="D116" i="31"/>
  <c r="C116" i="31"/>
  <c r="B116" i="31"/>
  <c r="AP115" i="31"/>
  <c r="AD115" i="31"/>
  <c r="I115" i="31" s="1"/>
  <c r="AC115" i="31"/>
  <c r="H115" i="31"/>
  <c r="AB115" i="31"/>
  <c r="G115" i="31" s="1"/>
  <c r="AA115" i="31"/>
  <c r="F115" i="31" s="1"/>
  <c r="Z115" i="31"/>
  <c r="E115" i="31" s="1"/>
  <c r="Y115" i="31"/>
  <c r="D115" i="31" s="1"/>
  <c r="X115" i="31"/>
  <c r="C115" i="31" s="1"/>
  <c r="W115" i="31"/>
  <c r="B115" i="31"/>
  <c r="AO114" i="31"/>
  <c r="AN114" i="31"/>
  <c r="AN115" i="31"/>
  <c r="S115" i="31" s="1"/>
  <c r="S114" i="31"/>
  <c r="AM114" i="31"/>
  <c r="AM115" i="31" s="1"/>
  <c r="R115" i="31" s="1"/>
  <c r="AL114" i="31"/>
  <c r="AK114" i="31"/>
  <c r="AJ114" i="31"/>
  <c r="AJ115" i="31"/>
  <c r="O115" i="31" s="1"/>
  <c r="AI114" i="31"/>
  <c r="AI115" i="31" s="1"/>
  <c r="N115" i="31" s="1"/>
  <c r="AH114" i="31"/>
  <c r="AH115" i="31"/>
  <c r="M115" i="31" s="1"/>
  <c r="AG114" i="31"/>
  <c r="AF114" i="31"/>
  <c r="K114" i="31"/>
  <c r="AE114" i="31"/>
  <c r="AE115" i="31"/>
  <c r="J115" i="31" s="1"/>
  <c r="R114" i="31"/>
  <c r="P114" i="31"/>
  <c r="M114" i="31"/>
  <c r="J114" i="31"/>
  <c r="I114" i="31"/>
  <c r="H114" i="31"/>
  <c r="G114" i="31"/>
  <c r="F114" i="31"/>
  <c r="E114" i="31"/>
  <c r="D114" i="31"/>
  <c r="C114" i="31"/>
  <c r="B114" i="31"/>
  <c r="AP113" i="31"/>
  <c r="AH113" i="31"/>
  <c r="M113" i="31" s="1"/>
  <c r="AD113" i="31"/>
  <c r="I113" i="31" s="1"/>
  <c r="AC113" i="31"/>
  <c r="H113" i="31" s="1"/>
  <c r="AB113" i="31"/>
  <c r="AA113" i="31"/>
  <c r="F113" i="31"/>
  <c r="Z113" i="31"/>
  <c r="E113" i="31"/>
  <c r="Y113" i="31"/>
  <c r="D113" i="31"/>
  <c r="X113" i="31"/>
  <c r="C113" i="31" s="1"/>
  <c r="W113" i="31"/>
  <c r="B113" i="31" s="1"/>
  <c r="G113" i="31"/>
  <c r="AO112" i="31"/>
  <c r="AN112" i="31"/>
  <c r="AN113" i="31" s="1"/>
  <c r="S113" i="31" s="1"/>
  <c r="AM112" i="31"/>
  <c r="AL112" i="31"/>
  <c r="Q113" i="31"/>
  <c r="AK112" i="31"/>
  <c r="AK113" i="31" s="1"/>
  <c r="P113" i="31" s="1"/>
  <c r="AJ112" i="31"/>
  <c r="AJ113" i="31" s="1"/>
  <c r="O113" i="31" s="1"/>
  <c r="AI112" i="31"/>
  <c r="AH112" i="31"/>
  <c r="M112" i="31"/>
  <c r="AG112" i="31"/>
  <c r="L112" i="31" s="1"/>
  <c r="AG113" i="31"/>
  <c r="L113" i="31"/>
  <c r="AF112" i="31"/>
  <c r="AF113" i="31" s="1"/>
  <c r="K113" i="31" s="1"/>
  <c r="AE112" i="31"/>
  <c r="AE113" i="31" s="1"/>
  <c r="J113" i="31"/>
  <c r="Q112" i="31"/>
  <c r="O112" i="31"/>
  <c r="J112" i="31"/>
  <c r="I112" i="31"/>
  <c r="H112" i="31"/>
  <c r="G112" i="31"/>
  <c r="F112" i="31"/>
  <c r="E112" i="31"/>
  <c r="D112" i="31"/>
  <c r="C112" i="31"/>
  <c r="B112" i="31"/>
  <c r="AP111" i="31"/>
  <c r="L111" i="31"/>
  <c r="AE111" i="31"/>
  <c r="J111" i="31" s="1"/>
  <c r="AD111" i="31"/>
  <c r="I111" i="31" s="1"/>
  <c r="AC111" i="31"/>
  <c r="H111" i="31"/>
  <c r="AB111" i="31"/>
  <c r="G111" i="31" s="1"/>
  <c r="AA111" i="31"/>
  <c r="F111" i="31"/>
  <c r="Z111" i="31"/>
  <c r="E111" i="31" s="1"/>
  <c r="Y111" i="31"/>
  <c r="X111" i="31"/>
  <c r="W111" i="31"/>
  <c r="B111" i="31" s="1"/>
  <c r="D111" i="31"/>
  <c r="C111" i="31"/>
  <c r="AN110" i="31"/>
  <c r="AM110" i="31"/>
  <c r="AM111" i="31" s="1"/>
  <c r="R111" i="31" s="1"/>
  <c r="AL110" i="31"/>
  <c r="AK110" i="31"/>
  <c r="AK111" i="31" s="1"/>
  <c r="P111" i="31" s="1"/>
  <c r="AJ110" i="31"/>
  <c r="AI110" i="31"/>
  <c r="AH110" i="31"/>
  <c r="AH111" i="31" s="1"/>
  <c r="M111" i="31" s="1"/>
  <c r="M110" i="31"/>
  <c r="AG110" i="31"/>
  <c r="AG111" i="31" s="1"/>
  <c r="AF110" i="31"/>
  <c r="AF111" i="31"/>
  <c r="K111" i="31" s="1"/>
  <c r="AE110" i="31"/>
  <c r="J110" i="31" s="1"/>
  <c r="R110" i="31"/>
  <c r="P110" i="31"/>
  <c r="O110" i="31"/>
  <c r="L110" i="31"/>
  <c r="I110" i="31"/>
  <c r="H110" i="31"/>
  <c r="G110" i="31"/>
  <c r="F110" i="31"/>
  <c r="E110" i="31"/>
  <c r="D110" i="31"/>
  <c r="C110" i="31"/>
  <c r="B110" i="31"/>
  <c r="AP109" i="31"/>
  <c r="AE109" i="31"/>
  <c r="J109" i="31" s="1"/>
  <c r="AD109" i="31"/>
  <c r="I109" i="31"/>
  <c r="AC109" i="31"/>
  <c r="H109" i="31" s="1"/>
  <c r="AB109" i="31"/>
  <c r="G109" i="31" s="1"/>
  <c r="AA109" i="31"/>
  <c r="Z109" i="31"/>
  <c r="E109" i="31" s="1"/>
  <c r="Y109" i="31"/>
  <c r="D109" i="31" s="1"/>
  <c r="X109" i="31"/>
  <c r="C109" i="31" s="1"/>
  <c r="W109" i="31"/>
  <c r="B109" i="31"/>
  <c r="F109" i="31"/>
  <c r="AM108" i="31"/>
  <c r="AL108" i="31"/>
  <c r="AK108" i="31"/>
  <c r="AJ108" i="31"/>
  <c r="O108" i="31"/>
  <c r="AI108" i="31"/>
  <c r="AH108" i="31"/>
  <c r="AG108" i="31"/>
  <c r="AG109" i="31"/>
  <c r="L109" i="31"/>
  <c r="AF108" i="31"/>
  <c r="AE108" i="31"/>
  <c r="J108" i="31"/>
  <c r="I108" i="31"/>
  <c r="H108" i="31"/>
  <c r="G108" i="31"/>
  <c r="F108" i="31"/>
  <c r="E108" i="31"/>
  <c r="D108" i="31"/>
  <c r="C108" i="31"/>
  <c r="B108" i="31"/>
  <c r="AP107" i="31"/>
  <c r="AD107" i="31"/>
  <c r="AC107" i="31"/>
  <c r="AB107" i="31"/>
  <c r="AA107" i="31"/>
  <c r="Z107" i="31"/>
  <c r="Y107" i="31"/>
  <c r="X107" i="31"/>
  <c r="W107" i="31"/>
  <c r="I107" i="31"/>
  <c r="H107" i="31"/>
  <c r="G107" i="31"/>
  <c r="F107" i="31"/>
  <c r="E107" i="31"/>
  <c r="D107" i="31"/>
  <c r="C107" i="31"/>
  <c r="B107" i="31"/>
  <c r="AL106" i="31"/>
  <c r="Q106" i="31" s="1"/>
  <c r="AL107" i="31"/>
  <c r="Q107" i="31" s="1"/>
  <c r="AK106" i="31"/>
  <c r="AJ106" i="31"/>
  <c r="AI106" i="31"/>
  <c r="N106" i="31" s="1"/>
  <c r="AH106" i="31"/>
  <c r="AH107" i="31"/>
  <c r="M107" i="31"/>
  <c r="AG106" i="31"/>
  <c r="AF106" i="31"/>
  <c r="K106" i="31" s="1"/>
  <c r="AF107" i="31"/>
  <c r="K107" i="31"/>
  <c r="AE106" i="31"/>
  <c r="M106" i="31"/>
  <c r="I106" i="31"/>
  <c r="H106" i="31"/>
  <c r="G106" i="31"/>
  <c r="F106" i="31"/>
  <c r="E106" i="31"/>
  <c r="D106" i="31"/>
  <c r="C106" i="31"/>
  <c r="B106" i="31"/>
  <c r="AP105" i="31"/>
  <c r="AD105" i="31"/>
  <c r="I105" i="31" s="1"/>
  <c r="AC105" i="31"/>
  <c r="H105" i="31" s="1"/>
  <c r="AB105" i="31"/>
  <c r="AA105" i="31"/>
  <c r="F105" i="31" s="1"/>
  <c r="Z105" i="31"/>
  <c r="E105" i="31"/>
  <c r="Y105" i="31"/>
  <c r="X105" i="31"/>
  <c r="C105" i="31"/>
  <c r="W105" i="31"/>
  <c r="B105" i="31"/>
  <c r="G105" i="31"/>
  <c r="D105" i="31"/>
  <c r="AK104" i="31"/>
  <c r="AJ104" i="31"/>
  <c r="AJ105" i="31" s="1"/>
  <c r="O105" i="31"/>
  <c r="AI104" i="31"/>
  <c r="N104" i="31" s="1"/>
  <c r="AH104" i="31"/>
  <c r="AH105" i="31" s="1"/>
  <c r="M105" i="31" s="1"/>
  <c r="AG104" i="31"/>
  <c r="AF104" i="31"/>
  <c r="AF105" i="31"/>
  <c r="K105" i="31"/>
  <c r="AE104" i="31"/>
  <c r="AE105" i="31" s="1"/>
  <c r="J105" i="31" s="1"/>
  <c r="J104" i="31"/>
  <c r="K104" i="31"/>
  <c r="I104" i="31"/>
  <c r="H104" i="31"/>
  <c r="G104" i="31"/>
  <c r="F104" i="31"/>
  <c r="E104" i="31"/>
  <c r="D104" i="31"/>
  <c r="C104" i="31"/>
  <c r="B104" i="31"/>
  <c r="AP103" i="31"/>
  <c r="AE103" i="31"/>
  <c r="J103" i="31"/>
  <c r="AD103" i="31"/>
  <c r="I103" i="31"/>
  <c r="AC103" i="31"/>
  <c r="AB103" i="31"/>
  <c r="G103" i="31" s="1"/>
  <c r="AA103" i="31"/>
  <c r="F103" i="31"/>
  <c r="Z103" i="31"/>
  <c r="E103" i="31" s="1"/>
  <c r="Y103" i="31"/>
  <c r="D103" i="31" s="1"/>
  <c r="X103" i="31"/>
  <c r="C103" i="31" s="1"/>
  <c r="W103" i="31"/>
  <c r="H103" i="31"/>
  <c r="B103" i="31"/>
  <c r="AJ102" i="31"/>
  <c r="AI102" i="31"/>
  <c r="AH102" i="31"/>
  <c r="AG102" i="31"/>
  <c r="AG103" i="31"/>
  <c r="L103" i="31"/>
  <c r="AF102" i="31"/>
  <c r="AE102" i="31"/>
  <c r="J102" i="31"/>
  <c r="I102" i="31"/>
  <c r="H102" i="31"/>
  <c r="G102" i="31"/>
  <c r="F102" i="31"/>
  <c r="E102" i="31"/>
  <c r="D102" i="31"/>
  <c r="C102" i="31"/>
  <c r="B102" i="31"/>
  <c r="AP101" i="31"/>
  <c r="AD101" i="31"/>
  <c r="I101" i="31"/>
  <c r="AC101" i="31"/>
  <c r="H101" i="31"/>
  <c r="AB101" i="31"/>
  <c r="AA101" i="31"/>
  <c r="Z101" i="31"/>
  <c r="E101" i="31" s="1"/>
  <c r="Y101" i="31"/>
  <c r="D101" i="31"/>
  <c r="X101" i="31"/>
  <c r="W101" i="31"/>
  <c r="B101" i="31"/>
  <c r="G101" i="31"/>
  <c r="F101" i="31"/>
  <c r="C101" i="31"/>
  <c r="AI100" i="31"/>
  <c r="AH100" i="31"/>
  <c r="AG100" i="31"/>
  <c r="AG101" i="31"/>
  <c r="L101" i="31"/>
  <c r="L100" i="31"/>
  <c r="AF100" i="31"/>
  <c r="AF101" i="31" s="1"/>
  <c r="K100" i="31"/>
  <c r="K101" i="31"/>
  <c r="AE100" i="31"/>
  <c r="I100" i="31"/>
  <c r="H100" i="31"/>
  <c r="G100" i="31"/>
  <c r="F100" i="31"/>
  <c r="E100" i="31"/>
  <c r="D100" i="31"/>
  <c r="C100" i="31"/>
  <c r="B100" i="31"/>
  <c r="AP99" i="31"/>
  <c r="AD99" i="31"/>
  <c r="AC99" i="31"/>
  <c r="H99" i="31" s="1"/>
  <c r="AB99" i="31"/>
  <c r="G99" i="31"/>
  <c r="AA99" i="31"/>
  <c r="F99" i="31" s="1"/>
  <c r="Z99" i="31"/>
  <c r="E99" i="31" s="1"/>
  <c r="Y99" i="31"/>
  <c r="D99" i="31" s="1"/>
  <c r="X99" i="31"/>
  <c r="C99" i="31" s="1"/>
  <c r="W99" i="31"/>
  <c r="B99" i="31" s="1"/>
  <c r="I99" i="31"/>
  <c r="AH98" i="31"/>
  <c r="M98" i="31"/>
  <c r="AG98" i="31"/>
  <c r="AG99" i="31" s="1"/>
  <c r="L99" i="31" s="1"/>
  <c r="AF98" i="31"/>
  <c r="AE98" i="31"/>
  <c r="AE99" i="31"/>
  <c r="J99" i="31" s="1"/>
  <c r="J98" i="31"/>
  <c r="I98" i="31"/>
  <c r="H98" i="31"/>
  <c r="G98" i="31"/>
  <c r="F98" i="31"/>
  <c r="E98" i="31"/>
  <c r="D98" i="31"/>
  <c r="C98" i="31"/>
  <c r="B98" i="31"/>
  <c r="AP97" i="31"/>
  <c r="AD97" i="31"/>
  <c r="I97" i="31"/>
  <c r="AC97" i="31"/>
  <c r="H97" i="31"/>
  <c r="AB97" i="31"/>
  <c r="G97" i="31" s="1"/>
  <c r="AA97" i="31"/>
  <c r="F97" i="31" s="1"/>
  <c r="Z97" i="31"/>
  <c r="E97" i="31" s="1"/>
  <c r="Y97" i="31"/>
  <c r="D97" i="31" s="1"/>
  <c r="X97" i="31"/>
  <c r="C97" i="31" s="1"/>
  <c r="W97" i="31"/>
  <c r="B97" i="31"/>
  <c r="AG96" i="31"/>
  <c r="AG97" i="31"/>
  <c r="L97" i="31" s="1"/>
  <c r="AF96" i="31"/>
  <c r="AF97" i="31" s="1"/>
  <c r="K97" i="31" s="1"/>
  <c r="AE96" i="31"/>
  <c r="AE97" i="31" s="1"/>
  <c r="J97" i="31" s="1"/>
  <c r="L96" i="31"/>
  <c r="I96" i="31"/>
  <c r="H96" i="31"/>
  <c r="G96" i="31"/>
  <c r="F96" i="31"/>
  <c r="E96" i="31"/>
  <c r="D96" i="31"/>
  <c r="C96" i="31"/>
  <c r="B96" i="31"/>
  <c r="AE95" i="31"/>
  <c r="J95" i="31" s="1"/>
  <c r="AD95" i="31"/>
  <c r="I95" i="31" s="1"/>
  <c r="AC95" i="31"/>
  <c r="H95" i="31"/>
  <c r="AB95" i="31"/>
  <c r="G95" i="31" s="1"/>
  <c r="AA95" i="31"/>
  <c r="Z95" i="31"/>
  <c r="E95" i="31" s="1"/>
  <c r="Y95" i="31"/>
  <c r="D95" i="31" s="1"/>
  <c r="X95" i="31"/>
  <c r="C95" i="31" s="1"/>
  <c r="W95" i="31"/>
  <c r="B95" i="31" s="1"/>
  <c r="F95" i="31"/>
  <c r="AF94" i="31"/>
  <c r="AE94" i="31"/>
  <c r="J94" i="31" s="1"/>
  <c r="I94" i="31"/>
  <c r="H94" i="31"/>
  <c r="G94" i="31"/>
  <c r="F94" i="31"/>
  <c r="E94" i="31"/>
  <c r="D94" i="31"/>
  <c r="C94" i="31"/>
  <c r="B94" i="31"/>
  <c r="AD93" i="31"/>
  <c r="I93" i="31" s="1"/>
  <c r="AC93" i="31"/>
  <c r="H93" i="31" s="1"/>
  <c r="AB93" i="31"/>
  <c r="G93" i="31"/>
  <c r="AA93" i="31"/>
  <c r="F93" i="31"/>
  <c r="Z93" i="31"/>
  <c r="E93" i="31" s="1"/>
  <c r="Y93" i="31"/>
  <c r="D93" i="31"/>
  <c r="X93" i="31"/>
  <c r="C93" i="31" s="1"/>
  <c r="W93" i="31"/>
  <c r="B93" i="31"/>
  <c r="AE92" i="31"/>
  <c r="I92" i="31"/>
  <c r="H92" i="31"/>
  <c r="G92" i="31"/>
  <c r="F92" i="31"/>
  <c r="E92" i="31"/>
  <c r="D92" i="31"/>
  <c r="C92" i="31"/>
  <c r="B92" i="31"/>
  <c r="AD91" i="31"/>
  <c r="AC91" i="31"/>
  <c r="AB91" i="31"/>
  <c r="AA91" i="31"/>
  <c r="Z91" i="31"/>
  <c r="Y91" i="31"/>
  <c r="X91" i="31"/>
  <c r="W91" i="31"/>
  <c r="I91" i="31"/>
  <c r="H91" i="31"/>
  <c r="G91" i="31"/>
  <c r="F91" i="31"/>
  <c r="E91" i="31"/>
  <c r="D91" i="31"/>
  <c r="C91" i="31"/>
  <c r="B91" i="31"/>
  <c r="I90" i="31"/>
  <c r="H90" i="31"/>
  <c r="G90" i="31"/>
  <c r="F90" i="31"/>
  <c r="E90" i="31"/>
  <c r="D90" i="31"/>
  <c r="C90" i="31"/>
  <c r="B90" i="31"/>
  <c r="AC89" i="31"/>
  <c r="H89" i="31" s="1"/>
  <c r="AB89" i="31"/>
  <c r="G89" i="31" s="1"/>
  <c r="AA89" i="31"/>
  <c r="F89" i="31"/>
  <c r="Z89" i="31"/>
  <c r="E89" i="31"/>
  <c r="Y89" i="31"/>
  <c r="D89" i="31" s="1"/>
  <c r="X89" i="31"/>
  <c r="C89" i="31" s="1"/>
  <c r="W89" i="31"/>
  <c r="B89" i="31" s="1"/>
  <c r="H88" i="31"/>
  <c r="G88" i="31"/>
  <c r="F88" i="31"/>
  <c r="E88" i="31"/>
  <c r="D88" i="31"/>
  <c r="C88" i="31"/>
  <c r="B88" i="31"/>
  <c r="AB87" i="31"/>
  <c r="AA87" i="31"/>
  <c r="F87" i="31" s="1"/>
  <c r="Z87" i="31"/>
  <c r="E87" i="31"/>
  <c r="Y87" i="31"/>
  <c r="D87" i="31" s="1"/>
  <c r="X87" i="31"/>
  <c r="W87" i="31"/>
  <c r="B87" i="31" s="1"/>
  <c r="G87" i="31"/>
  <c r="C87" i="31"/>
  <c r="G86" i="31"/>
  <c r="F86" i="31"/>
  <c r="E86" i="31"/>
  <c r="D86" i="31"/>
  <c r="C86" i="31"/>
  <c r="B86" i="31"/>
  <c r="AA85" i="31"/>
  <c r="F85" i="31" s="1"/>
  <c r="Z85" i="31"/>
  <c r="E85" i="31" s="1"/>
  <c r="Y85" i="31"/>
  <c r="D85" i="31" s="1"/>
  <c r="X85" i="31"/>
  <c r="W85" i="31"/>
  <c r="B85" i="31" s="1"/>
  <c r="C85" i="31"/>
  <c r="F84" i="31"/>
  <c r="E84" i="31"/>
  <c r="D84" i="31"/>
  <c r="C84" i="31"/>
  <c r="B84" i="31"/>
  <c r="Z83" i="31"/>
  <c r="E83" i="31"/>
  <c r="Y83" i="31"/>
  <c r="D83" i="31" s="1"/>
  <c r="X83" i="31"/>
  <c r="C83" i="31" s="1"/>
  <c r="W83" i="31"/>
  <c r="B83" i="31"/>
  <c r="E82" i="31"/>
  <c r="D82" i="31"/>
  <c r="C82" i="31"/>
  <c r="B82" i="31"/>
  <c r="Y81" i="31"/>
  <c r="D81" i="31" s="1"/>
  <c r="X81" i="31"/>
  <c r="C81" i="31"/>
  <c r="W81" i="31"/>
  <c r="B81" i="31" s="1"/>
  <c r="D80" i="31"/>
  <c r="C80" i="31"/>
  <c r="B80" i="31"/>
  <c r="X79" i="31"/>
  <c r="C79" i="31"/>
  <c r="W79" i="31"/>
  <c r="B79" i="31" s="1"/>
  <c r="C78" i="31"/>
  <c r="B78" i="31"/>
  <c r="W77" i="31"/>
  <c r="B77" i="31"/>
  <c r="B76" i="31"/>
  <c r="AG120" i="30"/>
  <c r="L120" i="30" s="1"/>
  <c r="AG118" i="30"/>
  <c r="AG119" i="30" s="1"/>
  <c r="L119" i="30" s="1"/>
  <c r="AG116" i="30"/>
  <c r="AG114" i="30"/>
  <c r="L114" i="30" s="1"/>
  <c r="AG112" i="30"/>
  <c r="AG110" i="30"/>
  <c r="L110" i="30"/>
  <c r="AG108" i="30"/>
  <c r="AG106" i="30"/>
  <c r="L106" i="30" s="1"/>
  <c r="AG104" i="30"/>
  <c r="L104" i="30" s="1"/>
  <c r="AG102" i="30"/>
  <c r="L102" i="30"/>
  <c r="AG100" i="30"/>
  <c r="AG101" i="30" s="1"/>
  <c r="AG98" i="30"/>
  <c r="L98" i="30" s="1"/>
  <c r="AG99" i="30"/>
  <c r="L99" i="30" s="1"/>
  <c r="AG96" i="30"/>
  <c r="AF120" i="30"/>
  <c r="AF118" i="30"/>
  <c r="AF116" i="30"/>
  <c r="K116" i="30" s="1"/>
  <c r="AF114" i="30"/>
  <c r="AF115" i="30"/>
  <c r="K115" i="30" s="1"/>
  <c r="AF112" i="30"/>
  <c r="AF113" i="30" s="1"/>
  <c r="K113" i="30" s="1"/>
  <c r="AF110" i="30"/>
  <c r="AF108" i="30"/>
  <c r="K108" i="30" s="1"/>
  <c r="AF106" i="30"/>
  <c r="K106" i="30" s="1"/>
  <c r="AF104" i="30"/>
  <c r="AF102" i="30"/>
  <c r="K102" i="30"/>
  <c r="AF100" i="30"/>
  <c r="K100" i="30"/>
  <c r="AF98" i="30"/>
  <c r="K98" i="30" s="1"/>
  <c r="AF96" i="30"/>
  <c r="K96" i="30" s="1"/>
  <c r="AF94" i="30"/>
  <c r="AF95" i="30" s="1"/>
  <c r="K95" i="30"/>
  <c r="AE120" i="30"/>
  <c r="J120" i="30"/>
  <c r="AE121" i="30"/>
  <c r="J121" i="30" s="1"/>
  <c r="AE118" i="30"/>
  <c r="J118" i="30" s="1"/>
  <c r="AE116" i="30"/>
  <c r="AE117" i="30" s="1"/>
  <c r="J117" i="30" s="1"/>
  <c r="AE114" i="30"/>
  <c r="AE112" i="30"/>
  <c r="J112" i="30" s="1"/>
  <c r="AE113" i="30"/>
  <c r="J113" i="30" s="1"/>
  <c r="AE110" i="30"/>
  <c r="AE108" i="30"/>
  <c r="AE106" i="30"/>
  <c r="AE104" i="30"/>
  <c r="AE105" i="30"/>
  <c r="J105" i="30" s="1"/>
  <c r="AE102" i="30"/>
  <c r="AE103" i="30"/>
  <c r="J103" i="30" s="1"/>
  <c r="AE100" i="30"/>
  <c r="AE98" i="30"/>
  <c r="AE96" i="30"/>
  <c r="AE92" i="30"/>
  <c r="J92" i="30"/>
  <c r="AE94" i="30"/>
  <c r="W122" i="30"/>
  <c r="B122" i="30" s="1"/>
  <c r="AP133" i="30"/>
  <c r="AP131" i="30"/>
  <c r="AP129" i="30"/>
  <c r="AP127" i="30"/>
  <c r="AP125" i="30"/>
  <c r="AP123" i="30"/>
  <c r="AP121" i="30"/>
  <c r="AP119" i="30"/>
  <c r="AP117" i="30"/>
  <c r="AP115" i="30"/>
  <c r="AP113" i="30"/>
  <c r="AP111" i="30"/>
  <c r="AP109" i="30"/>
  <c r="AP107" i="30"/>
  <c r="AP105" i="30"/>
  <c r="AP103" i="30"/>
  <c r="AP101" i="30"/>
  <c r="AP99" i="30"/>
  <c r="AP97" i="30"/>
  <c r="X135" i="30"/>
  <c r="Y135" i="30"/>
  <c r="Z135" i="30"/>
  <c r="AA135" i="30"/>
  <c r="AB135" i="30"/>
  <c r="AC135" i="30"/>
  <c r="AD135" i="30"/>
  <c r="AE135" i="30"/>
  <c r="AF135" i="30"/>
  <c r="AG135" i="30"/>
  <c r="AH135" i="30"/>
  <c r="AI135" i="30"/>
  <c r="AJ135" i="30"/>
  <c r="AK135" i="30"/>
  <c r="AL135" i="30"/>
  <c r="AM135" i="30"/>
  <c r="AN135" i="30"/>
  <c r="AO135" i="30"/>
  <c r="W135" i="30"/>
  <c r="AD121" i="30"/>
  <c r="I121" i="30" s="1"/>
  <c r="AC121" i="30"/>
  <c r="H121" i="30"/>
  <c r="AB121" i="30"/>
  <c r="G121" i="30"/>
  <c r="AA121" i="30"/>
  <c r="Z121" i="30"/>
  <c r="E121" i="30"/>
  <c r="Y121" i="30"/>
  <c r="X121" i="30"/>
  <c r="C121" i="30"/>
  <c r="W121" i="30"/>
  <c r="AD119" i="30"/>
  <c r="I119" i="30" s="1"/>
  <c r="AC119" i="30"/>
  <c r="H119" i="30" s="1"/>
  <c r="AB119" i="30"/>
  <c r="AA119" i="30"/>
  <c r="F119" i="30" s="1"/>
  <c r="Z119" i="30"/>
  <c r="E119" i="30"/>
  <c r="Y119" i="30"/>
  <c r="D119" i="30"/>
  <c r="X119" i="30"/>
  <c r="C119" i="30" s="1"/>
  <c r="W119" i="30"/>
  <c r="B119" i="30"/>
  <c r="AD117" i="30"/>
  <c r="AC117" i="30"/>
  <c r="AB117" i="30"/>
  <c r="G117" i="30" s="1"/>
  <c r="AA117" i="30"/>
  <c r="F117" i="30"/>
  <c r="Z117" i="30"/>
  <c r="E117" i="30" s="1"/>
  <c r="Y117" i="30"/>
  <c r="D117" i="30"/>
  <c r="X117" i="30"/>
  <c r="W117" i="30"/>
  <c r="B117" i="30"/>
  <c r="AD115" i="30"/>
  <c r="I115" i="30"/>
  <c r="AC115" i="30"/>
  <c r="H115" i="30" s="1"/>
  <c r="AB115" i="30"/>
  <c r="G115" i="30" s="1"/>
  <c r="AA115" i="30"/>
  <c r="Z115" i="30"/>
  <c r="E115" i="30" s="1"/>
  <c r="Y115" i="30"/>
  <c r="X115" i="30"/>
  <c r="W115" i="30"/>
  <c r="B115" i="30" s="1"/>
  <c r="AD113" i="30"/>
  <c r="I113" i="30" s="1"/>
  <c r="AC113" i="30"/>
  <c r="H113" i="30"/>
  <c r="AB113" i="30"/>
  <c r="G113" i="30"/>
  <c r="AA113" i="30"/>
  <c r="F113" i="30"/>
  <c r="Z113" i="30"/>
  <c r="Y113" i="30"/>
  <c r="D113" i="30" s="1"/>
  <c r="X113" i="30"/>
  <c r="W113" i="30"/>
  <c r="AD111" i="30"/>
  <c r="AC111" i="30"/>
  <c r="H111" i="30"/>
  <c r="AB111" i="30"/>
  <c r="G111" i="30" s="1"/>
  <c r="AA111" i="30"/>
  <c r="F111" i="30"/>
  <c r="Z111" i="30"/>
  <c r="E111" i="30"/>
  <c r="Y111" i="30"/>
  <c r="X111" i="30"/>
  <c r="C111" i="30"/>
  <c r="W111" i="30"/>
  <c r="B111" i="30" s="1"/>
  <c r="AD109" i="30"/>
  <c r="AC109" i="30"/>
  <c r="AB109" i="30"/>
  <c r="G109" i="30" s="1"/>
  <c r="AA109" i="30"/>
  <c r="Z109" i="30"/>
  <c r="E109" i="30" s="1"/>
  <c r="Y109" i="30"/>
  <c r="X109" i="30"/>
  <c r="C109" i="30" s="1"/>
  <c r="W109" i="30"/>
  <c r="B109" i="30" s="1"/>
  <c r="AD107" i="30"/>
  <c r="AC107" i="30"/>
  <c r="AB107" i="30"/>
  <c r="AA107" i="30"/>
  <c r="F107" i="30" s="1"/>
  <c r="Z107" i="30"/>
  <c r="E107" i="30" s="1"/>
  <c r="Y107" i="30"/>
  <c r="X107" i="30"/>
  <c r="C107" i="30" s="1"/>
  <c r="W107" i="30"/>
  <c r="B107" i="30"/>
  <c r="AD105" i="30"/>
  <c r="I105" i="30" s="1"/>
  <c r="AC105" i="30"/>
  <c r="H105" i="30" s="1"/>
  <c r="AB105" i="30"/>
  <c r="AA105" i="30"/>
  <c r="F105" i="30" s="1"/>
  <c r="Z105" i="30"/>
  <c r="E105" i="30" s="1"/>
  <c r="Y105" i="30"/>
  <c r="D105" i="30"/>
  <c r="X105" i="30"/>
  <c r="C105" i="30" s="1"/>
  <c r="W105" i="30"/>
  <c r="B105" i="30"/>
  <c r="AD103" i="30"/>
  <c r="I103" i="30" s="1"/>
  <c r="AC103" i="30"/>
  <c r="H103" i="30" s="1"/>
  <c r="AB103" i="30"/>
  <c r="AA103" i="30"/>
  <c r="F103" i="30" s="1"/>
  <c r="Z103" i="30"/>
  <c r="E103" i="30"/>
  <c r="Y103" i="30"/>
  <c r="D103" i="30" s="1"/>
  <c r="X103" i="30"/>
  <c r="C103" i="30"/>
  <c r="W103" i="30"/>
  <c r="B103" i="30"/>
  <c r="AD101" i="30"/>
  <c r="AC101" i="30"/>
  <c r="H101" i="30"/>
  <c r="AB101" i="30"/>
  <c r="AA101" i="30"/>
  <c r="F101" i="30"/>
  <c r="Z101" i="30"/>
  <c r="E101" i="30" s="1"/>
  <c r="Y101" i="30"/>
  <c r="X101" i="30"/>
  <c r="C101" i="30" s="1"/>
  <c r="W101" i="30"/>
  <c r="B101" i="30"/>
  <c r="AD99" i="30"/>
  <c r="I99" i="30" s="1"/>
  <c r="AC99" i="30"/>
  <c r="AB99" i="30"/>
  <c r="G99" i="30" s="1"/>
  <c r="AA99" i="30"/>
  <c r="Z99" i="30"/>
  <c r="E99" i="30" s="1"/>
  <c r="Y99" i="30"/>
  <c r="X99" i="30"/>
  <c r="W99" i="30"/>
  <c r="B99" i="30" s="1"/>
  <c r="AD97" i="30"/>
  <c r="AC97" i="30"/>
  <c r="H97" i="30" s="1"/>
  <c r="AB97" i="30"/>
  <c r="AA97" i="30"/>
  <c r="Z97" i="30"/>
  <c r="E97" i="30"/>
  <c r="Y97" i="30"/>
  <c r="D97" i="30" s="1"/>
  <c r="X97" i="30"/>
  <c r="C97" i="30" s="1"/>
  <c r="W97" i="30"/>
  <c r="B97" i="30"/>
  <c r="AD95" i="30"/>
  <c r="AC95" i="30"/>
  <c r="AB95" i="30"/>
  <c r="G95" i="30"/>
  <c r="AA95" i="30"/>
  <c r="F95" i="30" s="1"/>
  <c r="Z95" i="30"/>
  <c r="E95" i="30" s="1"/>
  <c r="Y95" i="30"/>
  <c r="D95" i="30" s="1"/>
  <c r="X95" i="30"/>
  <c r="W95" i="30"/>
  <c r="B95" i="30"/>
  <c r="AD93" i="30"/>
  <c r="I93" i="30"/>
  <c r="AC93" i="30"/>
  <c r="AB93" i="30"/>
  <c r="AA93" i="30"/>
  <c r="F93" i="30" s="1"/>
  <c r="Z93" i="30"/>
  <c r="E93" i="30"/>
  <c r="Y93" i="30"/>
  <c r="D93" i="30"/>
  <c r="X93" i="30"/>
  <c r="C93" i="30" s="1"/>
  <c r="W93" i="30"/>
  <c r="AD91" i="30"/>
  <c r="AC91" i="30"/>
  <c r="AB91" i="30"/>
  <c r="AA91" i="30"/>
  <c r="Z91" i="30"/>
  <c r="E91" i="30" s="1"/>
  <c r="Y91" i="30"/>
  <c r="D91" i="30" s="1"/>
  <c r="X91" i="30"/>
  <c r="C91" i="30" s="1"/>
  <c r="W91" i="30"/>
  <c r="B91" i="30"/>
  <c r="AC89" i="30"/>
  <c r="H89" i="30"/>
  <c r="AB89" i="30"/>
  <c r="G89" i="30" s="1"/>
  <c r="AA89" i="30"/>
  <c r="F89" i="30" s="1"/>
  <c r="Z89" i="30"/>
  <c r="E89" i="30" s="1"/>
  <c r="Y89" i="30"/>
  <c r="X89" i="30"/>
  <c r="W89" i="30"/>
  <c r="AB87" i="30"/>
  <c r="AA87" i="30"/>
  <c r="F87" i="30" s="1"/>
  <c r="Z87" i="30"/>
  <c r="E87" i="30" s="1"/>
  <c r="Y87" i="30"/>
  <c r="D87" i="30" s="1"/>
  <c r="X87" i="30"/>
  <c r="C87" i="30"/>
  <c r="W87" i="30"/>
  <c r="AA85" i="30"/>
  <c r="F85" i="30"/>
  <c r="Z85" i="30"/>
  <c r="Y85" i="30"/>
  <c r="D85" i="30" s="1"/>
  <c r="X85" i="30"/>
  <c r="W85" i="30"/>
  <c r="B85" i="30"/>
  <c r="Z83" i="30"/>
  <c r="Y83" i="30"/>
  <c r="X83" i="30"/>
  <c r="C83" i="30" s="1"/>
  <c r="W83" i="30"/>
  <c r="Y81" i="30"/>
  <c r="X81" i="30"/>
  <c r="W81" i="30"/>
  <c r="B81" i="30"/>
  <c r="X79" i="30"/>
  <c r="C79" i="30"/>
  <c r="W79" i="30"/>
  <c r="B79" i="30" s="1"/>
  <c r="T203" i="30"/>
  <c r="S203" i="30"/>
  <c r="AN133" i="30" s="1"/>
  <c r="R203" i="30"/>
  <c r="Q203" i="30"/>
  <c r="P203" i="30"/>
  <c r="O203" i="30"/>
  <c r="N203" i="30"/>
  <c r="AI133" i="30" s="1"/>
  <c r="N133" i="30" s="1"/>
  <c r="M203" i="30"/>
  <c r="AH133" i="30" s="1"/>
  <c r="L203" i="30"/>
  <c r="AG133" i="30" s="1"/>
  <c r="L133" i="30" s="1"/>
  <c r="K203" i="30"/>
  <c r="J203" i="30"/>
  <c r="I203" i="30"/>
  <c r="H203" i="30"/>
  <c r="G203" i="30"/>
  <c r="F203" i="30"/>
  <c r="E203" i="30"/>
  <c r="D203" i="30"/>
  <c r="C203" i="30"/>
  <c r="X133" i="30" s="1"/>
  <c r="C133" i="30" s="1"/>
  <c r="B203" i="30"/>
  <c r="T201" i="30"/>
  <c r="S201" i="30"/>
  <c r="R201" i="30"/>
  <c r="Q201" i="30"/>
  <c r="AL131" i="30"/>
  <c r="Q131" i="30" s="1"/>
  <c r="P201" i="30"/>
  <c r="O201" i="30"/>
  <c r="N201" i="30"/>
  <c r="M201" i="30"/>
  <c r="L201" i="30"/>
  <c r="K201" i="30"/>
  <c r="J201" i="30"/>
  <c r="AE131" i="30" s="1"/>
  <c r="J131" i="30" s="1"/>
  <c r="I201" i="30"/>
  <c r="H201" i="30"/>
  <c r="G201" i="30"/>
  <c r="F201" i="30"/>
  <c r="E201" i="30"/>
  <c r="D201" i="30"/>
  <c r="Y131" i="30" s="1"/>
  <c r="D131" i="30" s="1"/>
  <c r="C201" i="30"/>
  <c r="C131" i="30"/>
  <c r="B201" i="30"/>
  <c r="T199" i="30"/>
  <c r="S199" i="30"/>
  <c r="R199" i="30"/>
  <c r="AM129" i="30" s="1"/>
  <c r="R129" i="30" s="1"/>
  <c r="Q199" i="30"/>
  <c r="P199" i="30"/>
  <c r="O199" i="30"/>
  <c r="N199" i="30"/>
  <c r="M199" i="30"/>
  <c r="L199" i="30"/>
  <c r="K199" i="30"/>
  <c r="J199" i="30"/>
  <c r="I199" i="30"/>
  <c r="H199" i="30"/>
  <c r="G199" i="30"/>
  <c r="F199" i="30"/>
  <c r="E199" i="30"/>
  <c r="D199" i="30"/>
  <c r="C199" i="30"/>
  <c r="B199" i="30"/>
  <c r="T197" i="30"/>
  <c r="S197" i="30"/>
  <c r="R197" i="30"/>
  <c r="Q197" i="30"/>
  <c r="P197" i="30"/>
  <c r="O197" i="30"/>
  <c r="N197" i="30"/>
  <c r="M197" i="30"/>
  <c r="L197" i="30"/>
  <c r="K197" i="30"/>
  <c r="J197" i="30"/>
  <c r="I197" i="30"/>
  <c r="H197" i="30"/>
  <c r="G197" i="30"/>
  <c r="F197" i="30"/>
  <c r="E197" i="30"/>
  <c r="D197" i="30"/>
  <c r="C197" i="30"/>
  <c r="B197" i="30"/>
  <c r="T195" i="30"/>
  <c r="S195" i="30"/>
  <c r="R195" i="30"/>
  <c r="Q195" i="30"/>
  <c r="P195" i="30"/>
  <c r="O195" i="30"/>
  <c r="N195" i="30"/>
  <c r="M195" i="30"/>
  <c r="L195" i="30"/>
  <c r="K195" i="30"/>
  <c r="J195" i="30"/>
  <c r="I195" i="30"/>
  <c r="H195" i="30"/>
  <c r="G195" i="30"/>
  <c r="F195" i="30"/>
  <c r="E195" i="30"/>
  <c r="D195" i="30"/>
  <c r="C195" i="30"/>
  <c r="B195" i="30"/>
  <c r="W125" i="30" s="1"/>
  <c r="T193" i="30"/>
  <c r="AO123" i="30" s="1"/>
  <c r="S193" i="30"/>
  <c r="R193" i="30"/>
  <c r="Q193" i="30"/>
  <c r="P193" i="30"/>
  <c r="O193" i="30"/>
  <c r="N193" i="30"/>
  <c r="M193" i="30"/>
  <c r="L193" i="30"/>
  <c r="K193" i="30"/>
  <c r="J193" i="30"/>
  <c r="I193" i="30"/>
  <c r="H193" i="30"/>
  <c r="G193" i="30"/>
  <c r="F193" i="30"/>
  <c r="E193" i="30"/>
  <c r="D193" i="30"/>
  <c r="C193" i="30"/>
  <c r="B193" i="30"/>
  <c r="T191" i="30"/>
  <c r="S191" i="30"/>
  <c r="R191" i="30"/>
  <c r="AM121" i="30" s="1"/>
  <c r="R121" i="30" s="1"/>
  <c r="Q191" i="30"/>
  <c r="P191" i="30"/>
  <c r="O191" i="30"/>
  <c r="N191" i="30"/>
  <c r="M191" i="30"/>
  <c r="T189" i="30"/>
  <c r="S189" i="30"/>
  <c r="AN119" i="30"/>
  <c r="S119" i="30" s="1"/>
  <c r="R189" i="30"/>
  <c r="AM119" i="30" s="1"/>
  <c r="R119" i="30" s="1"/>
  <c r="Q189" i="30"/>
  <c r="P189" i="30"/>
  <c r="O189" i="30"/>
  <c r="N189" i="30"/>
  <c r="M189" i="30"/>
  <c r="T187" i="30"/>
  <c r="S187" i="30"/>
  <c r="R187" i="30"/>
  <c r="AM117" i="30" s="1"/>
  <c r="R117" i="30" s="1"/>
  <c r="Q187" i="30"/>
  <c r="P187" i="30"/>
  <c r="O187" i="30"/>
  <c r="N187" i="30"/>
  <c r="M187" i="30"/>
  <c r="T185" i="30"/>
  <c r="S185" i="30"/>
  <c r="AN115" i="30" s="1"/>
  <c r="R185" i="30"/>
  <c r="AM115" i="30" s="1"/>
  <c r="R115" i="30" s="1"/>
  <c r="Q185" i="30"/>
  <c r="P185" i="30"/>
  <c r="O185" i="30"/>
  <c r="N185" i="30"/>
  <c r="M185" i="30"/>
  <c r="T183" i="30"/>
  <c r="S183" i="30"/>
  <c r="R183" i="30"/>
  <c r="AM113" i="30" s="1"/>
  <c r="R113" i="30" s="1"/>
  <c r="Q183" i="30"/>
  <c r="P183" i="30"/>
  <c r="O183" i="30"/>
  <c r="N183" i="30"/>
  <c r="M183" i="30"/>
  <c r="S181" i="30"/>
  <c r="R181" i="30"/>
  <c r="AM111" i="30"/>
  <c r="R111" i="30" s="1"/>
  <c r="Q181" i="30"/>
  <c r="P181" i="30"/>
  <c r="O181" i="30"/>
  <c r="N181" i="30"/>
  <c r="M181" i="30"/>
  <c r="R179" i="30"/>
  <c r="Q179" i="30"/>
  <c r="P179" i="30"/>
  <c r="AK109" i="30" s="1"/>
  <c r="O179" i="30"/>
  <c r="N179" i="30"/>
  <c r="M179" i="30"/>
  <c r="Q177" i="30"/>
  <c r="P177" i="30"/>
  <c r="AK107" i="30" s="1"/>
  <c r="P107" i="30" s="1"/>
  <c r="O177" i="30"/>
  <c r="N177" i="30"/>
  <c r="M177" i="30"/>
  <c r="AH107" i="30" s="1"/>
  <c r="M107" i="30" s="1"/>
  <c r="P175" i="30"/>
  <c r="AK105" i="30"/>
  <c r="P105" i="30" s="1"/>
  <c r="O175" i="30"/>
  <c r="N175" i="30"/>
  <c r="M175" i="30"/>
  <c r="O173" i="30"/>
  <c r="N173" i="30"/>
  <c r="M173" i="30"/>
  <c r="N171" i="30"/>
  <c r="M171" i="30"/>
  <c r="AH101" i="30" s="1"/>
  <c r="M101" i="30" s="1"/>
  <c r="M169" i="30"/>
  <c r="AO132" i="30"/>
  <c r="AN132" i="30"/>
  <c r="S133" i="30"/>
  <c r="AM132" i="30"/>
  <c r="R132" i="30" s="1"/>
  <c r="AL132" i="30"/>
  <c r="AL133" i="30" s="1"/>
  <c r="Q133" i="30"/>
  <c r="AK132" i="30"/>
  <c r="AK133" i="30" s="1"/>
  <c r="P133" i="30" s="1"/>
  <c r="AJ132" i="30"/>
  <c r="AJ133" i="30"/>
  <c r="O133" i="30"/>
  <c r="AI132" i="30"/>
  <c r="AH132" i="30"/>
  <c r="AG132" i="30"/>
  <c r="L132" i="30" s="1"/>
  <c r="AF132" i="30"/>
  <c r="AE132" i="30"/>
  <c r="J132" i="30" s="1"/>
  <c r="AD132" i="30"/>
  <c r="I132" i="30"/>
  <c r="AD133" i="30"/>
  <c r="I133" i="30" s="1"/>
  <c r="AC132" i="30"/>
  <c r="AC133" i="30"/>
  <c r="H133" i="30" s="1"/>
  <c r="AB132" i="30"/>
  <c r="AA132" i="30"/>
  <c r="AA133" i="30"/>
  <c r="F133" i="30" s="1"/>
  <c r="Z132" i="30"/>
  <c r="E132" i="30" s="1"/>
  <c r="Y132" i="30"/>
  <c r="Y133" i="30" s="1"/>
  <c r="D133" i="30" s="1"/>
  <c r="X132" i="30"/>
  <c r="C132" i="30" s="1"/>
  <c r="W132" i="30"/>
  <c r="W133" i="30"/>
  <c r="B133" i="30" s="1"/>
  <c r="S132" i="30"/>
  <c r="Q132" i="30"/>
  <c r="AO130" i="30"/>
  <c r="AO131" i="30"/>
  <c r="T131" i="30" s="1"/>
  <c r="AN130" i="30"/>
  <c r="S130" i="30" s="1"/>
  <c r="AN131" i="30"/>
  <c r="S131" i="30" s="1"/>
  <c r="AM130" i="30"/>
  <c r="AL130" i="30"/>
  <c r="Q130" i="30" s="1"/>
  <c r="AK130" i="30"/>
  <c r="P130" i="30" s="1"/>
  <c r="AJ130" i="30"/>
  <c r="O130" i="30"/>
  <c r="AI130" i="30"/>
  <c r="AI131" i="30" s="1"/>
  <c r="N131" i="30" s="1"/>
  <c r="AH130" i="30"/>
  <c r="AH131" i="30"/>
  <c r="M131" i="30" s="1"/>
  <c r="AG130" i="30"/>
  <c r="AG131" i="30" s="1"/>
  <c r="L131" i="30" s="1"/>
  <c r="AF130" i="30"/>
  <c r="AE130" i="30"/>
  <c r="AD130" i="30"/>
  <c r="AD131" i="30" s="1"/>
  <c r="I131" i="30" s="1"/>
  <c r="AC130" i="30"/>
  <c r="AC131" i="30" s="1"/>
  <c r="H131" i="30" s="1"/>
  <c r="AB130" i="30"/>
  <c r="G130" i="30"/>
  <c r="AA130" i="30"/>
  <c r="F130" i="30" s="1"/>
  <c r="AA131" i="30"/>
  <c r="F131" i="30"/>
  <c r="Z130" i="30"/>
  <c r="Y130" i="30"/>
  <c r="X130" i="30"/>
  <c r="X131" i="30" s="1"/>
  <c r="W130" i="30"/>
  <c r="M130" i="30"/>
  <c r="AL129" i="30"/>
  <c r="Q129" i="30"/>
  <c r="AO128" i="30"/>
  <c r="T128" i="30"/>
  <c r="AN128" i="30"/>
  <c r="S128" i="30" s="1"/>
  <c r="AM128" i="30"/>
  <c r="AL128" i="30"/>
  <c r="AK128" i="30"/>
  <c r="AK129" i="30"/>
  <c r="P129" i="30" s="1"/>
  <c r="AJ128" i="30"/>
  <c r="AI128" i="30"/>
  <c r="AI129" i="30"/>
  <c r="N129" i="30"/>
  <c r="AH128" i="30"/>
  <c r="AH129" i="30" s="1"/>
  <c r="M129" i="30"/>
  <c r="AG128" i="30"/>
  <c r="L128" i="30" s="1"/>
  <c r="AF128" i="30"/>
  <c r="K128" i="30"/>
  <c r="AE128" i="30"/>
  <c r="J128" i="30" s="1"/>
  <c r="AD128" i="30"/>
  <c r="AD129" i="30" s="1"/>
  <c r="I129" i="30"/>
  <c r="AC128" i="30"/>
  <c r="AB128" i="30"/>
  <c r="AB129" i="30" s="1"/>
  <c r="G129" i="30" s="1"/>
  <c r="AA128" i="30"/>
  <c r="AA129" i="30"/>
  <c r="F129" i="30" s="1"/>
  <c r="Z128" i="30"/>
  <c r="Z129" i="30" s="1"/>
  <c r="E129" i="30" s="1"/>
  <c r="Y128" i="30"/>
  <c r="D128" i="30"/>
  <c r="X128" i="30"/>
  <c r="C128" i="30"/>
  <c r="W128" i="30"/>
  <c r="B128" i="30" s="1"/>
  <c r="W129" i="30"/>
  <c r="B129" i="30" s="1"/>
  <c r="R128" i="30"/>
  <c r="Q128" i="30"/>
  <c r="AO126" i="30"/>
  <c r="T126" i="30" s="1"/>
  <c r="AN126" i="30"/>
  <c r="S126" i="30"/>
  <c r="AN127" i="30"/>
  <c r="S127" i="30" s="1"/>
  <c r="AM126" i="30"/>
  <c r="AM127" i="30" s="1"/>
  <c r="R127" i="30" s="1"/>
  <c r="AL126" i="30"/>
  <c r="AL127" i="30" s="1"/>
  <c r="Q127" i="30" s="1"/>
  <c r="Q126" i="30"/>
  <c r="AK126" i="30"/>
  <c r="P126" i="30" s="1"/>
  <c r="AJ126" i="30"/>
  <c r="AI126" i="30"/>
  <c r="AH126" i="30"/>
  <c r="AH127" i="30" s="1"/>
  <c r="M127" i="30" s="1"/>
  <c r="AG126" i="30"/>
  <c r="AF126" i="30"/>
  <c r="AF127" i="30" s="1"/>
  <c r="K127" i="30" s="1"/>
  <c r="AE126" i="30"/>
  <c r="AE127" i="30"/>
  <c r="J127" i="30" s="1"/>
  <c r="AD126" i="30"/>
  <c r="I126" i="30" s="1"/>
  <c r="AC126" i="30"/>
  <c r="AC127" i="30" s="1"/>
  <c r="H127" i="30" s="1"/>
  <c r="AB126" i="30"/>
  <c r="AA126" i="30"/>
  <c r="F126" i="30"/>
  <c r="Z126" i="30"/>
  <c r="Z127" i="30" s="1"/>
  <c r="E127" i="30"/>
  <c r="Y126" i="30"/>
  <c r="Y127" i="30" s="1"/>
  <c r="X126" i="30"/>
  <c r="X127" i="30" s="1"/>
  <c r="C127" i="30"/>
  <c r="W126" i="30"/>
  <c r="W127" i="30" s="1"/>
  <c r="B127" i="30" s="1"/>
  <c r="N126" i="30"/>
  <c r="J126" i="30"/>
  <c r="B126" i="30"/>
  <c r="AO124" i="30"/>
  <c r="AO125" i="30" s="1"/>
  <c r="T125" i="30" s="1"/>
  <c r="AN124" i="30"/>
  <c r="AN125" i="30" s="1"/>
  <c r="S125" i="30" s="1"/>
  <c r="AM124" i="30"/>
  <c r="AL124" i="30"/>
  <c r="AL125" i="30" s="1"/>
  <c r="Q125" i="30"/>
  <c r="AK124" i="30"/>
  <c r="AK125" i="30"/>
  <c r="P125" i="30" s="1"/>
  <c r="AJ124" i="30"/>
  <c r="AJ125" i="30" s="1"/>
  <c r="O125" i="30" s="1"/>
  <c r="AI124" i="30"/>
  <c r="N124" i="30"/>
  <c r="AH124" i="30"/>
  <c r="AH125" i="30"/>
  <c r="M125" i="30"/>
  <c r="AG124" i="30"/>
  <c r="AG125" i="30" s="1"/>
  <c r="L125" i="30" s="1"/>
  <c r="AF124" i="30"/>
  <c r="AF125" i="30"/>
  <c r="K125" i="30" s="1"/>
  <c r="AE124" i="30"/>
  <c r="J124" i="30" s="1"/>
  <c r="AD124" i="30"/>
  <c r="AC124" i="30"/>
  <c r="AC125" i="30" s="1"/>
  <c r="H125" i="30" s="1"/>
  <c r="AB124" i="30"/>
  <c r="AB125" i="30" s="1"/>
  <c r="G125" i="30"/>
  <c r="AA124" i="30"/>
  <c r="Z124" i="30"/>
  <c r="Z125" i="30" s="1"/>
  <c r="E125" i="30" s="1"/>
  <c r="Y124" i="30"/>
  <c r="Y125" i="30"/>
  <c r="D125" i="30" s="1"/>
  <c r="X124" i="30"/>
  <c r="C124" i="30" s="1"/>
  <c r="X125" i="30"/>
  <c r="C125" i="30" s="1"/>
  <c r="W124" i="30"/>
  <c r="B125" i="30"/>
  <c r="L124" i="30"/>
  <c r="E124" i="30"/>
  <c r="D124" i="30"/>
  <c r="AO122" i="30"/>
  <c r="T122" i="30" s="1"/>
  <c r="AN122" i="30"/>
  <c r="AN123" i="30"/>
  <c r="S123" i="30"/>
  <c r="AM122" i="30"/>
  <c r="R122" i="30" s="1"/>
  <c r="AM123" i="30"/>
  <c r="R123" i="30" s="1"/>
  <c r="AL122" i="30"/>
  <c r="Q122" i="30" s="1"/>
  <c r="AK122" i="30"/>
  <c r="P122" i="30" s="1"/>
  <c r="AK123" i="30"/>
  <c r="P123" i="30" s="1"/>
  <c r="AJ122" i="30"/>
  <c r="AJ123" i="30" s="1"/>
  <c r="O123" i="30" s="1"/>
  <c r="AI122" i="30"/>
  <c r="AH122" i="30"/>
  <c r="AG122" i="30"/>
  <c r="L122" i="30" s="1"/>
  <c r="AF122" i="30"/>
  <c r="K122" i="30"/>
  <c r="AE122" i="30"/>
  <c r="AE123" i="30" s="1"/>
  <c r="J123" i="30"/>
  <c r="AD122" i="30"/>
  <c r="AD123" i="30" s="1"/>
  <c r="I123" i="30" s="1"/>
  <c r="I122" i="30"/>
  <c r="AC122" i="30"/>
  <c r="AC123" i="30" s="1"/>
  <c r="H123" i="30" s="1"/>
  <c r="AB122" i="30"/>
  <c r="AB123" i="30"/>
  <c r="G123" i="30" s="1"/>
  <c r="AA122" i="30"/>
  <c r="F122" i="30"/>
  <c r="Z122" i="30"/>
  <c r="Y122" i="30"/>
  <c r="X122" i="30"/>
  <c r="C122" i="30" s="1"/>
  <c r="D122" i="30"/>
  <c r="AG121" i="30"/>
  <c r="L121" i="30" s="1"/>
  <c r="AF121" i="30"/>
  <c r="K121" i="30" s="1"/>
  <c r="F121" i="30"/>
  <c r="D121" i="30"/>
  <c r="B121" i="30"/>
  <c r="AO120" i="30"/>
  <c r="AO121" i="30"/>
  <c r="T121" i="30" s="1"/>
  <c r="AN120" i="30"/>
  <c r="AN121" i="30"/>
  <c r="S121" i="30" s="1"/>
  <c r="AM120" i="30"/>
  <c r="AL120" i="30"/>
  <c r="AK120" i="30"/>
  <c r="P120" i="30" s="1"/>
  <c r="AJ120" i="30"/>
  <c r="AI120" i="30"/>
  <c r="AI121" i="30"/>
  <c r="N121" i="30"/>
  <c r="AH120" i="30"/>
  <c r="M120" i="30" s="1"/>
  <c r="N120" i="30"/>
  <c r="K120" i="30"/>
  <c r="I120" i="30"/>
  <c r="H120" i="30"/>
  <c r="G120" i="30"/>
  <c r="F120" i="30"/>
  <c r="E120" i="30"/>
  <c r="D120" i="30"/>
  <c r="C120" i="30"/>
  <c r="B120" i="30"/>
  <c r="AE119" i="30"/>
  <c r="J119" i="30" s="1"/>
  <c r="G119" i="30"/>
  <c r="AO118" i="30"/>
  <c r="AN118" i="30"/>
  <c r="S118" i="30" s="1"/>
  <c r="AM118" i="30"/>
  <c r="R118" i="30" s="1"/>
  <c r="AL118" i="30"/>
  <c r="AL119" i="30"/>
  <c r="Q119" i="30"/>
  <c r="AK118" i="30"/>
  <c r="P118" i="30" s="1"/>
  <c r="AK119" i="30"/>
  <c r="P119" i="30" s="1"/>
  <c r="AJ118" i="30"/>
  <c r="O118" i="30" s="1"/>
  <c r="AI118" i="30"/>
  <c r="AI119" i="30"/>
  <c r="N119" i="30" s="1"/>
  <c r="AH118" i="30"/>
  <c r="M118" i="30"/>
  <c r="AH119" i="30"/>
  <c r="M119" i="30" s="1"/>
  <c r="N118" i="30"/>
  <c r="L118" i="30"/>
  <c r="I118" i="30"/>
  <c r="H118" i="30"/>
  <c r="G118" i="30"/>
  <c r="F118" i="30"/>
  <c r="E118" i="30"/>
  <c r="D118" i="30"/>
  <c r="C118" i="30"/>
  <c r="B118" i="30"/>
  <c r="AG117" i="30"/>
  <c r="L117" i="30"/>
  <c r="I117" i="30"/>
  <c r="H117" i="30"/>
  <c r="C117" i="30"/>
  <c r="AO116" i="30"/>
  <c r="AO117" i="30"/>
  <c r="T117" i="30" s="1"/>
  <c r="AN116" i="30"/>
  <c r="S116" i="30" s="1"/>
  <c r="AN117" i="30"/>
  <c r="S117" i="30" s="1"/>
  <c r="AM116" i="30"/>
  <c r="AL116" i="30"/>
  <c r="Q116" i="30" s="1"/>
  <c r="AK116" i="30"/>
  <c r="P116" i="30" s="1"/>
  <c r="AJ116" i="30"/>
  <c r="O116" i="30" s="1"/>
  <c r="AI116" i="30"/>
  <c r="AI117" i="30" s="1"/>
  <c r="N117" i="30" s="1"/>
  <c r="AH116" i="30"/>
  <c r="M116" i="30" s="1"/>
  <c r="T116" i="30"/>
  <c r="N116" i="30"/>
  <c r="L116" i="30"/>
  <c r="I116" i="30"/>
  <c r="H116" i="30"/>
  <c r="G116" i="30"/>
  <c r="F116" i="30"/>
  <c r="E116" i="30"/>
  <c r="D116" i="30"/>
  <c r="C116" i="30"/>
  <c r="B116" i="30"/>
  <c r="AG115" i="30"/>
  <c r="L115" i="30" s="1"/>
  <c r="AE115" i="30"/>
  <c r="J115" i="30"/>
  <c r="D115" i="30"/>
  <c r="C115" i="30"/>
  <c r="F115" i="30"/>
  <c r="AO114" i="30"/>
  <c r="T114" i="30" s="1"/>
  <c r="AO115" i="30"/>
  <c r="T115" i="30" s="1"/>
  <c r="AN114" i="30"/>
  <c r="S115" i="30"/>
  <c r="AM114" i="30"/>
  <c r="AL114" i="30"/>
  <c r="Q114" i="30" s="1"/>
  <c r="AL115" i="30"/>
  <c r="Q115" i="30" s="1"/>
  <c r="AK114" i="30"/>
  <c r="P114" i="30" s="1"/>
  <c r="AK115" i="30"/>
  <c r="P115" i="30" s="1"/>
  <c r="AJ114" i="30"/>
  <c r="O114" i="30"/>
  <c r="AI114" i="30"/>
  <c r="N114" i="30" s="1"/>
  <c r="AH114" i="30"/>
  <c r="R114" i="30"/>
  <c r="J114" i="30"/>
  <c r="I114" i="30"/>
  <c r="H114" i="30"/>
  <c r="G114" i="30"/>
  <c r="F114" i="30"/>
  <c r="E114" i="30"/>
  <c r="D114" i="30"/>
  <c r="C114" i="30"/>
  <c r="B114" i="30"/>
  <c r="AG113" i="30"/>
  <c r="L113" i="30" s="1"/>
  <c r="E113" i="30"/>
  <c r="B113" i="30"/>
  <c r="C113" i="30"/>
  <c r="AO112" i="30"/>
  <c r="AN112" i="30"/>
  <c r="AN113" i="30"/>
  <c r="S113" i="30" s="1"/>
  <c r="AM112" i="30"/>
  <c r="AL112" i="30"/>
  <c r="AK112" i="30"/>
  <c r="AK113" i="30" s="1"/>
  <c r="P113" i="30" s="1"/>
  <c r="AJ112" i="30"/>
  <c r="AI112" i="30"/>
  <c r="AI113" i="30"/>
  <c r="N113" i="30" s="1"/>
  <c r="AH112" i="30"/>
  <c r="AH113" i="30" s="1"/>
  <c r="M113" i="30"/>
  <c r="R112" i="30"/>
  <c r="O112" i="30"/>
  <c r="L112" i="30"/>
  <c r="K112" i="30"/>
  <c r="I112" i="30"/>
  <c r="H112" i="30"/>
  <c r="G112" i="30"/>
  <c r="F112" i="30"/>
  <c r="E112" i="30"/>
  <c r="D112" i="30"/>
  <c r="C112" i="30"/>
  <c r="B112" i="30"/>
  <c r="AE111" i="30"/>
  <c r="J111" i="30"/>
  <c r="I111" i="30"/>
  <c r="D111" i="30"/>
  <c r="AN110" i="30"/>
  <c r="AN111" i="30" s="1"/>
  <c r="S111" i="30" s="1"/>
  <c r="AM110" i="30"/>
  <c r="AL110" i="30"/>
  <c r="Q110" i="30"/>
  <c r="AL111" i="30"/>
  <c r="Q111" i="30" s="1"/>
  <c r="AK110" i="30"/>
  <c r="AK111" i="30" s="1"/>
  <c r="P111" i="30" s="1"/>
  <c r="AJ110" i="30"/>
  <c r="O110" i="30" s="1"/>
  <c r="AI110" i="30"/>
  <c r="AI111" i="30"/>
  <c r="N111" i="30"/>
  <c r="N110" i="30"/>
  <c r="AH110" i="30"/>
  <c r="AH111" i="30" s="1"/>
  <c r="J110" i="30"/>
  <c r="I110" i="30"/>
  <c r="H110" i="30"/>
  <c r="G110" i="30"/>
  <c r="F110" i="30"/>
  <c r="E110" i="30"/>
  <c r="D110" i="30"/>
  <c r="C110" i="30"/>
  <c r="B110" i="30"/>
  <c r="AF109" i="30"/>
  <c r="K109" i="30" s="1"/>
  <c r="AE109" i="30"/>
  <c r="J109" i="30"/>
  <c r="I109" i="30"/>
  <c r="F109" i="30"/>
  <c r="H109" i="30"/>
  <c r="D109" i="30"/>
  <c r="AM108" i="30"/>
  <c r="R108" i="30" s="1"/>
  <c r="AL108" i="30"/>
  <c r="AL109" i="30" s="1"/>
  <c r="Q109" i="30" s="1"/>
  <c r="AK108" i="30"/>
  <c r="P109" i="30"/>
  <c r="AJ108" i="30"/>
  <c r="O108" i="30"/>
  <c r="AI108" i="30"/>
  <c r="AI109" i="30"/>
  <c r="N109" i="30" s="1"/>
  <c r="AH108" i="30"/>
  <c r="J108" i="30"/>
  <c r="I108" i="30"/>
  <c r="H108" i="30"/>
  <c r="G108" i="30"/>
  <c r="F108" i="30"/>
  <c r="E108" i="30"/>
  <c r="D108" i="30"/>
  <c r="C108" i="30"/>
  <c r="B108" i="30"/>
  <c r="AG107" i="30"/>
  <c r="L107" i="30"/>
  <c r="AF107" i="30"/>
  <c r="K107" i="30" s="1"/>
  <c r="AE107" i="30"/>
  <c r="J107" i="30" s="1"/>
  <c r="D107" i="30"/>
  <c r="I107" i="30"/>
  <c r="H107" i="30"/>
  <c r="G107" i="30"/>
  <c r="AL106" i="30"/>
  <c r="Q106" i="30" s="1"/>
  <c r="AK106" i="30"/>
  <c r="AJ106" i="30"/>
  <c r="O106" i="30" s="1"/>
  <c r="AI106" i="30"/>
  <c r="AI107" i="30"/>
  <c r="N107" i="30" s="1"/>
  <c r="AH106" i="30"/>
  <c r="J106" i="30"/>
  <c r="I106" i="30"/>
  <c r="H106" i="30"/>
  <c r="G106" i="30"/>
  <c r="F106" i="30"/>
  <c r="E106" i="30"/>
  <c r="D106" i="30"/>
  <c r="C106" i="30"/>
  <c r="B106" i="30"/>
  <c r="AG105" i="30"/>
  <c r="L105" i="30" s="1"/>
  <c r="AF105" i="30"/>
  <c r="K105" i="30" s="1"/>
  <c r="G105" i="30"/>
  <c r="AK104" i="30"/>
  <c r="P104" i="30"/>
  <c r="AJ104" i="30"/>
  <c r="AI104" i="30"/>
  <c r="AI105" i="30" s="1"/>
  <c r="N105" i="30" s="1"/>
  <c r="AH104" i="30"/>
  <c r="M104" i="30"/>
  <c r="K104" i="30"/>
  <c r="J104" i="30"/>
  <c r="I104" i="30"/>
  <c r="H104" i="30"/>
  <c r="G104" i="30"/>
  <c r="F104" i="30"/>
  <c r="E104" i="30"/>
  <c r="D104" i="30"/>
  <c r="C104" i="30"/>
  <c r="B104" i="30"/>
  <c r="AG103" i="30"/>
  <c r="L103" i="30"/>
  <c r="AF103" i="30"/>
  <c r="K103" i="30" s="1"/>
  <c r="G103" i="30"/>
  <c r="AJ102" i="30"/>
  <c r="AI102" i="30"/>
  <c r="N102" i="30" s="1"/>
  <c r="AH102" i="30"/>
  <c r="M102" i="30" s="1"/>
  <c r="I102" i="30"/>
  <c r="H102" i="30"/>
  <c r="G102" i="30"/>
  <c r="F102" i="30"/>
  <c r="E102" i="30"/>
  <c r="D102" i="30"/>
  <c r="C102" i="30"/>
  <c r="B102" i="30"/>
  <c r="L101" i="30"/>
  <c r="AF101" i="30"/>
  <c r="K101" i="30" s="1"/>
  <c r="AE101" i="30"/>
  <c r="J101" i="30"/>
  <c r="I101" i="30"/>
  <c r="G101" i="30"/>
  <c r="D101" i="30"/>
  <c r="AI100" i="30"/>
  <c r="N100" i="30"/>
  <c r="AH100" i="30"/>
  <c r="L100" i="30"/>
  <c r="J100" i="30"/>
  <c r="I100" i="30"/>
  <c r="H100" i="30"/>
  <c r="G100" i="30"/>
  <c r="F100" i="30"/>
  <c r="E100" i="30"/>
  <c r="D100" i="30"/>
  <c r="C100" i="30"/>
  <c r="B100" i="30"/>
  <c r="H99" i="30"/>
  <c r="F99" i="30"/>
  <c r="D99" i="30"/>
  <c r="C99" i="30"/>
  <c r="AH98" i="30"/>
  <c r="AH99" i="30" s="1"/>
  <c r="M99" i="30" s="1"/>
  <c r="I98" i="30"/>
  <c r="H98" i="30"/>
  <c r="G98" i="30"/>
  <c r="F98" i="30"/>
  <c r="E98" i="30"/>
  <c r="D98" i="30"/>
  <c r="C98" i="30"/>
  <c r="B98" i="30"/>
  <c r="AF97" i="30"/>
  <c r="K97" i="30" s="1"/>
  <c r="AE97" i="30"/>
  <c r="J97" i="30"/>
  <c r="I97" i="30"/>
  <c r="F97" i="30"/>
  <c r="G97" i="30"/>
  <c r="J96" i="30"/>
  <c r="I96" i="30"/>
  <c r="H96" i="30"/>
  <c r="G96" i="30"/>
  <c r="F96" i="30"/>
  <c r="E96" i="30"/>
  <c r="D96" i="30"/>
  <c r="C96" i="30"/>
  <c r="B96" i="30"/>
  <c r="AE95" i="30"/>
  <c r="J95" i="30" s="1"/>
  <c r="I95" i="30"/>
  <c r="H95" i="30"/>
  <c r="C95" i="30"/>
  <c r="J94" i="30"/>
  <c r="I94" i="30"/>
  <c r="H94" i="30"/>
  <c r="G94" i="30"/>
  <c r="F94" i="30"/>
  <c r="E94" i="30"/>
  <c r="D94" i="30"/>
  <c r="C94" i="30"/>
  <c r="B94" i="30"/>
  <c r="G93" i="30"/>
  <c r="H93" i="30"/>
  <c r="B93" i="30"/>
  <c r="I92" i="30"/>
  <c r="H92" i="30"/>
  <c r="G92" i="30"/>
  <c r="F92" i="30"/>
  <c r="E92" i="30"/>
  <c r="D92" i="30"/>
  <c r="C92" i="30"/>
  <c r="B92" i="30"/>
  <c r="I91" i="30"/>
  <c r="H91" i="30"/>
  <c r="G91" i="30"/>
  <c r="F91" i="30"/>
  <c r="I90" i="30"/>
  <c r="H90" i="30"/>
  <c r="G90" i="30"/>
  <c r="F90" i="30"/>
  <c r="E90" i="30"/>
  <c r="D90" i="30"/>
  <c r="C90" i="30"/>
  <c r="B90" i="30"/>
  <c r="C89" i="30"/>
  <c r="D89" i="30"/>
  <c r="B89" i="30"/>
  <c r="H88" i="30"/>
  <c r="G88" i="30"/>
  <c r="F88" i="30"/>
  <c r="E88" i="30"/>
  <c r="D88" i="30"/>
  <c r="C88" i="30"/>
  <c r="B88" i="30"/>
  <c r="G87" i="30"/>
  <c r="B87" i="30"/>
  <c r="G86" i="30"/>
  <c r="F86" i="30"/>
  <c r="E86" i="30"/>
  <c r="D86" i="30"/>
  <c r="C86" i="30"/>
  <c r="B86" i="30"/>
  <c r="C85" i="30"/>
  <c r="E85" i="30"/>
  <c r="F84" i="30"/>
  <c r="E84" i="30"/>
  <c r="D84" i="30"/>
  <c r="C84" i="30"/>
  <c r="B84" i="30"/>
  <c r="E83" i="30"/>
  <c r="D83" i="30"/>
  <c r="B83" i="30"/>
  <c r="E82" i="30"/>
  <c r="D82" i="30"/>
  <c r="C82" i="30"/>
  <c r="B82" i="30"/>
  <c r="C81" i="30"/>
  <c r="D81" i="30"/>
  <c r="D80" i="30"/>
  <c r="C80" i="30"/>
  <c r="B80" i="30"/>
  <c r="C78" i="30"/>
  <c r="B78" i="30"/>
  <c r="W77" i="30"/>
  <c r="B77" i="30"/>
  <c r="B76" i="30"/>
  <c r="T76" i="29"/>
  <c r="Q122" i="29" s="1"/>
  <c r="T203" i="29"/>
  <c r="S203" i="29"/>
  <c r="R203" i="29"/>
  <c r="Q203" i="29"/>
  <c r="P203" i="29"/>
  <c r="O203" i="29"/>
  <c r="N203" i="29"/>
  <c r="M203" i="29"/>
  <c r="L203" i="29"/>
  <c r="AG133" i="29" s="1"/>
  <c r="K203" i="29"/>
  <c r="J203" i="29"/>
  <c r="I203" i="29"/>
  <c r="I133" i="29"/>
  <c r="H203" i="29"/>
  <c r="AC133" i="29" s="1"/>
  <c r="H133" i="29" s="1"/>
  <c r="G203" i="29"/>
  <c r="F203" i="29"/>
  <c r="E203" i="29"/>
  <c r="D203" i="29"/>
  <c r="C203" i="29"/>
  <c r="B203" i="29"/>
  <c r="T201" i="29"/>
  <c r="S201" i="29"/>
  <c r="R201" i="29"/>
  <c r="Q201" i="29"/>
  <c r="AL131" i="29" s="1"/>
  <c r="Q131" i="29" s="1"/>
  <c r="P201" i="29"/>
  <c r="O201" i="29"/>
  <c r="N201" i="29"/>
  <c r="M201" i="29"/>
  <c r="L201" i="29"/>
  <c r="AG131" i="29" s="1"/>
  <c r="K201" i="29"/>
  <c r="J201" i="29"/>
  <c r="I201" i="29"/>
  <c r="H201" i="29"/>
  <c r="G201" i="29"/>
  <c r="F201" i="29"/>
  <c r="E201" i="29"/>
  <c r="D201" i="29"/>
  <c r="C201" i="29"/>
  <c r="X131" i="29"/>
  <c r="C131" i="29" s="1"/>
  <c r="B201" i="29"/>
  <c r="T199" i="29"/>
  <c r="S199" i="29"/>
  <c r="R199" i="29"/>
  <c r="Q199" i="29"/>
  <c r="P199" i="29"/>
  <c r="O199" i="29"/>
  <c r="AJ129" i="29" s="1"/>
  <c r="O129" i="29" s="1"/>
  <c r="N199" i="29"/>
  <c r="AI129" i="29" s="1"/>
  <c r="N129" i="29" s="1"/>
  <c r="M199" i="29"/>
  <c r="L199" i="29"/>
  <c r="K199" i="29"/>
  <c r="J199" i="29"/>
  <c r="I199" i="29"/>
  <c r="H199" i="29"/>
  <c r="AC129" i="29" s="1"/>
  <c r="G199" i="29"/>
  <c r="F199" i="29"/>
  <c r="E199" i="29"/>
  <c r="D199" i="29"/>
  <c r="C199" i="29"/>
  <c r="B199" i="29"/>
  <c r="T197" i="29"/>
  <c r="AO127" i="29" s="1"/>
  <c r="T127" i="29" s="1"/>
  <c r="S197" i="29"/>
  <c r="R197" i="29"/>
  <c r="Q197" i="29"/>
  <c r="P197" i="29"/>
  <c r="O197" i="29"/>
  <c r="N197" i="29"/>
  <c r="M197" i="29"/>
  <c r="L197" i="29"/>
  <c r="AG127" i="29" s="1"/>
  <c r="L127" i="29" s="1"/>
  <c r="K197" i="29"/>
  <c r="AF127" i="29" s="1"/>
  <c r="K127" i="29" s="1"/>
  <c r="J197" i="29"/>
  <c r="I197" i="29"/>
  <c r="H197" i="29"/>
  <c r="G197" i="29"/>
  <c r="F197" i="29"/>
  <c r="AA127" i="29"/>
  <c r="E197" i="29"/>
  <c r="D197" i="29"/>
  <c r="Y127" i="29" s="1"/>
  <c r="D127" i="29" s="1"/>
  <c r="C197" i="29"/>
  <c r="B197" i="29"/>
  <c r="T195" i="29"/>
  <c r="S195" i="29"/>
  <c r="R195" i="29"/>
  <c r="Q195" i="29"/>
  <c r="P195" i="29"/>
  <c r="O195" i="29"/>
  <c r="N195" i="29"/>
  <c r="M195" i="29"/>
  <c r="L195" i="29"/>
  <c r="AG125" i="29" s="1"/>
  <c r="K195" i="29"/>
  <c r="J195" i="29"/>
  <c r="I195" i="29"/>
  <c r="H195" i="29"/>
  <c r="G195" i="29"/>
  <c r="F195" i="29"/>
  <c r="E195" i="29"/>
  <c r="D195" i="29"/>
  <c r="C195" i="29"/>
  <c r="B195" i="29"/>
  <c r="T193" i="29"/>
  <c r="S193" i="29"/>
  <c r="R193" i="29"/>
  <c r="AM123" i="29" s="1"/>
  <c r="Q193" i="29"/>
  <c r="P193" i="29"/>
  <c r="O193" i="29"/>
  <c r="N193" i="29"/>
  <c r="M193" i="29"/>
  <c r="L193" i="29"/>
  <c r="AG123" i="29"/>
  <c r="L123" i="29" s="1"/>
  <c r="K193" i="29"/>
  <c r="AF123" i="29" s="1"/>
  <c r="K123" i="29" s="1"/>
  <c r="J193" i="29"/>
  <c r="I193" i="29"/>
  <c r="H193" i="29"/>
  <c r="G193" i="29"/>
  <c r="F193" i="29"/>
  <c r="E193" i="29"/>
  <c r="Z123" i="29" s="1"/>
  <c r="E123" i="29"/>
  <c r="D193" i="29"/>
  <c r="C193" i="29"/>
  <c r="B193" i="29"/>
  <c r="T191" i="29"/>
  <c r="S191" i="29"/>
  <c r="R191" i="29"/>
  <c r="Q191" i="29"/>
  <c r="P191" i="29"/>
  <c r="AK121" i="29" s="1"/>
  <c r="P121" i="29" s="1"/>
  <c r="O191" i="29"/>
  <c r="N191" i="29"/>
  <c r="M191" i="29"/>
  <c r="AH121" i="29" s="1"/>
  <c r="T189" i="29"/>
  <c r="S189" i="29"/>
  <c r="R189" i="29"/>
  <c r="Q189" i="29"/>
  <c r="P189" i="29"/>
  <c r="O189" i="29"/>
  <c r="N189" i="29"/>
  <c r="M189" i="29"/>
  <c r="T187" i="29"/>
  <c r="S187" i="29"/>
  <c r="R187" i="29"/>
  <c r="Q187" i="29"/>
  <c r="P187" i="29"/>
  <c r="AK117" i="29" s="1"/>
  <c r="P117" i="29" s="1"/>
  <c r="O187" i="29"/>
  <c r="N187" i="29"/>
  <c r="M187" i="29"/>
  <c r="T185" i="29"/>
  <c r="S185" i="29"/>
  <c r="R185" i="29"/>
  <c r="AM115" i="29" s="1"/>
  <c r="Q185" i="29"/>
  <c r="P185" i="29"/>
  <c r="O185" i="29"/>
  <c r="N185" i="29"/>
  <c r="M185" i="29"/>
  <c r="T183" i="29"/>
  <c r="S183" i="29"/>
  <c r="R183" i="29"/>
  <c r="Q183" i="29"/>
  <c r="P183" i="29"/>
  <c r="AK113" i="29" s="1"/>
  <c r="P113" i="29" s="1"/>
  <c r="O183" i="29"/>
  <c r="N183" i="29"/>
  <c r="M183" i="29"/>
  <c r="S181" i="29"/>
  <c r="R181" i="29"/>
  <c r="Q181" i="29"/>
  <c r="P181" i="29"/>
  <c r="O181" i="29"/>
  <c r="N181" i="29"/>
  <c r="M181" i="29"/>
  <c r="AH111" i="29" s="1"/>
  <c r="R179" i="29"/>
  <c r="Q179" i="29"/>
  <c r="P179" i="29"/>
  <c r="O179" i="29"/>
  <c r="N179" i="29"/>
  <c r="M179" i="29"/>
  <c r="Q177" i="29"/>
  <c r="P177" i="29"/>
  <c r="O177" i="29"/>
  <c r="N177" i="29"/>
  <c r="M177" i="29"/>
  <c r="P175" i="29"/>
  <c r="O175" i="29"/>
  <c r="N175" i="29"/>
  <c r="M175" i="29"/>
  <c r="AH105" i="29" s="1"/>
  <c r="M105" i="29" s="1"/>
  <c r="O173" i="29"/>
  <c r="N173" i="29"/>
  <c r="M173" i="29"/>
  <c r="N171" i="29"/>
  <c r="AI101" i="29" s="1"/>
  <c r="M171" i="29"/>
  <c r="M169" i="29"/>
  <c r="AO135" i="29"/>
  <c r="AN135" i="29"/>
  <c r="AM135" i="29"/>
  <c r="AL135" i="29"/>
  <c r="AK135" i="29"/>
  <c r="AJ135" i="29"/>
  <c r="AI135" i="29"/>
  <c r="AH135" i="29"/>
  <c r="AG135" i="29"/>
  <c r="AF135" i="29"/>
  <c r="AE135" i="29"/>
  <c r="AD135" i="29"/>
  <c r="AC135" i="29"/>
  <c r="AB135" i="29"/>
  <c r="AA135" i="29"/>
  <c r="Z135" i="29"/>
  <c r="Y135" i="29"/>
  <c r="X135" i="29"/>
  <c r="W135" i="29"/>
  <c r="AP133" i="29"/>
  <c r="Y133" i="29"/>
  <c r="AO132" i="29"/>
  <c r="AO133" i="29"/>
  <c r="T133" i="29"/>
  <c r="AN132" i="29"/>
  <c r="AN133" i="29" s="1"/>
  <c r="S133" i="29" s="1"/>
  <c r="AM132" i="29"/>
  <c r="AM133" i="29" s="1"/>
  <c r="R133" i="29" s="1"/>
  <c r="AL132" i="29"/>
  <c r="AL133" i="29" s="1"/>
  <c r="AK132" i="29"/>
  <c r="AJ132" i="29"/>
  <c r="AI132" i="29"/>
  <c r="AH132" i="29"/>
  <c r="M132" i="29" s="1"/>
  <c r="AG132" i="29"/>
  <c r="L133" i="29"/>
  <c r="AF132" i="29"/>
  <c r="AF133" i="29" s="1"/>
  <c r="K133" i="29" s="1"/>
  <c r="AE132" i="29"/>
  <c r="AE133" i="29" s="1"/>
  <c r="AD132" i="29"/>
  <c r="AD133" i="29" s="1"/>
  <c r="AC132" i="29"/>
  <c r="AB132" i="29"/>
  <c r="AB133" i="29" s="1"/>
  <c r="G133" i="29" s="1"/>
  <c r="AA132" i="29"/>
  <c r="Z132" i="29"/>
  <c r="Y132" i="29"/>
  <c r="D132" i="29" s="1"/>
  <c r="X132" i="29"/>
  <c r="X133" i="29" s="1"/>
  <c r="W132" i="29"/>
  <c r="W133" i="29" s="1"/>
  <c r="AP131" i="29"/>
  <c r="AO130" i="29"/>
  <c r="AO131" i="29"/>
  <c r="T131" i="29" s="1"/>
  <c r="AN130" i="29"/>
  <c r="AM130" i="29"/>
  <c r="AL130" i="29"/>
  <c r="AK130" i="29"/>
  <c r="AK131" i="29" s="1"/>
  <c r="AJ130" i="29"/>
  <c r="AI130" i="29"/>
  <c r="AI131" i="29"/>
  <c r="N131" i="29" s="1"/>
  <c r="AH130" i="29"/>
  <c r="AH131" i="29"/>
  <c r="AG130" i="29"/>
  <c r="AF130" i="29"/>
  <c r="AE130" i="29"/>
  <c r="AD130" i="29"/>
  <c r="AD131" i="29"/>
  <c r="I131" i="29" s="1"/>
  <c r="AC130" i="29"/>
  <c r="AC131" i="29" s="1"/>
  <c r="AB130" i="29"/>
  <c r="AB131" i="29" s="1"/>
  <c r="AA130" i="29"/>
  <c r="AA131" i="29" s="1"/>
  <c r="Z130" i="29"/>
  <c r="Z131" i="29" s="1"/>
  <c r="Y130" i="29"/>
  <c r="Y131" i="29"/>
  <c r="D131" i="29" s="1"/>
  <c r="X130" i="29"/>
  <c r="C130" i="29" s="1"/>
  <c r="W130" i="29"/>
  <c r="AP129" i="29"/>
  <c r="AE129" i="29"/>
  <c r="Z129" i="29"/>
  <c r="AO128" i="29"/>
  <c r="AN128" i="29"/>
  <c r="AM128" i="29"/>
  <c r="AL128" i="29"/>
  <c r="AK128" i="29"/>
  <c r="AJ128" i="29"/>
  <c r="AI128" i="29"/>
  <c r="AH128" i="29"/>
  <c r="AH129" i="29" s="1"/>
  <c r="M129" i="29" s="1"/>
  <c r="AG128" i="29"/>
  <c r="AF128" i="29"/>
  <c r="AE128" i="29"/>
  <c r="AD128" i="29"/>
  <c r="AC128" i="29"/>
  <c r="AB128" i="29"/>
  <c r="AB129" i="29"/>
  <c r="G129" i="29" s="1"/>
  <c r="AA128" i="29"/>
  <c r="AA129" i="29"/>
  <c r="Z128" i="29"/>
  <c r="Y128" i="29"/>
  <c r="X128" i="29"/>
  <c r="X129" i="29" s="1"/>
  <c r="W128" i="29"/>
  <c r="W129" i="29" s="1"/>
  <c r="AP127" i="29"/>
  <c r="AE127" i="29"/>
  <c r="J127" i="29" s="1"/>
  <c r="AO126" i="29"/>
  <c r="AN126" i="29"/>
  <c r="AM126" i="29"/>
  <c r="AL126" i="29"/>
  <c r="AL127" i="29"/>
  <c r="AK126" i="29"/>
  <c r="AK127" i="29" s="1"/>
  <c r="P127" i="29" s="1"/>
  <c r="AJ126" i="29"/>
  <c r="AJ127" i="29"/>
  <c r="AI126" i="29"/>
  <c r="AI127" i="29" s="1"/>
  <c r="N127" i="29" s="1"/>
  <c r="AH126" i="29"/>
  <c r="AG126" i="29"/>
  <c r="AF126" i="29"/>
  <c r="AE126" i="29"/>
  <c r="AD126" i="29"/>
  <c r="AD127" i="29" s="1"/>
  <c r="I127" i="29" s="1"/>
  <c r="AC126" i="29"/>
  <c r="H126" i="29"/>
  <c r="AB126" i="29"/>
  <c r="AB127" i="29"/>
  <c r="AA126" i="29"/>
  <c r="Z126" i="29"/>
  <c r="Z127" i="29"/>
  <c r="E127" i="29" s="1"/>
  <c r="Y126" i="29"/>
  <c r="X126" i="29"/>
  <c r="W126" i="29"/>
  <c r="AP125" i="29"/>
  <c r="AO124" i="29"/>
  <c r="AO125" i="29"/>
  <c r="T125" i="29" s="1"/>
  <c r="AN124" i="29"/>
  <c r="AN125" i="29" s="1"/>
  <c r="AM124" i="29"/>
  <c r="AL124" i="29"/>
  <c r="AL125" i="29"/>
  <c r="AK124" i="29"/>
  <c r="AK125" i="29" s="1"/>
  <c r="AJ124" i="29"/>
  <c r="AI124" i="29"/>
  <c r="AI125" i="29"/>
  <c r="N125" i="29"/>
  <c r="AH124" i="29"/>
  <c r="AH125" i="29" s="1"/>
  <c r="M125" i="29" s="1"/>
  <c r="AG124" i="29"/>
  <c r="AF124" i="29"/>
  <c r="AF125" i="29" s="1"/>
  <c r="AE124" i="29"/>
  <c r="AD124" i="29"/>
  <c r="AC124" i="29"/>
  <c r="AB124" i="29"/>
  <c r="AA124" i="29"/>
  <c r="Z124" i="29"/>
  <c r="Z125" i="29"/>
  <c r="Y124" i="29"/>
  <c r="Y125" i="29"/>
  <c r="X124" i="29"/>
  <c r="W124" i="29"/>
  <c r="AP123" i="29"/>
  <c r="AO122" i="29"/>
  <c r="AO123" i="29"/>
  <c r="AN122" i="29"/>
  <c r="AM122" i="29"/>
  <c r="AL122" i="29"/>
  <c r="AK122" i="29"/>
  <c r="AK123" i="29" s="1"/>
  <c r="AJ122" i="29"/>
  <c r="AI122" i="29"/>
  <c r="AI123" i="29" s="1"/>
  <c r="N123" i="29" s="1"/>
  <c r="AH122" i="29"/>
  <c r="AG122" i="29"/>
  <c r="AF122" i="29"/>
  <c r="AE122" i="29"/>
  <c r="AD122" i="29"/>
  <c r="AD123" i="29"/>
  <c r="I123" i="29" s="1"/>
  <c r="AC122" i="29"/>
  <c r="H122" i="29" s="1"/>
  <c r="AB122" i="29"/>
  <c r="AA122" i="29"/>
  <c r="Z122" i="29"/>
  <c r="Y122" i="29"/>
  <c r="Y123" i="29"/>
  <c r="D123" i="29" s="1"/>
  <c r="X122" i="29"/>
  <c r="X123" i="29" s="1"/>
  <c r="W122" i="29"/>
  <c r="AP121" i="29"/>
  <c r="AG121" i="29"/>
  <c r="AF121" i="29"/>
  <c r="AE121" i="29"/>
  <c r="AD121" i="29"/>
  <c r="AC121" i="29"/>
  <c r="H121" i="29" s="1"/>
  <c r="AB121" i="29"/>
  <c r="AA121" i="29"/>
  <c r="Z121" i="29"/>
  <c r="Y121" i="29"/>
  <c r="X121" i="29"/>
  <c r="W121" i="29"/>
  <c r="AO120" i="29"/>
  <c r="AO121" i="29" s="1"/>
  <c r="T121" i="29" s="1"/>
  <c r="AN120" i="29"/>
  <c r="AN121" i="29" s="1"/>
  <c r="AM120" i="29"/>
  <c r="AM121" i="29" s="1"/>
  <c r="AL120" i="29"/>
  <c r="AL121" i="29" s="1"/>
  <c r="AK120" i="29"/>
  <c r="AJ120" i="29"/>
  <c r="AJ121" i="29"/>
  <c r="O121" i="29"/>
  <c r="AI120" i="29"/>
  <c r="AI121" i="29" s="1"/>
  <c r="AH120" i="29"/>
  <c r="AP119" i="29"/>
  <c r="AG119" i="29"/>
  <c r="AF119" i="29"/>
  <c r="K119" i="29" s="1"/>
  <c r="AE119" i="29"/>
  <c r="AD119" i="29"/>
  <c r="AC119" i="29"/>
  <c r="AB119" i="29"/>
  <c r="AA119" i="29"/>
  <c r="Z119" i="29"/>
  <c r="E119" i="29" s="1"/>
  <c r="Y119" i="29"/>
  <c r="X119" i="29"/>
  <c r="W119" i="29"/>
  <c r="AO118" i="29"/>
  <c r="AO119" i="29" s="1"/>
  <c r="T119" i="29" s="1"/>
  <c r="AN118" i="29"/>
  <c r="AN119" i="29" s="1"/>
  <c r="AM118" i="29"/>
  <c r="AL118" i="29"/>
  <c r="AL119" i="29"/>
  <c r="Q119" i="29" s="1"/>
  <c r="AK118" i="29"/>
  <c r="AJ118" i="29"/>
  <c r="AJ119" i="29" s="1"/>
  <c r="O119" i="29" s="1"/>
  <c r="AI118" i="29"/>
  <c r="AI119" i="29"/>
  <c r="N119" i="29" s="1"/>
  <c r="AH118" i="29"/>
  <c r="AH119" i="29"/>
  <c r="M119" i="29" s="1"/>
  <c r="AP117" i="29"/>
  <c r="AG117" i="29"/>
  <c r="AF117" i="29"/>
  <c r="K117" i="29" s="1"/>
  <c r="AE117" i="29"/>
  <c r="AD117" i="29"/>
  <c r="AC117" i="29"/>
  <c r="AB117" i="29"/>
  <c r="AA117" i="29"/>
  <c r="Z117" i="29"/>
  <c r="Y117" i="29"/>
  <c r="X117" i="29"/>
  <c r="W117" i="29"/>
  <c r="B117" i="29" s="1"/>
  <c r="AO116" i="29"/>
  <c r="AO117" i="29" s="1"/>
  <c r="AN116" i="29"/>
  <c r="AM116" i="29"/>
  <c r="AM117" i="29" s="1"/>
  <c r="R117" i="29"/>
  <c r="AL116" i="29"/>
  <c r="AL117" i="29"/>
  <c r="AK116" i="29"/>
  <c r="AJ116" i="29"/>
  <c r="AI116" i="29"/>
  <c r="AI117" i="29" s="1"/>
  <c r="N117" i="29" s="1"/>
  <c r="AH116" i="29"/>
  <c r="AH117" i="29" s="1"/>
  <c r="G116" i="29"/>
  <c r="AP115" i="29"/>
  <c r="AG115" i="29"/>
  <c r="L115" i="29" s="1"/>
  <c r="AF115" i="29"/>
  <c r="AE115" i="29"/>
  <c r="AD115" i="29"/>
  <c r="AC115" i="29"/>
  <c r="AB115" i="29"/>
  <c r="AA115" i="29"/>
  <c r="Z115" i="29"/>
  <c r="Y115" i="29"/>
  <c r="X115" i="29"/>
  <c r="W115" i="29"/>
  <c r="AO114" i="29"/>
  <c r="AN114" i="29"/>
  <c r="AN115" i="29" s="1"/>
  <c r="AM114" i="29"/>
  <c r="AL114" i="29"/>
  <c r="AL115" i="29" s="1"/>
  <c r="Q115" i="29"/>
  <c r="AK114" i="29"/>
  <c r="AJ114" i="29"/>
  <c r="AJ115" i="29"/>
  <c r="AI114" i="29"/>
  <c r="AI115" i="29" s="1"/>
  <c r="AH114" i="29"/>
  <c r="AP113" i="29"/>
  <c r="AG113" i="29"/>
  <c r="L113" i="29"/>
  <c r="AF113" i="29"/>
  <c r="AE113" i="29"/>
  <c r="AD113" i="29"/>
  <c r="AC113" i="29"/>
  <c r="H113" i="29" s="1"/>
  <c r="AB113" i="29"/>
  <c r="AA113" i="29"/>
  <c r="F113" i="29" s="1"/>
  <c r="Z113" i="29"/>
  <c r="Y113" i="29"/>
  <c r="D113" i="29" s="1"/>
  <c r="X113" i="29"/>
  <c r="W113" i="29"/>
  <c r="AO112" i="29"/>
  <c r="AN112" i="29"/>
  <c r="AN113" i="29"/>
  <c r="AM112" i="29"/>
  <c r="AL112" i="29"/>
  <c r="AL113" i="29"/>
  <c r="Q113" i="29" s="1"/>
  <c r="AK112" i="29"/>
  <c r="AJ112" i="29"/>
  <c r="AJ113" i="29" s="1"/>
  <c r="AI112" i="29"/>
  <c r="AI113" i="29" s="1"/>
  <c r="AH112" i="29"/>
  <c r="AH113" i="29" s="1"/>
  <c r="M113" i="29"/>
  <c r="C112" i="29"/>
  <c r="AP111" i="29"/>
  <c r="AG111" i="29"/>
  <c r="AF111" i="29"/>
  <c r="AE111" i="29"/>
  <c r="AD111" i="29"/>
  <c r="AC111" i="29"/>
  <c r="AB111" i="29"/>
  <c r="G111" i="29"/>
  <c r="AA111" i="29"/>
  <c r="Z111" i="29"/>
  <c r="Y111" i="29"/>
  <c r="X111" i="29"/>
  <c r="W111" i="29"/>
  <c r="AN110" i="29"/>
  <c r="AN111" i="29"/>
  <c r="S111" i="29" s="1"/>
  <c r="AM110" i="29"/>
  <c r="AM111" i="29" s="1"/>
  <c r="R111" i="29" s="1"/>
  <c r="AL110" i="29"/>
  <c r="AL111" i="29" s="1"/>
  <c r="Q111" i="29" s="1"/>
  <c r="AK110" i="29"/>
  <c r="AK111" i="29" s="1"/>
  <c r="P111" i="29" s="1"/>
  <c r="AJ110" i="29"/>
  <c r="AJ111" i="29" s="1"/>
  <c r="AI110" i="29"/>
  <c r="AH110" i="29"/>
  <c r="M111" i="29"/>
  <c r="AP109" i="29"/>
  <c r="AG109" i="29"/>
  <c r="AF109" i="29"/>
  <c r="K109" i="29" s="1"/>
  <c r="AE109" i="29"/>
  <c r="AD109" i="29"/>
  <c r="I109" i="29" s="1"/>
  <c r="AC109" i="29"/>
  <c r="AB109" i="29"/>
  <c r="AA109" i="29"/>
  <c r="Z109" i="29"/>
  <c r="Y109" i="29"/>
  <c r="X109" i="29"/>
  <c r="C109" i="29" s="1"/>
  <c r="W109" i="29"/>
  <c r="AM108" i="29"/>
  <c r="R108" i="29" s="1"/>
  <c r="AL108" i="29"/>
  <c r="AL109" i="29" s="1"/>
  <c r="Q109" i="29" s="1"/>
  <c r="AK108" i="29"/>
  <c r="AK109" i="29" s="1"/>
  <c r="AJ108" i="29"/>
  <c r="AI108" i="29"/>
  <c r="AH108" i="29"/>
  <c r="AH109" i="29" s="1"/>
  <c r="AP107" i="29"/>
  <c r="AG107" i="29"/>
  <c r="AF107" i="29"/>
  <c r="AE107" i="29"/>
  <c r="J107" i="29"/>
  <c r="AD107" i="29"/>
  <c r="AC107" i="29"/>
  <c r="AB107" i="29"/>
  <c r="AA107" i="29"/>
  <c r="F107" i="29" s="1"/>
  <c r="Z107" i="29"/>
  <c r="Y107" i="29"/>
  <c r="X107" i="29"/>
  <c r="W107" i="29"/>
  <c r="AL106" i="29"/>
  <c r="AL107" i="29" s="1"/>
  <c r="AK106" i="29"/>
  <c r="AK107" i="29" s="1"/>
  <c r="P107" i="29" s="1"/>
  <c r="AJ106" i="29"/>
  <c r="AI106" i="29"/>
  <c r="AI107" i="29" s="1"/>
  <c r="AH106" i="29"/>
  <c r="AH107" i="29" s="1"/>
  <c r="G106" i="29"/>
  <c r="F106" i="29"/>
  <c r="AP105" i="29"/>
  <c r="AI105" i="29"/>
  <c r="AG105" i="29"/>
  <c r="AF105" i="29"/>
  <c r="AE105" i="29"/>
  <c r="AD105" i="29"/>
  <c r="AC105" i="29"/>
  <c r="H105" i="29" s="1"/>
  <c r="AB105" i="29"/>
  <c r="G105" i="29" s="1"/>
  <c r="AA105" i="29"/>
  <c r="F105" i="29" s="1"/>
  <c r="Z105" i="29"/>
  <c r="Y105" i="29"/>
  <c r="X105" i="29"/>
  <c r="W105" i="29"/>
  <c r="AK104" i="29"/>
  <c r="AK105" i="29" s="1"/>
  <c r="P105" i="29" s="1"/>
  <c r="AJ104" i="29"/>
  <c r="AI104" i="29"/>
  <c r="N104" i="29" s="1"/>
  <c r="AH104" i="29"/>
  <c r="AP103" i="29"/>
  <c r="AG103" i="29"/>
  <c r="L103" i="29"/>
  <c r="AF103" i="29"/>
  <c r="AE103" i="29"/>
  <c r="AD103" i="29"/>
  <c r="I103" i="29" s="1"/>
  <c r="AC103" i="29"/>
  <c r="H103" i="29"/>
  <c r="AB103" i="29"/>
  <c r="AA103" i="29"/>
  <c r="Z103" i="29"/>
  <c r="Y103" i="29"/>
  <c r="X103" i="29"/>
  <c r="W103" i="29"/>
  <c r="AJ102" i="29"/>
  <c r="AJ103" i="29" s="1"/>
  <c r="O103" i="29" s="1"/>
  <c r="AI102" i="29"/>
  <c r="AI103" i="29" s="1"/>
  <c r="N103" i="29" s="1"/>
  <c r="AH102" i="29"/>
  <c r="M102" i="29" s="1"/>
  <c r="AP101" i="29"/>
  <c r="AG101" i="29"/>
  <c r="AF101" i="29"/>
  <c r="AE101" i="29"/>
  <c r="AD101" i="29"/>
  <c r="I101" i="29" s="1"/>
  <c r="AC101" i="29"/>
  <c r="AB101" i="29"/>
  <c r="AA101" i="29"/>
  <c r="F101" i="29" s="1"/>
  <c r="Z101" i="29"/>
  <c r="E101" i="29" s="1"/>
  <c r="Y101" i="29"/>
  <c r="D101" i="29" s="1"/>
  <c r="X101" i="29"/>
  <c r="W101" i="29"/>
  <c r="AI100" i="29"/>
  <c r="AH100" i="29"/>
  <c r="AP99" i="29"/>
  <c r="AG99" i="29"/>
  <c r="AF99" i="29"/>
  <c r="AE99" i="29"/>
  <c r="AD99" i="29"/>
  <c r="AC99" i="29"/>
  <c r="H99" i="29" s="1"/>
  <c r="AB99" i="29"/>
  <c r="AA99" i="29"/>
  <c r="Z99" i="29"/>
  <c r="Y99" i="29"/>
  <c r="D99" i="29"/>
  <c r="X99" i="29"/>
  <c r="W99" i="29"/>
  <c r="AH98" i="29"/>
  <c r="AP97" i="29"/>
  <c r="AG97" i="29"/>
  <c r="L97" i="29" s="1"/>
  <c r="AF97" i="29"/>
  <c r="AE97" i="29"/>
  <c r="AD97" i="29"/>
  <c r="AC97" i="29"/>
  <c r="AB97" i="29"/>
  <c r="AA97" i="29"/>
  <c r="Z97" i="29"/>
  <c r="Y97" i="29"/>
  <c r="D97" i="29" s="1"/>
  <c r="X97" i="29"/>
  <c r="C97" i="29" s="1"/>
  <c r="W97" i="29"/>
  <c r="AF95" i="29"/>
  <c r="AE95" i="29"/>
  <c r="AD95" i="29"/>
  <c r="AC95" i="29"/>
  <c r="H95" i="29"/>
  <c r="AB95" i="29"/>
  <c r="AA95" i="29"/>
  <c r="Z95" i="29"/>
  <c r="Y95" i="29"/>
  <c r="X95" i="29"/>
  <c r="W95" i="29"/>
  <c r="B95" i="29"/>
  <c r="AE93" i="29"/>
  <c r="AD93" i="29"/>
  <c r="I93" i="29" s="1"/>
  <c r="AC93" i="29"/>
  <c r="H93" i="29"/>
  <c r="AB93" i="29"/>
  <c r="AA93" i="29"/>
  <c r="Z93" i="29"/>
  <c r="Y93" i="29"/>
  <c r="X93" i="29"/>
  <c r="C93" i="29"/>
  <c r="W93" i="29"/>
  <c r="J92" i="29"/>
  <c r="AD91" i="29"/>
  <c r="AC91" i="29"/>
  <c r="AB91" i="29"/>
  <c r="AA91" i="29"/>
  <c r="Z91" i="29"/>
  <c r="Y91" i="29"/>
  <c r="X91" i="29"/>
  <c r="W91" i="29"/>
  <c r="B91" i="29" s="1"/>
  <c r="AC89" i="29"/>
  <c r="AB89" i="29"/>
  <c r="AA89" i="29"/>
  <c r="Z89" i="29"/>
  <c r="E89" i="29" s="1"/>
  <c r="Y89" i="29"/>
  <c r="X89" i="29"/>
  <c r="W89" i="29"/>
  <c r="AB87" i="29"/>
  <c r="AA87" i="29"/>
  <c r="Z87" i="29"/>
  <c r="Y87" i="29"/>
  <c r="D87" i="29"/>
  <c r="X87" i="29"/>
  <c r="C87" i="29"/>
  <c r="W87" i="29"/>
  <c r="AA85" i="29"/>
  <c r="Z85" i="29"/>
  <c r="Y85" i="29"/>
  <c r="X85" i="29"/>
  <c r="C85" i="29" s="1"/>
  <c r="W85" i="29"/>
  <c r="B85" i="29" s="1"/>
  <c r="Z83" i="29"/>
  <c r="Y83" i="29"/>
  <c r="X83" i="29"/>
  <c r="W83" i="29"/>
  <c r="Y81" i="29"/>
  <c r="D81" i="29" s="1"/>
  <c r="X81" i="29"/>
  <c r="W81" i="29"/>
  <c r="X79" i="29"/>
  <c r="W79" i="29"/>
  <c r="W77" i="29"/>
  <c r="T76" i="28"/>
  <c r="G121" i="28" s="1"/>
  <c r="T203" i="28"/>
  <c r="S203" i="28"/>
  <c r="R203" i="28"/>
  <c r="Q203" i="28"/>
  <c r="P203" i="28"/>
  <c r="O203" i="28"/>
  <c r="N203" i="28"/>
  <c r="M203" i="28"/>
  <c r="L203" i="28"/>
  <c r="K203" i="28"/>
  <c r="AF133" i="28" s="1"/>
  <c r="K133" i="28" s="1"/>
  <c r="J203" i="28"/>
  <c r="AE133" i="28" s="1"/>
  <c r="J133" i="28" s="1"/>
  <c r="I203" i="28"/>
  <c r="H203" i="28"/>
  <c r="G203" i="28"/>
  <c r="AB133" i="28" s="1"/>
  <c r="G133" i="28" s="1"/>
  <c r="F203" i="28"/>
  <c r="E203" i="28"/>
  <c r="D203" i="28"/>
  <c r="Y133" i="28" s="1"/>
  <c r="D133" i="28" s="1"/>
  <c r="C203" i="28"/>
  <c r="B203" i="28"/>
  <c r="T201" i="28"/>
  <c r="S201" i="28"/>
  <c r="R201" i="28"/>
  <c r="Q201" i="28"/>
  <c r="P201" i="28"/>
  <c r="O201" i="28"/>
  <c r="AJ131" i="28" s="1"/>
  <c r="O131" i="28" s="1"/>
  <c r="N201" i="28"/>
  <c r="M201" i="28"/>
  <c r="L201" i="28"/>
  <c r="K201" i="28"/>
  <c r="J201" i="28"/>
  <c r="AE131" i="28" s="1"/>
  <c r="I201" i="28"/>
  <c r="H201" i="28"/>
  <c r="G201" i="28"/>
  <c r="F201" i="28"/>
  <c r="AA131" i="28"/>
  <c r="F131" i="28" s="1"/>
  <c r="E201" i="28"/>
  <c r="D201" i="28"/>
  <c r="Y131" i="28" s="1"/>
  <c r="D131" i="28" s="1"/>
  <c r="C201" i="28"/>
  <c r="B201" i="28"/>
  <c r="T199" i="28"/>
  <c r="S199" i="28"/>
  <c r="AN129" i="28" s="1"/>
  <c r="S129" i="28" s="1"/>
  <c r="R199" i="28"/>
  <c r="AM129" i="28" s="1"/>
  <c r="R129" i="28" s="1"/>
  <c r="Q199" i="28"/>
  <c r="P199" i="28"/>
  <c r="O199" i="28"/>
  <c r="N199" i="28"/>
  <c r="M199" i="28"/>
  <c r="L199" i="28"/>
  <c r="K199" i="28"/>
  <c r="J199" i="28"/>
  <c r="I199" i="28"/>
  <c r="H199" i="28"/>
  <c r="G199" i="28"/>
  <c r="F199" i="28"/>
  <c r="E199" i="28"/>
  <c r="D199" i="28"/>
  <c r="C199" i="28"/>
  <c r="B199" i="28"/>
  <c r="T197" i="28"/>
  <c r="AO127" i="28" s="1"/>
  <c r="T127" i="28" s="1"/>
  <c r="S197" i="28"/>
  <c r="R197" i="28"/>
  <c r="Q197" i="28"/>
  <c r="P197" i="28"/>
  <c r="O197" i="28"/>
  <c r="N197" i="28"/>
  <c r="M197" i="28"/>
  <c r="L197" i="28"/>
  <c r="AG127" i="28"/>
  <c r="L127" i="28" s="1"/>
  <c r="K197" i="28"/>
  <c r="J197" i="28"/>
  <c r="I197" i="28"/>
  <c r="H197" i="28"/>
  <c r="G197" i="28"/>
  <c r="F197" i="28"/>
  <c r="E197" i="28"/>
  <c r="D197" i="28"/>
  <c r="C197" i="28"/>
  <c r="B197" i="28"/>
  <c r="T195" i="28"/>
  <c r="S195" i="28"/>
  <c r="AN125" i="28" s="1"/>
  <c r="S125" i="28" s="1"/>
  <c r="R195" i="28"/>
  <c r="Q195" i="28"/>
  <c r="P195" i="28"/>
  <c r="O195" i="28"/>
  <c r="N195" i="28"/>
  <c r="AI125" i="28" s="1"/>
  <c r="N125" i="28" s="1"/>
  <c r="M195" i="28"/>
  <c r="L195" i="28"/>
  <c r="K195" i="28"/>
  <c r="J195" i="28"/>
  <c r="I195" i="28"/>
  <c r="H195" i="28"/>
  <c r="G195" i="28"/>
  <c r="F195" i="28"/>
  <c r="E195" i="28"/>
  <c r="D195" i="28"/>
  <c r="C195" i="28"/>
  <c r="B195" i="28"/>
  <c r="T193" i="28"/>
  <c r="S193" i="28"/>
  <c r="S123" i="28"/>
  <c r="R193" i="28"/>
  <c r="Q193" i="28"/>
  <c r="P193" i="28"/>
  <c r="O193" i="28"/>
  <c r="N193" i="28"/>
  <c r="M193" i="28"/>
  <c r="L193" i="28"/>
  <c r="K193" i="28"/>
  <c r="J193" i="28"/>
  <c r="I193" i="28"/>
  <c r="H193" i="28"/>
  <c r="G193" i="28"/>
  <c r="F193" i="28"/>
  <c r="E193" i="28"/>
  <c r="D193" i="28"/>
  <c r="C193" i="28"/>
  <c r="B193" i="28"/>
  <c r="T191" i="28"/>
  <c r="S191" i="28"/>
  <c r="R191" i="28"/>
  <c r="Q191" i="28"/>
  <c r="P191" i="28"/>
  <c r="O191" i="28"/>
  <c r="N191" i="28"/>
  <c r="M191" i="28"/>
  <c r="T189" i="28"/>
  <c r="AO119" i="28" s="1"/>
  <c r="T119" i="28" s="1"/>
  <c r="S189" i="28"/>
  <c r="R189" i="28"/>
  <c r="Q189" i="28"/>
  <c r="P189" i="28"/>
  <c r="O189" i="28"/>
  <c r="N189" i="28"/>
  <c r="M189" i="28"/>
  <c r="T187" i="28"/>
  <c r="S187" i="28"/>
  <c r="R187" i="28"/>
  <c r="Q187" i="28"/>
  <c r="P187" i="28"/>
  <c r="O187" i="28"/>
  <c r="N187" i="28"/>
  <c r="M187" i="28"/>
  <c r="T185" i="28"/>
  <c r="AO115" i="28" s="1"/>
  <c r="T115" i="28" s="1"/>
  <c r="S185" i="28"/>
  <c r="R185" i="28"/>
  <c r="Q185" i="28"/>
  <c r="AL115" i="28" s="1"/>
  <c r="Q115" i="28" s="1"/>
  <c r="P185" i="28"/>
  <c r="AK115" i="28"/>
  <c r="P115" i="28" s="1"/>
  <c r="O185" i="28"/>
  <c r="N185" i="28"/>
  <c r="M185" i="28"/>
  <c r="T183" i="28"/>
  <c r="S183" i="28"/>
  <c r="R183" i="28"/>
  <c r="Q183" i="28"/>
  <c r="P183" i="28"/>
  <c r="O183" i="28"/>
  <c r="N183" i="28"/>
  <c r="M183" i="28"/>
  <c r="S181" i="28"/>
  <c r="R181" i="28"/>
  <c r="Q181" i="28"/>
  <c r="P181" i="28"/>
  <c r="O181" i="28"/>
  <c r="N181" i="28"/>
  <c r="M181" i="28"/>
  <c r="R179" i="28"/>
  <c r="AM109" i="28" s="1"/>
  <c r="R109" i="28" s="1"/>
  <c r="Q179" i="28"/>
  <c r="P179" i="28"/>
  <c r="O179" i="28"/>
  <c r="AJ109" i="28" s="1"/>
  <c r="O109" i="28" s="1"/>
  <c r="N179" i="28"/>
  <c r="M179" i="28"/>
  <c r="Q177" i="28"/>
  <c r="P177" i="28"/>
  <c r="O177" i="28"/>
  <c r="N177" i="28"/>
  <c r="M177" i="28"/>
  <c r="P175" i="28"/>
  <c r="AK105" i="28" s="1"/>
  <c r="O175" i="28"/>
  <c r="N175" i="28"/>
  <c r="M175" i="28"/>
  <c r="AH105" i="28"/>
  <c r="M105" i="28" s="1"/>
  <c r="O173" i="28"/>
  <c r="N173" i="28"/>
  <c r="M173" i="28"/>
  <c r="N171" i="28"/>
  <c r="M171" i="28"/>
  <c r="M169" i="28"/>
  <c r="AO135" i="28"/>
  <c r="AN135" i="28"/>
  <c r="AM135" i="28"/>
  <c r="AL135" i="28"/>
  <c r="AK135" i="28"/>
  <c r="AJ135" i="28"/>
  <c r="AI135" i="28"/>
  <c r="AH135" i="28"/>
  <c r="AG135" i="28"/>
  <c r="AF135" i="28"/>
  <c r="AE135" i="28"/>
  <c r="AD135" i="28"/>
  <c r="AC135" i="28"/>
  <c r="AB135" i="28"/>
  <c r="AA135" i="28"/>
  <c r="Z135" i="28"/>
  <c r="Y135" i="28"/>
  <c r="X135" i="28"/>
  <c r="W135" i="28"/>
  <c r="AP133" i="28"/>
  <c r="AO132" i="28"/>
  <c r="AO133" i="28"/>
  <c r="T133" i="28" s="1"/>
  <c r="AN132" i="28"/>
  <c r="AN133" i="28"/>
  <c r="S133" i="28" s="1"/>
  <c r="AM132" i="28"/>
  <c r="AL132" i="28"/>
  <c r="AK132" i="28"/>
  <c r="AJ132" i="28"/>
  <c r="AJ133" i="28" s="1"/>
  <c r="O133" i="28" s="1"/>
  <c r="AI132" i="28"/>
  <c r="AH132" i="28"/>
  <c r="AH133" i="28" s="1"/>
  <c r="M133" i="28" s="1"/>
  <c r="AG132" i="28"/>
  <c r="AF132" i="28"/>
  <c r="AE132" i="28"/>
  <c r="AD132" i="28"/>
  <c r="AD133" i="28" s="1"/>
  <c r="I133" i="28" s="1"/>
  <c r="AC132" i="28"/>
  <c r="H132" i="28" s="1"/>
  <c r="AC133" i="28"/>
  <c r="H133" i="28" s="1"/>
  <c r="AB132" i="28"/>
  <c r="G132" i="28"/>
  <c r="AA132" i="28"/>
  <c r="Z132" i="28"/>
  <c r="E132" i="28" s="1"/>
  <c r="Z133" i="28"/>
  <c r="E133" i="28" s="1"/>
  <c r="Y132" i="28"/>
  <c r="X132" i="28"/>
  <c r="W132" i="28"/>
  <c r="B132" i="28" s="1"/>
  <c r="Q132" i="28"/>
  <c r="F132" i="28"/>
  <c r="AP131" i="28"/>
  <c r="AO130" i="28"/>
  <c r="AO131" i="28" s="1"/>
  <c r="T131" i="28" s="1"/>
  <c r="AN130" i="28"/>
  <c r="AN131" i="28" s="1"/>
  <c r="S131" i="28" s="1"/>
  <c r="AM130" i="28"/>
  <c r="AL130" i="28"/>
  <c r="AL131" i="28" s="1"/>
  <c r="Q131" i="28" s="1"/>
  <c r="AK130" i="28"/>
  <c r="AK131" i="28" s="1"/>
  <c r="P131" i="28" s="1"/>
  <c r="AJ130" i="28"/>
  <c r="O130" i="28" s="1"/>
  <c r="AI130" i="28"/>
  <c r="N130" i="28" s="1"/>
  <c r="AI131" i="28"/>
  <c r="N131" i="28" s="1"/>
  <c r="AH130" i="28"/>
  <c r="M130" i="28" s="1"/>
  <c r="AH131" i="28"/>
  <c r="M131" i="28" s="1"/>
  <c r="AG130" i="28"/>
  <c r="AF130" i="28"/>
  <c r="AE130" i="28"/>
  <c r="J130" i="28" s="1"/>
  <c r="J131" i="28"/>
  <c r="AD130" i="28"/>
  <c r="AC130" i="28"/>
  <c r="AC131" i="28" s="1"/>
  <c r="H131" i="28" s="1"/>
  <c r="AB130" i="28"/>
  <c r="AB131" i="28"/>
  <c r="G131" i="28"/>
  <c r="AA130" i="28"/>
  <c r="Z130" i="28"/>
  <c r="Z131" i="28"/>
  <c r="E131" i="28" s="1"/>
  <c r="Y130" i="28"/>
  <c r="D130" i="28"/>
  <c r="X130" i="28"/>
  <c r="X131" i="28" s="1"/>
  <c r="C131" i="28" s="1"/>
  <c r="W130" i="28"/>
  <c r="W131" i="28" s="1"/>
  <c r="B131" i="28" s="1"/>
  <c r="C130" i="28"/>
  <c r="B130" i="28"/>
  <c r="AP129" i="28"/>
  <c r="AK129" i="28"/>
  <c r="P129" i="28" s="1"/>
  <c r="AB129" i="28"/>
  <c r="G129" i="28"/>
  <c r="Y129" i="28"/>
  <c r="D129" i="28" s="1"/>
  <c r="AO128" i="28"/>
  <c r="AO129" i="28"/>
  <c r="T129" i="28" s="1"/>
  <c r="AN128" i="28"/>
  <c r="S128" i="28"/>
  <c r="AM128" i="28"/>
  <c r="AL128" i="28"/>
  <c r="AL129" i="28" s="1"/>
  <c r="Q129" i="28" s="1"/>
  <c r="AK128" i="28"/>
  <c r="AJ128" i="28"/>
  <c r="AJ129" i="28"/>
  <c r="O129" i="28"/>
  <c r="AI128" i="28"/>
  <c r="N128" i="28"/>
  <c r="AI129" i="28"/>
  <c r="N129" i="28" s="1"/>
  <c r="AH128" i="28"/>
  <c r="AH129" i="28" s="1"/>
  <c r="M129" i="28"/>
  <c r="AG128" i="28"/>
  <c r="AG129" i="28"/>
  <c r="L129" i="28"/>
  <c r="AF128" i="28"/>
  <c r="AE128" i="28"/>
  <c r="AD128" i="28"/>
  <c r="AD129" i="28" s="1"/>
  <c r="I129" i="28" s="1"/>
  <c r="AC128" i="28"/>
  <c r="AC129" i="28" s="1"/>
  <c r="H129" i="28" s="1"/>
  <c r="AB128" i="28"/>
  <c r="AA128" i="28"/>
  <c r="AA129" i="28"/>
  <c r="Z128" i="28"/>
  <c r="Z129" i="28"/>
  <c r="E129" i="28" s="1"/>
  <c r="Y128" i="28"/>
  <c r="X128" i="28"/>
  <c r="X129" i="28" s="1"/>
  <c r="C129" i="28" s="1"/>
  <c r="W128" i="28"/>
  <c r="B128" i="28" s="1"/>
  <c r="T128" i="28"/>
  <c r="L128" i="28"/>
  <c r="AP127" i="28"/>
  <c r="AK127" i="28"/>
  <c r="P127" i="28" s="1"/>
  <c r="AO126" i="28"/>
  <c r="AN126" i="28"/>
  <c r="AN127" i="28"/>
  <c r="S127" i="28" s="1"/>
  <c r="AM126" i="28"/>
  <c r="AL126" i="28"/>
  <c r="AK126" i="28"/>
  <c r="AJ126" i="28"/>
  <c r="O126" i="28" s="1"/>
  <c r="AJ127" i="28"/>
  <c r="O127" i="28"/>
  <c r="AI126" i="28"/>
  <c r="AI127" i="28" s="1"/>
  <c r="N127" i="28" s="1"/>
  <c r="AH126" i="28"/>
  <c r="M126" i="28" s="1"/>
  <c r="AG126" i="28"/>
  <c r="L126" i="28" s="1"/>
  <c r="AF126" i="28"/>
  <c r="AF127" i="28" s="1"/>
  <c r="K127" i="28" s="1"/>
  <c r="AE126" i="28"/>
  <c r="AE127" i="28" s="1"/>
  <c r="J127" i="28" s="1"/>
  <c r="AD126" i="28"/>
  <c r="AD127" i="28" s="1"/>
  <c r="I127" i="28" s="1"/>
  <c r="AC126" i="28"/>
  <c r="AB126" i="28"/>
  <c r="AB127" i="28"/>
  <c r="G127" i="28" s="1"/>
  <c r="AA126" i="28"/>
  <c r="Z126" i="28"/>
  <c r="E126" i="28"/>
  <c r="Y126" i="28"/>
  <c r="X126" i="28"/>
  <c r="X127" i="28" s="1"/>
  <c r="C127" i="28"/>
  <c r="W126" i="28"/>
  <c r="P126" i="28"/>
  <c r="AP125" i="28"/>
  <c r="AM125" i="28"/>
  <c r="R125" i="28" s="1"/>
  <c r="J125" i="28"/>
  <c r="AO124" i="28"/>
  <c r="T124" i="28" s="1"/>
  <c r="AO125" i="28"/>
  <c r="T125" i="28" s="1"/>
  <c r="AN124" i="28"/>
  <c r="S124" i="28" s="1"/>
  <c r="AM124" i="28"/>
  <c r="R124" i="28" s="1"/>
  <c r="AL124" i="28"/>
  <c r="AL125" i="28" s="1"/>
  <c r="Q125" i="28" s="1"/>
  <c r="AK124" i="28"/>
  <c r="AK125" i="28"/>
  <c r="P125" i="28" s="1"/>
  <c r="AJ124" i="28"/>
  <c r="AJ125" i="28"/>
  <c r="O125" i="28" s="1"/>
  <c r="AI124" i="28"/>
  <c r="AH124" i="28"/>
  <c r="AG124" i="28"/>
  <c r="AG125" i="28" s="1"/>
  <c r="L125" i="28" s="1"/>
  <c r="AF124" i="28"/>
  <c r="K124" i="28" s="1"/>
  <c r="AF125" i="28"/>
  <c r="AE124" i="28"/>
  <c r="AE125" i="28" s="1"/>
  <c r="AD124" i="28"/>
  <c r="AC124" i="28"/>
  <c r="AB124" i="28"/>
  <c r="AB125" i="28" s="1"/>
  <c r="G125" i="28" s="1"/>
  <c r="AA124" i="28"/>
  <c r="Z124" i="28"/>
  <c r="Y124" i="28"/>
  <c r="Y125" i="28" s="1"/>
  <c r="X124" i="28"/>
  <c r="X125" i="28" s="1"/>
  <c r="W124" i="28"/>
  <c r="W125" i="28"/>
  <c r="B125" i="28" s="1"/>
  <c r="N124" i="28"/>
  <c r="I124" i="28"/>
  <c r="C124" i="28"/>
  <c r="B124" i="28"/>
  <c r="AP123" i="28"/>
  <c r="AO122" i="28"/>
  <c r="AO123" i="28" s="1"/>
  <c r="T123" i="28" s="1"/>
  <c r="AN122" i="28"/>
  <c r="AN123" i="28" s="1"/>
  <c r="AM122" i="28"/>
  <c r="AM123" i="28"/>
  <c r="R123" i="28" s="1"/>
  <c r="AL122" i="28"/>
  <c r="AL123" i="28" s="1"/>
  <c r="Q123" i="28" s="1"/>
  <c r="AK122" i="28"/>
  <c r="AK123" i="28" s="1"/>
  <c r="P123" i="28" s="1"/>
  <c r="P122" i="28"/>
  <c r="AJ122" i="28"/>
  <c r="AI122" i="28"/>
  <c r="AI123" i="28"/>
  <c r="N123" i="28" s="1"/>
  <c r="AH122" i="28"/>
  <c r="AH123" i="28" s="1"/>
  <c r="M123" i="28" s="1"/>
  <c r="AG122" i="28"/>
  <c r="L122" i="28" s="1"/>
  <c r="AG123" i="28"/>
  <c r="L123" i="28" s="1"/>
  <c r="AF122" i="28"/>
  <c r="AF123" i="28"/>
  <c r="K123" i="28" s="1"/>
  <c r="AE122" i="28"/>
  <c r="AD122" i="28"/>
  <c r="AD123" i="28" s="1"/>
  <c r="I123" i="28" s="1"/>
  <c r="AC122" i="28"/>
  <c r="AC123" i="28" s="1"/>
  <c r="H123" i="28" s="1"/>
  <c r="AB122" i="28"/>
  <c r="AB123" i="28" s="1"/>
  <c r="G123" i="28" s="1"/>
  <c r="AA122" i="28"/>
  <c r="Z122" i="28"/>
  <c r="Z123" i="28" s="1"/>
  <c r="E123" i="28" s="1"/>
  <c r="Y122" i="28"/>
  <c r="X122" i="28"/>
  <c r="W122" i="28"/>
  <c r="W123" i="28" s="1"/>
  <c r="B123" i="28" s="1"/>
  <c r="N122" i="28"/>
  <c r="K122" i="28"/>
  <c r="AP121" i="28"/>
  <c r="AO121" i="28"/>
  <c r="T121" i="28"/>
  <c r="AN121" i="28"/>
  <c r="S121" i="28" s="1"/>
  <c r="AG121" i="28"/>
  <c r="AF121" i="28"/>
  <c r="K121" i="28"/>
  <c r="AE121" i="28"/>
  <c r="J121" i="28"/>
  <c r="AD121" i="28"/>
  <c r="I121" i="28" s="1"/>
  <c r="AC121" i="28"/>
  <c r="H121" i="28" s="1"/>
  <c r="AB121" i="28"/>
  <c r="AA121" i="28"/>
  <c r="Z121" i="28"/>
  <c r="Y121" i="28"/>
  <c r="D121" i="28"/>
  <c r="X121" i="28"/>
  <c r="C121" i="28" s="1"/>
  <c r="W121" i="28"/>
  <c r="AO120" i="28"/>
  <c r="AN120" i="28"/>
  <c r="S120" i="28" s="1"/>
  <c r="AM120" i="28"/>
  <c r="R120" i="28" s="1"/>
  <c r="AM121" i="28"/>
  <c r="R121" i="28" s="1"/>
  <c r="AL120" i="28"/>
  <c r="AL121" i="28"/>
  <c r="Q121" i="28" s="1"/>
  <c r="AK120" i="28"/>
  <c r="P120" i="28" s="1"/>
  <c r="AJ120" i="28"/>
  <c r="AJ121" i="28"/>
  <c r="O121" i="28" s="1"/>
  <c r="AI120" i="28"/>
  <c r="N120" i="28" s="1"/>
  <c r="AI121" i="28"/>
  <c r="N121" i="28" s="1"/>
  <c r="AH120" i="28"/>
  <c r="T120" i="28"/>
  <c r="Q120" i="28"/>
  <c r="L120" i="28"/>
  <c r="K120" i="28"/>
  <c r="J120" i="28"/>
  <c r="I120" i="28"/>
  <c r="H120" i="28"/>
  <c r="D120" i="28"/>
  <c r="C120" i="28"/>
  <c r="AP119" i="28"/>
  <c r="AG119" i="28"/>
  <c r="L119" i="28" s="1"/>
  <c r="AF119" i="28"/>
  <c r="K119" i="28"/>
  <c r="AE119" i="28"/>
  <c r="J119" i="28" s="1"/>
  <c r="AD119" i="28"/>
  <c r="AC119" i="28"/>
  <c r="AB119" i="28"/>
  <c r="G119" i="28"/>
  <c r="AA119" i="28"/>
  <c r="Z119" i="28"/>
  <c r="E119" i="28"/>
  <c r="Y119" i="28"/>
  <c r="D119" i="28" s="1"/>
  <c r="X119" i="28"/>
  <c r="C119" i="28"/>
  <c r="W119" i="28"/>
  <c r="B119" i="28"/>
  <c r="AO118" i="28"/>
  <c r="AN118" i="28"/>
  <c r="AN119" i="28"/>
  <c r="S119" i="28" s="1"/>
  <c r="AM118" i="28"/>
  <c r="AL118" i="28"/>
  <c r="AK118" i="28"/>
  <c r="AK119" i="28"/>
  <c r="P119" i="28" s="1"/>
  <c r="AJ118" i="28"/>
  <c r="AJ119" i="28"/>
  <c r="O119" i="28"/>
  <c r="AI118" i="28"/>
  <c r="AI119" i="28" s="1"/>
  <c r="N119" i="28" s="1"/>
  <c r="AH118" i="28"/>
  <c r="M118" i="28" s="1"/>
  <c r="L118" i="28"/>
  <c r="K118" i="28"/>
  <c r="I118" i="28"/>
  <c r="E118" i="28"/>
  <c r="D118" i="28"/>
  <c r="C118" i="28"/>
  <c r="B118" i="28"/>
  <c r="AP117" i="28"/>
  <c r="AG117" i="28"/>
  <c r="L117" i="28" s="1"/>
  <c r="AF117" i="28"/>
  <c r="AE117" i="28"/>
  <c r="AD117" i="28"/>
  <c r="I117" i="28" s="1"/>
  <c r="AC117" i="28"/>
  <c r="AB117" i="28"/>
  <c r="G117" i="28" s="1"/>
  <c r="AA117" i="28"/>
  <c r="F117" i="28"/>
  <c r="Z117" i="28"/>
  <c r="E117" i="28" s="1"/>
  <c r="Y117" i="28"/>
  <c r="D117" i="28"/>
  <c r="X117" i="28"/>
  <c r="W117" i="28"/>
  <c r="B117" i="28" s="1"/>
  <c r="C117" i="28"/>
  <c r="AO116" i="28"/>
  <c r="AO117" i="28"/>
  <c r="T117" i="28" s="1"/>
  <c r="AN116" i="28"/>
  <c r="AN117" i="28" s="1"/>
  <c r="S117" i="28"/>
  <c r="AM116" i="28"/>
  <c r="AM117" i="28" s="1"/>
  <c r="AL116" i="28"/>
  <c r="Q116" i="28"/>
  <c r="AL117" i="28"/>
  <c r="Q117" i="28" s="1"/>
  <c r="AK116" i="28"/>
  <c r="AK117" i="28"/>
  <c r="P117" i="28" s="1"/>
  <c r="AJ116" i="28"/>
  <c r="AJ117" i="28" s="1"/>
  <c r="O117" i="28" s="1"/>
  <c r="AI116" i="28"/>
  <c r="AI117" i="28"/>
  <c r="N117" i="28"/>
  <c r="AH116" i="28"/>
  <c r="M116" i="28" s="1"/>
  <c r="AH117" i="28"/>
  <c r="M117" i="28" s="1"/>
  <c r="P116" i="28"/>
  <c r="O116" i="28"/>
  <c r="L116" i="28"/>
  <c r="K116" i="28"/>
  <c r="G116" i="28"/>
  <c r="E116" i="28"/>
  <c r="D116" i="28"/>
  <c r="C116" i="28"/>
  <c r="AP115" i="28"/>
  <c r="AG115" i="28"/>
  <c r="L115" i="28" s="1"/>
  <c r="AF115" i="28"/>
  <c r="AE115" i="28"/>
  <c r="J115" i="28"/>
  <c r="AD115" i="28"/>
  <c r="I115" i="28"/>
  <c r="AC115" i="28"/>
  <c r="AB115" i="28"/>
  <c r="AA115" i="28"/>
  <c r="F115" i="28" s="1"/>
  <c r="Z115" i="28"/>
  <c r="Y115" i="28"/>
  <c r="D115" i="28" s="1"/>
  <c r="X115" i="28"/>
  <c r="C115" i="28" s="1"/>
  <c r="W115" i="28"/>
  <c r="B115" i="28" s="1"/>
  <c r="E115" i="28"/>
  <c r="AO114" i="28"/>
  <c r="AN114" i="28"/>
  <c r="AM114" i="28"/>
  <c r="R114" i="28" s="1"/>
  <c r="AL114" i="28"/>
  <c r="AK114" i="28"/>
  <c r="AJ114" i="28"/>
  <c r="AJ115" i="28" s="1"/>
  <c r="O115" i="28" s="1"/>
  <c r="AI114" i="28"/>
  <c r="AI115" i="28"/>
  <c r="N115" i="28" s="1"/>
  <c r="AH114" i="28"/>
  <c r="M114" i="28"/>
  <c r="T114" i="28"/>
  <c r="L114" i="28"/>
  <c r="K114" i="28"/>
  <c r="J114" i="28"/>
  <c r="I114" i="28"/>
  <c r="F114" i="28"/>
  <c r="E114" i="28"/>
  <c r="D114" i="28"/>
  <c r="C114" i="28"/>
  <c r="B114" i="28"/>
  <c r="AP113" i="28"/>
  <c r="AG113" i="28"/>
  <c r="L113" i="28"/>
  <c r="AF113" i="28"/>
  <c r="K113" i="28" s="1"/>
  <c r="AE113" i="28"/>
  <c r="AD113" i="28"/>
  <c r="I113" i="28" s="1"/>
  <c r="AC113" i="28"/>
  <c r="H113" i="28" s="1"/>
  <c r="AB113" i="28"/>
  <c r="AA113" i="28"/>
  <c r="F113" i="28" s="1"/>
  <c r="Z113" i="28"/>
  <c r="E113" i="28" s="1"/>
  <c r="Y113" i="28"/>
  <c r="D113" i="28" s="1"/>
  <c r="X113" i="28"/>
  <c r="C113" i="28"/>
  <c r="W113" i="28"/>
  <c r="B113" i="28" s="1"/>
  <c r="J113" i="28"/>
  <c r="G113" i="28"/>
  <c r="AO112" i="28"/>
  <c r="AO113" i="28" s="1"/>
  <c r="T113" i="28" s="1"/>
  <c r="AN112" i="28"/>
  <c r="AN113" i="28" s="1"/>
  <c r="S113" i="28"/>
  <c r="AM112" i="28"/>
  <c r="AL112" i="28"/>
  <c r="AK112" i="28"/>
  <c r="P112" i="28" s="1"/>
  <c r="AJ112" i="28"/>
  <c r="AI112" i="28"/>
  <c r="AI113" i="28" s="1"/>
  <c r="N113" i="28"/>
  <c r="AH112" i="28"/>
  <c r="AH113" i="28" s="1"/>
  <c r="M113" i="28"/>
  <c r="T112" i="28"/>
  <c r="S112" i="28"/>
  <c r="N112" i="28"/>
  <c r="L112" i="28"/>
  <c r="K112" i="28"/>
  <c r="J112" i="28"/>
  <c r="I112" i="28"/>
  <c r="H112" i="28"/>
  <c r="G112" i="28"/>
  <c r="E112" i="28"/>
  <c r="D112" i="28"/>
  <c r="C112" i="28"/>
  <c r="B112" i="28"/>
  <c r="AP111" i="28"/>
  <c r="AG111" i="28"/>
  <c r="L111" i="28"/>
  <c r="AF111" i="28"/>
  <c r="K111" i="28" s="1"/>
  <c r="AE111" i="28"/>
  <c r="J111" i="28" s="1"/>
  <c r="AD111" i="28"/>
  <c r="I111" i="28" s="1"/>
  <c r="AC111" i="28"/>
  <c r="H111" i="28"/>
  <c r="AB111" i="28"/>
  <c r="G111" i="28" s="1"/>
  <c r="AA111" i="28"/>
  <c r="F111" i="28"/>
  <c r="Z111" i="28"/>
  <c r="E111" i="28"/>
  <c r="Y111" i="28"/>
  <c r="D111" i="28" s="1"/>
  <c r="X111" i="28"/>
  <c r="C111" i="28" s="1"/>
  <c r="W111" i="28"/>
  <c r="B111" i="28" s="1"/>
  <c r="AN110" i="28"/>
  <c r="AN111" i="28"/>
  <c r="S111" i="28" s="1"/>
  <c r="AM110" i="28"/>
  <c r="R110" i="28"/>
  <c r="AL110" i="28"/>
  <c r="AK110" i="28"/>
  <c r="AJ110" i="28"/>
  <c r="AI110" i="28"/>
  <c r="AH110" i="28"/>
  <c r="L110" i="28"/>
  <c r="K110" i="28"/>
  <c r="J110" i="28"/>
  <c r="I110" i="28"/>
  <c r="H110" i="28"/>
  <c r="F110" i="28"/>
  <c r="E110" i="28"/>
  <c r="D110" i="28"/>
  <c r="C110" i="28"/>
  <c r="B110" i="28"/>
  <c r="AP109" i="28"/>
  <c r="AL109" i="28"/>
  <c r="Q109" i="28" s="1"/>
  <c r="AG109" i="28"/>
  <c r="L109" i="28"/>
  <c r="AF109" i="28"/>
  <c r="K109" i="28" s="1"/>
  <c r="AE109" i="28"/>
  <c r="J109" i="28" s="1"/>
  <c r="AD109" i="28"/>
  <c r="I109" i="28" s="1"/>
  <c r="AC109" i="28"/>
  <c r="H109" i="28" s="1"/>
  <c r="AB109" i="28"/>
  <c r="AA109" i="28"/>
  <c r="Z109" i="28"/>
  <c r="E109" i="28" s="1"/>
  <c r="Y109" i="28"/>
  <c r="D109" i="28" s="1"/>
  <c r="X109" i="28"/>
  <c r="W109" i="28"/>
  <c r="B109" i="28" s="1"/>
  <c r="G109" i="28"/>
  <c r="F109" i="28"/>
  <c r="C109" i="28"/>
  <c r="AM108" i="28"/>
  <c r="AL108" i="28"/>
  <c r="AK108" i="28"/>
  <c r="AJ108" i="28"/>
  <c r="AI108" i="28"/>
  <c r="N108" i="28"/>
  <c r="AH108" i="28"/>
  <c r="M108" i="28" s="1"/>
  <c r="R108" i="28"/>
  <c r="Q108" i="28"/>
  <c r="L108" i="28"/>
  <c r="K108" i="28"/>
  <c r="J108" i="28"/>
  <c r="I108" i="28"/>
  <c r="H108" i="28"/>
  <c r="G108" i="28"/>
  <c r="F108" i="28"/>
  <c r="E108" i="28"/>
  <c r="D108" i="28"/>
  <c r="C108" i="28"/>
  <c r="B108" i="28"/>
  <c r="AP107" i="28"/>
  <c r="AG107" i="28"/>
  <c r="L107" i="28" s="1"/>
  <c r="AF107" i="28"/>
  <c r="K107" i="28"/>
  <c r="AE107" i="28"/>
  <c r="J107" i="28" s="1"/>
  <c r="AD107" i="28"/>
  <c r="AC107" i="28"/>
  <c r="H107" i="28" s="1"/>
  <c r="AB107" i="28"/>
  <c r="AA107" i="28"/>
  <c r="F107" i="28" s="1"/>
  <c r="Z107" i="28"/>
  <c r="E107" i="28"/>
  <c r="Y107" i="28"/>
  <c r="X107" i="28"/>
  <c r="C107" i="28"/>
  <c r="W107" i="28"/>
  <c r="B107" i="28"/>
  <c r="I107" i="28"/>
  <c r="G107" i="28"/>
  <c r="D107" i="28"/>
  <c r="AL106" i="28"/>
  <c r="AL107" i="28"/>
  <c r="Q107" i="28" s="1"/>
  <c r="AK106" i="28"/>
  <c r="AJ106" i="28"/>
  <c r="AJ107" i="28" s="1"/>
  <c r="O107" i="28" s="1"/>
  <c r="AI106" i="28"/>
  <c r="N106" i="28" s="1"/>
  <c r="AI107" i="28"/>
  <c r="N107" i="28" s="1"/>
  <c r="AH106" i="28"/>
  <c r="AH107" i="28" s="1"/>
  <c r="M107" i="28" s="1"/>
  <c r="Q106" i="28"/>
  <c r="L106" i="28"/>
  <c r="K106" i="28"/>
  <c r="J106" i="28"/>
  <c r="I106" i="28"/>
  <c r="H106" i="28"/>
  <c r="G106" i="28"/>
  <c r="F106" i="28"/>
  <c r="E106" i="28"/>
  <c r="D106" i="28"/>
  <c r="C106" i="28"/>
  <c r="B106" i="28"/>
  <c r="AP105" i="28"/>
  <c r="AG105" i="28"/>
  <c r="L105" i="28" s="1"/>
  <c r="AF105" i="28"/>
  <c r="K105" i="28" s="1"/>
  <c r="AE105" i="28"/>
  <c r="J105" i="28"/>
  <c r="AD105" i="28"/>
  <c r="I105" i="28" s="1"/>
  <c r="AC105" i="28"/>
  <c r="H105" i="28"/>
  <c r="AB105" i="28"/>
  <c r="G105" i="28" s="1"/>
  <c r="AA105" i="28"/>
  <c r="Z105" i="28"/>
  <c r="E105" i="28" s="1"/>
  <c r="Y105" i="28"/>
  <c r="D105" i="28"/>
  <c r="X105" i="28"/>
  <c r="C105" i="28" s="1"/>
  <c r="W105" i="28"/>
  <c r="B105" i="28" s="1"/>
  <c r="F105" i="28"/>
  <c r="AK104" i="28"/>
  <c r="P105" i="28"/>
  <c r="P104" i="28"/>
  <c r="AJ104" i="28"/>
  <c r="O104" i="28" s="1"/>
  <c r="AI104" i="28"/>
  <c r="AI105" i="28" s="1"/>
  <c r="N105" i="28" s="1"/>
  <c r="AH104" i="28"/>
  <c r="L104" i="28"/>
  <c r="K104" i="28"/>
  <c r="J104" i="28"/>
  <c r="I104" i="28"/>
  <c r="H104" i="28"/>
  <c r="G104" i="28"/>
  <c r="F104" i="28"/>
  <c r="E104" i="28"/>
  <c r="D104" i="28"/>
  <c r="C104" i="28"/>
  <c r="B104" i="28"/>
  <c r="AP103" i="28"/>
  <c r="AG103" i="28"/>
  <c r="L103" i="28" s="1"/>
  <c r="AF103" i="28"/>
  <c r="K103" i="28" s="1"/>
  <c r="AE103" i="28"/>
  <c r="J103" i="28" s="1"/>
  <c r="AD103" i="28"/>
  <c r="I103" i="28" s="1"/>
  <c r="AC103" i="28"/>
  <c r="H103" i="28"/>
  <c r="AB103" i="28"/>
  <c r="G103" i="28" s="1"/>
  <c r="AA103" i="28"/>
  <c r="F103" i="28" s="1"/>
  <c r="Z103" i="28"/>
  <c r="E103" i="28"/>
  <c r="Y103" i="28"/>
  <c r="D103" i="28" s="1"/>
  <c r="X103" i="28"/>
  <c r="C103" i="28" s="1"/>
  <c r="W103" i="28"/>
  <c r="B103" i="28"/>
  <c r="AJ102" i="28"/>
  <c r="AJ103" i="28" s="1"/>
  <c r="O103" i="28"/>
  <c r="AI102" i="28"/>
  <c r="AI103" i="28" s="1"/>
  <c r="N103" i="28" s="1"/>
  <c r="AH102" i="28"/>
  <c r="M102" i="28" s="1"/>
  <c r="L102" i="28"/>
  <c r="K102" i="28"/>
  <c r="J102" i="28"/>
  <c r="I102" i="28"/>
  <c r="H102" i="28"/>
  <c r="G102" i="28"/>
  <c r="F102" i="28"/>
  <c r="E102" i="28"/>
  <c r="D102" i="28"/>
  <c r="C102" i="28"/>
  <c r="B102" i="28"/>
  <c r="AP101" i="28"/>
  <c r="AG101" i="28"/>
  <c r="L101" i="28" s="1"/>
  <c r="AF101" i="28"/>
  <c r="K101" i="28" s="1"/>
  <c r="AE101" i="28"/>
  <c r="AD101" i="28"/>
  <c r="I101" i="28" s="1"/>
  <c r="AC101" i="28"/>
  <c r="H101" i="28" s="1"/>
  <c r="AB101" i="28"/>
  <c r="G101" i="28"/>
  <c r="AA101" i="28"/>
  <c r="F101" i="28" s="1"/>
  <c r="Z101" i="28"/>
  <c r="E101" i="28" s="1"/>
  <c r="Y101" i="28"/>
  <c r="X101" i="28"/>
  <c r="C101" i="28" s="1"/>
  <c r="W101" i="28"/>
  <c r="B101" i="28" s="1"/>
  <c r="J101" i="28"/>
  <c r="D101" i="28"/>
  <c r="AI100" i="28"/>
  <c r="AH100" i="28"/>
  <c r="M100" i="28"/>
  <c r="L100" i="28"/>
  <c r="K100" i="28"/>
  <c r="J100" i="28"/>
  <c r="I100" i="28"/>
  <c r="H100" i="28"/>
  <c r="G100" i="28"/>
  <c r="F100" i="28"/>
  <c r="E100" i="28"/>
  <c r="D100" i="28"/>
  <c r="C100" i="28"/>
  <c r="B100" i="28"/>
  <c r="AP99" i="28"/>
  <c r="AG99" i="28"/>
  <c r="L99" i="28"/>
  <c r="AF99" i="28"/>
  <c r="K99" i="28" s="1"/>
  <c r="AE99" i="28"/>
  <c r="AD99" i="28"/>
  <c r="I99" i="28"/>
  <c r="AC99" i="28"/>
  <c r="AB99" i="28"/>
  <c r="G99" i="28"/>
  <c r="AA99" i="28"/>
  <c r="F99" i="28" s="1"/>
  <c r="Z99" i="28"/>
  <c r="Y99" i="28"/>
  <c r="D99" i="28"/>
  <c r="X99" i="28"/>
  <c r="C99" i="28" s="1"/>
  <c r="W99" i="28"/>
  <c r="B99" i="28" s="1"/>
  <c r="J99" i="28"/>
  <c r="H99" i="28"/>
  <c r="E99" i="28"/>
  <c r="AH98" i="28"/>
  <c r="M98" i="28" s="1"/>
  <c r="AH99" i="28"/>
  <c r="M99" i="28" s="1"/>
  <c r="L98" i="28"/>
  <c r="K98" i="28"/>
  <c r="J98" i="28"/>
  <c r="I98" i="28"/>
  <c r="H98" i="28"/>
  <c r="G98" i="28"/>
  <c r="F98" i="28"/>
  <c r="E98" i="28"/>
  <c r="D98" i="28"/>
  <c r="C98" i="28"/>
  <c r="B98" i="28"/>
  <c r="AP97" i="28"/>
  <c r="AG97" i="28"/>
  <c r="L97" i="28" s="1"/>
  <c r="AF97" i="28"/>
  <c r="K97" i="28" s="1"/>
  <c r="AE97" i="28"/>
  <c r="J97" i="28"/>
  <c r="AD97" i="28"/>
  <c r="I97" i="28" s="1"/>
  <c r="AC97" i="28"/>
  <c r="H97" i="28"/>
  <c r="AB97" i="28"/>
  <c r="AA97" i="28"/>
  <c r="Z97" i="28"/>
  <c r="Y97" i="28"/>
  <c r="D97" i="28" s="1"/>
  <c r="X97" i="28"/>
  <c r="C97" i="28"/>
  <c r="W97" i="28"/>
  <c r="B97" i="28" s="1"/>
  <c r="G97" i="28"/>
  <c r="F97" i="28"/>
  <c r="E97" i="28"/>
  <c r="L96" i="28"/>
  <c r="K96" i="28"/>
  <c r="J96" i="28"/>
  <c r="I96" i="28"/>
  <c r="H96" i="28"/>
  <c r="G96" i="28"/>
  <c r="F96" i="28"/>
  <c r="E96" i="28"/>
  <c r="D96" i="28"/>
  <c r="C96" i="28"/>
  <c r="B96" i="28"/>
  <c r="AF95" i="28"/>
  <c r="K95" i="28" s="1"/>
  <c r="AE95" i="28"/>
  <c r="J95" i="28"/>
  <c r="AD95" i="28"/>
  <c r="I95" i="28" s="1"/>
  <c r="AC95" i="28"/>
  <c r="H95" i="28"/>
  <c r="AB95" i="28"/>
  <c r="G95" i="28"/>
  <c r="AA95" i="28"/>
  <c r="F95" i="28" s="1"/>
  <c r="Z95" i="28"/>
  <c r="E95" i="28" s="1"/>
  <c r="Y95" i="28"/>
  <c r="D95" i="28" s="1"/>
  <c r="X95" i="28"/>
  <c r="C95" i="28"/>
  <c r="W95" i="28"/>
  <c r="B95" i="28" s="1"/>
  <c r="K94" i="28"/>
  <c r="J94" i="28"/>
  <c r="I94" i="28"/>
  <c r="H94" i="28"/>
  <c r="G94" i="28"/>
  <c r="F94" i="28"/>
  <c r="E94" i="28"/>
  <c r="D94" i="28"/>
  <c r="C94" i="28"/>
  <c r="B94" i="28"/>
  <c r="AE93" i="28"/>
  <c r="AD93" i="28"/>
  <c r="AC93" i="28"/>
  <c r="H93" i="28" s="1"/>
  <c r="AB93" i="28"/>
  <c r="G93" i="28" s="1"/>
  <c r="AA93" i="28"/>
  <c r="F93" i="28"/>
  <c r="Z93" i="28"/>
  <c r="E93" i="28" s="1"/>
  <c r="Y93" i="28"/>
  <c r="D93" i="28"/>
  <c r="X93" i="28"/>
  <c r="W93" i="28"/>
  <c r="B93" i="28"/>
  <c r="J93" i="28"/>
  <c r="I93" i="28"/>
  <c r="C93" i="28"/>
  <c r="J92" i="28"/>
  <c r="I92" i="28"/>
  <c r="H92" i="28"/>
  <c r="G92" i="28"/>
  <c r="F92" i="28"/>
  <c r="E92" i="28"/>
  <c r="D92" i="28"/>
  <c r="C92" i="28"/>
  <c r="B92" i="28"/>
  <c r="AD91" i="28"/>
  <c r="AC91" i="28"/>
  <c r="H91" i="28" s="1"/>
  <c r="AB91" i="28"/>
  <c r="G91" i="28" s="1"/>
  <c r="AA91" i="28"/>
  <c r="Z91" i="28"/>
  <c r="E91" i="28"/>
  <c r="Y91" i="28"/>
  <c r="D91" i="28" s="1"/>
  <c r="X91" i="28"/>
  <c r="C91" i="28" s="1"/>
  <c r="W91" i="28"/>
  <c r="B91" i="28" s="1"/>
  <c r="I91" i="28"/>
  <c r="F91" i="28"/>
  <c r="I90" i="28"/>
  <c r="H90" i="28"/>
  <c r="G90" i="28"/>
  <c r="F90" i="28"/>
  <c r="E90" i="28"/>
  <c r="D90" i="28"/>
  <c r="C90" i="28"/>
  <c r="B90" i="28"/>
  <c r="AC89" i="28"/>
  <c r="H89" i="28" s="1"/>
  <c r="AB89" i="28"/>
  <c r="G89" i="28"/>
  <c r="AA89" i="28"/>
  <c r="F89" i="28" s="1"/>
  <c r="Z89" i="28"/>
  <c r="E89" i="28" s="1"/>
  <c r="Y89" i="28"/>
  <c r="D89" i="28" s="1"/>
  <c r="X89" i="28"/>
  <c r="C89" i="28" s="1"/>
  <c r="W89" i="28"/>
  <c r="B89" i="28" s="1"/>
  <c r="H88" i="28"/>
  <c r="G88" i="28"/>
  <c r="F88" i="28"/>
  <c r="E88" i="28"/>
  <c r="D88" i="28"/>
  <c r="C88" i="28"/>
  <c r="B88" i="28"/>
  <c r="AB87" i="28"/>
  <c r="G87" i="28"/>
  <c r="AA87" i="28"/>
  <c r="F87" i="28"/>
  <c r="Z87" i="28"/>
  <c r="E87" i="28" s="1"/>
  <c r="Y87" i="28"/>
  <c r="D87" i="28" s="1"/>
  <c r="X87" i="28"/>
  <c r="W87" i="28"/>
  <c r="B87" i="28"/>
  <c r="C87" i="28"/>
  <c r="G86" i="28"/>
  <c r="F86" i="28"/>
  <c r="E86" i="28"/>
  <c r="D86" i="28"/>
  <c r="C86" i="28"/>
  <c r="B86" i="28"/>
  <c r="AA85" i="28"/>
  <c r="F85" i="28" s="1"/>
  <c r="Z85" i="28"/>
  <c r="E85" i="28" s="1"/>
  <c r="Y85" i="28"/>
  <c r="D85" i="28" s="1"/>
  <c r="X85" i="28"/>
  <c r="W85" i="28"/>
  <c r="B85" i="28" s="1"/>
  <c r="C85" i="28"/>
  <c r="F84" i="28"/>
  <c r="E84" i="28"/>
  <c r="D84" i="28"/>
  <c r="C84" i="28"/>
  <c r="B84" i="28"/>
  <c r="Z83" i="28"/>
  <c r="E83" i="28" s="1"/>
  <c r="Y83" i="28"/>
  <c r="D83" i="28"/>
  <c r="X83" i="28"/>
  <c r="C83" i="28" s="1"/>
  <c r="W83" i="28"/>
  <c r="B83" i="28" s="1"/>
  <c r="E82" i="28"/>
  <c r="D82" i="28"/>
  <c r="C82" i="28"/>
  <c r="B82" i="28"/>
  <c r="Y81" i="28"/>
  <c r="D81" i="28"/>
  <c r="X81" i="28"/>
  <c r="C81" i="28" s="1"/>
  <c r="W81" i="28"/>
  <c r="B81" i="28" s="1"/>
  <c r="D80" i="28"/>
  <c r="C80" i="28"/>
  <c r="B80" i="28"/>
  <c r="X79" i="28"/>
  <c r="C79" i="28" s="1"/>
  <c r="W79" i="28"/>
  <c r="B79" i="28"/>
  <c r="C78" i="28"/>
  <c r="B78" i="28"/>
  <c r="W77" i="28"/>
  <c r="B77" i="28" s="1"/>
  <c r="B76" i="28"/>
  <c r="T203" i="25"/>
  <c r="S203" i="25"/>
  <c r="R203" i="25"/>
  <c r="AM133" i="25" s="1"/>
  <c r="R133" i="25" s="1"/>
  <c r="Q203" i="25"/>
  <c r="P203" i="25"/>
  <c r="AK133" i="25" s="1"/>
  <c r="O203" i="25"/>
  <c r="N203" i="25"/>
  <c r="M203" i="25"/>
  <c r="L203" i="25"/>
  <c r="K203" i="25"/>
  <c r="J203" i="25"/>
  <c r="I203" i="25"/>
  <c r="AD133" i="25" s="1"/>
  <c r="I133" i="25" s="1"/>
  <c r="H203" i="25"/>
  <c r="G203" i="25"/>
  <c r="F203" i="25"/>
  <c r="E203" i="25"/>
  <c r="D203" i="25"/>
  <c r="C203" i="25"/>
  <c r="X133" i="25" s="1"/>
  <c r="B203" i="25"/>
  <c r="T201" i="25"/>
  <c r="S201" i="25"/>
  <c r="R201" i="25"/>
  <c r="Q201" i="25"/>
  <c r="P201" i="25"/>
  <c r="O201" i="25"/>
  <c r="N201" i="25"/>
  <c r="AI131" i="25" s="1"/>
  <c r="N131" i="25" s="1"/>
  <c r="M201" i="25"/>
  <c r="AH131" i="25" s="1"/>
  <c r="M131" i="25" s="1"/>
  <c r="L201" i="25"/>
  <c r="K201" i="25"/>
  <c r="J201" i="25"/>
  <c r="I201" i="25"/>
  <c r="H201" i="25"/>
  <c r="G201" i="25"/>
  <c r="F201" i="25"/>
  <c r="E201" i="25"/>
  <c r="Z131" i="25"/>
  <c r="D201" i="25"/>
  <c r="C201" i="25"/>
  <c r="B201" i="25"/>
  <c r="T199" i="25"/>
  <c r="S199" i="25"/>
  <c r="R199" i="25"/>
  <c r="Q199" i="25"/>
  <c r="AL129" i="25" s="1"/>
  <c r="Q129" i="25" s="1"/>
  <c r="P199" i="25"/>
  <c r="O199" i="25"/>
  <c r="N199" i="25"/>
  <c r="M199" i="25"/>
  <c r="L199" i="25"/>
  <c r="K199" i="25"/>
  <c r="J199" i="25"/>
  <c r="I199" i="25"/>
  <c r="AD129" i="25" s="1"/>
  <c r="H199" i="25"/>
  <c r="G199" i="25"/>
  <c r="F199" i="25"/>
  <c r="AA129" i="25" s="1"/>
  <c r="F129" i="25" s="1"/>
  <c r="E199" i="25"/>
  <c r="D199" i="25"/>
  <c r="C199" i="25"/>
  <c r="X129" i="25" s="1"/>
  <c r="C129" i="25"/>
  <c r="B199" i="25"/>
  <c r="W129" i="25" s="1"/>
  <c r="B129" i="25" s="1"/>
  <c r="T197" i="25"/>
  <c r="S197" i="25"/>
  <c r="R197" i="25"/>
  <c r="Q197" i="25"/>
  <c r="P197" i="25"/>
  <c r="O197" i="25"/>
  <c r="AJ127" i="25" s="1"/>
  <c r="O127" i="25" s="1"/>
  <c r="N197" i="25"/>
  <c r="M197" i="25"/>
  <c r="L197" i="25"/>
  <c r="K197" i="25"/>
  <c r="J197" i="25"/>
  <c r="I197" i="25"/>
  <c r="H197" i="25"/>
  <c r="G197" i="25"/>
  <c r="F197" i="25"/>
  <c r="E197" i="25"/>
  <c r="D197" i="25"/>
  <c r="C197" i="25"/>
  <c r="B197" i="25"/>
  <c r="T195" i="25"/>
  <c r="S195" i="25"/>
  <c r="R195" i="25"/>
  <c r="Q195" i="25"/>
  <c r="AL125" i="25" s="1"/>
  <c r="Q125" i="25" s="1"/>
  <c r="P195" i="25"/>
  <c r="O195" i="25"/>
  <c r="N195" i="25"/>
  <c r="M195" i="25"/>
  <c r="L195" i="25"/>
  <c r="K195" i="25"/>
  <c r="J195" i="25"/>
  <c r="I195" i="25"/>
  <c r="H195" i="25"/>
  <c r="G195" i="25"/>
  <c r="F195" i="25"/>
  <c r="E195" i="25"/>
  <c r="D195" i="25"/>
  <c r="Y125" i="25" s="1"/>
  <c r="D125" i="25" s="1"/>
  <c r="C195" i="25"/>
  <c r="B195" i="25"/>
  <c r="W125" i="25"/>
  <c r="B125" i="25" s="1"/>
  <c r="T193" i="25"/>
  <c r="S193" i="25"/>
  <c r="R193" i="25"/>
  <c r="Q193" i="25"/>
  <c r="P193" i="25"/>
  <c r="O193" i="25"/>
  <c r="N193" i="25"/>
  <c r="M193" i="25"/>
  <c r="L193" i="25"/>
  <c r="K193" i="25"/>
  <c r="J193" i="25"/>
  <c r="J123" i="25"/>
  <c r="I193" i="25"/>
  <c r="H193" i="25"/>
  <c r="G193" i="25"/>
  <c r="F193" i="25"/>
  <c r="E193" i="25"/>
  <c r="D193" i="25"/>
  <c r="C193" i="25"/>
  <c r="B193" i="25"/>
  <c r="T191" i="25"/>
  <c r="S191" i="25"/>
  <c r="R191" i="25"/>
  <c r="Q191" i="25"/>
  <c r="P191" i="25"/>
  <c r="O191" i="25"/>
  <c r="N191" i="25"/>
  <c r="M191" i="25"/>
  <c r="AH121" i="25" s="1"/>
  <c r="M121" i="25" s="1"/>
  <c r="T189" i="25"/>
  <c r="S189" i="25"/>
  <c r="R189" i="25"/>
  <c r="Q189" i="25"/>
  <c r="P189" i="25"/>
  <c r="AK119" i="25" s="1"/>
  <c r="P119" i="25" s="1"/>
  <c r="O189" i="25"/>
  <c r="N189" i="25"/>
  <c r="M189" i="25"/>
  <c r="T187" i="25"/>
  <c r="S187" i="25"/>
  <c r="R187" i="25"/>
  <c r="Q187" i="25"/>
  <c r="P187" i="25"/>
  <c r="O187" i="25"/>
  <c r="O117" i="25"/>
  <c r="N187" i="25"/>
  <c r="M187" i="25"/>
  <c r="T185" i="25"/>
  <c r="S185" i="25"/>
  <c r="R185" i="25"/>
  <c r="Q185" i="25"/>
  <c r="P185" i="25"/>
  <c r="AK115" i="25" s="1"/>
  <c r="P115" i="25" s="1"/>
  <c r="O185" i="25"/>
  <c r="AJ115" i="25" s="1"/>
  <c r="O115" i="25" s="1"/>
  <c r="N185" i="25"/>
  <c r="AI115" i="25"/>
  <c r="N115" i="25" s="1"/>
  <c r="M185" i="25"/>
  <c r="T183" i="25"/>
  <c r="S183" i="25"/>
  <c r="R183" i="25"/>
  <c r="Q183" i="25"/>
  <c r="P183" i="25"/>
  <c r="O183" i="25"/>
  <c r="N183" i="25"/>
  <c r="M183" i="25"/>
  <c r="S181" i="25"/>
  <c r="R181" i="25"/>
  <c r="Q181" i="25"/>
  <c r="P181" i="25"/>
  <c r="O181" i="25"/>
  <c r="N181" i="25"/>
  <c r="M181" i="25"/>
  <c r="R179" i="25"/>
  <c r="Q179" i="25"/>
  <c r="P179" i="25"/>
  <c r="O179" i="25"/>
  <c r="AJ109" i="25" s="1"/>
  <c r="O109" i="25" s="1"/>
  <c r="N179" i="25"/>
  <c r="AI109" i="25" s="1"/>
  <c r="N109" i="25" s="1"/>
  <c r="M179" i="25"/>
  <c r="Q177" i="25"/>
  <c r="P177" i="25"/>
  <c r="P107" i="25"/>
  <c r="O177" i="25"/>
  <c r="N177" i="25"/>
  <c r="M177" i="25"/>
  <c r="P175" i="25"/>
  <c r="AK105" i="25" s="1"/>
  <c r="O175" i="25"/>
  <c r="N175" i="25"/>
  <c r="M175" i="25"/>
  <c r="O173" i="25"/>
  <c r="N173" i="25"/>
  <c r="AI103" i="25" s="1"/>
  <c r="N103" i="25" s="1"/>
  <c r="M173" i="25"/>
  <c r="N171" i="25"/>
  <c r="M171" i="25"/>
  <c r="M169" i="25"/>
  <c r="AO135" i="25"/>
  <c r="AN135" i="25"/>
  <c r="AM135" i="25"/>
  <c r="AL135" i="25"/>
  <c r="AK135" i="25"/>
  <c r="AJ135" i="25"/>
  <c r="AI135" i="25"/>
  <c r="AH135" i="25"/>
  <c r="AG135" i="25"/>
  <c r="AF135" i="25"/>
  <c r="AE135" i="25"/>
  <c r="AD135" i="25"/>
  <c r="AC135" i="25"/>
  <c r="AB135" i="25"/>
  <c r="AA135" i="25"/>
  <c r="Z135" i="25"/>
  <c r="Y135" i="25"/>
  <c r="X135" i="25"/>
  <c r="W135" i="25"/>
  <c r="AP133" i="25"/>
  <c r="AO132" i="25"/>
  <c r="AO133" i="25" s="1"/>
  <c r="T133" i="25" s="1"/>
  <c r="AN132" i="25"/>
  <c r="AN133" i="25"/>
  <c r="S133" i="25"/>
  <c r="AM132" i="25"/>
  <c r="R132" i="25" s="1"/>
  <c r="AL132" i="25"/>
  <c r="AK132" i="25"/>
  <c r="AJ132" i="25"/>
  <c r="O132" i="25"/>
  <c r="AI132" i="25"/>
  <c r="N132" i="25" s="1"/>
  <c r="AH132" i="25"/>
  <c r="AH133" i="25"/>
  <c r="M133" i="25" s="1"/>
  <c r="AG132" i="25"/>
  <c r="AG133" i="25"/>
  <c r="L133" i="25" s="1"/>
  <c r="AF132" i="25"/>
  <c r="AF133" i="25"/>
  <c r="K133" i="25" s="1"/>
  <c r="AE132" i="25"/>
  <c r="AD132" i="25"/>
  <c r="I132" i="25" s="1"/>
  <c r="AC132" i="25"/>
  <c r="AB132" i="25"/>
  <c r="AB133" i="25" s="1"/>
  <c r="G133" i="25" s="1"/>
  <c r="AA132" i="25"/>
  <c r="Z132" i="25"/>
  <c r="Z133" i="25" s="1"/>
  <c r="E133" i="25" s="1"/>
  <c r="Y132" i="25"/>
  <c r="X132" i="25"/>
  <c r="C133" i="25"/>
  <c r="W132" i="25"/>
  <c r="T132" i="25"/>
  <c r="S132" i="25"/>
  <c r="L132" i="25"/>
  <c r="K132" i="25"/>
  <c r="D132" i="25"/>
  <c r="C132" i="25"/>
  <c r="AP131" i="25"/>
  <c r="E131" i="25"/>
  <c r="AO130" i="25"/>
  <c r="AN130" i="25"/>
  <c r="S130" i="25" s="1"/>
  <c r="AN131" i="25"/>
  <c r="S131" i="25" s="1"/>
  <c r="AM130" i="25"/>
  <c r="AL130" i="25"/>
  <c r="Q130" i="25" s="1"/>
  <c r="AK130" i="25"/>
  <c r="AJ130" i="25"/>
  <c r="O130" i="25" s="1"/>
  <c r="AI130" i="25"/>
  <c r="N130" i="25" s="1"/>
  <c r="AH130" i="25"/>
  <c r="AG130" i="25"/>
  <c r="AF130" i="25"/>
  <c r="AF131" i="25" s="1"/>
  <c r="K131" i="25" s="1"/>
  <c r="AE130" i="25"/>
  <c r="AE131" i="25" s="1"/>
  <c r="J131" i="25" s="1"/>
  <c r="AD130" i="25"/>
  <c r="AD131" i="25" s="1"/>
  <c r="I131" i="25" s="1"/>
  <c r="AC130" i="25"/>
  <c r="H130" i="25" s="1"/>
  <c r="AB130" i="25"/>
  <c r="AA130" i="25"/>
  <c r="Z130" i="25"/>
  <c r="E130" i="25" s="1"/>
  <c r="Y130" i="25"/>
  <c r="Y131" i="25"/>
  <c r="D131" i="25" s="1"/>
  <c r="X130" i="25"/>
  <c r="X131" i="25" s="1"/>
  <c r="C131" i="25"/>
  <c r="W130" i="25"/>
  <c r="M130" i="25"/>
  <c r="I130" i="25"/>
  <c r="AP129" i="25"/>
  <c r="AO128" i="25"/>
  <c r="AO129" i="25" s="1"/>
  <c r="T129" i="25" s="1"/>
  <c r="AN128" i="25"/>
  <c r="AN129" i="25" s="1"/>
  <c r="S129" i="25" s="1"/>
  <c r="AM128" i="25"/>
  <c r="AM129" i="25" s="1"/>
  <c r="R129" i="25"/>
  <c r="AL128" i="25"/>
  <c r="Q128" i="25"/>
  <c r="AK128" i="25"/>
  <c r="AK129" i="25" s="1"/>
  <c r="P129" i="25"/>
  <c r="AJ128" i="25"/>
  <c r="AJ129" i="25" s="1"/>
  <c r="O129" i="25" s="1"/>
  <c r="AI128" i="25"/>
  <c r="AI129" i="25"/>
  <c r="N129" i="25" s="1"/>
  <c r="AH128" i="25"/>
  <c r="M128" i="25" s="1"/>
  <c r="AG128" i="25"/>
  <c r="AG129" i="25" s="1"/>
  <c r="L129" i="25" s="1"/>
  <c r="AF128" i="25"/>
  <c r="AF129" i="25" s="1"/>
  <c r="K129" i="25" s="1"/>
  <c r="AE128" i="25"/>
  <c r="AE129" i="25" s="1"/>
  <c r="J129" i="25" s="1"/>
  <c r="AD128" i="25"/>
  <c r="I129" i="25"/>
  <c r="I128" i="25"/>
  <c r="AC128" i="25"/>
  <c r="AB128" i="25"/>
  <c r="AB129" i="25" s="1"/>
  <c r="G129" i="25" s="1"/>
  <c r="AA128" i="25"/>
  <c r="Z128" i="25"/>
  <c r="Y128" i="25"/>
  <c r="D128" i="25" s="1"/>
  <c r="Y129" i="25"/>
  <c r="D129" i="25"/>
  <c r="X128" i="25"/>
  <c r="W128" i="25"/>
  <c r="S128" i="25"/>
  <c r="R128" i="25"/>
  <c r="N128" i="25"/>
  <c r="F128" i="25"/>
  <c r="C128" i="25"/>
  <c r="B128" i="25"/>
  <c r="AP127" i="25"/>
  <c r="AO126" i="25"/>
  <c r="AO127" i="25" s="1"/>
  <c r="T127" i="25" s="1"/>
  <c r="AN126" i="25"/>
  <c r="AN127" i="25" s="1"/>
  <c r="S127" i="25" s="1"/>
  <c r="AM126" i="25"/>
  <c r="AM127" i="25" s="1"/>
  <c r="R127" i="25" s="1"/>
  <c r="AL126" i="25"/>
  <c r="AL127" i="25" s="1"/>
  <c r="Q127" i="25" s="1"/>
  <c r="AK126" i="25"/>
  <c r="AJ126" i="25"/>
  <c r="O126" i="25" s="1"/>
  <c r="AI126" i="25"/>
  <c r="AI127" i="25" s="1"/>
  <c r="N127" i="25" s="1"/>
  <c r="AH126" i="25"/>
  <c r="AH127" i="25" s="1"/>
  <c r="M127" i="25" s="1"/>
  <c r="AG126" i="25"/>
  <c r="AG127" i="25"/>
  <c r="L127" i="25" s="1"/>
  <c r="AF126" i="25"/>
  <c r="AE126" i="25"/>
  <c r="AE127" i="25"/>
  <c r="J127" i="25" s="1"/>
  <c r="AD126" i="25"/>
  <c r="AC126" i="25"/>
  <c r="AB126" i="25"/>
  <c r="AA126" i="25"/>
  <c r="Z126" i="25"/>
  <c r="Z127" i="25"/>
  <c r="E127" i="25"/>
  <c r="Y126" i="25"/>
  <c r="Y127" i="25" s="1"/>
  <c r="D127" i="25" s="1"/>
  <c r="X126" i="25"/>
  <c r="X127" i="25"/>
  <c r="C127" i="25" s="1"/>
  <c r="W126" i="25"/>
  <c r="B126" i="25"/>
  <c r="S126" i="25"/>
  <c r="R126" i="25"/>
  <c r="Q126" i="25"/>
  <c r="C126" i="25"/>
  <c r="AP125" i="25"/>
  <c r="AG125" i="25"/>
  <c r="L125" i="25"/>
  <c r="AB125" i="25"/>
  <c r="G125" i="25" s="1"/>
  <c r="AO124" i="25"/>
  <c r="AO125" i="25"/>
  <c r="T125" i="25" s="1"/>
  <c r="AN124" i="25"/>
  <c r="S124" i="25"/>
  <c r="AM124" i="25"/>
  <c r="AM125" i="25" s="1"/>
  <c r="R125" i="25" s="1"/>
  <c r="AL124" i="25"/>
  <c r="AK124" i="25"/>
  <c r="AK125" i="25" s="1"/>
  <c r="P125" i="25" s="1"/>
  <c r="AJ124" i="25"/>
  <c r="AI124" i="25"/>
  <c r="N124" i="25"/>
  <c r="AH124" i="25"/>
  <c r="M124" i="25" s="1"/>
  <c r="AG124" i="25"/>
  <c r="L124" i="25"/>
  <c r="AF124" i="25"/>
  <c r="K124" i="25" s="1"/>
  <c r="AE124" i="25"/>
  <c r="AE125" i="25" s="1"/>
  <c r="J125" i="25" s="1"/>
  <c r="AD124" i="25"/>
  <c r="AC124" i="25"/>
  <c r="AC125" i="25"/>
  <c r="H125" i="25" s="1"/>
  <c r="AB124" i="25"/>
  <c r="AA124" i="25"/>
  <c r="AA125" i="25" s="1"/>
  <c r="F125" i="25" s="1"/>
  <c r="Z124" i="25"/>
  <c r="E124" i="25" s="1"/>
  <c r="Z125" i="25"/>
  <c r="E125" i="25" s="1"/>
  <c r="Y124" i="25"/>
  <c r="X124" i="25"/>
  <c r="X125" i="25"/>
  <c r="C125" i="25" s="1"/>
  <c r="C124" i="25"/>
  <c r="W124" i="25"/>
  <c r="T124" i="25"/>
  <c r="G124" i="25"/>
  <c r="D124" i="25"/>
  <c r="AP123" i="25"/>
  <c r="AO122" i="25"/>
  <c r="T122" i="25" s="1"/>
  <c r="AN122" i="25"/>
  <c r="AM122" i="25"/>
  <c r="AL122" i="25"/>
  <c r="Q122" i="25" s="1"/>
  <c r="AL123" i="25"/>
  <c r="Q123" i="25" s="1"/>
  <c r="AK122" i="25"/>
  <c r="AK123" i="25" s="1"/>
  <c r="P123" i="25" s="1"/>
  <c r="P122" i="25"/>
  <c r="AJ122" i="25"/>
  <c r="AJ123" i="25" s="1"/>
  <c r="O123" i="25" s="1"/>
  <c r="AI122" i="25"/>
  <c r="AI123" i="25" s="1"/>
  <c r="N123" i="25" s="1"/>
  <c r="AH122" i="25"/>
  <c r="M122" i="25" s="1"/>
  <c r="AG122" i="25"/>
  <c r="AF122" i="25"/>
  <c r="AF123" i="25" s="1"/>
  <c r="K123" i="25" s="1"/>
  <c r="AE122" i="25"/>
  <c r="AE123" i="25" s="1"/>
  <c r="AD122" i="25"/>
  <c r="I122" i="25"/>
  <c r="AC122" i="25"/>
  <c r="AB122" i="25"/>
  <c r="AB123" i="25"/>
  <c r="G123" i="25" s="1"/>
  <c r="AA122" i="25"/>
  <c r="AA123" i="25"/>
  <c r="F123" i="25" s="1"/>
  <c r="Z122" i="25"/>
  <c r="Y122" i="25"/>
  <c r="D122" i="25" s="1"/>
  <c r="X122" i="25"/>
  <c r="X123" i="25" s="1"/>
  <c r="C123" i="25" s="1"/>
  <c r="W122" i="25"/>
  <c r="B122" i="25" s="1"/>
  <c r="S122" i="25"/>
  <c r="R122" i="25"/>
  <c r="J122" i="25"/>
  <c r="C122" i="25"/>
  <c r="AP121" i="25"/>
  <c r="AG121" i="25"/>
  <c r="AF121" i="25"/>
  <c r="K121" i="25"/>
  <c r="AE121" i="25"/>
  <c r="J121" i="25" s="1"/>
  <c r="AD121" i="25"/>
  <c r="I121" i="25" s="1"/>
  <c r="AC121" i="25"/>
  <c r="AB121" i="25"/>
  <c r="G121" i="25" s="1"/>
  <c r="AA121" i="25"/>
  <c r="F121" i="25" s="1"/>
  <c r="Z121" i="25"/>
  <c r="E121" i="25"/>
  <c r="Y121" i="25"/>
  <c r="D121" i="25" s="1"/>
  <c r="X121" i="25"/>
  <c r="W121" i="25"/>
  <c r="B121" i="25" s="1"/>
  <c r="L121" i="25"/>
  <c r="H121" i="25"/>
  <c r="C121" i="25"/>
  <c r="AO120" i="25"/>
  <c r="AO121" i="25" s="1"/>
  <c r="T121" i="25" s="1"/>
  <c r="AN120" i="25"/>
  <c r="AN121" i="25" s="1"/>
  <c r="S121" i="25" s="1"/>
  <c r="AM120" i="25"/>
  <c r="AM121" i="25" s="1"/>
  <c r="R121" i="25" s="1"/>
  <c r="AL120" i="25"/>
  <c r="Q120" i="25" s="1"/>
  <c r="AL121" i="25"/>
  <c r="Q121" i="25" s="1"/>
  <c r="AK120" i="25"/>
  <c r="AJ120" i="25"/>
  <c r="O120" i="25" s="1"/>
  <c r="AJ121" i="25"/>
  <c r="O121" i="25" s="1"/>
  <c r="AI120" i="25"/>
  <c r="AH120" i="25"/>
  <c r="M120" i="25"/>
  <c r="R120" i="25"/>
  <c r="L120" i="25"/>
  <c r="K120" i="25"/>
  <c r="J120" i="25"/>
  <c r="I120" i="25"/>
  <c r="H120" i="25"/>
  <c r="G120" i="25"/>
  <c r="F120" i="25"/>
  <c r="E120" i="25"/>
  <c r="D120" i="25"/>
  <c r="C120" i="25"/>
  <c r="B120" i="25"/>
  <c r="AP119" i="25"/>
  <c r="AJ119" i="25"/>
  <c r="O119" i="25"/>
  <c r="AG119" i="25"/>
  <c r="AF119" i="25"/>
  <c r="AE119" i="25"/>
  <c r="J119" i="25"/>
  <c r="AD119" i="25"/>
  <c r="AC119" i="25"/>
  <c r="H119" i="25"/>
  <c r="AB119" i="25"/>
  <c r="G119" i="25" s="1"/>
  <c r="AA119" i="25"/>
  <c r="Z119" i="25"/>
  <c r="Y119" i="25"/>
  <c r="D119" i="25" s="1"/>
  <c r="X119" i="25"/>
  <c r="W119" i="25"/>
  <c r="B119" i="25" s="1"/>
  <c r="L119" i="25"/>
  <c r="K119" i="25"/>
  <c r="I119" i="25"/>
  <c r="F119" i="25"/>
  <c r="E119" i="25"/>
  <c r="C119" i="25"/>
  <c r="AO118" i="25"/>
  <c r="AN118" i="25"/>
  <c r="AM118" i="25"/>
  <c r="AM119" i="25" s="1"/>
  <c r="R119" i="25" s="1"/>
  <c r="AL118" i="25"/>
  <c r="AL119" i="25"/>
  <c r="Q119" i="25"/>
  <c r="AK118" i="25"/>
  <c r="P118" i="25" s="1"/>
  <c r="AJ118" i="25"/>
  <c r="O118" i="25" s="1"/>
  <c r="AI118" i="25"/>
  <c r="AI119" i="25" s="1"/>
  <c r="N119" i="25"/>
  <c r="AH118" i="25"/>
  <c r="M118" i="25" s="1"/>
  <c r="R118" i="25"/>
  <c r="Q118" i="25"/>
  <c r="L118" i="25"/>
  <c r="K118" i="25"/>
  <c r="J118" i="25"/>
  <c r="I118" i="25"/>
  <c r="H118" i="25"/>
  <c r="G118" i="25"/>
  <c r="F118" i="25"/>
  <c r="E118" i="25"/>
  <c r="D118" i="25"/>
  <c r="C118" i="25"/>
  <c r="B118" i="25"/>
  <c r="AP117" i="25"/>
  <c r="AL117" i="25"/>
  <c r="Q117" i="25"/>
  <c r="AG117" i="25"/>
  <c r="AF117" i="25"/>
  <c r="AE117" i="25"/>
  <c r="J117" i="25" s="1"/>
  <c r="AD117" i="25"/>
  <c r="I117" i="25" s="1"/>
  <c r="AC117" i="25"/>
  <c r="H117" i="25" s="1"/>
  <c r="AB117" i="25"/>
  <c r="G117" i="25" s="1"/>
  <c r="AA117" i="25"/>
  <c r="F117" i="25" s="1"/>
  <c r="Z117" i="25"/>
  <c r="E117" i="25" s="1"/>
  <c r="Y117" i="25"/>
  <c r="D117" i="25"/>
  <c r="X117" i="25"/>
  <c r="C117" i="25"/>
  <c r="W117" i="25"/>
  <c r="B117" i="25" s="1"/>
  <c r="L117" i="25"/>
  <c r="K117" i="25"/>
  <c r="AO116" i="25"/>
  <c r="AO117" i="25" s="1"/>
  <c r="T117" i="25" s="1"/>
  <c r="AN116" i="25"/>
  <c r="AM116" i="25"/>
  <c r="AM117" i="25" s="1"/>
  <c r="R117" i="25" s="1"/>
  <c r="AL116" i="25"/>
  <c r="AK116" i="25"/>
  <c r="P116" i="25"/>
  <c r="AJ116" i="25"/>
  <c r="AJ117" i="25" s="1"/>
  <c r="AI116" i="25"/>
  <c r="AI117" i="25" s="1"/>
  <c r="N117" i="25" s="1"/>
  <c r="AH116" i="25"/>
  <c r="AH117" i="25" s="1"/>
  <c r="M117" i="25" s="1"/>
  <c r="R116" i="25"/>
  <c r="Q116" i="25"/>
  <c r="N116" i="25"/>
  <c r="L116" i="25"/>
  <c r="K116" i="25"/>
  <c r="J116" i="25"/>
  <c r="I116" i="25"/>
  <c r="H116" i="25"/>
  <c r="G116" i="25"/>
  <c r="F116" i="25"/>
  <c r="E116" i="25"/>
  <c r="D116" i="25"/>
  <c r="C116" i="25"/>
  <c r="B116" i="25"/>
  <c r="AP115" i="25"/>
  <c r="AG115" i="25"/>
  <c r="L115" i="25"/>
  <c r="AF115" i="25"/>
  <c r="K115" i="25" s="1"/>
  <c r="AE115" i="25"/>
  <c r="AD115" i="25"/>
  <c r="I115" i="25" s="1"/>
  <c r="AC115" i="25"/>
  <c r="H115" i="25" s="1"/>
  <c r="AB115" i="25"/>
  <c r="G115" i="25"/>
  <c r="AA115" i="25"/>
  <c r="F115" i="25" s="1"/>
  <c r="Z115" i="25"/>
  <c r="E115" i="25" s="1"/>
  <c r="Y115" i="25"/>
  <c r="D115" i="25"/>
  <c r="X115" i="25"/>
  <c r="C115" i="25" s="1"/>
  <c r="W115" i="25"/>
  <c r="B115" i="25" s="1"/>
  <c r="J115" i="25"/>
  <c r="AO114" i="25"/>
  <c r="AN114" i="25"/>
  <c r="AM114" i="25"/>
  <c r="AM115" i="25" s="1"/>
  <c r="R115" i="25" s="1"/>
  <c r="AL114" i="25"/>
  <c r="AL115" i="25" s="1"/>
  <c r="Q115" i="25" s="1"/>
  <c r="AK114" i="25"/>
  <c r="P114" i="25"/>
  <c r="AJ114" i="25"/>
  <c r="AI114" i="25"/>
  <c r="AH114" i="25"/>
  <c r="O114" i="25"/>
  <c r="N114" i="25"/>
  <c r="L114" i="25"/>
  <c r="K114" i="25"/>
  <c r="J114" i="25"/>
  <c r="I114" i="25"/>
  <c r="H114" i="25"/>
  <c r="G114" i="25"/>
  <c r="F114" i="25"/>
  <c r="E114" i="25"/>
  <c r="D114" i="25"/>
  <c r="C114" i="25"/>
  <c r="B114" i="25"/>
  <c r="AP113" i="25"/>
  <c r="AG113" i="25"/>
  <c r="L113" i="25" s="1"/>
  <c r="AF113" i="25"/>
  <c r="AE113" i="25"/>
  <c r="J113" i="25" s="1"/>
  <c r="AD113" i="25"/>
  <c r="I113" i="25" s="1"/>
  <c r="AC113" i="25"/>
  <c r="AB113" i="25"/>
  <c r="G113" i="25"/>
  <c r="AA113" i="25"/>
  <c r="F113" i="25" s="1"/>
  <c r="Z113" i="25"/>
  <c r="E113" i="25" s="1"/>
  <c r="Y113" i="25"/>
  <c r="D113" i="25" s="1"/>
  <c r="X113" i="25"/>
  <c r="W113" i="25"/>
  <c r="B113" i="25" s="1"/>
  <c r="K113" i="25"/>
  <c r="H113" i="25"/>
  <c r="C113" i="25"/>
  <c r="AO112" i="25"/>
  <c r="AN112" i="25"/>
  <c r="AM112" i="25"/>
  <c r="AL112" i="25"/>
  <c r="AK112" i="25"/>
  <c r="AK113" i="25" s="1"/>
  <c r="P113" i="25" s="1"/>
  <c r="AJ112" i="25"/>
  <c r="AJ113" i="25"/>
  <c r="O113" i="25" s="1"/>
  <c r="AI112" i="25"/>
  <c r="AI113" i="25"/>
  <c r="N113" i="25" s="1"/>
  <c r="AH112" i="25"/>
  <c r="Q112" i="25"/>
  <c r="N112" i="25"/>
  <c r="L112" i="25"/>
  <c r="K112" i="25"/>
  <c r="J112" i="25"/>
  <c r="I112" i="25"/>
  <c r="H112" i="25"/>
  <c r="G112" i="25"/>
  <c r="F112" i="25"/>
  <c r="E112" i="25"/>
  <c r="D112" i="25"/>
  <c r="C112" i="25"/>
  <c r="B112" i="25"/>
  <c r="AP111" i="25"/>
  <c r="AI111" i="25"/>
  <c r="N111" i="25" s="1"/>
  <c r="AG111" i="25"/>
  <c r="AF111" i="25"/>
  <c r="K111" i="25" s="1"/>
  <c r="AE111" i="25"/>
  <c r="J111" i="25" s="1"/>
  <c r="AD111" i="25"/>
  <c r="I111" i="25" s="1"/>
  <c r="AC111" i="25"/>
  <c r="H111" i="25" s="1"/>
  <c r="AB111" i="25"/>
  <c r="G111" i="25" s="1"/>
  <c r="AA111" i="25"/>
  <c r="F111" i="25" s="1"/>
  <c r="Z111" i="25"/>
  <c r="E111" i="25" s="1"/>
  <c r="Y111" i="25"/>
  <c r="D111" i="25"/>
  <c r="X111" i="25"/>
  <c r="C111" i="25" s="1"/>
  <c r="W111" i="25"/>
  <c r="L111" i="25"/>
  <c r="B111" i="25"/>
  <c r="AN110" i="25"/>
  <c r="S110" i="25" s="1"/>
  <c r="AM110" i="25"/>
  <c r="R110" i="25" s="1"/>
  <c r="AL110" i="25"/>
  <c r="AK110" i="25"/>
  <c r="AJ110" i="25"/>
  <c r="O110" i="25" s="1"/>
  <c r="AI110" i="25"/>
  <c r="N110" i="25"/>
  <c r="AH110" i="25"/>
  <c r="L110" i="25"/>
  <c r="K110" i="25"/>
  <c r="J110" i="25"/>
  <c r="I110" i="25"/>
  <c r="H110" i="25"/>
  <c r="G110" i="25"/>
  <c r="F110" i="25"/>
  <c r="E110" i="25"/>
  <c r="D110" i="25"/>
  <c r="C110" i="25"/>
  <c r="B110" i="25"/>
  <c r="AP109" i="25"/>
  <c r="AG109" i="25"/>
  <c r="L109" i="25" s="1"/>
  <c r="AF109" i="25"/>
  <c r="K109" i="25"/>
  <c r="AE109" i="25"/>
  <c r="J109" i="25" s="1"/>
  <c r="AD109" i="25"/>
  <c r="I109" i="25" s="1"/>
  <c r="AC109" i="25"/>
  <c r="AB109" i="25"/>
  <c r="AA109" i="25"/>
  <c r="F109" i="25"/>
  <c r="Z109" i="25"/>
  <c r="E109" i="25" s="1"/>
  <c r="Y109" i="25"/>
  <c r="D109" i="25" s="1"/>
  <c r="X109" i="25"/>
  <c r="C109" i="25" s="1"/>
  <c r="W109" i="25"/>
  <c r="B109" i="25"/>
  <c r="H109" i="25"/>
  <c r="G109" i="25"/>
  <c r="AM108" i="25"/>
  <c r="AM109" i="25" s="1"/>
  <c r="R109" i="25" s="1"/>
  <c r="AL108" i="25"/>
  <c r="AK108" i="25"/>
  <c r="AK109" i="25"/>
  <c r="P109" i="25" s="1"/>
  <c r="AJ108" i="25"/>
  <c r="O108" i="25" s="1"/>
  <c r="AI108" i="25"/>
  <c r="AH108" i="25"/>
  <c r="AH109" i="25" s="1"/>
  <c r="M109" i="25"/>
  <c r="Q108" i="25"/>
  <c r="L108" i="25"/>
  <c r="K108" i="25"/>
  <c r="J108" i="25"/>
  <c r="I108" i="25"/>
  <c r="H108" i="25"/>
  <c r="G108" i="25"/>
  <c r="F108" i="25"/>
  <c r="E108" i="25"/>
  <c r="D108" i="25"/>
  <c r="C108" i="25"/>
  <c r="B108" i="25"/>
  <c r="AP107" i="25"/>
  <c r="AG107" i="25"/>
  <c r="L107" i="25" s="1"/>
  <c r="AF107" i="25"/>
  <c r="K107" i="25"/>
  <c r="AE107" i="25"/>
  <c r="J107" i="25" s="1"/>
  <c r="AD107" i="25"/>
  <c r="I107" i="25" s="1"/>
  <c r="AC107" i="25"/>
  <c r="H107" i="25" s="1"/>
  <c r="AB107" i="25"/>
  <c r="G107" i="25" s="1"/>
  <c r="AA107" i="25"/>
  <c r="F107" i="25" s="1"/>
  <c r="Z107" i="25"/>
  <c r="Y107" i="25"/>
  <c r="D107" i="25" s="1"/>
  <c r="X107" i="25"/>
  <c r="C107" i="25" s="1"/>
  <c r="W107" i="25"/>
  <c r="B107" i="25"/>
  <c r="E107" i="25"/>
  <c r="AL106" i="25"/>
  <c r="Q106" i="25"/>
  <c r="AK106" i="25"/>
  <c r="AK107" i="25" s="1"/>
  <c r="AJ106" i="25"/>
  <c r="AI106" i="25"/>
  <c r="AH106" i="25"/>
  <c r="M106" i="25" s="1"/>
  <c r="AH107" i="25"/>
  <c r="M107" i="25" s="1"/>
  <c r="N106" i="25"/>
  <c r="L106" i="25"/>
  <c r="K106" i="25"/>
  <c r="J106" i="25"/>
  <c r="I106" i="25"/>
  <c r="H106" i="25"/>
  <c r="G106" i="25"/>
  <c r="F106" i="25"/>
  <c r="E106" i="25"/>
  <c r="D106" i="25"/>
  <c r="C106" i="25"/>
  <c r="B106" i="25"/>
  <c r="AP105" i="25"/>
  <c r="AG105" i="25"/>
  <c r="AF105" i="25"/>
  <c r="K105" i="25" s="1"/>
  <c r="AE105" i="25"/>
  <c r="J105" i="25" s="1"/>
  <c r="AD105" i="25"/>
  <c r="I105" i="25" s="1"/>
  <c r="AC105" i="25"/>
  <c r="H105" i="25"/>
  <c r="AB105" i="25"/>
  <c r="G105" i="25" s="1"/>
  <c r="AA105" i="25"/>
  <c r="Z105" i="25"/>
  <c r="E105" i="25" s="1"/>
  <c r="Y105" i="25"/>
  <c r="D105" i="25" s="1"/>
  <c r="X105" i="25"/>
  <c r="C105" i="25"/>
  <c r="W105" i="25"/>
  <c r="B105" i="25" s="1"/>
  <c r="L105" i="25"/>
  <c r="F105" i="25"/>
  <c r="AK104" i="25"/>
  <c r="P105" i="25"/>
  <c r="AJ104" i="25"/>
  <c r="AJ105" i="25" s="1"/>
  <c r="O105" i="25" s="1"/>
  <c r="AI104" i="25"/>
  <c r="N104" i="25" s="1"/>
  <c r="AH104" i="25"/>
  <c r="M104" i="25"/>
  <c r="AH105" i="25"/>
  <c r="M105" i="25"/>
  <c r="L104" i="25"/>
  <c r="K104" i="25"/>
  <c r="J104" i="25"/>
  <c r="I104" i="25"/>
  <c r="H104" i="25"/>
  <c r="G104" i="25"/>
  <c r="F104" i="25"/>
  <c r="E104" i="25"/>
  <c r="D104" i="25"/>
  <c r="C104" i="25"/>
  <c r="B104" i="25"/>
  <c r="AP103" i="25"/>
  <c r="AG103" i="25"/>
  <c r="L103" i="25"/>
  <c r="AF103" i="25"/>
  <c r="K103" i="25"/>
  <c r="AE103" i="25"/>
  <c r="J103" i="25" s="1"/>
  <c r="AD103" i="25"/>
  <c r="I103" i="25" s="1"/>
  <c r="AC103" i="25"/>
  <c r="AB103" i="25"/>
  <c r="AA103" i="25"/>
  <c r="F103" i="25" s="1"/>
  <c r="Z103" i="25"/>
  <c r="E103" i="25"/>
  <c r="Y103" i="25"/>
  <c r="D103" i="25" s="1"/>
  <c r="X103" i="25"/>
  <c r="C103" i="25" s="1"/>
  <c r="W103" i="25"/>
  <c r="B103" i="25"/>
  <c r="H103" i="25"/>
  <c r="G103" i="25"/>
  <c r="AJ102" i="25"/>
  <c r="O102" i="25" s="1"/>
  <c r="AI102" i="25"/>
  <c r="AH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AP101" i="25"/>
  <c r="AG101" i="25"/>
  <c r="AF101" i="25"/>
  <c r="AE101" i="25"/>
  <c r="J101" i="25" s="1"/>
  <c r="AD101" i="25"/>
  <c r="I101" i="25" s="1"/>
  <c r="AC101" i="25"/>
  <c r="H101" i="25"/>
  <c r="AB101" i="25"/>
  <c r="G101" i="25" s="1"/>
  <c r="AA101" i="25"/>
  <c r="F101" i="25" s="1"/>
  <c r="Z101" i="25"/>
  <c r="E101" i="25" s="1"/>
  <c r="Y101" i="25"/>
  <c r="D101" i="25" s="1"/>
  <c r="X101" i="25"/>
  <c r="C101" i="25"/>
  <c r="W101" i="25"/>
  <c r="B101" i="25" s="1"/>
  <c r="L101" i="25"/>
  <c r="K101" i="25"/>
  <c r="AI100" i="25"/>
  <c r="AI101" i="25" s="1"/>
  <c r="N101" i="25" s="1"/>
  <c r="AH100" i="25"/>
  <c r="L100" i="25"/>
  <c r="K100" i="25"/>
  <c r="J100" i="25"/>
  <c r="I100" i="25"/>
  <c r="H100" i="25"/>
  <c r="G100" i="25"/>
  <c r="F100" i="25"/>
  <c r="E100" i="25"/>
  <c r="D100" i="25"/>
  <c r="C100" i="25"/>
  <c r="B100" i="25"/>
  <c r="AP99" i="25"/>
  <c r="AG99" i="25"/>
  <c r="L99" i="25" s="1"/>
  <c r="AF99" i="25"/>
  <c r="K99" i="25" s="1"/>
  <c r="AE99" i="25"/>
  <c r="AD99" i="25"/>
  <c r="I99" i="25" s="1"/>
  <c r="AC99" i="25"/>
  <c r="H99" i="25" s="1"/>
  <c r="AB99" i="25"/>
  <c r="AA99" i="25"/>
  <c r="F99" i="25" s="1"/>
  <c r="Z99" i="25"/>
  <c r="E99" i="25" s="1"/>
  <c r="Y99" i="25"/>
  <c r="X99" i="25"/>
  <c r="W99" i="25"/>
  <c r="J99" i="25"/>
  <c r="G99" i="25"/>
  <c r="D99" i="25"/>
  <c r="C99" i="25"/>
  <c r="B99" i="25"/>
  <c r="AH98" i="25"/>
  <c r="L98" i="25"/>
  <c r="K98" i="25"/>
  <c r="J98" i="25"/>
  <c r="I98" i="25"/>
  <c r="H98" i="25"/>
  <c r="G98" i="25"/>
  <c r="F98" i="25"/>
  <c r="E98" i="25"/>
  <c r="D98" i="25"/>
  <c r="C98" i="25"/>
  <c r="B98" i="25"/>
  <c r="AP97" i="25"/>
  <c r="AG97" i="25"/>
  <c r="L97" i="25" s="1"/>
  <c r="AF97" i="25"/>
  <c r="K97" i="25" s="1"/>
  <c r="AE97" i="25"/>
  <c r="J97" i="25" s="1"/>
  <c r="AD97" i="25"/>
  <c r="I97" i="25" s="1"/>
  <c r="AC97" i="25"/>
  <c r="AB97" i="25"/>
  <c r="G97" i="25" s="1"/>
  <c r="AA97" i="25"/>
  <c r="F97" i="25" s="1"/>
  <c r="Z97" i="25"/>
  <c r="E97" i="25"/>
  <c r="Y97" i="25"/>
  <c r="D97" i="25" s="1"/>
  <c r="X97" i="25"/>
  <c r="W97" i="25"/>
  <c r="B97" i="25" s="1"/>
  <c r="H97" i="25"/>
  <c r="C97" i="25"/>
  <c r="L96" i="25"/>
  <c r="K96" i="25"/>
  <c r="J96" i="25"/>
  <c r="I96" i="25"/>
  <c r="H96" i="25"/>
  <c r="G96" i="25"/>
  <c r="F96" i="25"/>
  <c r="E96" i="25"/>
  <c r="D96" i="25"/>
  <c r="C96" i="25"/>
  <c r="B96" i="25"/>
  <c r="AF95" i="25"/>
  <c r="K95" i="25"/>
  <c r="AE95" i="25"/>
  <c r="J95" i="25" s="1"/>
  <c r="AD95" i="25"/>
  <c r="I95" i="25" s="1"/>
  <c r="AC95" i="25"/>
  <c r="H95" i="25" s="1"/>
  <c r="AB95" i="25"/>
  <c r="AA95" i="25"/>
  <c r="F95" i="25" s="1"/>
  <c r="Z95" i="25"/>
  <c r="E95" i="25"/>
  <c r="Y95" i="25"/>
  <c r="D95" i="25"/>
  <c r="X95" i="25"/>
  <c r="C95" i="25" s="1"/>
  <c r="W95" i="25"/>
  <c r="G95" i="25"/>
  <c r="B95" i="25"/>
  <c r="K94" i="25"/>
  <c r="J94" i="25"/>
  <c r="I94" i="25"/>
  <c r="H94" i="25"/>
  <c r="G94" i="25"/>
  <c r="F94" i="25"/>
  <c r="E94" i="25"/>
  <c r="D94" i="25"/>
  <c r="C94" i="25"/>
  <c r="B94" i="25"/>
  <c r="AE93" i="25"/>
  <c r="J93" i="25" s="1"/>
  <c r="AD93" i="25"/>
  <c r="I93" i="25"/>
  <c r="AC93" i="25"/>
  <c r="AB93" i="25"/>
  <c r="AA93" i="25"/>
  <c r="F93" i="25" s="1"/>
  <c r="Z93" i="25"/>
  <c r="Y93" i="25"/>
  <c r="D93" i="25" s="1"/>
  <c r="X93" i="25"/>
  <c r="C93" i="25" s="1"/>
  <c r="W93" i="25"/>
  <c r="B93" i="25" s="1"/>
  <c r="H93" i="25"/>
  <c r="G93" i="25"/>
  <c r="E93" i="25"/>
  <c r="J92" i="25"/>
  <c r="I92" i="25"/>
  <c r="H92" i="25"/>
  <c r="G92" i="25"/>
  <c r="F92" i="25"/>
  <c r="E92" i="25"/>
  <c r="D92" i="25"/>
  <c r="C92" i="25"/>
  <c r="B92" i="25"/>
  <c r="AD91" i="25"/>
  <c r="AC91" i="25"/>
  <c r="AB91" i="25"/>
  <c r="AA91" i="25"/>
  <c r="Z91" i="25"/>
  <c r="Y91" i="25"/>
  <c r="X91" i="25"/>
  <c r="W91" i="25"/>
  <c r="I91" i="25"/>
  <c r="H91" i="25"/>
  <c r="G91" i="25"/>
  <c r="F91" i="25"/>
  <c r="E91" i="25"/>
  <c r="D91" i="25"/>
  <c r="C91" i="25"/>
  <c r="B91" i="25"/>
  <c r="I90" i="25"/>
  <c r="H90" i="25"/>
  <c r="G90" i="25"/>
  <c r="F90" i="25"/>
  <c r="E90" i="25"/>
  <c r="D90" i="25"/>
  <c r="C90" i="25"/>
  <c r="B90" i="25"/>
  <c r="AC89" i="25"/>
  <c r="H89" i="25" s="1"/>
  <c r="AB89" i="25"/>
  <c r="G89" i="25" s="1"/>
  <c r="AA89" i="25"/>
  <c r="F89" i="25"/>
  <c r="Z89" i="25"/>
  <c r="Y89" i="25"/>
  <c r="D89" i="25" s="1"/>
  <c r="X89" i="25"/>
  <c r="C89" i="25" s="1"/>
  <c r="W89" i="25"/>
  <c r="B89" i="25" s="1"/>
  <c r="E89" i="25"/>
  <c r="H88" i="25"/>
  <c r="G88" i="25"/>
  <c r="F88" i="25"/>
  <c r="E88" i="25"/>
  <c r="D88" i="25"/>
  <c r="C88" i="25"/>
  <c r="B88" i="25"/>
  <c r="AB87" i="25"/>
  <c r="G87" i="25" s="1"/>
  <c r="AA87" i="25"/>
  <c r="F87" i="25"/>
  <c r="Z87" i="25"/>
  <c r="E87" i="25" s="1"/>
  <c r="Y87" i="25"/>
  <c r="D87" i="25" s="1"/>
  <c r="X87" i="25"/>
  <c r="C87" i="25" s="1"/>
  <c r="W87" i="25"/>
  <c r="B87" i="25" s="1"/>
  <c r="G86" i="25"/>
  <c r="F86" i="25"/>
  <c r="E86" i="25"/>
  <c r="D86" i="25"/>
  <c r="C86" i="25"/>
  <c r="B86" i="25"/>
  <c r="AA85" i="25"/>
  <c r="F85" i="25"/>
  <c r="Z85" i="25"/>
  <c r="E85" i="25" s="1"/>
  <c r="Y85" i="25"/>
  <c r="X85" i="25"/>
  <c r="C85" i="25" s="1"/>
  <c r="W85" i="25"/>
  <c r="D85" i="25"/>
  <c r="B85" i="25"/>
  <c r="F84" i="25"/>
  <c r="E84" i="25"/>
  <c r="D84" i="25"/>
  <c r="C84" i="25"/>
  <c r="B84" i="25"/>
  <c r="Z83" i="25"/>
  <c r="E83" i="25" s="1"/>
  <c r="Y83" i="25"/>
  <c r="D83" i="25"/>
  <c r="X83" i="25"/>
  <c r="C83" i="25" s="1"/>
  <c r="W83" i="25"/>
  <c r="B83" i="25" s="1"/>
  <c r="E82" i="25"/>
  <c r="D82" i="25"/>
  <c r="C82" i="25"/>
  <c r="B82" i="25"/>
  <c r="Y81" i="25"/>
  <c r="D81" i="25" s="1"/>
  <c r="X81" i="25"/>
  <c r="C81" i="25" s="1"/>
  <c r="W81" i="25"/>
  <c r="B81" i="25"/>
  <c r="D80" i="25"/>
  <c r="C80" i="25"/>
  <c r="B80" i="25"/>
  <c r="X79" i="25"/>
  <c r="C79" i="25" s="1"/>
  <c r="W79" i="25"/>
  <c r="B79" i="25" s="1"/>
  <c r="C78" i="25"/>
  <c r="B78" i="25"/>
  <c r="W77" i="25"/>
  <c r="B77" i="25" s="1"/>
  <c r="B76" i="25"/>
  <c r="T203" i="24"/>
  <c r="AO133" i="24" s="1"/>
  <c r="S203" i="24"/>
  <c r="R203" i="24"/>
  <c r="Q203" i="24"/>
  <c r="P203" i="24"/>
  <c r="O203" i="24"/>
  <c r="N203" i="24"/>
  <c r="M203" i="24"/>
  <c r="AH133" i="24" s="1"/>
  <c r="M133" i="24" s="1"/>
  <c r="L203" i="24"/>
  <c r="K203" i="24"/>
  <c r="J203" i="24"/>
  <c r="I203" i="24"/>
  <c r="H203" i="24"/>
  <c r="G203" i="24"/>
  <c r="AB133" i="24" s="1"/>
  <c r="G133" i="24" s="1"/>
  <c r="F203" i="24"/>
  <c r="E203" i="24"/>
  <c r="Z133" i="24" s="1"/>
  <c r="D203" i="24"/>
  <c r="C203" i="24"/>
  <c r="B203" i="24"/>
  <c r="T201" i="24"/>
  <c r="AO131" i="24"/>
  <c r="T131" i="24" s="1"/>
  <c r="S201" i="24"/>
  <c r="R201" i="24"/>
  <c r="Q201" i="24"/>
  <c r="P201" i="24"/>
  <c r="O201" i="24"/>
  <c r="N201" i="24"/>
  <c r="M201" i="24"/>
  <c r="L201" i="24"/>
  <c r="AG131" i="24" s="1"/>
  <c r="L131" i="24" s="1"/>
  <c r="K201" i="24"/>
  <c r="AF131" i="24" s="1"/>
  <c r="K131" i="24" s="1"/>
  <c r="J201" i="24"/>
  <c r="I201" i="24"/>
  <c r="H201" i="24"/>
  <c r="G201" i="24"/>
  <c r="F201" i="24"/>
  <c r="E201" i="24"/>
  <c r="Z131" i="24" s="1"/>
  <c r="E131" i="24" s="1"/>
  <c r="D201" i="24"/>
  <c r="C201" i="24"/>
  <c r="B201" i="24"/>
  <c r="T199" i="24"/>
  <c r="S199" i="24"/>
  <c r="R199" i="24"/>
  <c r="Q199" i="24"/>
  <c r="AL129" i="24" s="1"/>
  <c r="Q129" i="24" s="1"/>
  <c r="P199" i="24"/>
  <c r="O199" i="24"/>
  <c r="N199" i="24"/>
  <c r="M199" i="24"/>
  <c r="L199" i="24"/>
  <c r="K199" i="24"/>
  <c r="J199" i="24"/>
  <c r="I199" i="24"/>
  <c r="H199" i="24"/>
  <c r="AC129" i="24" s="1"/>
  <c r="H129" i="24" s="1"/>
  <c r="G199" i="24"/>
  <c r="F199" i="24"/>
  <c r="E199" i="24"/>
  <c r="D199" i="24"/>
  <c r="C199" i="24"/>
  <c r="B199" i="24"/>
  <c r="T197" i="24"/>
  <c r="S197" i="24"/>
  <c r="R197" i="24"/>
  <c r="Q197" i="24"/>
  <c r="P197" i="24"/>
  <c r="O197" i="24"/>
  <c r="N197" i="24"/>
  <c r="M197" i="24"/>
  <c r="AH127" i="24" s="1"/>
  <c r="L197" i="24"/>
  <c r="K197" i="24"/>
  <c r="J197" i="24"/>
  <c r="I197" i="24"/>
  <c r="H197" i="24"/>
  <c r="G197" i="24"/>
  <c r="AB127" i="24" s="1"/>
  <c r="G127" i="24" s="1"/>
  <c r="F197" i="24"/>
  <c r="E197" i="24"/>
  <c r="D197" i="24"/>
  <c r="Y127" i="24" s="1"/>
  <c r="D127" i="24" s="1"/>
  <c r="C197" i="24"/>
  <c r="B197" i="24"/>
  <c r="T195" i="24"/>
  <c r="S195" i="24"/>
  <c r="R195" i="24"/>
  <c r="Q195" i="24"/>
  <c r="P195" i="24"/>
  <c r="O195" i="24"/>
  <c r="N195" i="24"/>
  <c r="M195" i="24"/>
  <c r="L195" i="24"/>
  <c r="K195" i="24"/>
  <c r="J195" i="24"/>
  <c r="AE125" i="24" s="1"/>
  <c r="J125" i="24" s="1"/>
  <c r="I195" i="24"/>
  <c r="H195" i="24"/>
  <c r="G195" i="24"/>
  <c r="F195" i="24"/>
  <c r="E195" i="24"/>
  <c r="D195" i="24"/>
  <c r="C195" i="24"/>
  <c r="B195" i="24"/>
  <c r="T193" i="24"/>
  <c r="S193" i="24"/>
  <c r="AN123" i="24" s="1"/>
  <c r="R193" i="24"/>
  <c r="Q193" i="24"/>
  <c r="P193" i="24"/>
  <c r="O193" i="24"/>
  <c r="N193" i="24"/>
  <c r="M193" i="24"/>
  <c r="L193" i="24"/>
  <c r="K193" i="24"/>
  <c r="J193" i="24"/>
  <c r="I193" i="24"/>
  <c r="H193" i="24"/>
  <c r="G193" i="24"/>
  <c r="F193" i="24"/>
  <c r="E193" i="24"/>
  <c r="Z123" i="24" s="1"/>
  <c r="E123" i="24" s="1"/>
  <c r="D193" i="24"/>
  <c r="C193" i="24"/>
  <c r="B193" i="24"/>
  <c r="W123" i="24" s="1"/>
  <c r="B123" i="24" s="1"/>
  <c r="T191" i="24"/>
  <c r="AO121" i="24" s="1"/>
  <c r="T121" i="24" s="1"/>
  <c r="S191" i="24"/>
  <c r="R191" i="24"/>
  <c r="Q191" i="24"/>
  <c r="P191" i="24"/>
  <c r="O191" i="24"/>
  <c r="AJ121" i="24" s="1"/>
  <c r="N191" i="24"/>
  <c r="AI121" i="24" s="1"/>
  <c r="N121" i="24" s="1"/>
  <c r="M191" i="24"/>
  <c r="T189" i="24"/>
  <c r="S189" i="24"/>
  <c r="R189" i="24"/>
  <c r="Q189" i="24"/>
  <c r="P189" i="24"/>
  <c r="O189" i="24"/>
  <c r="N189" i="24"/>
  <c r="M189" i="24"/>
  <c r="T187" i="24"/>
  <c r="S187" i="24"/>
  <c r="R187" i="24"/>
  <c r="Q187" i="24"/>
  <c r="P187" i="24"/>
  <c r="O187" i="24"/>
  <c r="N187" i="24"/>
  <c r="AI117" i="24" s="1"/>
  <c r="M187" i="24"/>
  <c r="T185" i="24"/>
  <c r="S185" i="24"/>
  <c r="R185" i="24"/>
  <c r="Q185" i="24"/>
  <c r="P185" i="24"/>
  <c r="O185" i="24"/>
  <c r="N185" i="24"/>
  <c r="M185" i="24"/>
  <c r="T183" i="24"/>
  <c r="S183" i="24"/>
  <c r="R183" i="24"/>
  <c r="Q183" i="24"/>
  <c r="P183" i="24"/>
  <c r="AK113" i="24" s="1"/>
  <c r="P113" i="24" s="1"/>
  <c r="O183" i="24"/>
  <c r="AJ113" i="24" s="1"/>
  <c r="N183" i="24"/>
  <c r="M183" i="24"/>
  <c r="AH113" i="24" s="1"/>
  <c r="S181" i="24"/>
  <c r="R181" i="24"/>
  <c r="Q181" i="24"/>
  <c r="P181" i="24"/>
  <c r="AK111" i="24" s="1"/>
  <c r="P111" i="24" s="1"/>
  <c r="O181" i="24"/>
  <c r="AJ111" i="24" s="1"/>
  <c r="O111" i="24" s="1"/>
  <c r="N181" i="24"/>
  <c r="M181" i="24"/>
  <c r="R179" i="24"/>
  <c r="AM109" i="24" s="1"/>
  <c r="Q179" i="24"/>
  <c r="P179" i="24"/>
  <c r="O179" i="24"/>
  <c r="N179" i="24"/>
  <c r="M179" i="24"/>
  <c r="Q177" i="24"/>
  <c r="P177" i="24"/>
  <c r="O177" i="24"/>
  <c r="N177" i="24"/>
  <c r="M177" i="24"/>
  <c r="P175" i="24"/>
  <c r="O175" i="24"/>
  <c r="N175" i="24"/>
  <c r="M175" i="24"/>
  <c r="O173" i="24"/>
  <c r="N173" i="24"/>
  <c r="M173" i="24"/>
  <c r="N171" i="24"/>
  <c r="M171" i="24"/>
  <c r="M169" i="24"/>
  <c r="AH99" i="24" s="1"/>
  <c r="M99" i="24" s="1"/>
  <c r="AO135" i="24"/>
  <c r="AN135" i="24"/>
  <c r="AM135" i="24"/>
  <c r="AL135" i="24"/>
  <c r="AK135" i="24"/>
  <c r="AJ135" i="24"/>
  <c r="AI135" i="24"/>
  <c r="AH135" i="24"/>
  <c r="AG135" i="24"/>
  <c r="AF135" i="24"/>
  <c r="AE135" i="24"/>
  <c r="AD135" i="24"/>
  <c r="AC135" i="24"/>
  <c r="AB135" i="24"/>
  <c r="AA135" i="24"/>
  <c r="Z135" i="24"/>
  <c r="Y135" i="24"/>
  <c r="X135" i="24"/>
  <c r="W135" i="24"/>
  <c r="AP133" i="24"/>
  <c r="AO132" i="24"/>
  <c r="T132" i="24"/>
  <c r="T133" i="24"/>
  <c r="AN132" i="24"/>
  <c r="AN133" i="24"/>
  <c r="S133" i="24" s="1"/>
  <c r="AM132" i="24"/>
  <c r="R132" i="24" s="1"/>
  <c r="AM133" i="24"/>
  <c r="R133" i="24" s="1"/>
  <c r="AL132" i="24"/>
  <c r="AL133" i="24" s="1"/>
  <c r="Q133" i="24" s="1"/>
  <c r="AK132" i="24"/>
  <c r="AJ132" i="24"/>
  <c r="AI132" i="24"/>
  <c r="AH132" i="24"/>
  <c r="AG132" i="24"/>
  <c r="AG133" i="24" s="1"/>
  <c r="L133" i="24" s="1"/>
  <c r="AF132" i="24"/>
  <c r="AF133" i="24" s="1"/>
  <c r="K133" i="24" s="1"/>
  <c r="AE132" i="24"/>
  <c r="AD132" i="24"/>
  <c r="AC132" i="24"/>
  <c r="AB132" i="24"/>
  <c r="G132" i="24" s="1"/>
  <c r="AA132" i="24"/>
  <c r="AA133" i="24" s="1"/>
  <c r="F133" i="24" s="1"/>
  <c r="Z132" i="24"/>
  <c r="Y132" i="24"/>
  <c r="X132" i="24"/>
  <c r="X133" i="24"/>
  <c r="C133" i="24"/>
  <c r="W132" i="24"/>
  <c r="W133" i="24" s="1"/>
  <c r="B133" i="24" s="1"/>
  <c r="B132" i="24"/>
  <c r="S132" i="24"/>
  <c r="K132" i="24"/>
  <c r="C132" i="24"/>
  <c r="AP131" i="24"/>
  <c r="AO130" i="24"/>
  <c r="AN130" i="24"/>
  <c r="AN131" i="24" s="1"/>
  <c r="S131" i="24" s="1"/>
  <c r="AM130" i="24"/>
  <c r="AM131" i="24"/>
  <c r="R131" i="24" s="1"/>
  <c r="AL130" i="24"/>
  <c r="AK130" i="24"/>
  <c r="P130" i="24" s="1"/>
  <c r="AK131" i="24"/>
  <c r="P131" i="24" s="1"/>
  <c r="AJ130" i="24"/>
  <c r="AJ131" i="24"/>
  <c r="O131" i="24"/>
  <c r="AI130" i="24"/>
  <c r="AH130" i="24"/>
  <c r="AG130" i="24"/>
  <c r="AF130" i="24"/>
  <c r="AE130" i="24"/>
  <c r="AE131" i="24"/>
  <c r="J131" i="24"/>
  <c r="AD130" i="24"/>
  <c r="AC130" i="24"/>
  <c r="H130" i="24" s="1"/>
  <c r="AB130" i="24"/>
  <c r="AB131" i="24"/>
  <c r="G131" i="24"/>
  <c r="AA130" i="24"/>
  <c r="Z130" i="24"/>
  <c r="Y130" i="24"/>
  <c r="X130" i="24"/>
  <c r="X131" i="24"/>
  <c r="C131" i="24" s="1"/>
  <c r="W130" i="24"/>
  <c r="B130" i="24" s="1"/>
  <c r="T130" i="24"/>
  <c r="S130" i="24"/>
  <c r="O130" i="24"/>
  <c r="M130" i="24"/>
  <c r="L130" i="24"/>
  <c r="K130" i="24"/>
  <c r="E130" i="24"/>
  <c r="D130" i="24"/>
  <c r="C130" i="24"/>
  <c r="AP129" i="24"/>
  <c r="AO128" i="24"/>
  <c r="AN128" i="24"/>
  <c r="S128" i="24" s="1"/>
  <c r="AN129" i="24"/>
  <c r="S129" i="24" s="1"/>
  <c r="AM128" i="24"/>
  <c r="AL128" i="24"/>
  <c r="Q128" i="24" s="1"/>
  <c r="AK128" i="24"/>
  <c r="AK129" i="24"/>
  <c r="P129" i="24" s="1"/>
  <c r="AJ128" i="24"/>
  <c r="AI128" i="24"/>
  <c r="AH128" i="24"/>
  <c r="AG128" i="24"/>
  <c r="AF128" i="24"/>
  <c r="K128" i="24" s="1"/>
  <c r="AE128" i="24"/>
  <c r="AD128" i="24"/>
  <c r="AD129" i="24" s="1"/>
  <c r="I129" i="24" s="1"/>
  <c r="AC128" i="24"/>
  <c r="AB128" i="24"/>
  <c r="AB129" i="24"/>
  <c r="G129" i="24"/>
  <c r="AA128" i="24"/>
  <c r="AA129" i="24" s="1"/>
  <c r="F129" i="24" s="1"/>
  <c r="Z128" i="24"/>
  <c r="Y128" i="24"/>
  <c r="X128" i="24"/>
  <c r="W128" i="24"/>
  <c r="B128" i="24" s="1"/>
  <c r="W129" i="24"/>
  <c r="B129" i="24" s="1"/>
  <c r="P128" i="24"/>
  <c r="L128" i="24"/>
  <c r="I128" i="24"/>
  <c r="H128" i="24"/>
  <c r="AP127" i="24"/>
  <c r="AO126" i="24"/>
  <c r="T126" i="24" s="1"/>
  <c r="AN126" i="24"/>
  <c r="AM126" i="24"/>
  <c r="AL126" i="24"/>
  <c r="AL127" i="24"/>
  <c r="Q127" i="24" s="1"/>
  <c r="AK126" i="24"/>
  <c r="AK127" i="24"/>
  <c r="P127" i="24" s="1"/>
  <c r="P126" i="24"/>
  <c r="AJ126" i="24"/>
  <c r="AI126" i="24"/>
  <c r="N126" i="24" s="1"/>
  <c r="AH126" i="24"/>
  <c r="M127" i="24"/>
  <c r="AG126" i="24"/>
  <c r="AF126" i="24"/>
  <c r="AE126" i="24"/>
  <c r="AD126" i="24"/>
  <c r="AD127" i="24" s="1"/>
  <c r="I127" i="24" s="1"/>
  <c r="AC126" i="24"/>
  <c r="AC127" i="24"/>
  <c r="H127" i="24"/>
  <c r="AB126" i="24"/>
  <c r="G126" i="24"/>
  <c r="AA126" i="24"/>
  <c r="AA127" i="24" s="1"/>
  <c r="F127" i="24" s="1"/>
  <c r="Z126" i="24"/>
  <c r="Y126" i="24"/>
  <c r="X126" i="24"/>
  <c r="C126" i="24" s="1"/>
  <c r="X127" i="24"/>
  <c r="C127" i="24" s="1"/>
  <c r="W126" i="24"/>
  <c r="W127" i="24"/>
  <c r="B127" i="24" s="1"/>
  <c r="Q126" i="24"/>
  <c r="M126" i="24"/>
  <c r="I126" i="24"/>
  <c r="F126" i="24"/>
  <c r="B126" i="24"/>
  <c r="AP125" i="24"/>
  <c r="AO124" i="24"/>
  <c r="AO125" i="24"/>
  <c r="T125" i="24" s="1"/>
  <c r="AN124" i="24"/>
  <c r="AM124" i="24"/>
  <c r="AM125" i="24"/>
  <c r="R125" i="24"/>
  <c r="AL124" i="24"/>
  <c r="AK124" i="24"/>
  <c r="AK125" i="24" s="1"/>
  <c r="P125" i="24" s="1"/>
  <c r="AJ124" i="24"/>
  <c r="AI124" i="24"/>
  <c r="AI125" i="24"/>
  <c r="N125" i="24" s="1"/>
  <c r="AH124" i="24"/>
  <c r="AH125" i="24" s="1"/>
  <c r="M125" i="24"/>
  <c r="AG124" i="24"/>
  <c r="AF124" i="24"/>
  <c r="AE124" i="24"/>
  <c r="AD124" i="24"/>
  <c r="AD125" i="24" s="1"/>
  <c r="I125" i="24" s="1"/>
  <c r="AC124" i="24"/>
  <c r="AC125" i="24" s="1"/>
  <c r="H125" i="24" s="1"/>
  <c r="AB124" i="24"/>
  <c r="AA124" i="24"/>
  <c r="AA125" i="24" s="1"/>
  <c r="F125" i="24" s="1"/>
  <c r="Z124" i="24"/>
  <c r="Z125" i="24" s="1"/>
  <c r="E125" i="24" s="1"/>
  <c r="Y124" i="24"/>
  <c r="Y125" i="24"/>
  <c r="D125" i="24" s="1"/>
  <c r="X124" i="24"/>
  <c r="W124" i="24"/>
  <c r="T124" i="24"/>
  <c r="R124" i="24"/>
  <c r="M124" i="24"/>
  <c r="J124" i="24"/>
  <c r="AP123" i="24"/>
  <c r="S123" i="24"/>
  <c r="AO122" i="24"/>
  <c r="AN122" i="24"/>
  <c r="AM122" i="24"/>
  <c r="AL122" i="24"/>
  <c r="AL123" i="24"/>
  <c r="Q123" i="24"/>
  <c r="AK122" i="24"/>
  <c r="AK123" i="24" s="1"/>
  <c r="P123" i="24" s="1"/>
  <c r="AJ122" i="24"/>
  <c r="AJ123" i="24"/>
  <c r="O123" i="24"/>
  <c r="AI122" i="24"/>
  <c r="AH122" i="24"/>
  <c r="AH123" i="24" s="1"/>
  <c r="M123" i="24" s="1"/>
  <c r="AG122" i="24"/>
  <c r="AF122" i="24"/>
  <c r="AE122" i="24"/>
  <c r="J122" i="24" s="1"/>
  <c r="AD122" i="24"/>
  <c r="AC122" i="24"/>
  <c r="AC123" i="24"/>
  <c r="H123" i="24"/>
  <c r="AB122" i="24"/>
  <c r="AB123" i="24" s="1"/>
  <c r="G123" i="24" s="1"/>
  <c r="AA122" i="24"/>
  <c r="Z122" i="24"/>
  <c r="Y122" i="24"/>
  <c r="D122" i="24" s="1"/>
  <c r="Y123" i="24"/>
  <c r="D123" i="24" s="1"/>
  <c r="X122" i="24"/>
  <c r="W122" i="24"/>
  <c r="S122" i="24"/>
  <c r="R122" i="24"/>
  <c r="Q122" i="24"/>
  <c r="P122" i="24"/>
  <c r="O122" i="24"/>
  <c r="I122" i="24"/>
  <c r="H122" i="24"/>
  <c r="C122" i="24"/>
  <c r="B122" i="24"/>
  <c r="AP121" i="24"/>
  <c r="AG121" i="24"/>
  <c r="L121" i="24"/>
  <c r="AF121" i="24"/>
  <c r="K121" i="24" s="1"/>
  <c r="AE121" i="24"/>
  <c r="J121" i="24" s="1"/>
  <c r="AD121" i="24"/>
  <c r="AC121" i="24"/>
  <c r="H121" i="24" s="1"/>
  <c r="AB121" i="24"/>
  <c r="AA121" i="24"/>
  <c r="F121" i="24" s="1"/>
  <c r="Z121" i="24"/>
  <c r="E121" i="24" s="1"/>
  <c r="Y121" i="24"/>
  <c r="D121" i="24"/>
  <c r="X121" i="24"/>
  <c r="W121" i="24"/>
  <c r="B121" i="24"/>
  <c r="I121" i="24"/>
  <c r="G121" i="24"/>
  <c r="C121" i="24"/>
  <c r="AO120" i="24"/>
  <c r="AN120" i="24"/>
  <c r="AM120" i="24"/>
  <c r="AL120" i="24"/>
  <c r="AL121" i="24" s="1"/>
  <c r="Q121" i="24" s="1"/>
  <c r="AK120" i="24"/>
  <c r="P120" i="24" s="1"/>
  <c r="AJ120" i="24"/>
  <c r="O121" i="24"/>
  <c r="AI120" i="24"/>
  <c r="AH120" i="24"/>
  <c r="AH121" i="24"/>
  <c r="M121" i="24" s="1"/>
  <c r="T120" i="24"/>
  <c r="Q120" i="24"/>
  <c r="O120" i="24"/>
  <c r="M120" i="24"/>
  <c r="L120" i="24"/>
  <c r="K120" i="24"/>
  <c r="J120" i="24"/>
  <c r="I120" i="24"/>
  <c r="H120" i="24"/>
  <c r="G120" i="24"/>
  <c r="F120" i="24"/>
  <c r="E120" i="24"/>
  <c r="D120" i="24"/>
  <c r="C120" i="24"/>
  <c r="B120" i="24"/>
  <c r="AP119" i="24"/>
  <c r="AG119" i="24"/>
  <c r="L119" i="24" s="1"/>
  <c r="AF119" i="24"/>
  <c r="K119" i="24" s="1"/>
  <c r="AE119" i="24"/>
  <c r="J119" i="24" s="1"/>
  <c r="AD119" i="24"/>
  <c r="I119" i="24" s="1"/>
  <c r="AC119" i="24"/>
  <c r="AB119" i="24"/>
  <c r="G119" i="24"/>
  <c r="AA119" i="24"/>
  <c r="F119" i="24" s="1"/>
  <c r="Z119" i="24"/>
  <c r="E119" i="24" s="1"/>
  <c r="Y119" i="24"/>
  <c r="X119" i="24"/>
  <c r="C119" i="24"/>
  <c r="W119" i="24"/>
  <c r="H119" i="24"/>
  <c r="D119" i="24"/>
  <c r="B119" i="24"/>
  <c r="AO118" i="24"/>
  <c r="AO119" i="24" s="1"/>
  <c r="T119" i="24" s="1"/>
  <c r="AN118" i="24"/>
  <c r="S118" i="24"/>
  <c r="AM118" i="24"/>
  <c r="R118" i="24" s="1"/>
  <c r="AM119" i="24"/>
  <c r="R119" i="24" s="1"/>
  <c r="AL118" i="24"/>
  <c r="Q118" i="24" s="1"/>
  <c r="AK118" i="24"/>
  <c r="AJ118" i="24"/>
  <c r="AI118" i="24"/>
  <c r="AH118" i="24"/>
  <c r="M118" i="24" s="1"/>
  <c r="AH119" i="24"/>
  <c r="M119" i="24" s="1"/>
  <c r="L118" i="24"/>
  <c r="K118" i="24"/>
  <c r="J118" i="24"/>
  <c r="I118" i="24"/>
  <c r="H118" i="24"/>
  <c r="G118" i="24"/>
  <c r="F118" i="24"/>
  <c r="E118" i="24"/>
  <c r="D118" i="24"/>
  <c r="C118" i="24"/>
  <c r="B118" i="24"/>
  <c r="AP117" i="24"/>
  <c r="AG117" i="24"/>
  <c r="L117" i="24"/>
  <c r="AF117" i="24"/>
  <c r="AE117" i="24"/>
  <c r="AD117" i="24"/>
  <c r="I117" i="24" s="1"/>
  <c r="AC117" i="24"/>
  <c r="H117" i="24" s="1"/>
  <c r="AB117" i="24"/>
  <c r="G117" i="24" s="1"/>
  <c r="AA117" i="24"/>
  <c r="F117" i="24" s="1"/>
  <c r="Z117" i="24"/>
  <c r="E117" i="24"/>
  <c r="Y117" i="24"/>
  <c r="D117" i="24" s="1"/>
  <c r="X117" i="24"/>
  <c r="C117" i="24" s="1"/>
  <c r="W117" i="24"/>
  <c r="B117" i="24" s="1"/>
  <c r="K117" i="24"/>
  <c r="J117" i="24"/>
  <c r="AO116" i="24"/>
  <c r="T116" i="24" s="1"/>
  <c r="AO117" i="24"/>
  <c r="T117" i="24" s="1"/>
  <c r="AN116" i="24"/>
  <c r="AM116" i="24"/>
  <c r="AM117" i="24" s="1"/>
  <c r="R117" i="24"/>
  <c r="AL116" i="24"/>
  <c r="AK116" i="24"/>
  <c r="P116" i="24" s="1"/>
  <c r="AJ116" i="24"/>
  <c r="AJ117" i="24"/>
  <c r="O117" i="24" s="1"/>
  <c r="AI116" i="24"/>
  <c r="N117" i="24"/>
  <c r="AH116" i="24"/>
  <c r="M116" i="24"/>
  <c r="R116" i="24"/>
  <c r="N116" i="24"/>
  <c r="L116" i="24"/>
  <c r="K116" i="24"/>
  <c r="J116" i="24"/>
  <c r="I116" i="24"/>
  <c r="H116" i="24"/>
  <c r="G116" i="24"/>
  <c r="F116" i="24"/>
  <c r="E116" i="24"/>
  <c r="D116" i="24"/>
  <c r="C116" i="24"/>
  <c r="B116" i="24"/>
  <c r="AP115" i="24"/>
  <c r="AG115" i="24"/>
  <c r="L115" i="24" s="1"/>
  <c r="AF115" i="24"/>
  <c r="K115" i="24"/>
  <c r="AE115" i="24"/>
  <c r="J115" i="24"/>
  <c r="AD115" i="24"/>
  <c r="I115" i="24"/>
  <c r="AC115" i="24"/>
  <c r="H115" i="24" s="1"/>
  <c r="AB115" i="24"/>
  <c r="AA115" i="24"/>
  <c r="Z115" i="24"/>
  <c r="E115" i="24" s="1"/>
  <c r="Y115" i="24"/>
  <c r="D115" i="24" s="1"/>
  <c r="X115" i="24"/>
  <c r="C115" i="24"/>
  <c r="W115" i="24"/>
  <c r="B115" i="24" s="1"/>
  <c r="G115" i="24"/>
  <c r="F115" i="24"/>
  <c r="AO114" i="24"/>
  <c r="AO115" i="24"/>
  <c r="T115" i="24"/>
  <c r="AN114" i="24"/>
  <c r="AN115" i="24" s="1"/>
  <c r="S115" i="24" s="1"/>
  <c r="AM114" i="24"/>
  <c r="AM115" i="24" s="1"/>
  <c r="R115" i="24" s="1"/>
  <c r="R114" i="24"/>
  <c r="AL114" i="24"/>
  <c r="AK114" i="24"/>
  <c r="AK115" i="24"/>
  <c r="P115" i="24" s="1"/>
  <c r="AJ114" i="24"/>
  <c r="AJ115" i="24"/>
  <c r="O115" i="24" s="1"/>
  <c r="AI114" i="24"/>
  <c r="AI115" i="24"/>
  <c r="N115" i="24" s="1"/>
  <c r="AH114" i="24"/>
  <c r="T114" i="24"/>
  <c r="S114" i="24"/>
  <c r="P114" i="24"/>
  <c r="O114" i="24"/>
  <c r="N114" i="24"/>
  <c r="M114" i="24"/>
  <c r="L114" i="24"/>
  <c r="K114" i="24"/>
  <c r="J114" i="24"/>
  <c r="I114" i="24"/>
  <c r="H114" i="24"/>
  <c r="G114" i="24"/>
  <c r="F114" i="24"/>
  <c r="E114" i="24"/>
  <c r="D114" i="24"/>
  <c r="C114" i="24"/>
  <c r="B114" i="24"/>
  <c r="AP113" i="24"/>
  <c r="AO113" i="24"/>
  <c r="T113" i="24"/>
  <c r="AG113" i="24"/>
  <c r="L113" i="24" s="1"/>
  <c r="AF113" i="24"/>
  <c r="AE113" i="24"/>
  <c r="J113" i="24"/>
  <c r="AD113" i="24"/>
  <c r="I113" i="24" s="1"/>
  <c r="AC113" i="24"/>
  <c r="H113" i="24" s="1"/>
  <c r="AB113" i="24"/>
  <c r="G113" i="24" s="1"/>
  <c r="AA113" i="24"/>
  <c r="Z113" i="24"/>
  <c r="E113" i="24" s="1"/>
  <c r="Y113" i="24"/>
  <c r="D113" i="24"/>
  <c r="X113" i="24"/>
  <c r="C113" i="24" s="1"/>
  <c r="W113" i="24"/>
  <c r="B113" i="24" s="1"/>
  <c r="K113" i="24"/>
  <c r="F113" i="24"/>
  <c r="AO112" i="24"/>
  <c r="AN112" i="24"/>
  <c r="S112" i="24" s="1"/>
  <c r="AN113" i="24"/>
  <c r="S113" i="24"/>
  <c r="AM112" i="24"/>
  <c r="R112" i="24" s="1"/>
  <c r="AL112" i="24"/>
  <c r="AK112" i="24"/>
  <c r="P112" i="24" s="1"/>
  <c r="AJ112" i="24"/>
  <c r="O113" i="24"/>
  <c r="AI112" i="24"/>
  <c r="N112" i="24" s="1"/>
  <c r="AH112" i="24"/>
  <c r="T112" i="24"/>
  <c r="O112" i="24"/>
  <c r="M112" i="24"/>
  <c r="L112" i="24"/>
  <c r="K112" i="24"/>
  <c r="J112" i="24"/>
  <c r="I112" i="24"/>
  <c r="H112" i="24"/>
  <c r="G112" i="24"/>
  <c r="F112" i="24"/>
  <c r="E112" i="24"/>
  <c r="D112" i="24"/>
  <c r="C112" i="24"/>
  <c r="B112" i="24"/>
  <c r="AP111" i="24"/>
  <c r="AG111" i="24"/>
  <c r="L111" i="24"/>
  <c r="AF111" i="24"/>
  <c r="AE111" i="24"/>
  <c r="J111" i="24" s="1"/>
  <c r="AD111" i="24"/>
  <c r="I111" i="24" s="1"/>
  <c r="AC111" i="24"/>
  <c r="AB111" i="24"/>
  <c r="AA111" i="24"/>
  <c r="F111" i="24"/>
  <c r="Z111" i="24"/>
  <c r="E111" i="24"/>
  <c r="Y111" i="24"/>
  <c r="D111" i="24" s="1"/>
  <c r="X111" i="24"/>
  <c r="C111" i="24"/>
  <c r="W111" i="24"/>
  <c r="B111" i="24" s="1"/>
  <c r="K111" i="24"/>
  <c r="H111" i="24"/>
  <c r="G111" i="24"/>
  <c r="AN110" i="24"/>
  <c r="AN111" i="24" s="1"/>
  <c r="S111" i="24" s="1"/>
  <c r="AM110" i="24"/>
  <c r="AM111" i="24" s="1"/>
  <c r="R111" i="24" s="1"/>
  <c r="AL110" i="24"/>
  <c r="Q110" i="24" s="1"/>
  <c r="AL111" i="24"/>
  <c r="Q111" i="24" s="1"/>
  <c r="AK110" i="24"/>
  <c r="P110" i="24"/>
  <c r="AJ110" i="24"/>
  <c r="AI110" i="24"/>
  <c r="N110" i="24"/>
  <c r="AH110" i="24"/>
  <c r="AH111" i="24" s="1"/>
  <c r="M111" i="24"/>
  <c r="M110" i="24"/>
  <c r="O110" i="24"/>
  <c r="L110" i="24"/>
  <c r="K110" i="24"/>
  <c r="J110" i="24"/>
  <c r="I110" i="24"/>
  <c r="H110" i="24"/>
  <c r="G110" i="24"/>
  <c r="F110" i="24"/>
  <c r="E110" i="24"/>
  <c r="D110" i="24"/>
  <c r="C110" i="24"/>
  <c r="B110" i="24"/>
  <c r="AP109" i="24"/>
  <c r="AG109" i="24"/>
  <c r="L109" i="24"/>
  <c r="AF109" i="24"/>
  <c r="K109" i="24" s="1"/>
  <c r="AE109" i="24"/>
  <c r="J109" i="24" s="1"/>
  <c r="AD109" i="24"/>
  <c r="AC109" i="24"/>
  <c r="AB109" i="24"/>
  <c r="G109" i="24" s="1"/>
  <c r="AA109" i="24"/>
  <c r="F109" i="24" s="1"/>
  <c r="Z109" i="24"/>
  <c r="E109" i="24" s="1"/>
  <c r="Y109" i="24"/>
  <c r="D109" i="24" s="1"/>
  <c r="X109" i="24"/>
  <c r="C109" i="24"/>
  <c r="W109" i="24"/>
  <c r="B109" i="24" s="1"/>
  <c r="I109" i="24"/>
  <c r="H109" i="24"/>
  <c r="AM108" i="24"/>
  <c r="AL108" i="24"/>
  <c r="AL109" i="24"/>
  <c r="Q109" i="24"/>
  <c r="AK108" i="24"/>
  <c r="AK109" i="24" s="1"/>
  <c r="P109" i="24" s="1"/>
  <c r="AJ108" i="24"/>
  <c r="AJ109" i="24" s="1"/>
  <c r="O109" i="24" s="1"/>
  <c r="AI108" i="24"/>
  <c r="AH108" i="24"/>
  <c r="AH109" i="24" s="1"/>
  <c r="M109" i="24" s="1"/>
  <c r="R108" i="24"/>
  <c r="L108" i="24"/>
  <c r="K108" i="24"/>
  <c r="J108" i="24"/>
  <c r="I108" i="24"/>
  <c r="H108" i="24"/>
  <c r="G108" i="24"/>
  <c r="F108" i="24"/>
  <c r="E108" i="24"/>
  <c r="D108" i="24"/>
  <c r="C108" i="24"/>
  <c r="B108" i="24"/>
  <c r="AP107" i="24"/>
  <c r="AG107" i="24"/>
  <c r="L107" i="24" s="1"/>
  <c r="AF107" i="24"/>
  <c r="K107" i="24"/>
  <c r="AE107" i="24"/>
  <c r="J107" i="24" s="1"/>
  <c r="AD107" i="24"/>
  <c r="AC107" i="24"/>
  <c r="H107" i="24"/>
  <c r="AB107" i="24"/>
  <c r="G107" i="24" s="1"/>
  <c r="AA107" i="24"/>
  <c r="F107" i="24"/>
  <c r="Z107" i="24"/>
  <c r="E107" i="24" s="1"/>
  <c r="Y107" i="24"/>
  <c r="D107" i="24" s="1"/>
  <c r="X107" i="24"/>
  <c r="C107" i="24" s="1"/>
  <c r="W107" i="24"/>
  <c r="B107" i="24" s="1"/>
  <c r="I107" i="24"/>
  <c r="AL106" i="24"/>
  <c r="AK106" i="24"/>
  <c r="AK107" i="24" s="1"/>
  <c r="P107" i="24" s="1"/>
  <c r="AJ106" i="24"/>
  <c r="AI106" i="24"/>
  <c r="AH106" i="24"/>
  <c r="AH107" i="24" s="1"/>
  <c r="M107" i="24" s="1"/>
  <c r="M106" i="24"/>
  <c r="L106" i="24"/>
  <c r="K106" i="24"/>
  <c r="J106" i="24"/>
  <c r="I106" i="24"/>
  <c r="H106" i="24"/>
  <c r="G106" i="24"/>
  <c r="F106" i="24"/>
  <c r="E106" i="24"/>
  <c r="D106" i="24"/>
  <c r="C106" i="24"/>
  <c r="B106" i="24"/>
  <c r="AP105" i="24"/>
  <c r="AG105" i="24"/>
  <c r="L105" i="24" s="1"/>
  <c r="AF105" i="24"/>
  <c r="K105" i="24" s="1"/>
  <c r="AE105" i="24"/>
  <c r="J105" i="24" s="1"/>
  <c r="AD105" i="24"/>
  <c r="I105" i="24"/>
  <c r="AC105" i="24"/>
  <c r="H105" i="24" s="1"/>
  <c r="AB105" i="24"/>
  <c r="AA105" i="24"/>
  <c r="Z105" i="24"/>
  <c r="E105" i="24" s="1"/>
  <c r="Y105" i="24"/>
  <c r="D105" i="24" s="1"/>
  <c r="X105" i="24"/>
  <c r="W105" i="24"/>
  <c r="G105" i="24"/>
  <c r="F105" i="24"/>
  <c r="C105" i="24"/>
  <c r="B105" i="24"/>
  <c r="AK104" i="24"/>
  <c r="AK105" i="24" s="1"/>
  <c r="P105" i="24" s="1"/>
  <c r="AJ104" i="24"/>
  <c r="AJ105" i="24"/>
  <c r="O105" i="24" s="1"/>
  <c r="AI104" i="24"/>
  <c r="AH104" i="24"/>
  <c r="M104" i="24"/>
  <c r="L104" i="24"/>
  <c r="K104" i="24"/>
  <c r="J104" i="24"/>
  <c r="I104" i="24"/>
  <c r="H104" i="24"/>
  <c r="G104" i="24"/>
  <c r="F104" i="24"/>
  <c r="E104" i="24"/>
  <c r="D104" i="24"/>
  <c r="C104" i="24"/>
  <c r="B104" i="24"/>
  <c r="AP103" i="24"/>
  <c r="AG103" i="24"/>
  <c r="L103" i="24"/>
  <c r="AF103" i="24"/>
  <c r="AE103" i="24"/>
  <c r="J103" i="24"/>
  <c r="AD103" i="24"/>
  <c r="I103" i="24"/>
  <c r="AC103" i="24"/>
  <c r="H103" i="24" s="1"/>
  <c r="AB103" i="24"/>
  <c r="G103" i="24" s="1"/>
  <c r="AA103" i="24"/>
  <c r="F103" i="24" s="1"/>
  <c r="Z103" i="24"/>
  <c r="E103" i="24"/>
  <c r="Y103" i="24"/>
  <c r="D103" i="24" s="1"/>
  <c r="X103" i="24"/>
  <c r="C103" i="24" s="1"/>
  <c r="W103" i="24"/>
  <c r="B103" i="24" s="1"/>
  <c r="K103" i="24"/>
  <c r="AJ102" i="24"/>
  <c r="AI102" i="24"/>
  <c r="AH102" i="24"/>
  <c r="M102" i="24" s="1"/>
  <c r="O102" i="24"/>
  <c r="L102" i="24"/>
  <c r="K102" i="24"/>
  <c r="J102" i="24"/>
  <c r="I102" i="24"/>
  <c r="H102" i="24"/>
  <c r="G102" i="24"/>
  <c r="F102" i="24"/>
  <c r="E102" i="24"/>
  <c r="D102" i="24"/>
  <c r="C102" i="24"/>
  <c r="B102" i="24"/>
  <c r="AP101" i="24"/>
  <c r="AG101" i="24"/>
  <c r="AF101" i="24"/>
  <c r="AE101" i="24"/>
  <c r="J101" i="24"/>
  <c r="AD101" i="24"/>
  <c r="I101" i="24" s="1"/>
  <c r="AC101" i="24"/>
  <c r="AB101" i="24"/>
  <c r="G101" i="24" s="1"/>
  <c r="AA101" i="24"/>
  <c r="F101" i="24" s="1"/>
  <c r="Z101" i="24"/>
  <c r="Y101" i="24"/>
  <c r="X101" i="24"/>
  <c r="W101" i="24"/>
  <c r="B101" i="24"/>
  <c r="L101" i="24"/>
  <c r="K101" i="24"/>
  <c r="H101" i="24"/>
  <c r="E101" i="24"/>
  <c r="D101" i="24"/>
  <c r="C101" i="24"/>
  <c r="AI100" i="24"/>
  <c r="AI101" i="24"/>
  <c r="N101" i="24"/>
  <c r="AH100" i="24"/>
  <c r="AH101" i="24" s="1"/>
  <c r="M101" i="24" s="1"/>
  <c r="M100" i="24"/>
  <c r="L100" i="24"/>
  <c r="K100" i="24"/>
  <c r="J100" i="24"/>
  <c r="I100" i="24"/>
  <c r="H100" i="24"/>
  <c r="G100" i="24"/>
  <c r="F100" i="24"/>
  <c r="E100" i="24"/>
  <c r="D100" i="24"/>
  <c r="C100" i="24"/>
  <c r="B100" i="24"/>
  <c r="AP99" i="24"/>
  <c r="AG99" i="24"/>
  <c r="L99" i="24" s="1"/>
  <c r="AF99" i="24"/>
  <c r="K99" i="24"/>
  <c r="AE99" i="24"/>
  <c r="J99" i="24" s="1"/>
  <c r="AD99" i="24"/>
  <c r="I99" i="24" s="1"/>
  <c r="AC99" i="24"/>
  <c r="H99" i="24" s="1"/>
  <c r="AB99" i="24"/>
  <c r="G99" i="24" s="1"/>
  <c r="AA99" i="24"/>
  <c r="F99" i="24" s="1"/>
  <c r="Z99" i="24"/>
  <c r="E99" i="24" s="1"/>
  <c r="Y99" i="24"/>
  <c r="D99" i="24" s="1"/>
  <c r="X99" i="24"/>
  <c r="C99" i="24"/>
  <c r="W99" i="24"/>
  <c r="B99" i="24" s="1"/>
  <c r="AH98" i="24"/>
  <c r="L98" i="24"/>
  <c r="K98" i="24"/>
  <c r="J98" i="24"/>
  <c r="I98" i="24"/>
  <c r="H98" i="24"/>
  <c r="G98" i="24"/>
  <c r="F98" i="24"/>
  <c r="E98" i="24"/>
  <c r="D98" i="24"/>
  <c r="C98" i="24"/>
  <c r="B98" i="24"/>
  <c r="AP97" i="24"/>
  <c r="AG97" i="24"/>
  <c r="L97" i="24"/>
  <c r="AF97" i="24"/>
  <c r="AE97" i="24"/>
  <c r="J97" i="24" s="1"/>
  <c r="AD97" i="24"/>
  <c r="I97" i="24" s="1"/>
  <c r="AC97" i="24"/>
  <c r="AB97" i="24"/>
  <c r="G97" i="24" s="1"/>
  <c r="AA97" i="24"/>
  <c r="F97" i="24"/>
  <c r="Z97" i="24"/>
  <c r="E97" i="24"/>
  <c r="Y97" i="24"/>
  <c r="D97" i="24" s="1"/>
  <c r="X97" i="24"/>
  <c r="W97" i="24"/>
  <c r="B97" i="24" s="1"/>
  <c r="K97" i="24"/>
  <c r="H97" i="24"/>
  <c r="C97" i="24"/>
  <c r="L96" i="24"/>
  <c r="K96" i="24"/>
  <c r="J96" i="24"/>
  <c r="I96" i="24"/>
  <c r="H96" i="24"/>
  <c r="G96" i="24"/>
  <c r="F96" i="24"/>
  <c r="E96" i="24"/>
  <c r="D96" i="24"/>
  <c r="C96" i="24"/>
  <c r="B96" i="24"/>
  <c r="AF95" i="24"/>
  <c r="K95" i="24" s="1"/>
  <c r="AE95" i="24"/>
  <c r="AD95" i="24"/>
  <c r="AC95" i="24"/>
  <c r="H95" i="24" s="1"/>
  <c r="AB95" i="24"/>
  <c r="G95" i="24" s="1"/>
  <c r="AA95" i="24"/>
  <c r="F95" i="24"/>
  <c r="Z95" i="24"/>
  <c r="E95" i="24" s="1"/>
  <c r="Y95" i="24"/>
  <c r="D95" i="24"/>
  <c r="X95" i="24"/>
  <c r="C95" i="24" s="1"/>
  <c r="W95" i="24"/>
  <c r="J95" i="24"/>
  <c r="I95" i="24"/>
  <c r="B95" i="24"/>
  <c r="K94" i="24"/>
  <c r="J94" i="24"/>
  <c r="I94" i="24"/>
  <c r="H94" i="24"/>
  <c r="G94" i="24"/>
  <c r="F94" i="24"/>
  <c r="E94" i="24"/>
  <c r="D94" i="24"/>
  <c r="C94" i="24"/>
  <c r="B94" i="24"/>
  <c r="AE93" i="24"/>
  <c r="J93" i="24" s="1"/>
  <c r="AD93" i="24"/>
  <c r="I93" i="24" s="1"/>
  <c r="AC93" i="24"/>
  <c r="H93" i="24" s="1"/>
  <c r="AB93" i="24"/>
  <c r="AA93" i="24"/>
  <c r="F93" i="24" s="1"/>
  <c r="Z93" i="24"/>
  <c r="E93" i="24" s="1"/>
  <c r="Y93" i="24"/>
  <c r="D93" i="24" s="1"/>
  <c r="X93" i="24"/>
  <c r="C93" i="24" s="1"/>
  <c r="W93" i="24"/>
  <c r="B93" i="24" s="1"/>
  <c r="G93" i="24"/>
  <c r="J92" i="24"/>
  <c r="I92" i="24"/>
  <c r="H92" i="24"/>
  <c r="G92" i="24"/>
  <c r="F92" i="24"/>
  <c r="E92" i="24"/>
  <c r="D92" i="24"/>
  <c r="C92" i="24"/>
  <c r="B92" i="24"/>
  <c r="AD91" i="24"/>
  <c r="I91" i="24" s="1"/>
  <c r="AC91" i="24"/>
  <c r="H91" i="24" s="1"/>
  <c r="AB91" i="24"/>
  <c r="AA91" i="24"/>
  <c r="F91" i="24" s="1"/>
  <c r="Z91" i="24"/>
  <c r="E91" i="24" s="1"/>
  <c r="Y91" i="24"/>
  <c r="D91" i="24"/>
  <c r="X91" i="24"/>
  <c r="C91" i="24" s="1"/>
  <c r="W91" i="24"/>
  <c r="B91" i="24" s="1"/>
  <c r="G91" i="24"/>
  <c r="I90" i="24"/>
  <c r="H90" i="24"/>
  <c r="G90" i="24"/>
  <c r="F90" i="24"/>
  <c r="E90" i="24"/>
  <c r="D90" i="24"/>
  <c r="C90" i="24"/>
  <c r="B90" i="24"/>
  <c r="AC89" i="24"/>
  <c r="AB89" i="24"/>
  <c r="G89" i="24"/>
  <c r="AA89" i="24"/>
  <c r="F89" i="24" s="1"/>
  <c r="Z89" i="24"/>
  <c r="E89" i="24" s="1"/>
  <c r="Y89" i="24"/>
  <c r="D89" i="24" s="1"/>
  <c r="X89" i="24"/>
  <c r="C89" i="24" s="1"/>
  <c r="W89" i="24"/>
  <c r="B89" i="24" s="1"/>
  <c r="H89" i="24"/>
  <c r="H88" i="24"/>
  <c r="G88" i="24"/>
  <c r="F88" i="24"/>
  <c r="E88" i="24"/>
  <c r="D88" i="24"/>
  <c r="C88" i="24"/>
  <c r="B88" i="24"/>
  <c r="AB87" i="24"/>
  <c r="G87" i="24" s="1"/>
  <c r="AA87" i="24"/>
  <c r="F87" i="24" s="1"/>
  <c r="Z87" i="24"/>
  <c r="Y87" i="24"/>
  <c r="D87" i="24" s="1"/>
  <c r="X87" i="24"/>
  <c r="W87" i="24"/>
  <c r="B87" i="24" s="1"/>
  <c r="E87" i="24"/>
  <c r="C87" i="24"/>
  <c r="G86" i="24"/>
  <c r="F86" i="24"/>
  <c r="E86" i="24"/>
  <c r="D86" i="24"/>
  <c r="C86" i="24"/>
  <c r="B86" i="24"/>
  <c r="AA85" i="24"/>
  <c r="F85" i="24"/>
  <c r="Z85" i="24"/>
  <c r="E85" i="24" s="1"/>
  <c r="Y85" i="24"/>
  <c r="X85" i="24"/>
  <c r="C85" i="24" s="1"/>
  <c r="W85" i="24"/>
  <c r="B85" i="24"/>
  <c r="D85" i="24"/>
  <c r="F84" i="24"/>
  <c r="E84" i="24"/>
  <c r="D84" i="24"/>
  <c r="C84" i="24"/>
  <c r="B84" i="24"/>
  <c r="Z83" i="24"/>
  <c r="E83" i="24"/>
  <c r="Y83" i="24"/>
  <c r="D83" i="24" s="1"/>
  <c r="X83" i="24"/>
  <c r="C83" i="24" s="1"/>
  <c r="W83" i="24"/>
  <c r="B83" i="24" s="1"/>
  <c r="E82" i="24"/>
  <c r="D82" i="24"/>
  <c r="C82" i="24"/>
  <c r="B82" i="24"/>
  <c r="Y81" i="24"/>
  <c r="D81" i="24" s="1"/>
  <c r="X81" i="24"/>
  <c r="C81" i="24" s="1"/>
  <c r="W81" i="24"/>
  <c r="B81" i="24" s="1"/>
  <c r="D80" i="24"/>
  <c r="C80" i="24"/>
  <c r="B80" i="24"/>
  <c r="X79" i="24"/>
  <c r="C79" i="24" s="1"/>
  <c r="W79" i="24"/>
  <c r="B79" i="24" s="1"/>
  <c r="C78" i="24"/>
  <c r="B78" i="24"/>
  <c r="W77" i="24"/>
  <c r="B77" i="24" s="1"/>
  <c r="B76" i="24"/>
  <c r="T203" i="23"/>
  <c r="S203" i="23"/>
  <c r="R203" i="23"/>
  <c r="AM133" i="23"/>
  <c r="R133" i="23" s="1"/>
  <c r="Q203" i="23"/>
  <c r="P203" i="23"/>
  <c r="O203" i="23"/>
  <c r="N203" i="23"/>
  <c r="M203" i="23"/>
  <c r="L203" i="23"/>
  <c r="K203" i="23"/>
  <c r="J203" i="23"/>
  <c r="AE133" i="23" s="1"/>
  <c r="I203" i="23"/>
  <c r="H203" i="23"/>
  <c r="G203" i="23"/>
  <c r="F203" i="23"/>
  <c r="E203" i="23"/>
  <c r="D203" i="23"/>
  <c r="C203" i="23"/>
  <c r="B203" i="23"/>
  <c r="W133" i="23"/>
  <c r="B133" i="23" s="1"/>
  <c r="T201" i="23"/>
  <c r="S201" i="23"/>
  <c r="R201" i="23"/>
  <c r="Q201" i="23"/>
  <c r="Q131" i="23"/>
  <c r="P201" i="23"/>
  <c r="AK131" i="23"/>
  <c r="P131" i="23" s="1"/>
  <c r="O201" i="23"/>
  <c r="N201" i="23"/>
  <c r="M201" i="23"/>
  <c r="L201" i="23"/>
  <c r="AG131" i="23"/>
  <c r="L131" i="23" s="1"/>
  <c r="K201" i="23"/>
  <c r="J201" i="23"/>
  <c r="I201" i="23"/>
  <c r="H201" i="23"/>
  <c r="G201" i="23"/>
  <c r="F201" i="23"/>
  <c r="E201" i="23"/>
  <c r="D201" i="23"/>
  <c r="C201" i="23"/>
  <c r="B201" i="23"/>
  <c r="T199" i="23"/>
  <c r="S199" i="23"/>
  <c r="AN129" i="23" s="1"/>
  <c r="S129" i="23" s="1"/>
  <c r="R199" i="23"/>
  <c r="Q199" i="23"/>
  <c r="P199" i="23"/>
  <c r="AK129" i="23" s="1"/>
  <c r="P129" i="23" s="1"/>
  <c r="O199" i="23"/>
  <c r="N199" i="23"/>
  <c r="M199" i="23"/>
  <c r="L199" i="23"/>
  <c r="K199" i="23"/>
  <c r="J199" i="23"/>
  <c r="I199" i="23"/>
  <c r="H199" i="23"/>
  <c r="AC129" i="23" s="1"/>
  <c r="H129" i="23" s="1"/>
  <c r="G199" i="23"/>
  <c r="F199" i="23"/>
  <c r="E199" i="23"/>
  <c r="D199" i="23"/>
  <c r="C199" i="23"/>
  <c r="B199" i="23"/>
  <c r="T197" i="23"/>
  <c r="S197" i="23"/>
  <c r="R197" i="23"/>
  <c r="Q197" i="23"/>
  <c r="P197" i="23"/>
  <c r="AK127" i="23" s="1"/>
  <c r="P127" i="23" s="1"/>
  <c r="O197" i="23"/>
  <c r="AJ127" i="23" s="1"/>
  <c r="O127" i="23" s="1"/>
  <c r="N197" i="23"/>
  <c r="M197" i="23"/>
  <c r="L197" i="23"/>
  <c r="AG127" i="23"/>
  <c r="L127" i="23" s="1"/>
  <c r="K197" i="23"/>
  <c r="AF127" i="23" s="1"/>
  <c r="J197" i="23"/>
  <c r="I197" i="23"/>
  <c r="H197" i="23"/>
  <c r="G197" i="23"/>
  <c r="F197" i="23"/>
  <c r="E197" i="23"/>
  <c r="D197" i="23"/>
  <c r="C197" i="23"/>
  <c r="B197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T193" i="23"/>
  <c r="S193" i="23"/>
  <c r="R193" i="23"/>
  <c r="Q193" i="23"/>
  <c r="P193" i="23"/>
  <c r="O193" i="23"/>
  <c r="AJ123" i="23" s="1"/>
  <c r="N193" i="23"/>
  <c r="M193" i="23"/>
  <c r="M123" i="23"/>
  <c r="L193" i="23"/>
  <c r="AG123" i="23"/>
  <c r="L123" i="23" s="1"/>
  <c r="K193" i="23"/>
  <c r="J193" i="23"/>
  <c r="I193" i="23"/>
  <c r="H193" i="23"/>
  <c r="G193" i="23"/>
  <c r="F193" i="23"/>
  <c r="E193" i="23"/>
  <c r="D193" i="23"/>
  <c r="C193" i="23"/>
  <c r="B193" i="23"/>
  <c r="W123" i="23" s="1"/>
  <c r="B123" i="23" s="1"/>
  <c r="T191" i="23"/>
  <c r="S191" i="23"/>
  <c r="R191" i="23"/>
  <c r="Q191" i="23"/>
  <c r="P191" i="23"/>
  <c r="O191" i="23"/>
  <c r="N191" i="23"/>
  <c r="AI121" i="23" s="1"/>
  <c r="N121" i="23" s="1"/>
  <c r="M191" i="23"/>
  <c r="T189" i="23"/>
  <c r="S189" i="23"/>
  <c r="R189" i="23"/>
  <c r="Q189" i="23"/>
  <c r="P189" i="23"/>
  <c r="O189" i="23"/>
  <c r="N189" i="23"/>
  <c r="AI119" i="23" s="1"/>
  <c r="N119" i="23" s="1"/>
  <c r="M189" i="23"/>
  <c r="T187" i="23"/>
  <c r="S187" i="23"/>
  <c r="AN117" i="23" s="1"/>
  <c r="S117" i="23" s="1"/>
  <c r="R187" i="23"/>
  <c r="Q187" i="23"/>
  <c r="P187" i="23"/>
  <c r="O187" i="23"/>
  <c r="N187" i="23"/>
  <c r="M187" i="23"/>
  <c r="T185" i="23"/>
  <c r="S185" i="23"/>
  <c r="R185" i="23"/>
  <c r="Q185" i="23"/>
  <c r="P185" i="23"/>
  <c r="O185" i="23"/>
  <c r="N185" i="23"/>
  <c r="M185" i="23"/>
  <c r="AH115" i="23" s="1"/>
  <c r="M115" i="23" s="1"/>
  <c r="T183" i="23"/>
  <c r="S183" i="23"/>
  <c r="R183" i="23"/>
  <c r="Q183" i="23"/>
  <c r="P183" i="23"/>
  <c r="AK113" i="23" s="1"/>
  <c r="P113" i="23" s="1"/>
  <c r="O183" i="23"/>
  <c r="N183" i="23"/>
  <c r="AI113" i="23" s="1"/>
  <c r="N113" i="23" s="1"/>
  <c r="M183" i="23"/>
  <c r="S181" i="23"/>
  <c r="R181" i="23"/>
  <c r="Q181" i="23"/>
  <c r="P181" i="23"/>
  <c r="O181" i="23"/>
  <c r="N181" i="23"/>
  <c r="M181" i="23"/>
  <c r="R179" i="23"/>
  <c r="Q179" i="23"/>
  <c r="P179" i="23"/>
  <c r="O179" i="23"/>
  <c r="N179" i="23"/>
  <c r="AI109" i="23"/>
  <c r="N109" i="23" s="1"/>
  <c r="M179" i="23"/>
  <c r="Q177" i="23"/>
  <c r="P177" i="23"/>
  <c r="O177" i="23"/>
  <c r="N177" i="23"/>
  <c r="M177" i="23"/>
  <c r="P175" i="23"/>
  <c r="O175" i="23"/>
  <c r="N175" i="23"/>
  <c r="AI105" i="23" s="1"/>
  <c r="N105" i="23" s="1"/>
  <c r="M175" i="23"/>
  <c r="O173" i="23"/>
  <c r="N173" i="23"/>
  <c r="M173" i="23"/>
  <c r="N171" i="23"/>
  <c r="M171" i="23"/>
  <c r="M169" i="23"/>
  <c r="AO135" i="23"/>
  <c r="AN135" i="23"/>
  <c r="AM135" i="23"/>
  <c r="AL135" i="23"/>
  <c r="AK135" i="23"/>
  <c r="AJ135" i="23"/>
  <c r="AI135" i="23"/>
  <c r="AH135" i="23"/>
  <c r="AG135" i="23"/>
  <c r="AF135" i="23"/>
  <c r="AE135" i="23"/>
  <c r="AD135" i="23"/>
  <c r="AC135" i="23"/>
  <c r="AB135" i="23"/>
  <c r="AA135" i="23"/>
  <c r="Z135" i="23"/>
  <c r="Y135" i="23"/>
  <c r="X135" i="23"/>
  <c r="W135" i="23"/>
  <c r="AP133" i="23"/>
  <c r="AJ133" i="23"/>
  <c r="O133" i="23" s="1"/>
  <c r="Y133" i="23"/>
  <c r="D133" i="23"/>
  <c r="AO132" i="23"/>
  <c r="AO133" i="23" s="1"/>
  <c r="T133" i="23" s="1"/>
  <c r="AN132" i="23"/>
  <c r="AN133" i="23"/>
  <c r="S133" i="23" s="1"/>
  <c r="AM132" i="23"/>
  <c r="AL132" i="23"/>
  <c r="AK132" i="23"/>
  <c r="P132" i="23" s="1"/>
  <c r="AJ132" i="23"/>
  <c r="O132" i="23"/>
  <c r="AI132" i="23"/>
  <c r="AH132" i="23"/>
  <c r="AH133" i="23"/>
  <c r="M133" i="23" s="1"/>
  <c r="AG132" i="23"/>
  <c r="AG133" i="23" s="1"/>
  <c r="L133" i="23" s="1"/>
  <c r="AF132" i="23"/>
  <c r="K132" i="23" s="1"/>
  <c r="AE132" i="23"/>
  <c r="J133" i="23"/>
  <c r="AD132" i="23"/>
  <c r="I132" i="23" s="1"/>
  <c r="AC132" i="23"/>
  <c r="AB132" i="23"/>
  <c r="AB133" i="23" s="1"/>
  <c r="G133" i="23" s="1"/>
  <c r="AA132" i="23"/>
  <c r="F132" i="23" s="1"/>
  <c r="Z132" i="23"/>
  <c r="Z133" i="23"/>
  <c r="E133" i="23" s="1"/>
  <c r="Y132" i="23"/>
  <c r="X132" i="23"/>
  <c r="X133" i="23" s="1"/>
  <c r="C133" i="23" s="1"/>
  <c r="W132" i="23"/>
  <c r="T132" i="23"/>
  <c r="S132" i="23"/>
  <c r="Q132" i="23"/>
  <c r="L132" i="23"/>
  <c r="H132" i="23"/>
  <c r="D132" i="23"/>
  <c r="AP131" i="23"/>
  <c r="AO130" i="23"/>
  <c r="AO131" i="23"/>
  <c r="T131" i="23" s="1"/>
  <c r="AN130" i="23"/>
  <c r="S130" i="23" s="1"/>
  <c r="AM130" i="23"/>
  <c r="AL130" i="23"/>
  <c r="AL131" i="23" s="1"/>
  <c r="AK130" i="23"/>
  <c r="P130" i="23" s="1"/>
  <c r="AJ130" i="23"/>
  <c r="AI130" i="23"/>
  <c r="AH130" i="23"/>
  <c r="AH131" i="23" s="1"/>
  <c r="M131" i="23" s="1"/>
  <c r="AG130" i="23"/>
  <c r="AF130" i="23"/>
  <c r="K130" i="23"/>
  <c r="AE130" i="23"/>
  <c r="AD130" i="23"/>
  <c r="I130" i="23" s="1"/>
  <c r="AC130" i="23"/>
  <c r="AB130" i="23"/>
  <c r="G130" i="23"/>
  <c r="AA130" i="23"/>
  <c r="Z130" i="23"/>
  <c r="Z131" i="23" s="1"/>
  <c r="E131" i="23" s="1"/>
  <c r="Y130" i="23"/>
  <c r="X130" i="23"/>
  <c r="C130" i="23" s="1"/>
  <c r="W130" i="23"/>
  <c r="Q130" i="23"/>
  <c r="M130" i="23"/>
  <c r="L130" i="23"/>
  <c r="H130" i="23"/>
  <c r="E130" i="23"/>
  <c r="AP129" i="23"/>
  <c r="AO128" i="23"/>
  <c r="AO129" i="23"/>
  <c r="T129" i="23" s="1"/>
  <c r="AN128" i="23"/>
  <c r="AM128" i="23"/>
  <c r="AL128" i="23"/>
  <c r="AK128" i="23"/>
  <c r="AJ128" i="23"/>
  <c r="AI128" i="23"/>
  <c r="N128" i="23" s="1"/>
  <c r="AH128" i="23"/>
  <c r="AG128" i="23"/>
  <c r="L128" i="23" s="1"/>
  <c r="AG129" i="23"/>
  <c r="L129" i="23"/>
  <c r="AF128" i="23"/>
  <c r="AF129" i="23" s="1"/>
  <c r="K129" i="23" s="1"/>
  <c r="AE128" i="23"/>
  <c r="J128" i="23" s="1"/>
  <c r="AD128" i="23"/>
  <c r="I128" i="23"/>
  <c r="AC128" i="23"/>
  <c r="AB128" i="23"/>
  <c r="G128" i="23" s="1"/>
  <c r="AB129" i="23"/>
  <c r="G129" i="23" s="1"/>
  <c r="AA128" i="23"/>
  <c r="AA129" i="23"/>
  <c r="F129" i="23"/>
  <c r="Z128" i="23"/>
  <c r="Y128" i="23"/>
  <c r="Y129" i="23" s="1"/>
  <c r="D129" i="23" s="1"/>
  <c r="X128" i="23"/>
  <c r="W128" i="23"/>
  <c r="S128" i="23"/>
  <c r="K128" i="23"/>
  <c r="F128" i="23"/>
  <c r="C128" i="23"/>
  <c r="AP127" i="23"/>
  <c r="R127" i="23"/>
  <c r="AB127" i="23"/>
  <c r="G127" i="23" s="1"/>
  <c r="AO126" i="23"/>
  <c r="AN126" i="23"/>
  <c r="AN127" i="23" s="1"/>
  <c r="S127" i="23" s="1"/>
  <c r="AM126" i="23"/>
  <c r="AM127" i="23" s="1"/>
  <c r="AL126" i="23"/>
  <c r="Q126" i="23" s="1"/>
  <c r="AL127" i="23"/>
  <c r="Q127" i="23" s="1"/>
  <c r="AK126" i="23"/>
  <c r="AJ126" i="23"/>
  <c r="O126" i="23" s="1"/>
  <c r="AI126" i="23"/>
  <c r="AI127" i="23" s="1"/>
  <c r="N127" i="23" s="1"/>
  <c r="AH126" i="23"/>
  <c r="AH127" i="23"/>
  <c r="M127" i="23"/>
  <c r="AG126" i="23"/>
  <c r="AF126" i="23"/>
  <c r="K126" i="23"/>
  <c r="AE126" i="23"/>
  <c r="J126" i="23"/>
  <c r="AD126" i="23"/>
  <c r="AD127" i="23"/>
  <c r="I127" i="23"/>
  <c r="AC126" i="23"/>
  <c r="AC127" i="23" s="1"/>
  <c r="H127" i="23" s="1"/>
  <c r="AB126" i="23"/>
  <c r="AA126" i="23"/>
  <c r="AA127" i="23"/>
  <c r="F127" i="23" s="1"/>
  <c r="Z126" i="23"/>
  <c r="Y126" i="23"/>
  <c r="X126" i="23"/>
  <c r="W126" i="23"/>
  <c r="B126" i="23" s="1"/>
  <c r="S126" i="23"/>
  <c r="R126" i="23"/>
  <c r="P126" i="23"/>
  <c r="H126" i="23"/>
  <c r="G126" i="23"/>
  <c r="F126" i="23"/>
  <c r="AP125" i="23"/>
  <c r="AO124" i="23"/>
  <c r="AN124" i="23"/>
  <c r="AM124" i="23"/>
  <c r="AL124" i="23"/>
  <c r="AK124" i="23"/>
  <c r="AK125" i="23" s="1"/>
  <c r="P125" i="23" s="1"/>
  <c r="AJ124" i="23"/>
  <c r="AI124" i="23"/>
  <c r="AH124" i="23"/>
  <c r="AH125" i="23" s="1"/>
  <c r="M125" i="23" s="1"/>
  <c r="AG124" i="23"/>
  <c r="AG125" i="23"/>
  <c r="L125" i="23"/>
  <c r="AF124" i="23"/>
  <c r="K124" i="23" s="1"/>
  <c r="AE124" i="23"/>
  <c r="J124" i="23" s="1"/>
  <c r="AD124" i="23"/>
  <c r="AD125" i="23"/>
  <c r="I125" i="23" s="1"/>
  <c r="AC124" i="23"/>
  <c r="H124" i="23" s="1"/>
  <c r="AB124" i="23"/>
  <c r="G124" i="23"/>
  <c r="AB125" i="23"/>
  <c r="G125" i="23"/>
  <c r="AA124" i="23"/>
  <c r="AA125" i="23" s="1"/>
  <c r="F125" i="23" s="1"/>
  <c r="Z124" i="23"/>
  <c r="Z125" i="23" s="1"/>
  <c r="E125" i="23" s="1"/>
  <c r="Y124" i="23"/>
  <c r="D124" i="23"/>
  <c r="X124" i="23"/>
  <c r="X125" i="23"/>
  <c r="C125" i="23"/>
  <c r="W124" i="23"/>
  <c r="E124" i="23"/>
  <c r="C124" i="23"/>
  <c r="AP123" i="23"/>
  <c r="I123" i="23"/>
  <c r="AC123" i="23"/>
  <c r="H123" i="23"/>
  <c r="AO122" i="23"/>
  <c r="AN122" i="23"/>
  <c r="AN123" i="23"/>
  <c r="S123" i="23" s="1"/>
  <c r="AM122" i="23"/>
  <c r="R122" i="23"/>
  <c r="AL122" i="23"/>
  <c r="AK122" i="23"/>
  <c r="P122" i="23" s="1"/>
  <c r="AK123" i="23"/>
  <c r="P123" i="23" s="1"/>
  <c r="AJ122" i="23"/>
  <c r="O123" i="23"/>
  <c r="AI122" i="23"/>
  <c r="N122" i="23" s="1"/>
  <c r="AI123" i="23"/>
  <c r="N123" i="23" s="1"/>
  <c r="AH122" i="23"/>
  <c r="AH123" i="23" s="1"/>
  <c r="AG122" i="23"/>
  <c r="AF122" i="23"/>
  <c r="AF123" i="23"/>
  <c r="K123" i="23"/>
  <c r="AE122" i="23"/>
  <c r="AE123" i="23"/>
  <c r="J123" i="23" s="1"/>
  <c r="AD122" i="23"/>
  <c r="AD123" i="23" s="1"/>
  <c r="AC122" i="23"/>
  <c r="H122" i="23"/>
  <c r="AB122" i="23"/>
  <c r="AB123" i="23"/>
  <c r="G123" i="23" s="1"/>
  <c r="AA122" i="23"/>
  <c r="AA123" i="23" s="1"/>
  <c r="F123" i="23" s="1"/>
  <c r="Z122" i="23"/>
  <c r="Y122" i="23"/>
  <c r="Y123" i="23" s="1"/>
  <c r="D123" i="23" s="1"/>
  <c r="X122" i="23"/>
  <c r="W122" i="23"/>
  <c r="B122" i="23" s="1"/>
  <c r="T122" i="23"/>
  <c r="M122" i="23"/>
  <c r="L122" i="23"/>
  <c r="J122" i="23"/>
  <c r="I122" i="23"/>
  <c r="D122" i="23"/>
  <c r="AP121" i="23"/>
  <c r="AG121" i="23"/>
  <c r="L121" i="23" s="1"/>
  <c r="AF121" i="23"/>
  <c r="AE121" i="23"/>
  <c r="J121" i="23" s="1"/>
  <c r="AD121" i="23"/>
  <c r="AC121" i="23"/>
  <c r="H121" i="23" s="1"/>
  <c r="AB121" i="23"/>
  <c r="G121" i="23"/>
  <c r="AA121" i="23"/>
  <c r="F121" i="23" s="1"/>
  <c r="Z121" i="23"/>
  <c r="E121" i="23" s="1"/>
  <c r="Y121" i="23"/>
  <c r="D121" i="23" s="1"/>
  <c r="X121" i="23"/>
  <c r="W121" i="23"/>
  <c r="B121" i="23"/>
  <c r="K121" i="23"/>
  <c r="I121" i="23"/>
  <c r="C121" i="23"/>
  <c r="AO120" i="23"/>
  <c r="T120" i="23" s="1"/>
  <c r="AN120" i="23"/>
  <c r="AN121" i="23" s="1"/>
  <c r="AM120" i="23"/>
  <c r="AL120" i="23"/>
  <c r="AL121" i="23" s="1"/>
  <c r="Q121" i="23" s="1"/>
  <c r="Q120" i="23"/>
  <c r="AK120" i="23"/>
  <c r="AJ120" i="23"/>
  <c r="AJ121" i="23" s="1"/>
  <c r="O121" i="23" s="1"/>
  <c r="AI120" i="23"/>
  <c r="AH120" i="23"/>
  <c r="AH121" i="23"/>
  <c r="M121" i="23"/>
  <c r="R120" i="23"/>
  <c r="L120" i="23"/>
  <c r="K120" i="23"/>
  <c r="J120" i="23"/>
  <c r="I120" i="23"/>
  <c r="H120" i="23"/>
  <c r="G120" i="23"/>
  <c r="F120" i="23"/>
  <c r="E120" i="23"/>
  <c r="D120" i="23"/>
  <c r="C120" i="23"/>
  <c r="B120" i="23"/>
  <c r="AP119" i="23"/>
  <c r="AG119" i="23"/>
  <c r="L119" i="23" s="1"/>
  <c r="AF119" i="23"/>
  <c r="K119" i="23"/>
  <c r="AE119" i="23"/>
  <c r="J119" i="23" s="1"/>
  <c r="AD119" i="23"/>
  <c r="I119" i="23" s="1"/>
  <c r="AC119" i="23"/>
  <c r="H119" i="23"/>
  <c r="AB119" i="23"/>
  <c r="G119" i="23" s="1"/>
  <c r="AA119" i="23"/>
  <c r="F119" i="23"/>
  <c r="Z119" i="23"/>
  <c r="E119" i="23" s="1"/>
  <c r="Y119" i="23"/>
  <c r="D119" i="23" s="1"/>
  <c r="X119" i="23"/>
  <c r="W119" i="23"/>
  <c r="C119" i="23"/>
  <c r="B119" i="23"/>
  <c r="AO118" i="23"/>
  <c r="T118" i="23" s="1"/>
  <c r="AN118" i="23"/>
  <c r="AN119" i="23" s="1"/>
  <c r="S119" i="23" s="1"/>
  <c r="AM118" i="23"/>
  <c r="AM119" i="23"/>
  <c r="R119" i="23"/>
  <c r="AL118" i="23"/>
  <c r="AK118" i="23"/>
  <c r="AK119" i="23" s="1"/>
  <c r="P119" i="23" s="1"/>
  <c r="AJ118" i="23"/>
  <c r="AI118" i="23"/>
  <c r="AH118" i="23"/>
  <c r="R118" i="23"/>
  <c r="P118" i="23"/>
  <c r="L118" i="23"/>
  <c r="K118" i="23"/>
  <c r="J118" i="23"/>
  <c r="I118" i="23"/>
  <c r="H118" i="23"/>
  <c r="G118" i="23"/>
  <c r="F118" i="23"/>
  <c r="E118" i="23"/>
  <c r="D118" i="23"/>
  <c r="C118" i="23"/>
  <c r="B118" i="23"/>
  <c r="AP117" i="23"/>
  <c r="AG117" i="23"/>
  <c r="L117" i="23" s="1"/>
  <c r="AF117" i="23"/>
  <c r="K117" i="23" s="1"/>
  <c r="AE117" i="23"/>
  <c r="J117" i="23"/>
  <c r="AD117" i="23"/>
  <c r="I117" i="23" s="1"/>
  <c r="AC117" i="23"/>
  <c r="H117" i="23" s="1"/>
  <c r="AB117" i="23"/>
  <c r="G117" i="23" s="1"/>
  <c r="AA117" i="23"/>
  <c r="F117" i="23"/>
  <c r="Z117" i="23"/>
  <c r="E117" i="23" s="1"/>
  <c r="Y117" i="23"/>
  <c r="X117" i="23"/>
  <c r="W117" i="23"/>
  <c r="B117" i="23" s="1"/>
  <c r="D117" i="23"/>
  <c r="C117" i="23"/>
  <c r="AO116" i="23"/>
  <c r="AN116" i="23"/>
  <c r="AM116" i="23"/>
  <c r="R116" i="23" s="1"/>
  <c r="AM117" i="23"/>
  <c r="R117" i="23"/>
  <c r="AL116" i="23"/>
  <c r="AK116" i="23"/>
  <c r="P116" i="23" s="1"/>
  <c r="AK117" i="23"/>
  <c r="P117" i="23"/>
  <c r="AJ116" i="23"/>
  <c r="AJ117" i="23"/>
  <c r="O117" i="23"/>
  <c r="AI116" i="23"/>
  <c r="AH116" i="23"/>
  <c r="L116" i="23"/>
  <c r="K116" i="23"/>
  <c r="J116" i="23"/>
  <c r="I116" i="23"/>
  <c r="H116" i="23"/>
  <c r="G116" i="23"/>
  <c r="F116" i="23"/>
  <c r="E116" i="23"/>
  <c r="D116" i="23"/>
  <c r="C116" i="23"/>
  <c r="B116" i="23"/>
  <c r="AP115" i="23"/>
  <c r="AN115" i="23"/>
  <c r="S115" i="23" s="1"/>
  <c r="AG115" i="23"/>
  <c r="L115" i="23" s="1"/>
  <c r="AF115" i="23"/>
  <c r="K115" i="23"/>
  <c r="AE115" i="23"/>
  <c r="J115" i="23"/>
  <c r="AD115" i="23"/>
  <c r="AC115" i="23"/>
  <c r="H115" i="23" s="1"/>
  <c r="AB115" i="23"/>
  <c r="AA115" i="23"/>
  <c r="F115" i="23"/>
  <c r="Z115" i="23"/>
  <c r="E115" i="23" s="1"/>
  <c r="Y115" i="23"/>
  <c r="D115" i="23" s="1"/>
  <c r="X115" i="23"/>
  <c r="C115" i="23" s="1"/>
  <c r="W115" i="23"/>
  <c r="B115" i="23" s="1"/>
  <c r="I115" i="23"/>
  <c r="G115" i="23"/>
  <c r="AO114" i="23"/>
  <c r="AN114" i="23"/>
  <c r="S114" i="23"/>
  <c r="AM114" i="23"/>
  <c r="AM115" i="23" s="1"/>
  <c r="R115" i="23" s="1"/>
  <c r="AL114" i="23"/>
  <c r="AL115" i="23" s="1"/>
  <c r="Q115" i="23" s="1"/>
  <c r="AK114" i="23"/>
  <c r="P114" i="23"/>
  <c r="AK115" i="23"/>
  <c r="P115" i="23" s="1"/>
  <c r="AJ114" i="23"/>
  <c r="AJ115" i="23" s="1"/>
  <c r="O115" i="23"/>
  <c r="AI114" i="23"/>
  <c r="N114" i="23" s="1"/>
  <c r="AH114" i="23"/>
  <c r="L114" i="23"/>
  <c r="K114" i="23"/>
  <c r="J114" i="23"/>
  <c r="I114" i="23"/>
  <c r="H114" i="23"/>
  <c r="G114" i="23"/>
  <c r="F114" i="23"/>
  <c r="E114" i="23"/>
  <c r="D114" i="23"/>
  <c r="C114" i="23"/>
  <c r="B114" i="23"/>
  <c r="AP113" i="23"/>
  <c r="AG113" i="23"/>
  <c r="AF113" i="23"/>
  <c r="K113" i="23" s="1"/>
  <c r="AE113" i="23"/>
  <c r="AD113" i="23"/>
  <c r="I113" i="23" s="1"/>
  <c r="AC113" i="23"/>
  <c r="H113" i="23" s="1"/>
  <c r="AB113" i="23"/>
  <c r="G113" i="23" s="1"/>
  <c r="AA113" i="23"/>
  <c r="F113" i="23" s="1"/>
  <c r="Z113" i="23"/>
  <c r="E113" i="23" s="1"/>
  <c r="Y113" i="23"/>
  <c r="D113" i="23" s="1"/>
  <c r="X113" i="23"/>
  <c r="C113" i="23" s="1"/>
  <c r="W113" i="23"/>
  <c r="B113" i="23" s="1"/>
  <c r="L113" i="23"/>
  <c r="J113" i="23"/>
  <c r="AO112" i="23"/>
  <c r="T112" i="23" s="1"/>
  <c r="AO113" i="23"/>
  <c r="T113" i="23"/>
  <c r="AN112" i="23"/>
  <c r="AN113" i="23" s="1"/>
  <c r="S113" i="23" s="1"/>
  <c r="AM112" i="23"/>
  <c r="AL112" i="23"/>
  <c r="AK112" i="23"/>
  <c r="AJ112" i="23"/>
  <c r="AJ113" i="23" s="1"/>
  <c r="O113" i="23" s="1"/>
  <c r="AI112" i="23"/>
  <c r="AH112" i="23"/>
  <c r="R112" i="23"/>
  <c r="P112" i="23"/>
  <c r="O112" i="23"/>
  <c r="N112" i="23"/>
  <c r="L112" i="23"/>
  <c r="K112" i="23"/>
  <c r="J112" i="23"/>
  <c r="I112" i="23"/>
  <c r="H112" i="23"/>
  <c r="G112" i="23"/>
  <c r="F112" i="23"/>
  <c r="E112" i="23"/>
  <c r="D112" i="23"/>
  <c r="C112" i="23"/>
  <c r="B112" i="23"/>
  <c r="AP111" i="23"/>
  <c r="AJ111" i="23"/>
  <c r="O111" i="23" s="1"/>
  <c r="AG111" i="23"/>
  <c r="L111" i="23" s="1"/>
  <c r="AF111" i="23"/>
  <c r="K111" i="23" s="1"/>
  <c r="AE111" i="23"/>
  <c r="J111" i="23"/>
  <c r="AD111" i="23"/>
  <c r="I111" i="23"/>
  <c r="AC111" i="23"/>
  <c r="H111" i="23" s="1"/>
  <c r="AB111" i="23"/>
  <c r="G111" i="23" s="1"/>
  <c r="AA111" i="23"/>
  <c r="F111" i="23"/>
  <c r="Z111" i="23"/>
  <c r="Y111" i="23"/>
  <c r="D111" i="23"/>
  <c r="X111" i="23"/>
  <c r="C111" i="23" s="1"/>
  <c r="W111" i="23"/>
  <c r="B111" i="23" s="1"/>
  <c r="E111" i="23"/>
  <c r="AN110" i="23"/>
  <c r="AM110" i="23"/>
  <c r="R110" i="23" s="1"/>
  <c r="AL110" i="23"/>
  <c r="Q110" i="23"/>
  <c r="AL111" i="23"/>
  <c r="Q111" i="23" s="1"/>
  <c r="AK110" i="23"/>
  <c r="AJ110" i="23"/>
  <c r="AI110" i="23"/>
  <c r="AI111" i="23"/>
  <c r="N111" i="23"/>
  <c r="AH110" i="23"/>
  <c r="M110" i="23"/>
  <c r="P110" i="23"/>
  <c r="O110" i="23"/>
  <c r="L110" i="23"/>
  <c r="K110" i="23"/>
  <c r="J110" i="23"/>
  <c r="I110" i="23"/>
  <c r="H110" i="23"/>
  <c r="G110" i="23"/>
  <c r="F110" i="23"/>
  <c r="E110" i="23"/>
  <c r="D110" i="23"/>
  <c r="C110" i="23"/>
  <c r="B110" i="23"/>
  <c r="AP109" i="23"/>
  <c r="AG109" i="23"/>
  <c r="L109" i="23" s="1"/>
  <c r="AF109" i="23"/>
  <c r="K109" i="23" s="1"/>
  <c r="AE109" i="23"/>
  <c r="AD109" i="23"/>
  <c r="I109" i="23"/>
  <c r="AC109" i="23"/>
  <c r="H109" i="23"/>
  <c r="AB109" i="23"/>
  <c r="G109" i="23"/>
  <c r="AA109" i="23"/>
  <c r="Z109" i="23"/>
  <c r="Y109" i="23"/>
  <c r="X109" i="23"/>
  <c r="C109" i="23"/>
  <c r="W109" i="23"/>
  <c r="B109" i="23" s="1"/>
  <c r="J109" i="23"/>
  <c r="F109" i="23"/>
  <c r="E109" i="23"/>
  <c r="D109" i="23"/>
  <c r="AM108" i="23"/>
  <c r="AL108" i="23"/>
  <c r="AL109" i="23"/>
  <c r="Q109" i="23"/>
  <c r="AK108" i="23"/>
  <c r="AJ108" i="23"/>
  <c r="AJ109" i="23"/>
  <c r="O109" i="23" s="1"/>
  <c r="AI108" i="23"/>
  <c r="AH108" i="23"/>
  <c r="Q108" i="23"/>
  <c r="O108" i="23"/>
  <c r="L108" i="23"/>
  <c r="K108" i="23"/>
  <c r="J108" i="23"/>
  <c r="I108" i="23"/>
  <c r="H108" i="23"/>
  <c r="G108" i="23"/>
  <c r="F108" i="23"/>
  <c r="E108" i="23"/>
  <c r="D108" i="23"/>
  <c r="C108" i="23"/>
  <c r="B108" i="23"/>
  <c r="AP107" i="23"/>
  <c r="AG107" i="23"/>
  <c r="AF107" i="23"/>
  <c r="AE107" i="23"/>
  <c r="J107" i="23" s="1"/>
  <c r="AD107" i="23"/>
  <c r="I107" i="23" s="1"/>
  <c r="AC107" i="23"/>
  <c r="H107" i="23"/>
  <c r="AB107" i="23"/>
  <c r="G107" i="23" s="1"/>
  <c r="AA107" i="23"/>
  <c r="F107" i="23" s="1"/>
  <c r="Z107" i="23"/>
  <c r="E107" i="23" s="1"/>
  <c r="Y107" i="23"/>
  <c r="D107" i="23" s="1"/>
  <c r="X107" i="23"/>
  <c r="W107" i="23"/>
  <c r="L107" i="23"/>
  <c r="K107" i="23"/>
  <c r="C107" i="23"/>
  <c r="B107" i="23"/>
  <c r="AL106" i="23"/>
  <c r="AK106" i="23"/>
  <c r="AK107" i="23"/>
  <c r="P107" i="23"/>
  <c r="AJ106" i="23"/>
  <c r="O106" i="23"/>
  <c r="AJ107" i="23"/>
  <c r="O107" i="23" s="1"/>
  <c r="AI106" i="23"/>
  <c r="AH106" i="23"/>
  <c r="M106" i="23" s="1"/>
  <c r="AH107" i="23"/>
  <c r="M107" i="23" s="1"/>
  <c r="P106" i="23"/>
  <c r="N106" i="23"/>
  <c r="L106" i="23"/>
  <c r="K106" i="23"/>
  <c r="J106" i="23"/>
  <c r="I106" i="23"/>
  <c r="H106" i="23"/>
  <c r="G106" i="23"/>
  <c r="F106" i="23"/>
  <c r="E106" i="23"/>
  <c r="D106" i="23"/>
  <c r="C106" i="23"/>
  <c r="B106" i="23"/>
  <c r="AP105" i="23"/>
  <c r="AG105" i="23"/>
  <c r="L105" i="23" s="1"/>
  <c r="AF105" i="23"/>
  <c r="K105" i="23"/>
  <c r="AE105" i="23"/>
  <c r="J105" i="23" s="1"/>
  <c r="AD105" i="23"/>
  <c r="I105" i="23"/>
  <c r="AC105" i="23"/>
  <c r="AB105" i="23"/>
  <c r="G105" i="23" s="1"/>
  <c r="AA105" i="23"/>
  <c r="F105" i="23"/>
  <c r="Z105" i="23"/>
  <c r="E105" i="23" s="1"/>
  <c r="Y105" i="23"/>
  <c r="D105" i="23" s="1"/>
  <c r="X105" i="23"/>
  <c r="C105" i="23" s="1"/>
  <c r="W105" i="23"/>
  <c r="B105" i="23" s="1"/>
  <c r="H105" i="23"/>
  <c r="AK104" i="23"/>
  <c r="P104" i="23"/>
  <c r="AJ104" i="23"/>
  <c r="AI104" i="23"/>
  <c r="AH104" i="23"/>
  <c r="L104" i="23"/>
  <c r="K104" i="23"/>
  <c r="J104" i="23"/>
  <c r="I104" i="23"/>
  <c r="H104" i="23"/>
  <c r="G104" i="23"/>
  <c r="F104" i="23"/>
  <c r="E104" i="23"/>
  <c r="D104" i="23"/>
  <c r="C104" i="23"/>
  <c r="B104" i="23"/>
  <c r="AP103" i="23"/>
  <c r="AG103" i="23"/>
  <c r="L103" i="23" s="1"/>
  <c r="AF103" i="23"/>
  <c r="K103" i="23"/>
  <c r="AE103" i="23"/>
  <c r="J103" i="23"/>
  <c r="AD103" i="23"/>
  <c r="I103" i="23" s="1"/>
  <c r="AC103" i="23"/>
  <c r="H103" i="23" s="1"/>
  <c r="AB103" i="23"/>
  <c r="AA103" i="23"/>
  <c r="Z103" i="23"/>
  <c r="E103" i="23"/>
  <c r="Y103" i="23"/>
  <c r="D103" i="23"/>
  <c r="X103" i="23"/>
  <c r="C103" i="23" s="1"/>
  <c r="W103" i="23"/>
  <c r="B103" i="23" s="1"/>
  <c r="G103" i="23"/>
  <c r="F103" i="23"/>
  <c r="AJ102" i="23"/>
  <c r="O102" i="23"/>
  <c r="AI102" i="23"/>
  <c r="AI103" i="23" s="1"/>
  <c r="N103" i="23" s="1"/>
  <c r="AH102" i="23"/>
  <c r="L102" i="23"/>
  <c r="K102" i="23"/>
  <c r="J102" i="23"/>
  <c r="I102" i="23"/>
  <c r="H102" i="23"/>
  <c r="G102" i="23"/>
  <c r="F102" i="23"/>
  <c r="E102" i="23"/>
  <c r="D102" i="23"/>
  <c r="C102" i="23"/>
  <c r="B102" i="23"/>
  <c r="AP101" i="23"/>
  <c r="AG101" i="23"/>
  <c r="L101" i="23" s="1"/>
  <c r="AF101" i="23"/>
  <c r="K101" i="23"/>
  <c r="AE101" i="23"/>
  <c r="J101" i="23" s="1"/>
  <c r="AD101" i="23"/>
  <c r="I101" i="23" s="1"/>
  <c r="AC101" i="23"/>
  <c r="H101" i="23"/>
  <c r="AB101" i="23"/>
  <c r="G101" i="23"/>
  <c r="AA101" i="23"/>
  <c r="F101" i="23" s="1"/>
  <c r="Z101" i="23"/>
  <c r="Y101" i="23"/>
  <c r="D101" i="23"/>
  <c r="X101" i="23"/>
  <c r="W101" i="23"/>
  <c r="E101" i="23"/>
  <c r="C101" i="23"/>
  <c r="B101" i="23"/>
  <c r="AI100" i="23"/>
  <c r="AI101" i="23" s="1"/>
  <c r="N101" i="23" s="1"/>
  <c r="AH100" i="23"/>
  <c r="M100" i="23" s="1"/>
  <c r="AH101" i="23"/>
  <c r="M101" i="23" s="1"/>
  <c r="L100" i="23"/>
  <c r="K100" i="23"/>
  <c r="J100" i="23"/>
  <c r="I100" i="23"/>
  <c r="H100" i="23"/>
  <c r="G100" i="23"/>
  <c r="F100" i="23"/>
  <c r="E100" i="23"/>
  <c r="D100" i="23"/>
  <c r="C100" i="23"/>
  <c r="B100" i="23"/>
  <c r="AP99" i="23"/>
  <c r="AG99" i="23"/>
  <c r="L99" i="23" s="1"/>
  <c r="AF99" i="23"/>
  <c r="K99" i="23" s="1"/>
  <c r="AE99" i="23"/>
  <c r="J99" i="23"/>
  <c r="AD99" i="23"/>
  <c r="I99" i="23" s="1"/>
  <c r="AC99" i="23"/>
  <c r="H99" i="23" s="1"/>
  <c r="AB99" i="23"/>
  <c r="G99" i="23" s="1"/>
  <c r="AA99" i="23"/>
  <c r="Z99" i="23"/>
  <c r="E99" i="23" s="1"/>
  <c r="Y99" i="23"/>
  <c r="D99" i="23"/>
  <c r="X99" i="23"/>
  <c r="C99" i="23" s="1"/>
  <c r="W99" i="23"/>
  <c r="B99" i="23" s="1"/>
  <c r="F99" i="23"/>
  <c r="AH98" i="23"/>
  <c r="AH99" i="23" s="1"/>
  <c r="M99" i="23"/>
  <c r="L98" i="23"/>
  <c r="K98" i="23"/>
  <c r="J98" i="23"/>
  <c r="I98" i="23"/>
  <c r="H98" i="23"/>
  <c r="G98" i="23"/>
  <c r="F98" i="23"/>
  <c r="E98" i="23"/>
  <c r="D98" i="23"/>
  <c r="C98" i="23"/>
  <c r="B98" i="23"/>
  <c r="AP97" i="23"/>
  <c r="AG97" i="23"/>
  <c r="L97" i="23" s="1"/>
  <c r="AF97" i="23"/>
  <c r="K97" i="23" s="1"/>
  <c r="AE97" i="23"/>
  <c r="AD97" i="23"/>
  <c r="I97" i="23"/>
  <c r="AC97" i="23"/>
  <c r="H97" i="23" s="1"/>
  <c r="AB97" i="23"/>
  <c r="G97" i="23" s="1"/>
  <c r="AA97" i="23"/>
  <c r="F97" i="23" s="1"/>
  <c r="Z97" i="23"/>
  <c r="E97" i="23"/>
  <c r="Y97" i="23"/>
  <c r="D97" i="23" s="1"/>
  <c r="X97" i="23"/>
  <c r="C97" i="23"/>
  <c r="W97" i="23"/>
  <c r="B97" i="23" s="1"/>
  <c r="J97" i="23"/>
  <c r="L96" i="23"/>
  <c r="K96" i="23"/>
  <c r="J96" i="23"/>
  <c r="I96" i="23"/>
  <c r="H96" i="23"/>
  <c r="G96" i="23"/>
  <c r="F96" i="23"/>
  <c r="E96" i="23"/>
  <c r="D96" i="23"/>
  <c r="C96" i="23"/>
  <c r="B96" i="23"/>
  <c r="AF95" i="23"/>
  <c r="AE95" i="23"/>
  <c r="AD95" i="23"/>
  <c r="I95" i="23" s="1"/>
  <c r="AC95" i="23"/>
  <c r="H95" i="23" s="1"/>
  <c r="AB95" i="23"/>
  <c r="G95" i="23"/>
  <c r="AA95" i="23"/>
  <c r="F95" i="23" s="1"/>
  <c r="Z95" i="23"/>
  <c r="E95" i="23" s="1"/>
  <c r="Y95" i="23"/>
  <c r="D95" i="23" s="1"/>
  <c r="X95" i="23"/>
  <c r="W95" i="23"/>
  <c r="K95" i="23"/>
  <c r="J95" i="23"/>
  <c r="C95" i="23"/>
  <c r="B95" i="23"/>
  <c r="K94" i="23"/>
  <c r="J94" i="23"/>
  <c r="I94" i="23"/>
  <c r="H94" i="23"/>
  <c r="G94" i="23"/>
  <c r="F94" i="23"/>
  <c r="E94" i="23"/>
  <c r="D94" i="23"/>
  <c r="C94" i="23"/>
  <c r="B94" i="23"/>
  <c r="AE93" i="23"/>
  <c r="J93" i="23" s="1"/>
  <c r="AD93" i="23"/>
  <c r="I93" i="23" s="1"/>
  <c r="AC93" i="23"/>
  <c r="AB93" i="23"/>
  <c r="G93" i="23" s="1"/>
  <c r="AA93" i="23"/>
  <c r="Z93" i="23"/>
  <c r="E93" i="23"/>
  <c r="Y93" i="23"/>
  <c r="D93" i="23" s="1"/>
  <c r="X93" i="23"/>
  <c r="C93" i="23" s="1"/>
  <c r="W93" i="23"/>
  <c r="B93" i="23"/>
  <c r="H93" i="23"/>
  <c r="F93" i="23"/>
  <c r="J92" i="23"/>
  <c r="I92" i="23"/>
  <c r="H92" i="23"/>
  <c r="G92" i="23"/>
  <c r="F92" i="23"/>
  <c r="E92" i="23"/>
  <c r="D92" i="23"/>
  <c r="C92" i="23"/>
  <c r="B92" i="23"/>
  <c r="AD91" i="23"/>
  <c r="AC91" i="23"/>
  <c r="H91" i="23" s="1"/>
  <c r="AB91" i="23"/>
  <c r="AA91" i="23"/>
  <c r="F91" i="23"/>
  <c r="Z91" i="23"/>
  <c r="E91" i="23" s="1"/>
  <c r="Y91" i="23"/>
  <c r="D91" i="23" s="1"/>
  <c r="X91" i="23"/>
  <c r="C91" i="23" s="1"/>
  <c r="W91" i="23"/>
  <c r="B91" i="23" s="1"/>
  <c r="I91" i="23"/>
  <c r="G91" i="23"/>
  <c r="I90" i="23"/>
  <c r="H90" i="23"/>
  <c r="G90" i="23"/>
  <c r="F90" i="23"/>
  <c r="E90" i="23"/>
  <c r="D90" i="23"/>
  <c r="C90" i="23"/>
  <c r="B90" i="23"/>
  <c r="AC89" i="23"/>
  <c r="AB89" i="23"/>
  <c r="G89" i="23" s="1"/>
  <c r="AA89" i="23"/>
  <c r="Z89" i="23"/>
  <c r="E89" i="23" s="1"/>
  <c r="Y89" i="23"/>
  <c r="D89" i="23" s="1"/>
  <c r="X89" i="23"/>
  <c r="C89" i="23"/>
  <c r="W89" i="23"/>
  <c r="B89" i="23" s="1"/>
  <c r="H89" i="23"/>
  <c r="F89" i="23"/>
  <c r="H88" i="23"/>
  <c r="G88" i="23"/>
  <c r="F88" i="23"/>
  <c r="E88" i="23"/>
  <c r="D88" i="23"/>
  <c r="C88" i="23"/>
  <c r="B88" i="23"/>
  <c r="AB87" i="23"/>
  <c r="G87" i="23" s="1"/>
  <c r="AA87" i="23"/>
  <c r="Z87" i="23"/>
  <c r="Y87" i="23"/>
  <c r="D87" i="23"/>
  <c r="X87" i="23"/>
  <c r="C87" i="23" s="1"/>
  <c r="W87" i="23"/>
  <c r="B87" i="23" s="1"/>
  <c r="F87" i="23"/>
  <c r="E87" i="23"/>
  <c r="G86" i="23"/>
  <c r="F86" i="23"/>
  <c r="E86" i="23"/>
  <c r="D86" i="23"/>
  <c r="C86" i="23"/>
  <c r="B86" i="23"/>
  <c r="AA85" i="23"/>
  <c r="Z85" i="23"/>
  <c r="Y85" i="23"/>
  <c r="D85" i="23"/>
  <c r="X85" i="23"/>
  <c r="C85" i="23" s="1"/>
  <c r="W85" i="23"/>
  <c r="B85" i="23" s="1"/>
  <c r="F85" i="23"/>
  <c r="E85" i="23"/>
  <c r="F84" i="23"/>
  <c r="E84" i="23"/>
  <c r="D84" i="23"/>
  <c r="C84" i="23"/>
  <c r="B84" i="23"/>
  <c r="Z83" i="23"/>
  <c r="E83" i="23" s="1"/>
  <c r="Y83" i="23"/>
  <c r="D83" i="23"/>
  <c r="X83" i="23"/>
  <c r="W83" i="23"/>
  <c r="B83" i="23" s="1"/>
  <c r="C83" i="23"/>
  <c r="E82" i="23"/>
  <c r="D82" i="23"/>
  <c r="C82" i="23"/>
  <c r="B82" i="23"/>
  <c r="Y81" i="23"/>
  <c r="D81" i="23"/>
  <c r="X81" i="23"/>
  <c r="C81" i="23" s="1"/>
  <c r="W81" i="23"/>
  <c r="B81" i="23" s="1"/>
  <c r="D80" i="23"/>
  <c r="C80" i="23"/>
  <c r="B80" i="23"/>
  <c r="X79" i="23"/>
  <c r="C79" i="23"/>
  <c r="W79" i="23"/>
  <c r="B79" i="23" s="1"/>
  <c r="C78" i="23"/>
  <c r="B78" i="23"/>
  <c r="W77" i="23"/>
  <c r="B77" i="23"/>
  <c r="B76" i="23"/>
  <c r="B112" i="44"/>
  <c r="B109" i="44"/>
  <c r="G126" i="44"/>
  <c r="P122" i="44"/>
  <c r="T128" i="44"/>
  <c r="J132" i="44"/>
  <c r="P130" i="44"/>
  <c r="R116" i="44"/>
  <c r="F124" i="44"/>
  <c r="B128" i="44"/>
  <c r="F130" i="44"/>
  <c r="L128" i="44"/>
  <c r="B132" i="44"/>
  <c r="S117" i="44"/>
  <c r="O115" i="44"/>
  <c r="T115" i="44"/>
  <c r="R113" i="44"/>
  <c r="P113" i="44"/>
  <c r="N113" i="44"/>
  <c r="S111" i="44"/>
  <c r="Q109" i="44"/>
  <c r="N109" i="44"/>
  <c r="P105" i="44"/>
  <c r="N105" i="44"/>
  <c r="N101" i="44"/>
  <c r="D122" i="44"/>
  <c r="L124" i="44"/>
  <c r="O130" i="44"/>
  <c r="O133" i="44"/>
  <c r="P124" i="44"/>
  <c r="L122" i="44"/>
  <c r="C125" i="44"/>
  <c r="F128" i="44"/>
  <c r="T122" i="44"/>
  <c r="G130" i="44"/>
  <c r="T131" i="44"/>
  <c r="P132" i="44"/>
  <c r="R115" i="44"/>
  <c r="S119" i="44"/>
  <c r="G133" i="44"/>
  <c r="P111" i="44"/>
  <c r="S115" i="44"/>
  <c r="J129" i="44"/>
  <c r="R129" i="44"/>
  <c r="S113" i="44"/>
  <c r="P109" i="44"/>
  <c r="R111" i="44"/>
  <c r="N119" i="44"/>
  <c r="O105" i="44"/>
  <c r="N121" i="44"/>
  <c r="I123" i="44"/>
  <c r="Q123" i="44"/>
  <c r="M99" i="44"/>
  <c r="Q113" i="44"/>
  <c r="Q115" i="44"/>
  <c r="S121" i="44"/>
  <c r="D125" i="44"/>
  <c r="P119" i="44"/>
  <c r="M109" i="44"/>
  <c r="I131" i="44"/>
  <c r="Q131" i="44"/>
  <c r="H129" i="44"/>
  <c r="P129" i="44"/>
  <c r="Q121" i="44"/>
  <c r="S118" i="44"/>
  <c r="F123" i="44"/>
  <c r="N123" i="44"/>
  <c r="I129" i="44"/>
  <c r="Q129" i="44"/>
  <c r="N107" i="44"/>
  <c r="T113" i="44"/>
  <c r="Q114" i="44"/>
  <c r="B123" i="44"/>
  <c r="J123" i="44"/>
  <c r="R123" i="44"/>
  <c r="O107" i="44"/>
  <c r="R109" i="44"/>
  <c r="T117" i="44"/>
  <c r="C123" i="44"/>
  <c r="K123" i="44"/>
  <c r="N125" i="44"/>
  <c r="M115" i="44"/>
  <c r="M117" i="44"/>
  <c r="T121" i="44"/>
  <c r="G125" i="44"/>
  <c r="O125" i="44"/>
  <c r="C133" i="44"/>
  <c r="K133" i="44"/>
  <c r="S133" i="44"/>
  <c r="R114" i="44"/>
  <c r="C127" i="44"/>
  <c r="K127" i="44"/>
  <c r="S127" i="44"/>
  <c r="E131" i="44"/>
  <c r="M131" i="44"/>
  <c r="H123" i="44"/>
  <c r="D127" i="44"/>
  <c r="L127" i="44"/>
  <c r="T132" i="44"/>
  <c r="I133" i="44"/>
  <c r="Q133" i="44"/>
  <c r="N111" i="44"/>
  <c r="D124" i="44"/>
  <c r="M114" i="44"/>
  <c r="Q122" i="44"/>
  <c r="R117" i="44"/>
  <c r="R119" i="44"/>
  <c r="K125" i="44"/>
  <c r="M130" i="44"/>
  <c r="G132" i="44"/>
  <c r="O111" i="44"/>
  <c r="S114" i="44"/>
  <c r="B131" i="44"/>
  <c r="J131" i="44"/>
  <c r="R131" i="44"/>
  <c r="O124" i="44"/>
  <c r="E129" i="44"/>
  <c r="M129" i="44"/>
  <c r="P127" i="44"/>
  <c r="J128" i="44"/>
  <c r="O109" i="44"/>
  <c r="R112" i="44"/>
  <c r="Q117" i="44"/>
  <c r="N124" i="44"/>
  <c r="C126" i="44"/>
  <c r="C131" i="44"/>
  <c r="K131" i="44"/>
  <c r="S131" i="44"/>
  <c r="P117" i="44"/>
  <c r="I130" i="44"/>
  <c r="H133" i="44"/>
  <c r="E123" i="44"/>
  <c r="M123" i="44"/>
  <c r="P123" i="44"/>
  <c r="B125" i="44"/>
  <c r="J125" i="44"/>
  <c r="R125" i="44"/>
  <c r="I127" i="44"/>
  <c r="R128" i="44"/>
  <c r="D132" i="44"/>
  <c r="F133" i="44"/>
  <c r="N133" i="44"/>
  <c r="M101" i="44"/>
  <c r="P115" i="44"/>
  <c r="H122" i="44"/>
  <c r="K126" i="44"/>
  <c r="G123" i="44"/>
  <c r="O123" i="44"/>
  <c r="L125" i="44"/>
  <c r="T125" i="44"/>
  <c r="G127" i="44"/>
  <c r="O127" i="44"/>
  <c r="K132" i="44"/>
  <c r="O119" i="44"/>
  <c r="N120" i="44"/>
  <c r="J122" i="44"/>
  <c r="K124" i="44"/>
  <c r="F127" i="44"/>
  <c r="N127" i="44"/>
  <c r="F129" i="44"/>
  <c r="N129" i="44"/>
  <c r="S116" i="44"/>
  <c r="Q108" i="44"/>
  <c r="R121" i="44"/>
  <c r="K122" i="44"/>
  <c r="E125" i="44"/>
  <c r="M125" i="44"/>
  <c r="O129" i="44"/>
  <c r="Q107" i="44"/>
  <c r="P112" i="44"/>
  <c r="I132" i="44"/>
  <c r="S125" i="44"/>
  <c r="S120" i="44"/>
  <c r="S123" i="44"/>
  <c r="E128" i="44"/>
  <c r="M105" i="44"/>
  <c r="N106" i="44"/>
  <c r="C122" i="44"/>
  <c r="R122" i="44"/>
  <c r="B127" i="44"/>
  <c r="J127" i="44"/>
  <c r="D131" i="44"/>
  <c r="L131" i="44"/>
  <c r="L132" i="44"/>
  <c r="Q106" i="44"/>
  <c r="M113" i="44"/>
  <c r="I125" i="44"/>
  <c r="Q125" i="44"/>
  <c r="I128" i="44"/>
  <c r="C129" i="44"/>
  <c r="S129" i="44"/>
  <c r="L130" i="44"/>
  <c r="O131" i="44"/>
  <c r="O113" i="44"/>
  <c r="O121" i="44"/>
  <c r="G124" i="44"/>
  <c r="Q132" i="44"/>
  <c r="P133" i="44"/>
  <c r="B129" i="44"/>
  <c r="M116" i="44"/>
  <c r="N117" i="44"/>
  <c r="M121" i="44"/>
  <c r="F125" i="44"/>
  <c r="J133" i="44"/>
  <c r="D123" i="44"/>
  <c r="L123" i="44"/>
  <c r="T123" i="44"/>
  <c r="H131" i="44"/>
  <c r="P131" i="44"/>
  <c r="N112" i="44"/>
  <c r="N115" i="44"/>
  <c r="N116" i="44"/>
  <c r="R120" i="44"/>
  <c r="I122" i="44"/>
  <c r="M124" i="44"/>
  <c r="B126" i="44"/>
  <c r="F131" i="44"/>
  <c r="N131" i="44"/>
  <c r="E133" i="44"/>
  <c r="M133" i="44"/>
  <c r="P121" i="44"/>
  <c r="D129" i="44"/>
  <c r="L129" i="44"/>
  <c r="T129" i="44"/>
  <c r="R127" i="44"/>
  <c r="E127" i="44"/>
  <c r="M127" i="44"/>
  <c r="D130" i="44"/>
  <c r="C132" i="44"/>
  <c r="P107" i="44"/>
  <c r="E124" i="44"/>
  <c r="E130" i="44"/>
  <c r="B122" i="44"/>
  <c r="S128" i="44"/>
  <c r="G131" i="44"/>
  <c r="S132" i="44"/>
  <c r="B133" i="44"/>
  <c r="R133" i="44"/>
  <c r="O106" i="44"/>
  <c r="M122" i="44"/>
  <c r="H125" i="44"/>
  <c r="P125" i="44"/>
  <c r="P106" i="44"/>
  <c r="O108" i="44"/>
  <c r="T120" i="44"/>
  <c r="M100" i="44"/>
  <c r="M104" i="44"/>
  <c r="M108" i="44"/>
  <c r="S112" i="44"/>
  <c r="T112" i="44"/>
  <c r="N100" i="44"/>
  <c r="N104" i="44"/>
  <c r="N108" i="44"/>
  <c r="M98" i="44"/>
  <c r="N103" i="44"/>
  <c r="O104" i="44"/>
  <c r="M106" i="44"/>
  <c r="O103" i="44"/>
  <c r="P104" i="44"/>
  <c r="P108" i="44"/>
  <c r="F122" i="44"/>
  <c r="N122" i="44"/>
  <c r="I124" i="44"/>
  <c r="Q124" i="44"/>
  <c r="D126" i="44"/>
  <c r="G128" i="44"/>
  <c r="O128" i="44"/>
  <c r="B130" i="44"/>
  <c r="J130" i="44"/>
  <c r="R130" i="44"/>
  <c r="E132" i="44"/>
  <c r="M132" i="44"/>
  <c r="O117" i="44"/>
  <c r="M119" i="44"/>
  <c r="G122" i="44"/>
  <c r="O122" i="44"/>
  <c r="B124" i="44"/>
  <c r="J124" i="44"/>
  <c r="R124" i="44"/>
  <c r="E126" i="44"/>
  <c r="H128" i="44"/>
  <c r="P128" i="44"/>
  <c r="C130" i="44"/>
  <c r="K130" i="44"/>
  <c r="S130" i="44"/>
  <c r="F132" i="44"/>
  <c r="N132" i="44"/>
  <c r="R108" i="44"/>
  <c r="B90" i="43"/>
  <c r="AJ103" i="43"/>
  <c r="O103" i="43" s="1"/>
  <c r="O102" i="43"/>
  <c r="AJ119" i="43"/>
  <c r="O119" i="43"/>
  <c r="AD131" i="43"/>
  <c r="I131" i="43" s="1"/>
  <c r="I130" i="43"/>
  <c r="AL131" i="43"/>
  <c r="Q131" i="43" s="1"/>
  <c r="Q130" i="43"/>
  <c r="D132" i="43"/>
  <c r="L132" i="43"/>
  <c r="AJ109" i="43"/>
  <c r="O109" i="43" s="1"/>
  <c r="O108" i="43"/>
  <c r="AK127" i="43"/>
  <c r="P127" i="43"/>
  <c r="P126" i="43"/>
  <c r="Z129" i="43"/>
  <c r="E129" i="43"/>
  <c r="E128" i="43"/>
  <c r="AD127" i="43"/>
  <c r="I127" i="43"/>
  <c r="I126" i="43"/>
  <c r="AJ117" i="43"/>
  <c r="O117" i="43" s="1"/>
  <c r="Y125" i="43"/>
  <c r="D125" i="43"/>
  <c r="D124" i="43"/>
  <c r="AG125" i="43"/>
  <c r="L125" i="43" s="1"/>
  <c r="L124" i="43"/>
  <c r="T124" i="43"/>
  <c r="Z133" i="43"/>
  <c r="E133" i="43" s="1"/>
  <c r="E132" i="43"/>
  <c r="M132" i="43"/>
  <c r="W87" i="43"/>
  <c r="B87" i="43" s="1"/>
  <c r="AK105" i="43"/>
  <c r="P105" i="43"/>
  <c r="P104" i="43"/>
  <c r="P116" i="43"/>
  <c r="AK117" i="43"/>
  <c r="P117" i="43" s="1"/>
  <c r="AC123" i="43"/>
  <c r="H123" i="43" s="1"/>
  <c r="H122" i="43"/>
  <c r="P122" i="43"/>
  <c r="Z125" i="43"/>
  <c r="E125" i="43" s="1"/>
  <c r="E124" i="43"/>
  <c r="AH125" i="43"/>
  <c r="M125" i="43" s="1"/>
  <c r="B112" i="43"/>
  <c r="W113" i="43"/>
  <c r="B113" i="43" s="1"/>
  <c r="B120" i="43"/>
  <c r="W121" i="43"/>
  <c r="B121" i="43"/>
  <c r="T120" i="43"/>
  <c r="AO121" i="43"/>
  <c r="T121" i="43" s="1"/>
  <c r="I122" i="43"/>
  <c r="AL123" i="43"/>
  <c r="Q123" i="43" s="1"/>
  <c r="Q122" i="43"/>
  <c r="AC127" i="43"/>
  <c r="H127" i="43"/>
  <c r="H126" i="43"/>
  <c r="AK131" i="43"/>
  <c r="P131" i="43" s="1"/>
  <c r="P130" i="43"/>
  <c r="AH107" i="43"/>
  <c r="M107" i="43" s="1"/>
  <c r="AJ115" i="43"/>
  <c r="O115" i="43"/>
  <c r="Q116" i="43"/>
  <c r="X129" i="43"/>
  <c r="C129" i="43"/>
  <c r="B110" i="43"/>
  <c r="W111" i="43"/>
  <c r="B111" i="43" s="1"/>
  <c r="R114" i="43"/>
  <c r="H130" i="43"/>
  <c r="Q107" i="43"/>
  <c r="AI107" i="43"/>
  <c r="N107" i="43" s="1"/>
  <c r="AB127" i="43"/>
  <c r="G127" i="43" s="1"/>
  <c r="AJ127" i="43"/>
  <c r="O127" i="43"/>
  <c r="Y129" i="43"/>
  <c r="D129" i="43"/>
  <c r="D128" i="43"/>
  <c r="AG129" i="43"/>
  <c r="L129" i="43" s="1"/>
  <c r="L128" i="43"/>
  <c r="AO129" i="43"/>
  <c r="T129" i="43"/>
  <c r="T128" i="43"/>
  <c r="M102" i="43"/>
  <c r="O104" i="43"/>
  <c r="AJ107" i="43"/>
  <c r="O107" i="43" s="1"/>
  <c r="AK113" i="43"/>
  <c r="P113" i="43" s="1"/>
  <c r="AI115" i="43"/>
  <c r="N115" i="43" s="1"/>
  <c r="AO117" i="43"/>
  <c r="T117" i="43"/>
  <c r="I132" i="43"/>
  <c r="Q132" i="43"/>
  <c r="N102" i="43"/>
  <c r="AK107" i="43"/>
  <c r="P107" i="43"/>
  <c r="Q108" i="43"/>
  <c r="AM113" i="43"/>
  <c r="R113" i="43"/>
  <c r="AK115" i="43"/>
  <c r="P115" i="43"/>
  <c r="AI117" i="43"/>
  <c r="N117" i="43" s="1"/>
  <c r="B108" i="43"/>
  <c r="R108" i="43"/>
  <c r="AN121" i="43"/>
  <c r="S121" i="43" s="1"/>
  <c r="AO131" i="41"/>
  <c r="T131" i="41" s="1"/>
  <c r="B78" i="41"/>
  <c r="AI101" i="41"/>
  <c r="N101" i="41"/>
  <c r="P124" i="41"/>
  <c r="AH131" i="41"/>
  <c r="M131" i="41" s="1"/>
  <c r="H124" i="41"/>
  <c r="AB123" i="41"/>
  <c r="G123" i="41" s="1"/>
  <c r="AJ123" i="41"/>
  <c r="O123" i="41"/>
  <c r="X125" i="41"/>
  <c r="C125" i="41"/>
  <c r="AF125" i="41"/>
  <c r="K125" i="41" s="1"/>
  <c r="AN125" i="41"/>
  <c r="S125" i="41"/>
  <c r="O128" i="41"/>
  <c r="AL109" i="41"/>
  <c r="Q109" i="41"/>
  <c r="AK123" i="41"/>
  <c r="P123" i="41"/>
  <c r="AG125" i="41"/>
  <c r="L125" i="41" s="1"/>
  <c r="AO125" i="41"/>
  <c r="T125" i="41" s="1"/>
  <c r="AF133" i="41"/>
  <c r="K133" i="41"/>
  <c r="AN133" i="41"/>
  <c r="S133" i="41"/>
  <c r="AG131" i="41"/>
  <c r="L131" i="41"/>
  <c r="AH107" i="41"/>
  <c r="M107" i="41" s="1"/>
  <c r="AM109" i="41"/>
  <c r="R109" i="41"/>
  <c r="AM111" i="41"/>
  <c r="R111" i="41" s="1"/>
  <c r="AN115" i="41"/>
  <c r="S115" i="41"/>
  <c r="AD123" i="41"/>
  <c r="I123" i="41"/>
  <c r="AL123" i="41"/>
  <c r="Q123" i="41" s="1"/>
  <c r="Y131" i="41"/>
  <c r="D131" i="41" s="1"/>
  <c r="AI107" i="41"/>
  <c r="N107" i="41" s="1"/>
  <c r="AO115" i="41"/>
  <c r="T115" i="41"/>
  <c r="E122" i="41"/>
  <c r="X127" i="41"/>
  <c r="C127" i="41"/>
  <c r="AD131" i="41"/>
  <c r="I131" i="41" s="1"/>
  <c r="W99" i="41"/>
  <c r="B99" i="41"/>
  <c r="N100" i="41"/>
  <c r="AI105" i="41"/>
  <c r="N105" i="41" s="1"/>
  <c r="AJ107" i="41"/>
  <c r="O107" i="41"/>
  <c r="AN117" i="41"/>
  <c r="S117" i="41" s="1"/>
  <c r="AE131" i="41"/>
  <c r="J131" i="41" s="1"/>
  <c r="AA133" i="41"/>
  <c r="F133" i="41" s="1"/>
  <c r="AI133" i="41"/>
  <c r="N133" i="41"/>
  <c r="AH121" i="41"/>
  <c r="M121" i="41"/>
  <c r="B86" i="41"/>
  <c r="B130" i="41"/>
  <c r="AM127" i="41"/>
  <c r="R127" i="41" s="1"/>
  <c r="C109" i="41"/>
  <c r="C126" i="41"/>
  <c r="AL115" i="41"/>
  <c r="Q115" i="41" s="1"/>
  <c r="N106" i="41"/>
  <c r="AI113" i="41"/>
  <c r="N113" i="41" s="1"/>
  <c r="S114" i="41"/>
  <c r="Q110" i="41"/>
  <c r="J98" i="41"/>
  <c r="K114" i="41"/>
  <c r="K104" i="41"/>
  <c r="K107" i="41"/>
  <c r="AH113" i="41"/>
  <c r="M113" i="41" s="1"/>
  <c r="M116" i="41"/>
  <c r="P128" i="41"/>
  <c r="F122" i="41"/>
  <c r="F132" i="41"/>
  <c r="L132" i="41"/>
  <c r="Y127" i="41"/>
  <c r="D127" i="41" s="1"/>
  <c r="AG127" i="41"/>
  <c r="L127" i="41" s="1"/>
  <c r="AO127" i="41"/>
  <c r="T127" i="41"/>
  <c r="I124" i="41"/>
  <c r="J105" i="41"/>
  <c r="J104" i="41"/>
  <c r="O130" i="41"/>
  <c r="K94" i="41"/>
  <c r="K95" i="41"/>
  <c r="J97" i="41"/>
  <c r="J96" i="41"/>
  <c r="AL127" i="41"/>
  <c r="Q127" i="41"/>
  <c r="Q126" i="41"/>
  <c r="G130" i="41"/>
  <c r="L122" i="41"/>
  <c r="AG123" i="41"/>
  <c r="L123" i="41" s="1"/>
  <c r="T122" i="41"/>
  <c r="AO123" i="41"/>
  <c r="T123" i="41"/>
  <c r="J94" i="41"/>
  <c r="AI115" i="41"/>
  <c r="N115" i="41" s="1"/>
  <c r="N114" i="41"/>
  <c r="J100" i="41"/>
  <c r="K99" i="41"/>
  <c r="K103" i="41"/>
  <c r="K102" i="41"/>
  <c r="L113" i="41"/>
  <c r="L112" i="41"/>
  <c r="L99" i="41"/>
  <c r="L102" i="41"/>
  <c r="L109" i="41"/>
  <c r="L108" i="41"/>
  <c r="C78" i="41"/>
  <c r="D82" i="41"/>
  <c r="G88" i="41"/>
  <c r="B92" i="41"/>
  <c r="J92" i="41"/>
  <c r="F94" i="41"/>
  <c r="F96" i="41"/>
  <c r="I98" i="41"/>
  <c r="H100" i="41"/>
  <c r="C102" i="41"/>
  <c r="B104" i="41"/>
  <c r="E106" i="41"/>
  <c r="M106" i="41"/>
  <c r="E107" i="41"/>
  <c r="F108" i="41"/>
  <c r="B111" i="41"/>
  <c r="J111" i="41"/>
  <c r="H112" i="41"/>
  <c r="H113" i="41"/>
  <c r="R114" i="41"/>
  <c r="R115" i="41"/>
  <c r="T116" i="41"/>
  <c r="AL117" i="41"/>
  <c r="Q117" i="41" s="1"/>
  <c r="Q116" i="41"/>
  <c r="G118" i="41"/>
  <c r="L119" i="41"/>
  <c r="L118" i="41"/>
  <c r="AO119" i="41"/>
  <c r="T119" i="41"/>
  <c r="T118" i="41"/>
  <c r="J120" i="41"/>
  <c r="AO121" i="41"/>
  <c r="T121" i="41"/>
  <c r="B121" i="41"/>
  <c r="J121" i="41"/>
  <c r="G122" i="41"/>
  <c r="J124" i="41"/>
  <c r="AA125" i="41"/>
  <c r="F125" i="41" s="1"/>
  <c r="F124" i="41"/>
  <c r="AI125" i="41"/>
  <c r="N125" i="41" s="1"/>
  <c r="AB125" i="41"/>
  <c r="G125" i="41" s="1"/>
  <c r="D126" i="41"/>
  <c r="W127" i="41"/>
  <c r="B127" i="41" s="1"/>
  <c r="S130" i="41"/>
  <c r="AK131" i="41"/>
  <c r="P131" i="41" s="1"/>
  <c r="M132" i="41"/>
  <c r="Z125" i="41"/>
  <c r="E125" i="41"/>
  <c r="E124" i="41"/>
  <c r="J117" i="41"/>
  <c r="J116" i="41"/>
  <c r="AM117" i="41"/>
  <c r="R117" i="41" s="1"/>
  <c r="R116" i="41"/>
  <c r="AH119" i="41"/>
  <c r="M119" i="41"/>
  <c r="M118" i="41"/>
  <c r="X129" i="41"/>
  <c r="C129" i="41" s="1"/>
  <c r="C128" i="41"/>
  <c r="AF129" i="41"/>
  <c r="K129" i="41" s="1"/>
  <c r="K128" i="41"/>
  <c r="AN129" i="41"/>
  <c r="S129" i="41" s="1"/>
  <c r="S128" i="41"/>
  <c r="B84" i="41"/>
  <c r="C86" i="41"/>
  <c r="E87" i="41"/>
  <c r="D90" i="41"/>
  <c r="D91" i="41"/>
  <c r="D92" i="41"/>
  <c r="H94" i="41"/>
  <c r="H96" i="41"/>
  <c r="C98" i="41"/>
  <c r="B100" i="41"/>
  <c r="E102" i="41"/>
  <c r="M102" i="41"/>
  <c r="I103" i="41"/>
  <c r="D104" i="41"/>
  <c r="AJ105" i="41"/>
  <c r="O105" i="41"/>
  <c r="G106" i="41"/>
  <c r="O106" i="41"/>
  <c r="G107" i="41"/>
  <c r="M108" i="41"/>
  <c r="H110" i="41"/>
  <c r="M110" i="41"/>
  <c r="AH111" i="41"/>
  <c r="M111" i="41"/>
  <c r="D111" i="41"/>
  <c r="Q111" i="41"/>
  <c r="F113" i="41"/>
  <c r="B114" i="41"/>
  <c r="D116" i="41"/>
  <c r="K116" i="41"/>
  <c r="S116" i="41"/>
  <c r="K117" i="41"/>
  <c r="I118" i="41"/>
  <c r="N118" i="41"/>
  <c r="C119" i="41"/>
  <c r="L120" i="41"/>
  <c r="E121" i="41"/>
  <c r="Q124" i="41"/>
  <c r="K126" i="41"/>
  <c r="F128" i="41"/>
  <c r="Y129" i="41"/>
  <c r="D129" i="41" s="1"/>
  <c r="D128" i="41"/>
  <c r="AO129" i="41"/>
  <c r="T129" i="41" s="1"/>
  <c r="T128" i="41"/>
  <c r="C130" i="41"/>
  <c r="AD133" i="41"/>
  <c r="I133" i="41" s="1"/>
  <c r="I132" i="41"/>
  <c r="AL133" i="41"/>
  <c r="Q133" i="41" s="1"/>
  <c r="L106" i="41"/>
  <c r="AH125" i="41"/>
  <c r="M125" i="41"/>
  <c r="M124" i="41"/>
  <c r="B76" i="41"/>
  <c r="C84" i="41"/>
  <c r="F85" i="41"/>
  <c r="D86" i="41"/>
  <c r="B88" i="41"/>
  <c r="C89" i="41"/>
  <c r="E90" i="41"/>
  <c r="E92" i="41"/>
  <c r="I94" i="41"/>
  <c r="E95" i="41"/>
  <c r="I96" i="41"/>
  <c r="D98" i="41"/>
  <c r="C100" i="41"/>
  <c r="K100" i="41"/>
  <c r="L101" i="41"/>
  <c r="F102" i="41"/>
  <c r="N102" i="41"/>
  <c r="E104" i="41"/>
  <c r="M104" i="41"/>
  <c r="G105" i="41"/>
  <c r="H106" i="41"/>
  <c r="H107" i="41"/>
  <c r="N108" i="41"/>
  <c r="I109" i="41"/>
  <c r="I110" i="41"/>
  <c r="N110" i="41"/>
  <c r="AI111" i="41"/>
  <c r="N111" i="41" s="1"/>
  <c r="E111" i="41"/>
  <c r="P112" i="41"/>
  <c r="G113" i="41"/>
  <c r="C114" i="41"/>
  <c r="H115" i="41"/>
  <c r="E116" i="41"/>
  <c r="C117" i="41"/>
  <c r="L117" i="41"/>
  <c r="O118" i="41"/>
  <c r="I119" i="41"/>
  <c r="P119" i="41"/>
  <c r="AJ121" i="41"/>
  <c r="O121" i="41"/>
  <c r="O120" i="41"/>
  <c r="F121" i="41"/>
  <c r="O122" i="41"/>
  <c r="R124" i="41"/>
  <c r="AJ125" i="41"/>
  <c r="O125" i="41"/>
  <c r="L126" i="41"/>
  <c r="AE127" i="41"/>
  <c r="J127" i="41" s="1"/>
  <c r="G128" i="41"/>
  <c r="E128" i="41"/>
  <c r="M128" i="41"/>
  <c r="F129" i="41"/>
  <c r="W133" i="41"/>
  <c r="B133" i="41"/>
  <c r="B132" i="41"/>
  <c r="AE133" i="41"/>
  <c r="J133" i="41"/>
  <c r="J132" i="41"/>
  <c r="AM133" i="41"/>
  <c r="R133" i="41"/>
  <c r="R132" i="41"/>
  <c r="AJ115" i="41"/>
  <c r="O115" i="41" s="1"/>
  <c r="O114" i="41"/>
  <c r="G132" i="41"/>
  <c r="T130" i="41"/>
  <c r="L130" i="41"/>
  <c r="D130" i="41"/>
  <c r="Q128" i="41"/>
  <c r="I128" i="41"/>
  <c r="N126" i="41"/>
  <c r="F126" i="41"/>
  <c r="S124" i="41"/>
  <c r="K124" i="41"/>
  <c r="C124" i="41"/>
  <c r="P122" i="41"/>
  <c r="G121" i="41"/>
  <c r="M120" i="41"/>
  <c r="E120" i="41"/>
  <c r="D119" i="41"/>
  <c r="R118" i="41"/>
  <c r="J118" i="41"/>
  <c r="I117" i="41"/>
  <c r="O116" i="41"/>
  <c r="G116" i="41"/>
  <c r="F115" i="41"/>
  <c r="T114" i="41"/>
  <c r="L114" i="41"/>
  <c r="D114" i="41"/>
  <c r="Q112" i="41"/>
  <c r="I112" i="41"/>
  <c r="F111" i="41"/>
  <c r="R110" i="41"/>
  <c r="J110" i="41"/>
  <c r="B110" i="41"/>
  <c r="E109" i="41"/>
  <c r="O108" i="41"/>
  <c r="G108" i="41"/>
  <c r="I120" i="41"/>
  <c r="F118" i="41"/>
  <c r="C116" i="41"/>
  <c r="H114" i="41"/>
  <c r="E112" i="41"/>
  <c r="F110" i="41"/>
  <c r="C108" i="41"/>
  <c r="H120" i="41"/>
  <c r="E118" i="41"/>
  <c r="B116" i="41"/>
  <c r="G114" i="41"/>
  <c r="D112" i="41"/>
  <c r="E110" i="41"/>
  <c r="H109" i="41"/>
  <c r="R108" i="41"/>
  <c r="J108" i="41"/>
  <c r="B108" i="41"/>
  <c r="G120" i="41"/>
  <c r="D118" i="41"/>
  <c r="I116" i="41"/>
  <c r="F114" i="41"/>
  <c r="C112" i="41"/>
  <c r="H111" i="41"/>
  <c r="L110" i="41"/>
  <c r="D110" i="41"/>
  <c r="G109" i="41"/>
  <c r="Q108" i="41"/>
  <c r="I108" i="41"/>
  <c r="H132" i="41"/>
  <c r="M130" i="41"/>
  <c r="J128" i="41"/>
  <c r="B128" i="41"/>
  <c r="O126" i="41"/>
  <c r="G126" i="41"/>
  <c r="T124" i="41"/>
  <c r="L124" i="41"/>
  <c r="Q122" i="41"/>
  <c r="I122" i="41"/>
  <c r="H121" i="41"/>
  <c r="N120" i="41"/>
  <c r="F120" i="41"/>
  <c r="E119" i="41"/>
  <c r="K118" i="41"/>
  <c r="C118" i="41"/>
  <c r="H116" i="41"/>
  <c r="G115" i="41"/>
  <c r="M114" i="41"/>
  <c r="E114" i="41"/>
  <c r="D113" i="41"/>
  <c r="R112" i="41"/>
  <c r="J112" i="41"/>
  <c r="B112" i="41"/>
  <c r="G111" i="41"/>
  <c r="S110" i="41"/>
  <c r="K110" i="41"/>
  <c r="C110" i="41"/>
  <c r="F109" i="41"/>
  <c r="H108" i="41"/>
  <c r="D84" i="41"/>
  <c r="E86" i="41"/>
  <c r="G87" i="41"/>
  <c r="C88" i="41"/>
  <c r="D89" i="41"/>
  <c r="F90" i="41"/>
  <c r="F91" i="41"/>
  <c r="F92" i="41"/>
  <c r="B94" i="41"/>
  <c r="B96" i="41"/>
  <c r="E98" i="41"/>
  <c r="M98" i="41"/>
  <c r="E99" i="41"/>
  <c r="D100" i="41"/>
  <c r="G102" i="41"/>
  <c r="O102" i="41"/>
  <c r="C103" i="41"/>
  <c r="F104" i="41"/>
  <c r="N104" i="41"/>
  <c r="I106" i="41"/>
  <c r="Q106" i="41"/>
  <c r="I107" i="41"/>
  <c r="O110" i="41"/>
  <c r="I114" i="41"/>
  <c r="I115" i="41"/>
  <c r="F116" i="41"/>
  <c r="F117" i="41"/>
  <c r="D117" i="41"/>
  <c r="P118" i="41"/>
  <c r="S120" i="41"/>
  <c r="P120" i="41"/>
  <c r="L121" i="41"/>
  <c r="S121" i="41"/>
  <c r="W123" i="41"/>
  <c r="B123" i="41"/>
  <c r="B122" i="41"/>
  <c r="AE123" i="41"/>
  <c r="J123" i="41" s="1"/>
  <c r="J122" i="41"/>
  <c r="AM123" i="41"/>
  <c r="R123" i="41" s="1"/>
  <c r="R122" i="41"/>
  <c r="M126" i="41"/>
  <c r="J130" i="41"/>
  <c r="C131" i="41"/>
  <c r="B131" i="41"/>
  <c r="D132" i="41"/>
  <c r="K132" i="41"/>
  <c r="S132" i="41"/>
  <c r="X133" i="41"/>
  <c r="C133" i="41" s="1"/>
  <c r="B80" i="41"/>
  <c r="E84" i="41"/>
  <c r="F86" i="41"/>
  <c r="D88" i="41"/>
  <c r="G90" i="41"/>
  <c r="G91" i="41"/>
  <c r="G92" i="41"/>
  <c r="C94" i="41"/>
  <c r="C96" i="41"/>
  <c r="K96" i="41"/>
  <c r="F98" i="41"/>
  <c r="E100" i="41"/>
  <c r="C101" i="41"/>
  <c r="K101" i="41"/>
  <c r="H102" i="41"/>
  <c r="G104" i="41"/>
  <c r="J106" i="41"/>
  <c r="K108" i="41"/>
  <c r="K109" i="41"/>
  <c r="K113" i="41"/>
  <c r="K112" i="41"/>
  <c r="AN113" i="41"/>
  <c r="S113" i="41"/>
  <c r="S112" i="41"/>
  <c r="J114" i="41"/>
  <c r="AH115" i="41"/>
  <c r="M115" i="41"/>
  <c r="C115" i="41"/>
  <c r="B115" i="41"/>
  <c r="J115" i="41"/>
  <c r="L116" i="41"/>
  <c r="G117" i="41"/>
  <c r="E117" i="41"/>
  <c r="Q118" i="41"/>
  <c r="F119" i="41"/>
  <c r="B120" i="41"/>
  <c r="T120" i="41"/>
  <c r="Q120" i="41"/>
  <c r="X123" i="41"/>
  <c r="C123" i="41" s="1"/>
  <c r="C122" i="41"/>
  <c r="AF123" i="41"/>
  <c r="K123" i="41" s="1"/>
  <c r="K122" i="41"/>
  <c r="AN123" i="41"/>
  <c r="S123" i="41"/>
  <c r="S122" i="41"/>
  <c r="B124" i="41"/>
  <c r="AC127" i="41"/>
  <c r="H127" i="41" s="1"/>
  <c r="H126" i="41"/>
  <c r="AK127" i="41"/>
  <c r="P127" i="41"/>
  <c r="P126" i="41"/>
  <c r="M127" i="41"/>
  <c r="AH129" i="41"/>
  <c r="M129" i="41" s="1"/>
  <c r="K130" i="41"/>
  <c r="AA131" i="41"/>
  <c r="F131" i="41"/>
  <c r="F130" i="41"/>
  <c r="AI131" i="41"/>
  <c r="N131" i="41" s="1"/>
  <c r="N130" i="41"/>
  <c r="AC131" i="41"/>
  <c r="H131" i="41" s="1"/>
  <c r="E132" i="41"/>
  <c r="C81" i="40"/>
  <c r="C88" i="40"/>
  <c r="F95" i="40"/>
  <c r="C110" i="40"/>
  <c r="F115" i="40"/>
  <c r="C116" i="40"/>
  <c r="C98" i="40"/>
  <c r="D105" i="40"/>
  <c r="F117" i="40"/>
  <c r="D83" i="40"/>
  <c r="E91" i="40"/>
  <c r="E105" i="40"/>
  <c r="F111" i="40"/>
  <c r="E83" i="40"/>
  <c r="F91" i="40"/>
  <c r="E99" i="40"/>
  <c r="F105" i="40"/>
  <c r="C112" i="40"/>
  <c r="D119" i="40"/>
  <c r="F87" i="40"/>
  <c r="C96" i="40"/>
  <c r="C84" i="40"/>
  <c r="C92" i="40"/>
  <c r="F99" i="40"/>
  <c r="C106" i="40"/>
  <c r="C114" i="40"/>
  <c r="D121" i="40"/>
  <c r="D103" i="40"/>
  <c r="C108" i="40"/>
  <c r="E121" i="40"/>
  <c r="E87" i="40"/>
  <c r="E95" i="40"/>
  <c r="F101" i="40"/>
  <c r="D109" i="40"/>
  <c r="E115" i="40"/>
  <c r="F121" i="40"/>
  <c r="C120" i="40"/>
  <c r="D81" i="40"/>
  <c r="D100" i="40"/>
  <c r="D106" i="40"/>
  <c r="D110" i="40"/>
  <c r="D116" i="40"/>
  <c r="E84" i="40"/>
  <c r="E88" i="40"/>
  <c r="E92" i="40"/>
  <c r="E96" i="40"/>
  <c r="E100" i="40"/>
  <c r="E102" i="40"/>
  <c r="E106" i="40"/>
  <c r="E112" i="40"/>
  <c r="E116" i="40"/>
  <c r="E118" i="40"/>
  <c r="F84" i="40"/>
  <c r="F88" i="40"/>
  <c r="F92" i="40"/>
  <c r="F96" i="40"/>
  <c r="F102" i="40"/>
  <c r="F108" i="40"/>
  <c r="F112" i="40"/>
  <c r="F118" i="40"/>
  <c r="C90" i="40"/>
  <c r="C78" i="40"/>
  <c r="C87" i="40"/>
  <c r="C95" i="40"/>
  <c r="C105" i="40"/>
  <c r="D95" i="39"/>
  <c r="J96" i="39"/>
  <c r="B106" i="39"/>
  <c r="I107" i="39"/>
  <c r="F113" i="39"/>
  <c r="O114" i="39"/>
  <c r="K97" i="39"/>
  <c r="H102" i="39"/>
  <c r="S117" i="39"/>
  <c r="B129" i="39"/>
  <c r="D131" i="39"/>
  <c r="I97" i="39"/>
  <c r="E100" i="39"/>
  <c r="Z127" i="39"/>
  <c r="E127" i="39" s="1"/>
  <c r="E126" i="39"/>
  <c r="AH127" i="39"/>
  <c r="M127" i="39" s="1"/>
  <c r="M126" i="39"/>
  <c r="C81" i="39"/>
  <c r="D84" i="39"/>
  <c r="F86" i="39"/>
  <c r="C88" i="39"/>
  <c r="F89" i="39"/>
  <c r="G92" i="39"/>
  <c r="J95" i="39"/>
  <c r="K96" i="39"/>
  <c r="E99" i="39"/>
  <c r="M100" i="39"/>
  <c r="H101" i="39"/>
  <c r="O102" i="39"/>
  <c r="G104" i="39"/>
  <c r="E105" i="39"/>
  <c r="I106" i="39"/>
  <c r="C110" i="39"/>
  <c r="P111" i="39"/>
  <c r="O112" i="39"/>
  <c r="B116" i="39"/>
  <c r="S120" i="39"/>
  <c r="J133" i="39"/>
  <c r="E120" i="39"/>
  <c r="B118" i="39"/>
  <c r="G116" i="39"/>
  <c r="D114" i="39"/>
  <c r="I112" i="39"/>
  <c r="B110" i="39"/>
  <c r="G108" i="39"/>
  <c r="D120" i="39"/>
  <c r="I118" i="39"/>
  <c r="F116" i="39"/>
  <c r="C114" i="39"/>
  <c r="H112" i="39"/>
  <c r="I110" i="39"/>
  <c r="D109" i="39"/>
  <c r="N108" i="39"/>
  <c r="F108" i="39"/>
  <c r="C120" i="39"/>
  <c r="H118" i="39"/>
  <c r="E116" i="39"/>
  <c r="B114" i="39"/>
  <c r="G112" i="39"/>
  <c r="D111" i="39"/>
  <c r="P110" i="39"/>
  <c r="H110" i="39"/>
  <c r="C109" i="39"/>
  <c r="M108" i="39"/>
  <c r="E108" i="39"/>
  <c r="T132" i="39"/>
  <c r="L132" i="39"/>
  <c r="D132" i="39"/>
  <c r="I130" i="39"/>
  <c r="N128" i="39"/>
  <c r="F128" i="39"/>
  <c r="S126" i="39"/>
  <c r="K126" i="39"/>
  <c r="C126" i="39"/>
  <c r="P124" i="39"/>
  <c r="H124" i="39"/>
  <c r="M122" i="39"/>
  <c r="E122" i="39"/>
  <c r="D121" i="39"/>
  <c r="B120" i="39"/>
  <c r="O118" i="39"/>
  <c r="G118" i="39"/>
  <c r="F117" i="39"/>
  <c r="L116" i="39"/>
  <c r="D116" i="39"/>
  <c r="C115" i="39"/>
  <c r="Q114" i="39"/>
  <c r="I114" i="39"/>
  <c r="H113" i="39"/>
  <c r="F112" i="39"/>
  <c r="C111" i="39"/>
  <c r="O110" i="39"/>
  <c r="G110" i="39"/>
  <c r="B109" i="39"/>
  <c r="L108" i="39"/>
  <c r="D108" i="39"/>
  <c r="C121" i="39"/>
  <c r="Q120" i="39"/>
  <c r="I120" i="39"/>
  <c r="N118" i="39"/>
  <c r="F118" i="39"/>
  <c r="E117" i="39"/>
  <c r="S116" i="39"/>
  <c r="K116" i="39"/>
  <c r="C116" i="39"/>
  <c r="B115" i="39"/>
  <c r="P114" i="39"/>
  <c r="H114" i="39"/>
  <c r="G113" i="39"/>
  <c r="M112" i="39"/>
  <c r="E112" i="39"/>
  <c r="B111" i="39"/>
  <c r="N110" i="39"/>
  <c r="F110" i="39"/>
  <c r="I109" i="39"/>
  <c r="K108" i="39"/>
  <c r="C108" i="39"/>
  <c r="Q132" i="39"/>
  <c r="N130" i="39"/>
  <c r="D128" i="39"/>
  <c r="G126" i="39"/>
  <c r="N124" i="39"/>
  <c r="I115" i="39"/>
  <c r="M114" i="39"/>
  <c r="D113" i="39"/>
  <c r="K112" i="39"/>
  <c r="H108" i="39"/>
  <c r="H106" i="39"/>
  <c r="G105" i="39"/>
  <c r="E104" i="39"/>
  <c r="B103" i="39"/>
  <c r="N102" i="39"/>
  <c r="F102" i="39"/>
  <c r="C100" i="39"/>
  <c r="L98" i="39"/>
  <c r="D98" i="39"/>
  <c r="C97" i="39"/>
  <c r="I96" i="39"/>
  <c r="I94" i="39"/>
  <c r="E92" i="39"/>
  <c r="E91" i="39"/>
  <c r="E90" i="39"/>
  <c r="C89" i="39"/>
  <c r="B88" i="39"/>
  <c r="F87" i="39"/>
  <c r="D86" i="39"/>
  <c r="C84" i="39"/>
  <c r="B76" i="39"/>
  <c r="P132" i="39"/>
  <c r="M130" i="39"/>
  <c r="M124" i="39"/>
  <c r="S122" i="39"/>
  <c r="P120" i="39"/>
  <c r="G119" i="39"/>
  <c r="M118" i="39"/>
  <c r="R116" i="39"/>
  <c r="H115" i="39"/>
  <c r="G114" i="39"/>
  <c r="B108" i="39"/>
  <c r="O106" i="39"/>
  <c r="G106" i="39"/>
  <c r="D104" i="39"/>
  <c r="E102" i="39"/>
  <c r="B100" i="39"/>
  <c r="C98" i="39"/>
  <c r="H96" i="39"/>
  <c r="H94" i="39"/>
  <c r="D92" i="39"/>
  <c r="D91" i="39"/>
  <c r="D90" i="39"/>
  <c r="C86" i="39"/>
  <c r="B84" i="39"/>
  <c r="J132" i="39"/>
  <c r="G130" i="39"/>
  <c r="T128" i="39"/>
  <c r="B128" i="39"/>
  <c r="R122" i="39"/>
  <c r="O120" i="39"/>
  <c r="F119" i="39"/>
  <c r="L118" i="39"/>
  <c r="G115" i="39"/>
  <c r="F114" i="39"/>
  <c r="D112" i="39"/>
  <c r="N106" i="39"/>
  <c r="F106" i="39"/>
  <c r="C104" i="39"/>
  <c r="H103" i="39"/>
  <c r="D102" i="39"/>
  <c r="G101" i="39"/>
  <c r="I100" i="39"/>
  <c r="B98" i="39"/>
  <c r="G96" i="39"/>
  <c r="G94" i="39"/>
  <c r="I93" i="39"/>
  <c r="C92" i="39"/>
  <c r="C91" i="39"/>
  <c r="C90" i="39"/>
  <c r="H88" i="39"/>
  <c r="B86" i="39"/>
  <c r="E82" i="39"/>
  <c r="K128" i="39"/>
  <c r="I132" i="39"/>
  <c r="S128" i="39"/>
  <c r="F124" i="39"/>
  <c r="N120" i="39"/>
  <c r="E119" i="39"/>
  <c r="K118" i="39"/>
  <c r="D117" i="39"/>
  <c r="P116" i="39"/>
  <c r="E114" i="39"/>
  <c r="C112" i="39"/>
  <c r="L110" i="39"/>
  <c r="R108" i="39"/>
  <c r="E107" i="39"/>
  <c r="E106" i="39"/>
  <c r="D105" i="39"/>
  <c r="J104" i="39"/>
  <c r="B104" i="39"/>
  <c r="G103" i="39"/>
  <c r="C102" i="39"/>
  <c r="H100" i="39"/>
  <c r="I98" i="39"/>
  <c r="H97" i="39"/>
  <c r="F96" i="39"/>
  <c r="B95" i="39"/>
  <c r="F94" i="39"/>
  <c r="H93" i="39"/>
  <c r="J92" i="39"/>
  <c r="B92" i="39"/>
  <c r="B90" i="39"/>
  <c r="H89" i="39"/>
  <c r="G88" i="39"/>
  <c r="C87" i="39"/>
  <c r="D82" i="39"/>
  <c r="B81" i="39"/>
  <c r="C78" i="39"/>
  <c r="R128" i="39"/>
  <c r="P126" i="39"/>
  <c r="E124" i="39"/>
  <c r="K122" i="39"/>
  <c r="H120" i="39"/>
  <c r="E118" i="39"/>
  <c r="C117" i="39"/>
  <c r="J116" i="39"/>
  <c r="T112" i="39"/>
  <c r="B112" i="39"/>
  <c r="I111" i="39"/>
  <c r="D107" i="39"/>
  <c r="L106" i="39"/>
  <c r="D106" i="39"/>
  <c r="I104" i="39"/>
  <c r="B102" i="39"/>
  <c r="G100" i="39"/>
  <c r="H98" i="39"/>
  <c r="E96" i="39"/>
  <c r="E94" i="39"/>
  <c r="I92" i="39"/>
  <c r="I90" i="39"/>
  <c r="G89" i="39"/>
  <c r="F88" i="39"/>
  <c r="C82" i="39"/>
  <c r="D80" i="39"/>
  <c r="B78" i="39"/>
  <c r="B132" i="39"/>
  <c r="L128" i="39"/>
  <c r="O126" i="39"/>
  <c r="J122" i="39"/>
  <c r="B121" i="39"/>
  <c r="G120" i="39"/>
  <c r="D118" i="39"/>
  <c r="B117" i="39"/>
  <c r="I116" i="39"/>
  <c r="S112" i="39"/>
  <c r="E110" i="39"/>
  <c r="C107" i="39"/>
  <c r="K106" i="39"/>
  <c r="C106" i="39"/>
  <c r="H104" i="39"/>
  <c r="I102" i="39"/>
  <c r="F100" i="39"/>
  <c r="G99" i="39"/>
  <c r="G98" i="39"/>
  <c r="D96" i="39"/>
  <c r="D94" i="39"/>
  <c r="H92" i="39"/>
  <c r="H91" i="39"/>
  <c r="H90" i="39"/>
  <c r="E88" i="39"/>
  <c r="G86" i="39"/>
  <c r="F84" i="39"/>
  <c r="B82" i="39"/>
  <c r="C80" i="39"/>
  <c r="I122" i="39"/>
  <c r="D81" i="39"/>
  <c r="E84" i="39"/>
  <c r="G87" i="39"/>
  <c r="D88" i="39"/>
  <c r="G93" i="39"/>
  <c r="E98" i="39"/>
  <c r="F99" i="39"/>
  <c r="H99" i="39"/>
  <c r="AE103" i="39"/>
  <c r="J103" i="39"/>
  <c r="J102" i="39"/>
  <c r="N104" i="39"/>
  <c r="AK105" i="39"/>
  <c r="P105" i="39" s="1"/>
  <c r="P104" i="39"/>
  <c r="F105" i="39"/>
  <c r="I108" i="39"/>
  <c r="D110" i="39"/>
  <c r="L112" i="39"/>
  <c r="H116" i="39"/>
  <c r="F98" i="39"/>
  <c r="I99" i="39"/>
  <c r="K100" i="39"/>
  <c r="O104" i="39"/>
  <c r="H105" i="39"/>
  <c r="R112" i="39"/>
  <c r="T124" i="39"/>
  <c r="AD125" i="39"/>
  <c r="I125" i="39" s="1"/>
  <c r="I124" i="39"/>
  <c r="I95" i="39"/>
  <c r="F97" i="39"/>
  <c r="M98" i="39"/>
  <c r="B99" i="39"/>
  <c r="L101" i="39"/>
  <c r="I105" i="39"/>
  <c r="G109" i="39"/>
  <c r="K110" i="39"/>
  <c r="AN111" i="39"/>
  <c r="S111" i="39"/>
  <c r="S110" i="39"/>
  <c r="C118" i="39"/>
  <c r="H126" i="39"/>
  <c r="G90" i="39"/>
  <c r="B93" i="39"/>
  <c r="B94" i="39"/>
  <c r="D97" i="39"/>
  <c r="D101" i="39"/>
  <c r="M102" i="39"/>
  <c r="K104" i="39"/>
  <c r="H109" i="39"/>
  <c r="G117" i="39"/>
  <c r="AL119" i="39"/>
  <c r="Q119" i="39"/>
  <c r="Q118" i="39"/>
  <c r="O130" i="39"/>
  <c r="C93" i="39"/>
  <c r="C94" i="39"/>
  <c r="C95" i="39"/>
  <c r="B96" i="39"/>
  <c r="E97" i="39"/>
  <c r="D100" i="39"/>
  <c r="N100" i="39"/>
  <c r="E101" i="39"/>
  <c r="B105" i="39"/>
  <c r="L107" i="39"/>
  <c r="H117" i="39"/>
  <c r="J118" i="39"/>
  <c r="AE119" i="39"/>
  <c r="J119" i="39"/>
  <c r="R118" i="39"/>
  <c r="AM119" i="39"/>
  <c r="R119" i="39"/>
  <c r="L129" i="39"/>
  <c r="F126" i="39"/>
  <c r="E128" i="39"/>
  <c r="AF105" i="39"/>
  <c r="K105" i="39"/>
  <c r="P108" i="39"/>
  <c r="O108" i="39"/>
  <c r="E111" i="39"/>
  <c r="P112" i="39"/>
  <c r="AM115" i="39"/>
  <c r="R115" i="39"/>
  <c r="R114" i="39"/>
  <c r="AH117" i="39"/>
  <c r="M117" i="39" s="1"/>
  <c r="M116" i="39"/>
  <c r="I117" i="39"/>
  <c r="B119" i="39"/>
  <c r="M120" i="39"/>
  <c r="C124" i="39"/>
  <c r="S124" i="39"/>
  <c r="AA127" i="39"/>
  <c r="F127" i="39" s="1"/>
  <c r="X131" i="39"/>
  <c r="C131" i="39" s="1"/>
  <c r="C130" i="39"/>
  <c r="AF131" i="39"/>
  <c r="K131" i="39"/>
  <c r="K130" i="39"/>
  <c r="AO121" i="39"/>
  <c r="T121" i="39" s="1"/>
  <c r="T120" i="39"/>
  <c r="D122" i="39"/>
  <c r="B130" i="39"/>
  <c r="Q108" i="39"/>
  <c r="F111" i="39"/>
  <c r="Q112" i="39"/>
  <c r="AN115" i="39"/>
  <c r="S115" i="39" s="1"/>
  <c r="S114" i="39"/>
  <c r="C119" i="39"/>
  <c r="AA123" i="39"/>
  <c r="F123" i="39" s="1"/>
  <c r="F122" i="39"/>
  <c r="AB129" i="39"/>
  <c r="G129" i="39"/>
  <c r="G128" i="39"/>
  <c r="O128" i="39"/>
  <c r="D130" i="39"/>
  <c r="T130" i="39"/>
  <c r="L122" i="39"/>
  <c r="L114" i="39"/>
  <c r="T114" i="39"/>
  <c r="O116" i="39"/>
  <c r="AJ117" i="39"/>
  <c r="O117" i="39"/>
  <c r="D119" i="39"/>
  <c r="L119" i="39"/>
  <c r="E121" i="39"/>
  <c r="AB123" i="39"/>
  <c r="G123" i="39" s="1"/>
  <c r="G122" i="39"/>
  <c r="AJ123" i="39"/>
  <c r="O123" i="39" s="1"/>
  <c r="H128" i="39"/>
  <c r="Z133" i="39"/>
  <c r="E133" i="39" s="1"/>
  <c r="E132" i="39"/>
  <c r="T122" i="39"/>
  <c r="AM125" i="39"/>
  <c r="R125" i="39" s="1"/>
  <c r="N126" i="39"/>
  <c r="AE131" i="39"/>
  <c r="J131" i="39" s="1"/>
  <c r="J130" i="39"/>
  <c r="R109" i="39"/>
  <c r="I113" i="39"/>
  <c r="AK121" i="39"/>
  <c r="P121" i="39"/>
  <c r="F121" i="39"/>
  <c r="P122" i="39"/>
  <c r="AA133" i="39"/>
  <c r="F133" i="39"/>
  <c r="F132" i="39"/>
  <c r="AE125" i="39"/>
  <c r="J125" i="39" s="1"/>
  <c r="J124" i="39"/>
  <c r="AM131" i="39"/>
  <c r="R131" i="39" s="1"/>
  <c r="R130" i="39"/>
  <c r="AF101" i="39"/>
  <c r="K101" i="39" s="1"/>
  <c r="AJ109" i="39"/>
  <c r="O109" i="39" s="1"/>
  <c r="E115" i="39"/>
  <c r="AO115" i="39"/>
  <c r="T115" i="39"/>
  <c r="G124" i="39"/>
  <c r="O124" i="39"/>
  <c r="O132" i="39"/>
  <c r="AG121" i="39"/>
  <c r="L121" i="39" s="1"/>
  <c r="L120" i="39"/>
  <c r="W125" i="39"/>
  <c r="B125" i="39"/>
  <c r="B124" i="39"/>
  <c r="M128" i="39"/>
  <c r="J110" i="39"/>
  <c r="AE111" i="39"/>
  <c r="J111" i="39" s="1"/>
  <c r="C113" i="39"/>
  <c r="F115" i="39"/>
  <c r="AK119" i="39"/>
  <c r="P119" i="39"/>
  <c r="P118" i="39"/>
  <c r="Y127" i="39"/>
  <c r="D127" i="39" s="1"/>
  <c r="D126" i="39"/>
  <c r="AG127" i="39"/>
  <c r="L127" i="39" s="1"/>
  <c r="L126" i="39"/>
  <c r="AO127" i="39"/>
  <c r="T127" i="39"/>
  <c r="T126" i="39"/>
  <c r="AI127" i="39"/>
  <c r="N127" i="39" s="1"/>
  <c r="H130" i="39"/>
  <c r="P130" i="39"/>
  <c r="C132" i="39"/>
  <c r="K132" i="39"/>
  <c r="D102" i="38"/>
  <c r="F103" i="38"/>
  <c r="C104" i="38"/>
  <c r="G106" i="38"/>
  <c r="O107" i="38"/>
  <c r="M115" i="38"/>
  <c r="E102" i="38"/>
  <c r="G103" i="38"/>
  <c r="D104" i="38"/>
  <c r="N106" i="38"/>
  <c r="D111" i="38"/>
  <c r="T118" i="38"/>
  <c r="AG97" i="38"/>
  <c r="L97" i="38"/>
  <c r="L96" i="38"/>
  <c r="J92" i="38"/>
  <c r="AE93" i="38"/>
  <c r="J93" i="38" s="1"/>
  <c r="AG105" i="38"/>
  <c r="L105" i="38" s="1"/>
  <c r="L104" i="38"/>
  <c r="L100" i="38"/>
  <c r="AG101" i="38"/>
  <c r="L101" i="38" s="1"/>
  <c r="J114" i="38"/>
  <c r="B76" i="38"/>
  <c r="C84" i="38"/>
  <c r="D86" i="38"/>
  <c r="B88" i="38"/>
  <c r="E90" i="38"/>
  <c r="E91" i="38"/>
  <c r="E92" i="38"/>
  <c r="I94" i="38"/>
  <c r="AF95" i="38"/>
  <c r="K95" i="38"/>
  <c r="I96" i="38"/>
  <c r="D98" i="38"/>
  <c r="L98" i="38"/>
  <c r="C100" i="38"/>
  <c r="F102" i="38"/>
  <c r="E104" i="38"/>
  <c r="M104" i="38"/>
  <c r="H106" i="38"/>
  <c r="P106" i="38"/>
  <c r="H107" i="38"/>
  <c r="P108" i="38"/>
  <c r="J110" i="38"/>
  <c r="G111" i="38"/>
  <c r="E111" i="38"/>
  <c r="Q113" i="38"/>
  <c r="AF115" i="38"/>
  <c r="K115" i="38" s="1"/>
  <c r="K114" i="38"/>
  <c r="AN115" i="38"/>
  <c r="S115" i="38"/>
  <c r="S114" i="38"/>
  <c r="D115" i="38"/>
  <c r="T115" i="38"/>
  <c r="L117" i="38"/>
  <c r="C119" i="38"/>
  <c r="R121" i="38"/>
  <c r="M124" i="38"/>
  <c r="G126" i="38"/>
  <c r="X129" i="38"/>
  <c r="C129" i="38" s="1"/>
  <c r="AF129" i="38"/>
  <c r="K129" i="38"/>
  <c r="AN129" i="38"/>
  <c r="S129" i="38"/>
  <c r="F130" i="38"/>
  <c r="AI133" i="38"/>
  <c r="N133" i="38" s="1"/>
  <c r="N132" i="38"/>
  <c r="AK119" i="38"/>
  <c r="P119" i="38"/>
  <c r="P118" i="38"/>
  <c r="O132" i="38"/>
  <c r="G132" i="38"/>
  <c r="L130" i="38"/>
  <c r="D130" i="38"/>
  <c r="Q128" i="38"/>
  <c r="N126" i="38"/>
  <c r="F126" i="38"/>
  <c r="S124" i="38"/>
  <c r="K124" i="38"/>
  <c r="C124" i="38"/>
  <c r="P122" i="38"/>
  <c r="H122" i="38"/>
  <c r="G121" i="38"/>
  <c r="M120" i="38"/>
  <c r="E120" i="38"/>
  <c r="J118" i="38"/>
  <c r="B118" i="38"/>
  <c r="I117" i="38"/>
  <c r="O116" i="38"/>
  <c r="G116" i="38"/>
  <c r="F115" i="38"/>
  <c r="T114" i="38"/>
  <c r="L114" i="38"/>
  <c r="D114" i="38"/>
  <c r="C113" i="38"/>
  <c r="Q112" i="38"/>
  <c r="I112" i="38"/>
  <c r="D120" i="38"/>
  <c r="I118" i="38"/>
  <c r="F116" i="38"/>
  <c r="C114" i="38"/>
  <c r="H112" i="38"/>
  <c r="I110" i="38"/>
  <c r="C120" i="38"/>
  <c r="H118" i="38"/>
  <c r="E116" i="38"/>
  <c r="B114" i="38"/>
  <c r="G112" i="38"/>
  <c r="H110" i="38"/>
  <c r="C109" i="38"/>
  <c r="E108" i="38"/>
  <c r="T132" i="38"/>
  <c r="L132" i="38"/>
  <c r="D132" i="38"/>
  <c r="Q130" i="38"/>
  <c r="I130" i="38"/>
  <c r="F128" i="38"/>
  <c r="S126" i="38"/>
  <c r="K126" i="38"/>
  <c r="B120" i="38"/>
  <c r="G118" i="38"/>
  <c r="D116" i="38"/>
  <c r="I114" i="38"/>
  <c r="F112" i="38"/>
  <c r="C111" i="38"/>
  <c r="G110" i="38"/>
  <c r="B109" i="38"/>
  <c r="D108" i="38"/>
  <c r="R126" i="38"/>
  <c r="J126" i="38"/>
  <c r="B126" i="38"/>
  <c r="I120" i="38"/>
  <c r="F118" i="38"/>
  <c r="C116" i="38"/>
  <c r="H114" i="38"/>
  <c r="G113" i="38"/>
  <c r="E112" i="38"/>
  <c r="F110" i="38"/>
  <c r="I109" i="38"/>
  <c r="K108" i="38"/>
  <c r="C108" i="38"/>
  <c r="B121" i="38"/>
  <c r="H120" i="38"/>
  <c r="G119" i="38"/>
  <c r="E118" i="38"/>
  <c r="D117" i="38"/>
  <c r="R116" i="38"/>
  <c r="J116" i="38"/>
  <c r="B116" i="38"/>
  <c r="I115" i="38"/>
  <c r="O114" i="38"/>
  <c r="G114" i="38"/>
  <c r="F113" i="38"/>
  <c r="T112" i="38"/>
  <c r="L112" i="38"/>
  <c r="D112" i="38"/>
  <c r="M110" i="38"/>
  <c r="E110" i="38"/>
  <c r="H109" i="38"/>
  <c r="R108" i="38"/>
  <c r="J108" i="38"/>
  <c r="B108" i="38"/>
  <c r="D83" i="38"/>
  <c r="D84" i="38"/>
  <c r="E86" i="38"/>
  <c r="C88" i="38"/>
  <c r="D89" i="38"/>
  <c r="F90" i="38"/>
  <c r="F91" i="38"/>
  <c r="F92" i="38"/>
  <c r="D93" i="38"/>
  <c r="B94" i="38"/>
  <c r="J94" i="38"/>
  <c r="B96" i="38"/>
  <c r="J96" i="38"/>
  <c r="D97" i="38"/>
  <c r="E98" i="38"/>
  <c r="M98" i="38"/>
  <c r="E99" i="38"/>
  <c r="D100" i="38"/>
  <c r="AH101" i="38"/>
  <c r="M101" i="38" s="1"/>
  <c r="G102" i="38"/>
  <c r="O102" i="38"/>
  <c r="F104" i="38"/>
  <c r="N104" i="38"/>
  <c r="H105" i="38"/>
  <c r="I106" i="38"/>
  <c r="Q106" i="38"/>
  <c r="K110" i="38"/>
  <c r="N110" i="38"/>
  <c r="H111" i="38"/>
  <c r="B112" i="38"/>
  <c r="E115" i="38"/>
  <c r="AH117" i="38"/>
  <c r="M117" i="38" s="1"/>
  <c r="M116" i="38"/>
  <c r="B117" i="38"/>
  <c r="AN121" i="38"/>
  <c r="S121" i="38"/>
  <c r="S120" i="38"/>
  <c r="T124" i="38"/>
  <c r="I124" i="38"/>
  <c r="H126" i="38"/>
  <c r="Y129" i="38"/>
  <c r="D129" i="38"/>
  <c r="AG129" i="38"/>
  <c r="L129" i="38" s="1"/>
  <c r="AO129" i="38"/>
  <c r="T129" i="38" s="1"/>
  <c r="M130" i="38"/>
  <c r="AC131" i="38"/>
  <c r="H131" i="38" s="1"/>
  <c r="AK131" i="38"/>
  <c r="P131" i="38" s="1"/>
  <c r="I132" i="38"/>
  <c r="B80" i="38"/>
  <c r="E84" i="38"/>
  <c r="F86" i="38"/>
  <c r="D88" i="38"/>
  <c r="G90" i="38"/>
  <c r="G91" i="38"/>
  <c r="G92" i="38"/>
  <c r="C94" i="38"/>
  <c r="C96" i="38"/>
  <c r="K96" i="38"/>
  <c r="E97" i="38"/>
  <c r="F98" i="38"/>
  <c r="E100" i="38"/>
  <c r="H102" i="38"/>
  <c r="G104" i="38"/>
  <c r="B106" i="38"/>
  <c r="J106" i="38"/>
  <c r="B107" i="38"/>
  <c r="J109" i="38"/>
  <c r="C112" i="38"/>
  <c r="D113" i="38"/>
  <c r="G115" i="38"/>
  <c r="H116" i="38"/>
  <c r="AI117" i="38"/>
  <c r="N117" i="38" s="1"/>
  <c r="N116" i="38"/>
  <c r="C117" i="38"/>
  <c r="E117" i="38"/>
  <c r="C118" i="38"/>
  <c r="L119" i="38"/>
  <c r="AG121" i="38"/>
  <c r="L121" i="38" s="1"/>
  <c r="L120" i="38"/>
  <c r="AO121" i="38"/>
  <c r="T121" i="38" s="1"/>
  <c r="T120" i="38"/>
  <c r="E121" i="38"/>
  <c r="B122" i="38"/>
  <c r="AH123" i="38"/>
  <c r="M123" i="38"/>
  <c r="W125" i="38"/>
  <c r="B125" i="38" s="1"/>
  <c r="B124" i="38"/>
  <c r="AE125" i="38"/>
  <c r="J125" i="38" s="1"/>
  <c r="J124" i="38"/>
  <c r="R124" i="38"/>
  <c r="C128" i="38"/>
  <c r="J129" i="38"/>
  <c r="N130" i="38"/>
  <c r="P132" i="38"/>
  <c r="P133" i="38"/>
  <c r="R114" i="38"/>
  <c r="C80" i="38"/>
  <c r="B82" i="38"/>
  <c r="F84" i="38"/>
  <c r="G86" i="38"/>
  <c r="E88" i="38"/>
  <c r="F89" i="38"/>
  <c r="H90" i="38"/>
  <c r="H92" i="38"/>
  <c r="F93" i="38"/>
  <c r="D94" i="38"/>
  <c r="H95" i="38"/>
  <c r="D96" i="38"/>
  <c r="G98" i="38"/>
  <c r="F100" i="38"/>
  <c r="N100" i="38"/>
  <c r="D101" i="38"/>
  <c r="I102" i="38"/>
  <c r="H104" i="38"/>
  <c r="P104" i="38"/>
  <c r="B105" i="38"/>
  <c r="C106" i="38"/>
  <c r="K106" i="38"/>
  <c r="C107" i="38"/>
  <c r="F108" i="38"/>
  <c r="K109" i="38"/>
  <c r="E109" i="38"/>
  <c r="D109" i="38"/>
  <c r="AI109" i="38"/>
  <c r="N109" i="38"/>
  <c r="R110" i="38"/>
  <c r="J112" i="38"/>
  <c r="E113" i="38"/>
  <c r="E114" i="38"/>
  <c r="N115" i="38"/>
  <c r="H115" i="38"/>
  <c r="I116" i="38"/>
  <c r="F117" i="38"/>
  <c r="D118" i="38"/>
  <c r="H121" i="38"/>
  <c r="F121" i="38"/>
  <c r="I122" i="38"/>
  <c r="AA123" i="38"/>
  <c r="F123" i="38"/>
  <c r="F122" i="38"/>
  <c r="AI123" i="38"/>
  <c r="N123" i="38" s="1"/>
  <c r="N122" i="38"/>
  <c r="P126" i="38"/>
  <c r="J128" i="38"/>
  <c r="B130" i="38"/>
  <c r="J130" i="38"/>
  <c r="AM131" i="38"/>
  <c r="R131" i="38" s="1"/>
  <c r="R130" i="38"/>
  <c r="Q132" i="38"/>
  <c r="AO127" i="38"/>
  <c r="T127" i="38" s="1"/>
  <c r="T126" i="38"/>
  <c r="Z133" i="38"/>
  <c r="E133" i="38"/>
  <c r="B78" i="38"/>
  <c r="D80" i="38"/>
  <c r="C82" i="38"/>
  <c r="F88" i="38"/>
  <c r="I90" i="38"/>
  <c r="I91" i="38"/>
  <c r="I92" i="38"/>
  <c r="G93" i="38"/>
  <c r="E94" i="38"/>
  <c r="E96" i="38"/>
  <c r="H98" i="38"/>
  <c r="H99" i="38"/>
  <c r="G100" i="38"/>
  <c r="B102" i="38"/>
  <c r="I104" i="38"/>
  <c r="D106" i="38"/>
  <c r="D107" i="38"/>
  <c r="G108" i="38"/>
  <c r="L108" i="38"/>
  <c r="F109" i="38"/>
  <c r="S110" i="38"/>
  <c r="K112" i="38"/>
  <c r="O112" i="38"/>
  <c r="F114" i="38"/>
  <c r="AJ115" i="38"/>
  <c r="O115" i="38"/>
  <c r="K118" i="38"/>
  <c r="F119" i="38"/>
  <c r="F120" i="38"/>
  <c r="I121" i="38"/>
  <c r="AB123" i="38"/>
  <c r="G123" i="38" s="1"/>
  <c r="G122" i="38"/>
  <c r="AJ123" i="38"/>
  <c r="O123" i="38" s="1"/>
  <c r="O122" i="38"/>
  <c r="K128" i="38"/>
  <c r="G128" i="38"/>
  <c r="AJ129" i="38"/>
  <c r="O129" i="38"/>
  <c r="C130" i="38"/>
  <c r="AF131" i="38"/>
  <c r="K131" i="38" s="1"/>
  <c r="K130" i="38"/>
  <c r="S133" i="38"/>
  <c r="AG127" i="38"/>
  <c r="L127" i="38" s="1"/>
  <c r="L126" i="38"/>
  <c r="O108" i="38"/>
  <c r="AL119" i="38"/>
  <c r="Q119" i="38" s="1"/>
  <c r="Q118" i="38"/>
  <c r="AH127" i="38"/>
  <c r="M127" i="38"/>
  <c r="M126" i="38"/>
  <c r="AH133" i="38"/>
  <c r="M133" i="38" s="1"/>
  <c r="M132" i="38"/>
  <c r="C78" i="38"/>
  <c r="B81" i="38"/>
  <c r="D82" i="38"/>
  <c r="G88" i="38"/>
  <c r="B90" i="38"/>
  <c r="B91" i="38"/>
  <c r="B92" i="38"/>
  <c r="F94" i="38"/>
  <c r="F96" i="38"/>
  <c r="H97" i="38"/>
  <c r="I98" i="38"/>
  <c r="H100" i="38"/>
  <c r="C102" i="38"/>
  <c r="B104" i="38"/>
  <c r="E106" i="38"/>
  <c r="M106" i="38"/>
  <c r="E107" i="38"/>
  <c r="H108" i="38"/>
  <c r="B110" i="38"/>
  <c r="J111" i="38"/>
  <c r="R112" i="38"/>
  <c r="M114" i="38"/>
  <c r="Q116" i="38"/>
  <c r="L118" i="38"/>
  <c r="AJ119" i="38"/>
  <c r="O119" i="38" s="1"/>
  <c r="H119" i="38"/>
  <c r="G120" i="38"/>
  <c r="C127" i="38"/>
  <c r="K127" i="38"/>
  <c r="R128" i="38"/>
  <c r="H128" i="38"/>
  <c r="AK129" i="38"/>
  <c r="P129" i="38" s="1"/>
  <c r="P128" i="38"/>
  <c r="M118" i="38"/>
  <c r="P120" i="38"/>
  <c r="C122" i="38"/>
  <c r="K122" i="38"/>
  <c r="S122" i="38"/>
  <c r="F124" i="38"/>
  <c r="N124" i="38"/>
  <c r="Q126" i="38"/>
  <c r="D128" i="38"/>
  <c r="L128" i="38"/>
  <c r="T128" i="38"/>
  <c r="O130" i="38"/>
  <c r="B132" i="38"/>
  <c r="J132" i="38"/>
  <c r="R132" i="38"/>
  <c r="M112" i="38"/>
  <c r="K116" i="38"/>
  <c r="S116" i="38"/>
  <c r="N118" i="38"/>
  <c r="Q120" i="38"/>
  <c r="L122" i="38"/>
  <c r="T122" i="38"/>
  <c r="G124" i="38"/>
  <c r="O124" i="38"/>
  <c r="E128" i="38"/>
  <c r="M128" i="38"/>
  <c r="H130" i="38"/>
  <c r="P130" i="38"/>
  <c r="C132" i="38"/>
  <c r="K132" i="38"/>
  <c r="S132" i="38"/>
  <c r="N112" i="38"/>
  <c r="Q114" i="38"/>
  <c r="L116" i="38"/>
  <c r="O118" i="38"/>
  <c r="R120" i="38"/>
  <c r="M122" i="38"/>
  <c r="P124" i="38"/>
  <c r="C126" i="38"/>
  <c r="S120" i="33"/>
  <c r="AH107" i="33"/>
  <c r="M107" i="33" s="1"/>
  <c r="R110" i="33"/>
  <c r="F130" i="33"/>
  <c r="N130" i="33"/>
  <c r="I132" i="33"/>
  <c r="Q132" i="33"/>
  <c r="M104" i="33"/>
  <c r="M108" i="33"/>
  <c r="AH103" i="33"/>
  <c r="M103" i="33" s="1"/>
  <c r="M98" i="33"/>
  <c r="AI103" i="33"/>
  <c r="N103" i="33" s="1"/>
  <c r="O104" i="33"/>
  <c r="M110" i="33"/>
  <c r="E122" i="33"/>
  <c r="M122" i="33"/>
  <c r="H124" i="33"/>
  <c r="P124" i="33"/>
  <c r="C126" i="33"/>
  <c r="K126" i="33"/>
  <c r="S126" i="33"/>
  <c r="F128" i="33"/>
  <c r="N128" i="33"/>
  <c r="I130" i="33"/>
  <c r="Q130" i="33"/>
  <c r="D132" i="33"/>
  <c r="L132" i="33"/>
  <c r="T132" i="33"/>
  <c r="M118" i="33"/>
  <c r="P108" i="33"/>
  <c r="F122" i="33"/>
  <c r="N122" i="33"/>
  <c r="I124" i="33"/>
  <c r="Q124" i="33"/>
  <c r="D126" i="33"/>
  <c r="L126" i="33"/>
  <c r="T126" i="33"/>
  <c r="G128" i="33"/>
  <c r="O128" i="33"/>
  <c r="B130" i="33"/>
  <c r="J130" i="33"/>
  <c r="R130" i="33"/>
  <c r="M132" i="33"/>
  <c r="O116" i="33"/>
  <c r="AL115" i="33"/>
  <c r="Q115" i="33"/>
  <c r="P110" i="32"/>
  <c r="AC125" i="32"/>
  <c r="H125" i="32"/>
  <c r="H124" i="32"/>
  <c r="AI113" i="32"/>
  <c r="N113" i="32"/>
  <c r="Q114" i="32"/>
  <c r="AI119" i="32"/>
  <c r="N119" i="32" s="1"/>
  <c r="AH123" i="32"/>
  <c r="M123" i="32"/>
  <c r="M122" i="32"/>
  <c r="Y133" i="32"/>
  <c r="D133" i="32" s="1"/>
  <c r="D132" i="32"/>
  <c r="AG133" i="32"/>
  <c r="L133" i="32" s="1"/>
  <c r="AO133" i="32"/>
  <c r="T133" i="32"/>
  <c r="T132" i="32"/>
  <c r="AN127" i="32"/>
  <c r="S127" i="32" s="1"/>
  <c r="S126" i="32"/>
  <c r="AF99" i="32"/>
  <c r="K99" i="32" s="1"/>
  <c r="AG117" i="32"/>
  <c r="L117" i="32" s="1"/>
  <c r="L116" i="32"/>
  <c r="AO117" i="32"/>
  <c r="T117" i="32"/>
  <c r="T116" i="32"/>
  <c r="AJ119" i="32"/>
  <c r="O119" i="32" s="1"/>
  <c r="O118" i="32"/>
  <c r="AK125" i="32"/>
  <c r="P125" i="32" s="1"/>
  <c r="P124" i="32"/>
  <c r="N108" i="32"/>
  <c r="AI109" i="32"/>
  <c r="N109" i="32"/>
  <c r="R120" i="32"/>
  <c r="N128" i="32"/>
  <c r="AD131" i="32"/>
  <c r="I131" i="32" s="1"/>
  <c r="I130" i="32"/>
  <c r="AL131" i="32"/>
  <c r="Q131" i="32" s="1"/>
  <c r="Q130" i="32"/>
  <c r="X127" i="32"/>
  <c r="C127" i="32" s="1"/>
  <c r="C126" i="32"/>
  <c r="K126" i="32"/>
  <c r="N105" i="32"/>
  <c r="N104" i="32"/>
  <c r="N100" i="32"/>
  <c r="O104" i="32"/>
  <c r="AI111" i="32"/>
  <c r="N111" i="32" s="1"/>
  <c r="L112" i="32"/>
  <c r="O114" i="32"/>
  <c r="J116" i="32"/>
  <c r="R116" i="32"/>
  <c r="P120" i="32"/>
  <c r="C122" i="32"/>
  <c r="K122" i="32"/>
  <c r="S122" i="32"/>
  <c r="N124" i="32"/>
  <c r="I126" i="32"/>
  <c r="Q126" i="32"/>
  <c r="D128" i="32"/>
  <c r="L128" i="32"/>
  <c r="T128" i="32"/>
  <c r="N100" i="31"/>
  <c r="AI101" i="31"/>
  <c r="N101" i="31"/>
  <c r="N110" i="31"/>
  <c r="AI111" i="31"/>
  <c r="N111" i="31" s="1"/>
  <c r="O118" i="31"/>
  <c r="X127" i="31"/>
  <c r="C127" i="31"/>
  <c r="C126" i="31"/>
  <c r="AF127" i="31"/>
  <c r="K127" i="31"/>
  <c r="K126" i="31"/>
  <c r="AN127" i="31"/>
  <c r="S127" i="31" s="1"/>
  <c r="S126" i="31"/>
  <c r="M102" i="31"/>
  <c r="AH103" i="31"/>
  <c r="M103" i="31"/>
  <c r="AI105" i="31"/>
  <c r="N105" i="31"/>
  <c r="AL115" i="31"/>
  <c r="Q115" i="31" s="1"/>
  <c r="Q114" i="31"/>
  <c r="AG117" i="31"/>
  <c r="L117" i="31" s="1"/>
  <c r="L116" i="31"/>
  <c r="T116" i="31"/>
  <c r="Z123" i="31"/>
  <c r="E123" i="31" s="1"/>
  <c r="E122" i="31"/>
  <c r="N108" i="31"/>
  <c r="AI109" i="31"/>
  <c r="N109" i="31" s="1"/>
  <c r="AI113" i="31"/>
  <c r="N113" i="31"/>
  <c r="N112" i="31"/>
  <c r="AD131" i="31"/>
  <c r="I131" i="31" s="1"/>
  <c r="I130" i="31"/>
  <c r="AL131" i="31"/>
  <c r="Q131" i="31" s="1"/>
  <c r="Q130" i="31"/>
  <c r="K98" i="31"/>
  <c r="AF99" i="31"/>
  <c r="K99" i="31"/>
  <c r="N102" i="31"/>
  <c r="AE121" i="31"/>
  <c r="J121" i="31"/>
  <c r="J120" i="31"/>
  <c r="R120" i="31"/>
  <c r="F128" i="31"/>
  <c r="AI129" i="31"/>
  <c r="N129" i="31"/>
  <c r="N128" i="31"/>
  <c r="Y133" i="31"/>
  <c r="D133" i="31"/>
  <c r="D132" i="31"/>
  <c r="AG133" i="31"/>
  <c r="L133" i="31"/>
  <c r="L132" i="31"/>
  <c r="AO133" i="31"/>
  <c r="T133" i="31" s="1"/>
  <c r="T132" i="31"/>
  <c r="L104" i="31"/>
  <c r="AG105" i="31"/>
  <c r="L105" i="31"/>
  <c r="AC125" i="31"/>
  <c r="H125" i="31"/>
  <c r="H124" i="31"/>
  <c r="P124" i="31"/>
  <c r="O104" i="31"/>
  <c r="K112" i="31"/>
  <c r="S112" i="31"/>
  <c r="N114" i="31"/>
  <c r="Q116" i="31"/>
  <c r="L118" i="31"/>
  <c r="T118" i="31"/>
  <c r="O120" i="31"/>
  <c r="B122" i="31"/>
  <c r="J122" i="31"/>
  <c r="R122" i="31"/>
  <c r="E124" i="31"/>
  <c r="M124" i="31"/>
  <c r="H126" i="31"/>
  <c r="P126" i="31"/>
  <c r="C128" i="31"/>
  <c r="K128" i="31"/>
  <c r="S128" i="31"/>
  <c r="N130" i="31"/>
  <c r="I132" i="31"/>
  <c r="Q132" i="31"/>
  <c r="T112" i="31"/>
  <c r="O114" i="31"/>
  <c r="J116" i="31"/>
  <c r="R116" i="31"/>
  <c r="M118" i="31"/>
  <c r="P120" i="31"/>
  <c r="C122" i="31"/>
  <c r="K122" i="31"/>
  <c r="S122" i="31"/>
  <c r="F124" i="31"/>
  <c r="N124" i="31"/>
  <c r="L128" i="31"/>
  <c r="T128" i="31"/>
  <c r="G130" i="31"/>
  <c r="O130" i="31"/>
  <c r="B132" i="31"/>
  <c r="J132" i="31"/>
  <c r="R132" i="31"/>
  <c r="AE93" i="30"/>
  <c r="J93" i="30" s="1"/>
  <c r="K94" i="30"/>
  <c r="AG111" i="30"/>
  <c r="L111" i="30" s="1"/>
  <c r="J116" i="30"/>
  <c r="O124" i="30"/>
  <c r="AO129" i="30"/>
  <c r="T129" i="30"/>
  <c r="AE133" i="30"/>
  <c r="J133" i="30" s="1"/>
  <c r="AG123" i="30"/>
  <c r="L123" i="30" s="1"/>
  <c r="T123" i="30"/>
  <c r="AK131" i="30"/>
  <c r="P131" i="30"/>
  <c r="N130" i="30"/>
  <c r="I128" i="30"/>
  <c r="H126" i="30"/>
  <c r="H122" i="30"/>
  <c r="G124" i="30"/>
  <c r="Y123" i="30"/>
  <c r="D123" i="30" s="1"/>
  <c r="X123" i="30"/>
  <c r="C123" i="30" s="1"/>
  <c r="S120" i="30"/>
  <c r="Q118" i="30"/>
  <c r="AI115" i="30"/>
  <c r="N115" i="30" s="1"/>
  <c r="P106" i="30"/>
  <c r="N106" i="30"/>
  <c r="AF123" i="30"/>
  <c r="K123" i="30"/>
  <c r="K124" i="30"/>
  <c r="D130" i="30"/>
  <c r="H132" i="30"/>
  <c r="T132" i="30"/>
  <c r="J122" i="30"/>
  <c r="G126" i="30"/>
  <c r="E128" i="30"/>
  <c r="Y129" i="30"/>
  <c r="D129" i="30" s="1"/>
  <c r="AB131" i="30"/>
  <c r="G131" i="30"/>
  <c r="AI125" i="30"/>
  <c r="N125" i="30" s="1"/>
  <c r="S124" i="30"/>
  <c r="AI127" i="30"/>
  <c r="N127" i="30" s="1"/>
  <c r="M128" i="30"/>
  <c r="P132" i="30"/>
  <c r="D132" i="30"/>
  <c r="S114" i="30"/>
  <c r="AM109" i="30"/>
  <c r="R109" i="30"/>
  <c r="M111" i="30"/>
  <c r="N112" i="30"/>
  <c r="AJ111" i="30"/>
  <c r="O111" i="30" s="1"/>
  <c r="T120" i="30"/>
  <c r="M98" i="30"/>
  <c r="AJ115" i="30"/>
  <c r="O115" i="30" s="1"/>
  <c r="AJ119" i="30"/>
  <c r="O119" i="30" s="1"/>
  <c r="N104" i="30"/>
  <c r="P110" i="30"/>
  <c r="AL107" i="30"/>
  <c r="Q107" i="30" s="1"/>
  <c r="AJ113" i="30"/>
  <c r="O113" i="30" s="1"/>
  <c r="W131" i="30"/>
  <c r="B131" i="30" s="1"/>
  <c r="B130" i="30"/>
  <c r="J130" i="30"/>
  <c r="AM131" i="30"/>
  <c r="R131" i="30" s="1"/>
  <c r="R130" i="30"/>
  <c r="AJ117" i="30"/>
  <c r="O117" i="30"/>
  <c r="AI103" i="30"/>
  <c r="N103" i="30"/>
  <c r="AA123" i="30"/>
  <c r="F123" i="30" s="1"/>
  <c r="AI123" i="30"/>
  <c r="N123" i="30" s="1"/>
  <c r="N122" i="30"/>
  <c r="G128" i="30"/>
  <c r="AJ129" i="30"/>
  <c r="O129" i="30"/>
  <c r="O128" i="30"/>
  <c r="Z133" i="30"/>
  <c r="E133" i="30" s="1"/>
  <c r="M133" i="30"/>
  <c r="M132" i="30"/>
  <c r="O102" i="30"/>
  <c r="AJ103" i="30"/>
  <c r="O103" i="30"/>
  <c r="R110" i="30"/>
  <c r="D127" i="30"/>
  <c r="D126" i="30"/>
  <c r="AG127" i="30"/>
  <c r="L127" i="30"/>
  <c r="L126" i="30"/>
  <c r="AO127" i="30"/>
  <c r="T127" i="30"/>
  <c r="M106" i="30"/>
  <c r="AD125" i="30"/>
  <c r="I125" i="30" s="1"/>
  <c r="I124" i="30"/>
  <c r="Q124" i="30"/>
  <c r="AJ105" i="30"/>
  <c r="O105" i="30" s="1"/>
  <c r="O104" i="30"/>
  <c r="AH109" i="30"/>
  <c r="M109" i="30"/>
  <c r="M108" i="30"/>
  <c r="X129" i="30"/>
  <c r="C129" i="30" s="1"/>
  <c r="AF129" i="30"/>
  <c r="K129" i="30" s="1"/>
  <c r="M100" i="30"/>
  <c r="S110" i="30"/>
  <c r="B132" i="30"/>
  <c r="AJ107" i="30"/>
  <c r="O107" i="30"/>
  <c r="N108" i="30"/>
  <c r="M122" i="30"/>
  <c r="H124" i="30"/>
  <c r="C126" i="30"/>
  <c r="K126" i="30"/>
  <c r="F128" i="30"/>
  <c r="N128" i="30"/>
  <c r="P108" i="30"/>
  <c r="Q108" i="30"/>
  <c r="G122" i="30"/>
  <c r="O122" i="30"/>
  <c r="B124" i="30"/>
  <c r="R124" i="30"/>
  <c r="E126" i="30"/>
  <c r="M126" i="30"/>
  <c r="H128" i="30"/>
  <c r="P128" i="30"/>
  <c r="C130" i="30"/>
  <c r="N132" i="30"/>
  <c r="B79" i="29"/>
  <c r="C81" i="29"/>
  <c r="B86" i="29"/>
  <c r="H88" i="29"/>
  <c r="C90" i="29"/>
  <c r="C91" i="29"/>
  <c r="B93" i="29"/>
  <c r="H94" i="29"/>
  <c r="B96" i="29"/>
  <c r="J96" i="29"/>
  <c r="G97" i="29"/>
  <c r="C99" i="29"/>
  <c r="K99" i="29"/>
  <c r="B100" i="29"/>
  <c r="K101" i="29"/>
  <c r="H102" i="29"/>
  <c r="J104" i="29"/>
  <c r="H106" i="29"/>
  <c r="P106" i="29"/>
  <c r="C107" i="29"/>
  <c r="K107" i="29"/>
  <c r="I114" i="29"/>
  <c r="F118" i="29"/>
  <c r="I121" i="29"/>
  <c r="L124" i="29"/>
  <c r="R128" i="29"/>
  <c r="H129" i="29"/>
  <c r="H128" i="29"/>
  <c r="AK129" i="29"/>
  <c r="P129" i="29" s="1"/>
  <c r="P128" i="29"/>
  <c r="W131" i="29"/>
  <c r="B131" i="29"/>
  <c r="AE131" i="29"/>
  <c r="J131" i="29"/>
  <c r="J130" i="29"/>
  <c r="AM131" i="29"/>
  <c r="R131" i="29" s="1"/>
  <c r="B84" i="29"/>
  <c r="C86" i="29"/>
  <c r="D91" i="29"/>
  <c r="D92" i="29"/>
  <c r="I94" i="29"/>
  <c r="K96" i="29"/>
  <c r="C100" i="29"/>
  <c r="K100" i="29"/>
  <c r="I102" i="29"/>
  <c r="K104" i="29"/>
  <c r="Q106" i="29"/>
  <c r="L107" i="29"/>
  <c r="F109" i="29"/>
  <c r="B110" i="29"/>
  <c r="B111" i="29"/>
  <c r="K112" i="29"/>
  <c r="C115" i="29"/>
  <c r="K115" i="29"/>
  <c r="C120" i="29"/>
  <c r="M124" i="29"/>
  <c r="S128" i="29"/>
  <c r="AF131" i="29"/>
  <c r="K131" i="29" s="1"/>
  <c r="AN131" i="29"/>
  <c r="S131" i="29" s="1"/>
  <c r="S130" i="29"/>
  <c r="B76" i="29"/>
  <c r="D86" i="29"/>
  <c r="B88" i="29"/>
  <c r="C89" i="29"/>
  <c r="E90" i="29"/>
  <c r="B94" i="29"/>
  <c r="D96" i="29"/>
  <c r="L96" i="29"/>
  <c r="B98" i="29"/>
  <c r="J98" i="29"/>
  <c r="D100" i="29"/>
  <c r="L100" i="29"/>
  <c r="L104" i="29"/>
  <c r="I105" i="29"/>
  <c r="B106" i="29"/>
  <c r="J106" i="29"/>
  <c r="E107" i="29"/>
  <c r="L108" i="29"/>
  <c r="L112" i="29"/>
  <c r="D117" i="29"/>
  <c r="N118" i="29"/>
  <c r="D120" i="29"/>
  <c r="AD125" i="29"/>
  <c r="I125" i="29" s="1"/>
  <c r="I124" i="29"/>
  <c r="O132" i="29"/>
  <c r="G132" i="29"/>
  <c r="D130" i="29"/>
  <c r="Q128" i="29"/>
  <c r="N126" i="29"/>
  <c r="F126" i="29"/>
  <c r="S124" i="29"/>
  <c r="P122" i="29"/>
  <c r="G121" i="29"/>
  <c r="R120" i="29"/>
  <c r="B120" i="29"/>
  <c r="I119" i="29"/>
  <c r="T118" i="29"/>
  <c r="D118" i="29"/>
  <c r="C117" i="29"/>
  <c r="N116" i="29"/>
  <c r="E115" i="29"/>
  <c r="P114" i="29"/>
  <c r="G113" i="29"/>
  <c r="J112" i="29"/>
  <c r="B112" i="29"/>
  <c r="H110" i="29"/>
  <c r="J108" i="29"/>
  <c r="Q120" i="29"/>
  <c r="I120" i="29"/>
  <c r="S118" i="29"/>
  <c r="K118" i="29"/>
  <c r="C118" i="29"/>
  <c r="G114" i="29"/>
  <c r="Q112" i="29"/>
  <c r="I112" i="29"/>
  <c r="O110" i="29"/>
  <c r="G110" i="29"/>
  <c r="J109" i="29"/>
  <c r="B109" i="29"/>
  <c r="J118" i="29"/>
  <c r="B118" i="29"/>
  <c r="L116" i="29"/>
  <c r="D116" i="29"/>
  <c r="F114" i="29"/>
  <c r="H112" i="29"/>
  <c r="F110" i="29"/>
  <c r="H108" i="29"/>
  <c r="T132" i="29"/>
  <c r="L132" i="29"/>
  <c r="I130" i="29"/>
  <c r="N128" i="29"/>
  <c r="S126" i="29"/>
  <c r="K126" i="29"/>
  <c r="P124" i="29"/>
  <c r="M122" i="29"/>
  <c r="E122" i="29"/>
  <c r="L121" i="29"/>
  <c r="G120" i="29"/>
  <c r="F119" i="29"/>
  <c r="Q118" i="29"/>
  <c r="S116" i="29"/>
  <c r="K116" i="29"/>
  <c r="C116" i="29"/>
  <c r="B115" i="29"/>
  <c r="M114" i="29"/>
  <c r="O112" i="29"/>
  <c r="G112" i="29"/>
  <c r="D111" i="29"/>
  <c r="M110" i="29"/>
  <c r="H109" i="29"/>
  <c r="S132" i="29"/>
  <c r="K132" i="29"/>
  <c r="P130" i="29"/>
  <c r="H130" i="29"/>
  <c r="E128" i="29"/>
  <c r="B126" i="29"/>
  <c r="O124" i="29"/>
  <c r="G124" i="29"/>
  <c r="L122" i="29"/>
  <c r="D122" i="29"/>
  <c r="K121" i="29"/>
  <c r="P118" i="29"/>
  <c r="H118" i="29"/>
  <c r="R116" i="29"/>
  <c r="J116" i="29"/>
  <c r="B116" i="29"/>
  <c r="I115" i="29"/>
  <c r="L114" i="29"/>
  <c r="C113" i="29"/>
  <c r="N112" i="29"/>
  <c r="F112" i="29"/>
  <c r="K111" i="29"/>
  <c r="L110" i="29"/>
  <c r="D110" i="29"/>
  <c r="F108" i="29"/>
  <c r="E120" i="29"/>
  <c r="O118" i="29"/>
  <c r="Q116" i="29"/>
  <c r="I116" i="29"/>
  <c r="H115" i="29"/>
  <c r="K114" i="29"/>
  <c r="C114" i="29"/>
  <c r="M112" i="29"/>
  <c r="E112" i="29"/>
  <c r="J111" i="29"/>
  <c r="K110" i="29"/>
  <c r="E108" i="29"/>
  <c r="D84" i="29"/>
  <c r="G87" i="29"/>
  <c r="D89" i="29"/>
  <c r="F90" i="29"/>
  <c r="F91" i="29"/>
  <c r="E93" i="29"/>
  <c r="K94" i="29"/>
  <c r="I95" i="29"/>
  <c r="E96" i="29"/>
  <c r="K98" i="29"/>
  <c r="E100" i="29"/>
  <c r="K102" i="29"/>
  <c r="B103" i="29"/>
  <c r="E104" i="29"/>
  <c r="M104" i="29"/>
  <c r="B105" i="29"/>
  <c r="K106" i="29"/>
  <c r="S112" i="29"/>
  <c r="S113" i="29"/>
  <c r="R114" i="29"/>
  <c r="S115" i="29"/>
  <c r="E117" i="29"/>
  <c r="B119" i="29"/>
  <c r="D119" i="29"/>
  <c r="L119" i="29"/>
  <c r="K120" i="29"/>
  <c r="B121" i="29"/>
  <c r="B122" i="29"/>
  <c r="P123" i="29"/>
  <c r="W125" i="29"/>
  <c r="B125" i="29"/>
  <c r="B124" i="29"/>
  <c r="AE125" i="29"/>
  <c r="J125" i="29"/>
  <c r="AM125" i="29"/>
  <c r="R125" i="29"/>
  <c r="R124" i="29"/>
  <c r="D126" i="29"/>
  <c r="L126" i="29"/>
  <c r="T126" i="29"/>
  <c r="C129" i="29"/>
  <c r="AF129" i="29"/>
  <c r="AN129" i="29"/>
  <c r="S129" i="29" s="1"/>
  <c r="AH99" i="29"/>
  <c r="M99" i="29" s="1"/>
  <c r="B77" i="29"/>
  <c r="E84" i="29"/>
  <c r="D88" i="29"/>
  <c r="G91" i="29"/>
  <c r="G92" i="29"/>
  <c r="F93" i="29"/>
  <c r="D94" i="29"/>
  <c r="L98" i="29"/>
  <c r="F100" i="29"/>
  <c r="G101" i="29"/>
  <c r="L102" i="29"/>
  <c r="C103" i="29"/>
  <c r="K103" i="29"/>
  <c r="F104" i="29"/>
  <c r="D106" i="29"/>
  <c r="L106" i="29"/>
  <c r="G107" i="29"/>
  <c r="AI109" i="29"/>
  <c r="N109" i="29"/>
  <c r="Q110" i="29"/>
  <c r="E113" i="29"/>
  <c r="F115" i="29"/>
  <c r="L117" i="29"/>
  <c r="C119" i="29"/>
  <c r="L120" i="29"/>
  <c r="AA123" i="29"/>
  <c r="F123" i="29"/>
  <c r="AH127" i="29"/>
  <c r="M127" i="29" s="1"/>
  <c r="M126" i="29"/>
  <c r="B128" i="29"/>
  <c r="AG129" i="29"/>
  <c r="L129" i="29" s="1"/>
  <c r="AO129" i="29"/>
  <c r="T129" i="29"/>
  <c r="E130" i="29"/>
  <c r="Z133" i="29"/>
  <c r="E133" i="29" s="1"/>
  <c r="E132" i="29"/>
  <c r="C80" i="29"/>
  <c r="B82" i="29"/>
  <c r="G86" i="29"/>
  <c r="E88" i="29"/>
  <c r="H90" i="29"/>
  <c r="H91" i="29"/>
  <c r="H92" i="29"/>
  <c r="G100" i="29"/>
  <c r="E102" i="29"/>
  <c r="G104" i="29"/>
  <c r="E106" i="29"/>
  <c r="M106" i="29"/>
  <c r="H107" i="29"/>
  <c r="F111" i="29"/>
  <c r="G115" i="29"/>
  <c r="J119" i="29"/>
  <c r="AB123" i="29"/>
  <c r="G123" i="29" s="1"/>
  <c r="AJ123" i="29"/>
  <c r="O123" i="29" s="1"/>
  <c r="O122" i="29"/>
  <c r="C128" i="29"/>
  <c r="H132" i="29"/>
  <c r="AA133" i="29"/>
  <c r="F133" i="29" s="1"/>
  <c r="AI133" i="29"/>
  <c r="N133" i="29" s="1"/>
  <c r="N132" i="29"/>
  <c r="C122" i="29"/>
  <c r="S122" i="29"/>
  <c r="F124" i="29"/>
  <c r="N124" i="29"/>
  <c r="Q126" i="29"/>
  <c r="T128" i="29"/>
  <c r="G130" i="29"/>
  <c r="B132" i="29"/>
  <c r="J132" i="29"/>
  <c r="R132" i="29"/>
  <c r="Q108" i="29"/>
  <c r="Q112" i="28"/>
  <c r="G114" i="28"/>
  <c r="O114" i="28"/>
  <c r="G115" i="28"/>
  <c r="H116" i="28"/>
  <c r="J117" i="28"/>
  <c r="F118" i="28"/>
  <c r="N118" i="28"/>
  <c r="H119" i="28"/>
  <c r="E120" i="28"/>
  <c r="B121" i="28"/>
  <c r="J124" i="28"/>
  <c r="C125" i="28"/>
  <c r="K125" i="28"/>
  <c r="C128" i="28"/>
  <c r="P128" i="28"/>
  <c r="F129" i="28"/>
  <c r="F130" i="28"/>
  <c r="I132" i="28"/>
  <c r="Q114" i="28"/>
  <c r="H115" i="28"/>
  <c r="I116" i="28"/>
  <c r="S116" i="28"/>
  <c r="K117" i="28"/>
  <c r="G118" i="28"/>
  <c r="O118" i="28"/>
  <c r="I119" i="28"/>
  <c r="F119" i="28"/>
  <c r="F120" i="28"/>
  <c r="E121" i="28"/>
  <c r="L121" i="28"/>
  <c r="R122" i="28"/>
  <c r="D125" i="28"/>
  <c r="D128" i="28"/>
  <c r="Q128" i="28"/>
  <c r="G130" i="28"/>
  <c r="T130" i="28"/>
  <c r="J132" i="28"/>
  <c r="K115" i="28"/>
  <c r="B116" i="28"/>
  <c r="J116" i="28"/>
  <c r="T116" i="28"/>
  <c r="R117" i="28"/>
  <c r="H117" i="28"/>
  <c r="H118" i="28"/>
  <c r="G120" i="28"/>
  <c r="O120" i="28"/>
  <c r="F121" i="28"/>
  <c r="G122" i="28"/>
  <c r="S122" i="28"/>
  <c r="M124" i="28"/>
  <c r="I126" i="28"/>
  <c r="G128" i="28"/>
  <c r="M132" i="28"/>
  <c r="S118" i="28"/>
  <c r="M104" i="28"/>
  <c r="AK111" i="28"/>
  <c r="P111" i="28"/>
  <c r="P110" i="28"/>
  <c r="Y123" i="28"/>
  <c r="D123" i="28"/>
  <c r="D122" i="28"/>
  <c r="I122" i="28"/>
  <c r="Q122" i="28"/>
  <c r="D124" i="28"/>
  <c r="L124" i="28"/>
  <c r="G126" i="28"/>
  <c r="J128" i="28"/>
  <c r="R128" i="28"/>
  <c r="E130" i="28"/>
  <c r="AH103" i="28"/>
  <c r="M103" i="28" s="1"/>
  <c r="N104" i="28"/>
  <c r="R126" i="28"/>
  <c r="M128" i="28"/>
  <c r="P130" i="28"/>
  <c r="S132" i="28"/>
  <c r="O108" i="28"/>
  <c r="E122" i="28"/>
  <c r="M122" i="28"/>
  <c r="H124" i="28"/>
  <c r="P124" i="28"/>
  <c r="C126" i="28"/>
  <c r="K126" i="28"/>
  <c r="F128" i="28"/>
  <c r="D132" i="28"/>
  <c r="P114" i="28"/>
  <c r="N116" i="28"/>
  <c r="M108" i="25"/>
  <c r="N118" i="25"/>
  <c r="N100" i="25"/>
  <c r="N108" i="25"/>
  <c r="O116" i="25"/>
  <c r="O104" i="25"/>
  <c r="AM111" i="25"/>
  <c r="R111" i="25" s="1"/>
  <c r="R114" i="25"/>
  <c r="AJ103" i="25"/>
  <c r="O103" i="25" s="1"/>
  <c r="P104" i="25"/>
  <c r="P108" i="25"/>
  <c r="F122" i="25"/>
  <c r="N122" i="25"/>
  <c r="Q124" i="25"/>
  <c r="D126" i="25"/>
  <c r="T126" i="25"/>
  <c r="G128" i="25"/>
  <c r="O128" i="25"/>
  <c r="J130" i="25"/>
  <c r="E132" i="25"/>
  <c r="M132" i="25"/>
  <c r="AH119" i="25"/>
  <c r="M119" i="25" s="1"/>
  <c r="G122" i="25"/>
  <c r="O122" i="25"/>
  <c r="B124" i="25"/>
  <c r="R124" i="25"/>
  <c r="E126" i="25"/>
  <c r="M126" i="25"/>
  <c r="P128" i="25"/>
  <c r="C130" i="25"/>
  <c r="K130" i="25"/>
  <c r="R108" i="25"/>
  <c r="R110" i="24"/>
  <c r="Q132" i="24"/>
  <c r="M98" i="24"/>
  <c r="O104" i="24"/>
  <c r="O108" i="24"/>
  <c r="E122" i="24"/>
  <c r="M122" i="24"/>
  <c r="H124" i="24"/>
  <c r="P124" i="24"/>
  <c r="S126" i="24"/>
  <c r="F128" i="24"/>
  <c r="L132" i="24"/>
  <c r="O116" i="24"/>
  <c r="I124" i="24"/>
  <c r="Q124" i="24"/>
  <c r="D126" i="24"/>
  <c r="L126" i="24"/>
  <c r="G128" i="24"/>
  <c r="J130" i="24"/>
  <c r="R130" i="24"/>
  <c r="M132" i="24"/>
  <c r="Q114" i="23"/>
  <c r="O116" i="23"/>
  <c r="M104" i="23"/>
  <c r="M108" i="23"/>
  <c r="K122" i="23"/>
  <c r="S122" i="23"/>
  <c r="F124" i="23"/>
  <c r="I126" i="23"/>
  <c r="D128" i="23"/>
  <c r="T128" i="23"/>
  <c r="B132" i="23"/>
  <c r="J132" i="23"/>
  <c r="R132" i="23"/>
  <c r="N104" i="23"/>
  <c r="N108" i="23"/>
  <c r="N118" i="23"/>
  <c r="M98" i="23"/>
  <c r="AM111" i="23"/>
  <c r="R111" i="23"/>
  <c r="AJ103" i="23"/>
  <c r="O103" i="23" s="1"/>
  <c r="F122" i="23"/>
  <c r="I124" i="23"/>
  <c r="L126" i="23"/>
  <c r="T126" i="23"/>
  <c r="O128" i="23"/>
  <c r="E132" i="23"/>
  <c r="M132" i="23"/>
  <c r="G122" i="23"/>
  <c r="O122" i="23"/>
  <c r="R124" i="23"/>
  <c r="M126" i="23"/>
  <c r="H128" i="23"/>
  <c r="P128" i="23"/>
  <c r="N132" i="23"/>
  <c r="AP133" i="20"/>
  <c r="AP131" i="20"/>
  <c r="AP129" i="20"/>
  <c r="AP127" i="20"/>
  <c r="AP125" i="20"/>
  <c r="AP123" i="20"/>
  <c r="AP121" i="20"/>
  <c r="AP119" i="20"/>
  <c r="AP117" i="20"/>
  <c r="AP115" i="20"/>
  <c r="AP113" i="20"/>
  <c r="AP111" i="20"/>
  <c r="AP109" i="20"/>
  <c r="AP107" i="20"/>
  <c r="AP105" i="20"/>
  <c r="AP103" i="20"/>
  <c r="AP101" i="20"/>
  <c r="AP99" i="20"/>
  <c r="AP97" i="20"/>
  <c r="AO135" i="20"/>
  <c r="AN135" i="20"/>
  <c r="AM135" i="20"/>
  <c r="AL135" i="20"/>
  <c r="AK135" i="20"/>
  <c r="AJ135" i="20"/>
  <c r="AI135" i="20"/>
  <c r="AH135" i="20"/>
  <c r="AG135" i="20"/>
  <c r="AF135" i="20"/>
  <c r="AE135" i="20"/>
  <c r="AD135" i="20"/>
  <c r="AC135" i="20"/>
  <c r="AB135" i="20"/>
  <c r="AA135" i="20"/>
  <c r="Z135" i="20"/>
  <c r="Y135" i="20"/>
  <c r="X135" i="20"/>
  <c r="W135" i="20"/>
  <c r="W132" i="20"/>
  <c r="B132" i="20"/>
  <c r="W130" i="20"/>
  <c r="W131" i="20" s="1"/>
  <c r="B131" i="20" s="1"/>
  <c r="W128" i="20"/>
  <c r="B128" i="20"/>
  <c r="W126" i="20"/>
  <c r="B126" i="20" s="1"/>
  <c r="W124" i="20"/>
  <c r="B124" i="20"/>
  <c r="W122" i="20"/>
  <c r="B122" i="20" s="1"/>
  <c r="B203" i="20"/>
  <c r="B201" i="20"/>
  <c r="B199" i="20"/>
  <c r="B197" i="20"/>
  <c r="B195" i="20"/>
  <c r="B193" i="20"/>
  <c r="E120" i="20"/>
  <c r="E118" i="20"/>
  <c r="E116" i="20"/>
  <c r="E114" i="20"/>
  <c r="E112" i="20"/>
  <c r="E110" i="20"/>
  <c r="E108" i="20"/>
  <c r="E106" i="20"/>
  <c r="E104" i="20"/>
  <c r="E102" i="20"/>
  <c r="E100" i="20"/>
  <c r="E98" i="20"/>
  <c r="E96" i="20"/>
  <c r="E94" i="20"/>
  <c r="E92" i="20"/>
  <c r="E90" i="20"/>
  <c r="E88" i="20"/>
  <c r="E86" i="20"/>
  <c r="E84" i="20"/>
  <c r="F120" i="20"/>
  <c r="F118" i="20"/>
  <c r="F116" i="20"/>
  <c r="F114" i="20"/>
  <c r="F112" i="20"/>
  <c r="F110" i="20"/>
  <c r="F108" i="20"/>
  <c r="F106" i="20"/>
  <c r="F104" i="20"/>
  <c r="F102" i="20"/>
  <c r="F100" i="20"/>
  <c r="F98" i="20"/>
  <c r="F96" i="20"/>
  <c r="F94" i="20"/>
  <c r="F92" i="20"/>
  <c r="F90" i="20"/>
  <c r="F88" i="20"/>
  <c r="F86" i="20"/>
  <c r="G120" i="20"/>
  <c r="G118" i="20"/>
  <c r="G116" i="20"/>
  <c r="G114" i="20"/>
  <c r="G112" i="20"/>
  <c r="G110" i="20"/>
  <c r="G108" i="20"/>
  <c r="G106" i="20"/>
  <c r="G104" i="20"/>
  <c r="G102" i="20"/>
  <c r="G100" i="20"/>
  <c r="G98" i="20"/>
  <c r="G96" i="20"/>
  <c r="G94" i="20"/>
  <c r="G92" i="20"/>
  <c r="G90" i="20"/>
  <c r="G88" i="20"/>
  <c r="H120" i="20"/>
  <c r="H118" i="20"/>
  <c r="H116" i="20"/>
  <c r="H114" i="20"/>
  <c r="H112" i="20"/>
  <c r="H110" i="20"/>
  <c r="H108" i="20"/>
  <c r="H106" i="20"/>
  <c r="H104" i="20"/>
  <c r="H102" i="20"/>
  <c r="H100" i="20"/>
  <c r="H98" i="20"/>
  <c r="H96" i="20"/>
  <c r="H94" i="20"/>
  <c r="H92" i="20"/>
  <c r="H90" i="20"/>
  <c r="I120" i="20"/>
  <c r="I118" i="20"/>
  <c r="I116" i="20"/>
  <c r="I114" i="20"/>
  <c r="I112" i="20"/>
  <c r="I110" i="20"/>
  <c r="I108" i="20"/>
  <c r="I106" i="20"/>
  <c r="I104" i="20"/>
  <c r="I102" i="20"/>
  <c r="I100" i="20"/>
  <c r="I98" i="20"/>
  <c r="I96" i="20"/>
  <c r="I94" i="20"/>
  <c r="I92" i="20"/>
  <c r="J120" i="20"/>
  <c r="J118" i="20"/>
  <c r="J116" i="20"/>
  <c r="J114" i="20"/>
  <c r="J112" i="20"/>
  <c r="J110" i="20"/>
  <c r="J108" i="20"/>
  <c r="J106" i="20"/>
  <c r="J104" i="20"/>
  <c r="J102" i="20"/>
  <c r="J100" i="20"/>
  <c r="J98" i="20"/>
  <c r="J96" i="20"/>
  <c r="J94" i="20"/>
  <c r="K120" i="20"/>
  <c r="K118" i="20"/>
  <c r="K116" i="20"/>
  <c r="K114" i="20"/>
  <c r="K112" i="20"/>
  <c r="K110" i="20"/>
  <c r="K108" i="20"/>
  <c r="K106" i="20"/>
  <c r="K104" i="20"/>
  <c r="K102" i="20"/>
  <c r="K100" i="20"/>
  <c r="K98" i="20"/>
  <c r="K96" i="20"/>
  <c r="L120" i="20"/>
  <c r="L118" i="20"/>
  <c r="L116" i="20"/>
  <c r="L114" i="20"/>
  <c r="L112" i="20"/>
  <c r="L110" i="20"/>
  <c r="L108" i="20"/>
  <c r="L106" i="20"/>
  <c r="L104" i="20"/>
  <c r="L102" i="20"/>
  <c r="L100" i="20"/>
  <c r="L98" i="20"/>
  <c r="L96" i="20"/>
  <c r="K94" i="20"/>
  <c r="J92" i="20"/>
  <c r="I90" i="20"/>
  <c r="H88" i="20"/>
  <c r="G86" i="20"/>
  <c r="F84" i="20"/>
  <c r="E82" i="20"/>
  <c r="D120" i="20"/>
  <c r="D118" i="20"/>
  <c r="D116" i="20"/>
  <c r="D114" i="20"/>
  <c r="D112" i="20"/>
  <c r="D110" i="20"/>
  <c r="D108" i="20"/>
  <c r="D106" i="20"/>
  <c r="D104" i="20"/>
  <c r="D102" i="20"/>
  <c r="D100" i="20"/>
  <c r="D98" i="20"/>
  <c r="D96" i="20"/>
  <c r="D94" i="20"/>
  <c r="D92" i="20"/>
  <c r="D90" i="20"/>
  <c r="D88" i="20"/>
  <c r="D86" i="20"/>
  <c r="D84" i="20"/>
  <c r="D82" i="20"/>
  <c r="D80" i="20"/>
  <c r="C120" i="20"/>
  <c r="C118" i="20"/>
  <c r="C116" i="20"/>
  <c r="C114" i="20"/>
  <c r="C112" i="20"/>
  <c r="C110" i="20"/>
  <c r="C108" i="20"/>
  <c r="C106" i="20"/>
  <c r="C104" i="20"/>
  <c r="C102" i="20"/>
  <c r="C100" i="20"/>
  <c r="C98" i="20"/>
  <c r="C96" i="20"/>
  <c r="C94" i="20"/>
  <c r="C92" i="20"/>
  <c r="C90" i="20"/>
  <c r="C88" i="20"/>
  <c r="C86" i="20"/>
  <c r="C84" i="20"/>
  <c r="C82" i="20"/>
  <c r="C80" i="20"/>
  <c r="C78" i="20"/>
  <c r="B120" i="20"/>
  <c r="B118" i="20"/>
  <c r="B116" i="20"/>
  <c r="B114" i="20"/>
  <c r="B112" i="20"/>
  <c r="B110" i="20"/>
  <c r="B108" i="20"/>
  <c r="B106" i="20"/>
  <c r="B104" i="20"/>
  <c r="B102" i="20"/>
  <c r="B100" i="20"/>
  <c r="B98" i="20"/>
  <c r="B96" i="20"/>
  <c r="B94" i="20"/>
  <c r="B92" i="20"/>
  <c r="B90" i="20"/>
  <c r="B88" i="20"/>
  <c r="B86" i="20"/>
  <c r="B84" i="20"/>
  <c r="B82" i="20"/>
  <c r="B80" i="20"/>
  <c r="B78" i="20"/>
  <c r="B76" i="20"/>
  <c r="T203" i="20"/>
  <c r="S203" i="20"/>
  <c r="AN133" i="20" s="1"/>
  <c r="S133" i="20" s="1"/>
  <c r="R203" i="20"/>
  <c r="Q203" i="20"/>
  <c r="P203" i="20"/>
  <c r="AK133" i="20" s="1"/>
  <c r="P133" i="20" s="1"/>
  <c r="O203" i="20"/>
  <c r="AJ133" i="20" s="1"/>
  <c r="O133" i="20" s="1"/>
  <c r="N203" i="20"/>
  <c r="M203" i="20"/>
  <c r="L203" i="20"/>
  <c r="K203" i="20"/>
  <c r="J203" i="20"/>
  <c r="I203" i="20"/>
  <c r="H203" i="20"/>
  <c r="AC133" i="20" s="1"/>
  <c r="H133" i="20" s="1"/>
  <c r="G203" i="20"/>
  <c r="F203" i="20"/>
  <c r="E203" i="20"/>
  <c r="D203" i="20"/>
  <c r="C203" i="20"/>
  <c r="T201" i="20"/>
  <c r="S201" i="20"/>
  <c r="AN131" i="20" s="1"/>
  <c r="S131" i="20" s="1"/>
  <c r="R201" i="20"/>
  <c r="Q201" i="20"/>
  <c r="P201" i="20"/>
  <c r="O201" i="20"/>
  <c r="N201" i="20"/>
  <c r="M201" i="20"/>
  <c r="L201" i="20"/>
  <c r="K201" i="20"/>
  <c r="AF131" i="20" s="1"/>
  <c r="K131" i="20" s="1"/>
  <c r="J201" i="20"/>
  <c r="I201" i="20"/>
  <c r="H201" i="20"/>
  <c r="AC131" i="20" s="1"/>
  <c r="H131" i="20" s="1"/>
  <c r="G201" i="20"/>
  <c r="F201" i="20"/>
  <c r="E201" i="20"/>
  <c r="D201" i="20"/>
  <c r="C201" i="20"/>
  <c r="T199" i="20"/>
  <c r="AO129" i="20" s="1"/>
  <c r="T129" i="20" s="1"/>
  <c r="S199" i="20"/>
  <c r="R199" i="20"/>
  <c r="Q199" i="20"/>
  <c r="P199" i="20"/>
  <c r="O199" i="20"/>
  <c r="N199" i="20"/>
  <c r="M199" i="20"/>
  <c r="L199" i="20"/>
  <c r="K199" i="20"/>
  <c r="J199" i="20"/>
  <c r="I199" i="20"/>
  <c r="H199" i="20"/>
  <c r="G199" i="20"/>
  <c r="F199" i="20"/>
  <c r="AA129" i="20" s="1"/>
  <c r="F129" i="20" s="1"/>
  <c r="E199" i="20"/>
  <c r="D199" i="20"/>
  <c r="Y129" i="20" s="1"/>
  <c r="D129" i="20" s="1"/>
  <c r="C199" i="20"/>
  <c r="T197" i="20"/>
  <c r="S197" i="20"/>
  <c r="R197" i="20"/>
  <c r="Q197" i="20"/>
  <c r="P197" i="20"/>
  <c r="O197" i="20"/>
  <c r="AJ127" i="20" s="1"/>
  <c r="O127" i="20" s="1"/>
  <c r="N197" i="20"/>
  <c r="AI127" i="20"/>
  <c r="N127" i="20" s="1"/>
  <c r="M197" i="20"/>
  <c r="AH127" i="20" s="1"/>
  <c r="L197" i="20"/>
  <c r="K197" i="20"/>
  <c r="J197" i="20"/>
  <c r="AE127" i="20" s="1"/>
  <c r="J127" i="20" s="1"/>
  <c r="I197" i="20"/>
  <c r="H197" i="20"/>
  <c r="G197" i="20"/>
  <c r="F197" i="20"/>
  <c r="E197" i="20"/>
  <c r="D197" i="20"/>
  <c r="C197" i="20"/>
  <c r="T195" i="20"/>
  <c r="S195" i="20"/>
  <c r="R195" i="20"/>
  <c r="Q195" i="20"/>
  <c r="P195" i="20"/>
  <c r="O195" i="20"/>
  <c r="N195" i="20"/>
  <c r="M195" i="20"/>
  <c r="L195" i="20"/>
  <c r="K195" i="20"/>
  <c r="J195" i="20"/>
  <c r="I195" i="20"/>
  <c r="H195" i="20"/>
  <c r="G195" i="20"/>
  <c r="F195" i="20"/>
  <c r="E195" i="20"/>
  <c r="D195" i="20"/>
  <c r="Y125" i="20" s="1"/>
  <c r="D125" i="20" s="1"/>
  <c r="C195" i="20"/>
  <c r="T193" i="20"/>
  <c r="S193" i="20"/>
  <c r="R193" i="20"/>
  <c r="Q193" i="20"/>
  <c r="P193" i="20"/>
  <c r="O193" i="20"/>
  <c r="N193" i="20"/>
  <c r="M193" i="20"/>
  <c r="L193" i="20"/>
  <c r="K193" i="20"/>
  <c r="AF123" i="20" s="1"/>
  <c r="K123" i="20" s="1"/>
  <c r="J193" i="20"/>
  <c r="AE123" i="20"/>
  <c r="J123" i="20"/>
  <c r="I193" i="20"/>
  <c r="H193" i="20"/>
  <c r="G193" i="20"/>
  <c r="F193" i="20"/>
  <c r="E193" i="20"/>
  <c r="D193" i="20"/>
  <c r="C193" i="20"/>
  <c r="T191" i="20"/>
  <c r="S191" i="20"/>
  <c r="R191" i="20"/>
  <c r="Q191" i="20"/>
  <c r="AL121" i="20" s="1"/>
  <c r="Q121" i="20" s="1"/>
  <c r="P191" i="20"/>
  <c r="O191" i="20"/>
  <c r="N191" i="20"/>
  <c r="M191" i="20"/>
  <c r="T189" i="20"/>
  <c r="S189" i="20"/>
  <c r="AN119" i="20" s="1"/>
  <c r="S119" i="20" s="1"/>
  <c r="R189" i="20"/>
  <c r="Q189" i="20"/>
  <c r="P189" i="20"/>
  <c r="O189" i="20"/>
  <c r="N189" i="20"/>
  <c r="M189" i="20"/>
  <c r="T187" i="20"/>
  <c r="S187" i="20"/>
  <c r="AN117" i="20" s="1"/>
  <c r="R187" i="20"/>
  <c r="Q187" i="20"/>
  <c r="AL117" i="20" s="1"/>
  <c r="Q117" i="20" s="1"/>
  <c r="P187" i="20"/>
  <c r="O187" i="20"/>
  <c r="N187" i="20"/>
  <c r="M187" i="20"/>
  <c r="T185" i="20"/>
  <c r="S185" i="20"/>
  <c r="R185" i="20"/>
  <c r="Q185" i="20"/>
  <c r="P185" i="20"/>
  <c r="O185" i="20"/>
  <c r="N185" i="20"/>
  <c r="M185" i="20"/>
  <c r="T183" i="20"/>
  <c r="S183" i="20"/>
  <c r="R183" i="20"/>
  <c r="Q183" i="20"/>
  <c r="AL113" i="20" s="1"/>
  <c r="Q113" i="20" s="1"/>
  <c r="P183" i="20"/>
  <c r="O183" i="20"/>
  <c r="N183" i="20"/>
  <c r="AI113" i="20" s="1"/>
  <c r="N113" i="20" s="1"/>
  <c r="M183" i="20"/>
  <c r="S181" i="20"/>
  <c r="R181" i="20"/>
  <c r="Q181" i="20"/>
  <c r="AL111" i="20" s="1"/>
  <c r="Q111" i="20" s="1"/>
  <c r="P181" i="20"/>
  <c r="O181" i="20"/>
  <c r="N181" i="20"/>
  <c r="AI111" i="20" s="1"/>
  <c r="N111" i="20" s="1"/>
  <c r="M181" i="20"/>
  <c r="R179" i="20"/>
  <c r="Q179" i="20"/>
  <c r="P179" i="20"/>
  <c r="O179" i="20"/>
  <c r="N179" i="20"/>
  <c r="M179" i="20"/>
  <c r="AH109" i="20" s="1"/>
  <c r="M109" i="20" s="1"/>
  <c r="Q177" i="20"/>
  <c r="P177" i="20"/>
  <c r="O177" i="20"/>
  <c r="N177" i="20"/>
  <c r="M177" i="20"/>
  <c r="AH107" i="20" s="1"/>
  <c r="P175" i="20"/>
  <c r="O175" i="20"/>
  <c r="N175" i="20"/>
  <c r="M175" i="20"/>
  <c r="O173" i="20"/>
  <c r="N173" i="20"/>
  <c r="M173" i="20"/>
  <c r="N171" i="20"/>
  <c r="M171" i="20"/>
  <c r="M169" i="20"/>
  <c r="AO132" i="20"/>
  <c r="AN132" i="20"/>
  <c r="AM132" i="20"/>
  <c r="AL132" i="20"/>
  <c r="AK132" i="20"/>
  <c r="AJ132" i="20"/>
  <c r="AI132" i="20"/>
  <c r="N132" i="20" s="1"/>
  <c r="AH132" i="20"/>
  <c r="M132" i="20"/>
  <c r="AG132" i="20"/>
  <c r="AF132" i="20"/>
  <c r="AF133" i="20"/>
  <c r="K133" i="20" s="1"/>
  <c r="AE132" i="20"/>
  <c r="AD132" i="20"/>
  <c r="AC132" i="20"/>
  <c r="H132" i="20"/>
  <c r="AB132" i="20"/>
  <c r="G132" i="20" s="1"/>
  <c r="AA132" i="20"/>
  <c r="F132" i="20" s="1"/>
  <c r="Z132" i="20"/>
  <c r="Z133" i="20" s="1"/>
  <c r="Y132" i="20"/>
  <c r="D132" i="20"/>
  <c r="X132" i="20"/>
  <c r="X133" i="20"/>
  <c r="C133" i="20" s="1"/>
  <c r="AO130" i="20"/>
  <c r="AO131" i="20"/>
  <c r="T131" i="20" s="1"/>
  <c r="AN130" i="20"/>
  <c r="AM130" i="20"/>
  <c r="AL130" i="20"/>
  <c r="Q130" i="20" s="1"/>
  <c r="AK130" i="20"/>
  <c r="AK131" i="20"/>
  <c r="P131" i="20" s="1"/>
  <c r="AJ130" i="20"/>
  <c r="O130" i="20" s="1"/>
  <c r="AI130" i="20"/>
  <c r="AH130" i="20"/>
  <c r="M130" i="20" s="1"/>
  <c r="AG130" i="20"/>
  <c r="AG131" i="20" s="1"/>
  <c r="L131" i="20" s="1"/>
  <c r="AF130" i="20"/>
  <c r="AE130" i="20"/>
  <c r="J130" i="20" s="1"/>
  <c r="AD130" i="20"/>
  <c r="I130" i="20" s="1"/>
  <c r="AC130" i="20"/>
  <c r="H130" i="20" s="1"/>
  <c r="AB130" i="20"/>
  <c r="G130" i="20" s="1"/>
  <c r="AA130" i="20"/>
  <c r="AA131" i="20"/>
  <c r="F131" i="20"/>
  <c r="Z130" i="20"/>
  <c r="Z131" i="20" s="1"/>
  <c r="E131" i="20" s="1"/>
  <c r="E130" i="20"/>
  <c r="Y130" i="20"/>
  <c r="D130" i="20" s="1"/>
  <c r="X130" i="20"/>
  <c r="AO128" i="20"/>
  <c r="T128" i="20"/>
  <c r="AN128" i="20"/>
  <c r="AN129" i="20" s="1"/>
  <c r="S129" i="20" s="1"/>
  <c r="S128" i="20"/>
  <c r="AM128" i="20"/>
  <c r="AM129" i="20"/>
  <c r="R129" i="20" s="1"/>
  <c r="AL128" i="20"/>
  <c r="AK128" i="20"/>
  <c r="AJ128" i="20"/>
  <c r="AJ129" i="20"/>
  <c r="O129" i="20"/>
  <c r="AI128" i="20"/>
  <c r="N128" i="20" s="1"/>
  <c r="AH128" i="20"/>
  <c r="AG128" i="20"/>
  <c r="L128" i="20"/>
  <c r="AF128" i="20"/>
  <c r="K128" i="20"/>
  <c r="AE128" i="20"/>
  <c r="J128" i="20" s="1"/>
  <c r="AE129" i="20"/>
  <c r="J129" i="20" s="1"/>
  <c r="AD128" i="20"/>
  <c r="I128" i="20" s="1"/>
  <c r="AC128" i="20"/>
  <c r="H128" i="20"/>
  <c r="AB128" i="20"/>
  <c r="AB129" i="20" s="1"/>
  <c r="G129" i="20" s="1"/>
  <c r="AA128" i="20"/>
  <c r="Z128" i="20"/>
  <c r="E128" i="20" s="1"/>
  <c r="Z129" i="20"/>
  <c r="E129" i="20" s="1"/>
  <c r="Y128" i="20"/>
  <c r="D128" i="20"/>
  <c r="X128" i="20"/>
  <c r="C128" i="20"/>
  <c r="AO126" i="20"/>
  <c r="T126" i="20"/>
  <c r="AN126" i="20"/>
  <c r="AN127" i="20" s="1"/>
  <c r="S127" i="20" s="1"/>
  <c r="AM126" i="20"/>
  <c r="AM127" i="20" s="1"/>
  <c r="R126" i="20"/>
  <c r="AL126" i="20"/>
  <c r="AK126" i="20"/>
  <c r="AJ126" i="20"/>
  <c r="O126" i="20" s="1"/>
  <c r="AI126" i="20"/>
  <c r="N126" i="20" s="1"/>
  <c r="AH126" i="20"/>
  <c r="AG126" i="20"/>
  <c r="L126" i="20"/>
  <c r="AF126" i="20"/>
  <c r="AF127" i="20" s="1"/>
  <c r="K127" i="20" s="1"/>
  <c r="AE126" i="20"/>
  <c r="AD126" i="20"/>
  <c r="AC126" i="20"/>
  <c r="H126" i="20"/>
  <c r="AB126" i="20"/>
  <c r="G126" i="20" s="1"/>
  <c r="AA126" i="20"/>
  <c r="F126" i="20" s="1"/>
  <c r="Z126" i="20"/>
  <c r="E126" i="20"/>
  <c r="Y126" i="20"/>
  <c r="X126" i="20"/>
  <c r="X127" i="20" s="1"/>
  <c r="C127" i="20" s="1"/>
  <c r="AO124" i="20"/>
  <c r="AO125" i="20" s="1"/>
  <c r="T125" i="20" s="1"/>
  <c r="AN124" i="20"/>
  <c r="AM124" i="20"/>
  <c r="R124" i="20" s="1"/>
  <c r="AL124" i="20"/>
  <c r="Q124" i="20"/>
  <c r="AK124" i="20"/>
  <c r="AK125" i="20" s="1"/>
  <c r="P125" i="20" s="1"/>
  <c r="AJ124" i="20"/>
  <c r="AI124" i="20"/>
  <c r="AI125" i="20"/>
  <c r="N125" i="20" s="1"/>
  <c r="AH124" i="20"/>
  <c r="M124" i="20" s="1"/>
  <c r="AH125" i="20"/>
  <c r="M125" i="20"/>
  <c r="AG124" i="20"/>
  <c r="L124" i="20"/>
  <c r="AF124" i="20"/>
  <c r="AE124" i="20"/>
  <c r="J124" i="20" s="1"/>
  <c r="AD124" i="20"/>
  <c r="AD125" i="20"/>
  <c r="I125" i="20"/>
  <c r="AC124" i="20"/>
  <c r="AC125" i="20" s="1"/>
  <c r="H125" i="20" s="1"/>
  <c r="AB124" i="20"/>
  <c r="AA124" i="20"/>
  <c r="AA125" i="20" s="1"/>
  <c r="F125" i="20" s="1"/>
  <c r="Z124" i="20"/>
  <c r="Y124" i="20"/>
  <c r="X124" i="20"/>
  <c r="X125" i="20" s="1"/>
  <c r="C125" i="20" s="1"/>
  <c r="AO122" i="20"/>
  <c r="T122" i="20" s="1"/>
  <c r="AN122" i="20"/>
  <c r="S122" i="20" s="1"/>
  <c r="AM122" i="20"/>
  <c r="AM123" i="20" s="1"/>
  <c r="AL122" i="20"/>
  <c r="AL123" i="20"/>
  <c r="Q123" i="20"/>
  <c r="AK122" i="20"/>
  <c r="P122" i="20" s="1"/>
  <c r="AJ122" i="20"/>
  <c r="AI122" i="20"/>
  <c r="N122" i="20" s="1"/>
  <c r="AH122" i="20"/>
  <c r="AH123" i="20" s="1"/>
  <c r="M123" i="20" s="1"/>
  <c r="AG122" i="20"/>
  <c r="L122" i="20"/>
  <c r="AF122" i="20"/>
  <c r="AE122" i="20"/>
  <c r="AD122" i="20"/>
  <c r="AD123" i="20" s="1"/>
  <c r="I123" i="20" s="1"/>
  <c r="AC122" i="20"/>
  <c r="H122" i="20" s="1"/>
  <c r="AB122" i="20"/>
  <c r="AA122" i="20"/>
  <c r="AA123" i="20"/>
  <c r="F123" i="20" s="1"/>
  <c r="Z122" i="20"/>
  <c r="E122" i="20" s="1"/>
  <c r="Y122" i="20"/>
  <c r="D122" i="20" s="1"/>
  <c r="X122" i="20"/>
  <c r="C122" i="20" s="1"/>
  <c r="AG121" i="20"/>
  <c r="L121" i="20"/>
  <c r="AF121" i="20"/>
  <c r="K121" i="20" s="1"/>
  <c r="AE121" i="20"/>
  <c r="J121" i="20" s="1"/>
  <c r="AD121" i="20"/>
  <c r="I121" i="20"/>
  <c r="AC121" i="20"/>
  <c r="H121" i="20" s="1"/>
  <c r="AB121" i="20"/>
  <c r="G121" i="20" s="1"/>
  <c r="AA121" i="20"/>
  <c r="F121" i="20" s="1"/>
  <c r="Z121" i="20"/>
  <c r="E121" i="20"/>
  <c r="Y121" i="20"/>
  <c r="D121" i="20" s="1"/>
  <c r="X121" i="20"/>
  <c r="C121" i="20" s="1"/>
  <c r="W121" i="20"/>
  <c r="B121" i="20" s="1"/>
  <c r="AO120" i="20"/>
  <c r="T120" i="20"/>
  <c r="AN120" i="20"/>
  <c r="AN121" i="20" s="1"/>
  <c r="S121" i="20" s="1"/>
  <c r="S120" i="20"/>
  <c r="AM120" i="20"/>
  <c r="AL120" i="20"/>
  <c r="AK120" i="20"/>
  <c r="AK121" i="20" s="1"/>
  <c r="P120" i="20"/>
  <c r="AJ120" i="20"/>
  <c r="AJ121" i="20" s="1"/>
  <c r="O121" i="20" s="1"/>
  <c r="AI120" i="20"/>
  <c r="N120" i="20" s="1"/>
  <c r="AH120" i="20"/>
  <c r="M120" i="20"/>
  <c r="AG119" i="20"/>
  <c r="L119" i="20" s="1"/>
  <c r="AF119" i="20"/>
  <c r="K119" i="20"/>
  <c r="AE119" i="20"/>
  <c r="J119" i="20" s="1"/>
  <c r="AD119" i="20"/>
  <c r="I119" i="20" s="1"/>
  <c r="AC119" i="20"/>
  <c r="H119" i="20" s="1"/>
  <c r="AB119" i="20"/>
  <c r="G119" i="20" s="1"/>
  <c r="AA119" i="20"/>
  <c r="F119" i="20" s="1"/>
  <c r="Z119" i="20"/>
  <c r="E119" i="20"/>
  <c r="Y119" i="20"/>
  <c r="D119" i="20"/>
  <c r="X119" i="20"/>
  <c r="C119" i="20" s="1"/>
  <c r="W119" i="20"/>
  <c r="B119" i="20" s="1"/>
  <c r="AO118" i="20"/>
  <c r="AO119" i="20"/>
  <c r="T119" i="20"/>
  <c r="AN118" i="20"/>
  <c r="S118" i="20"/>
  <c r="AM118" i="20"/>
  <c r="AL118" i="20"/>
  <c r="AL119" i="20" s="1"/>
  <c r="Q119" i="20" s="1"/>
  <c r="Q118" i="20"/>
  <c r="AK118" i="20"/>
  <c r="AK119" i="20"/>
  <c r="P119" i="20" s="1"/>
  <c r="AJ118" i="20"/>
  <c r="O118" i="20"/>
  <c r="AI118" i="20"/>
  <c r="AI119" i="20"/>
  <c r="N119" i="20" s="1"/>
  <c r="AH118" i="20"/>
  <c r="AH119" i="20" s="1"/>
  <c r="M119" i="20" s="1"/>
  <c r="AG117" i="20"/>
  <c r="L117" i="20" s="1"/>
  <c r="AF117" i="20"/>
  <c r="K117" i="20"/>
  <c r="AE117" i="20"/>
  <c r="J117" i="20"/>
  <c r="AD117" i="20"/>
  <c r="I117" i="20" s="1"/>
  <c r="AC117" i="20"/>
  <c r="H117" i="20" s="1"/>
  <c r="AB117" i="20"/>
  <c r="G117" i="20" s="1"/>
  <c r="AA117" i="20"/>
  <c r="F117" i="20"/>
  <c r="Z117" i="20"/>
  <c r="E117" i="20" s="1"/>
  <c r="Y117" i="20"/>
  <c r="D117" i="20" s="1"/>
  <c r="X117" i="20"/>
  <c r="C117" i="20" s="1"/>
  <c r="W117" i="20"/>
  <c r="B117" i="20"/>
  <c r="AO116" i="20"/>
  <c r="AO117" i="20"/>
  <c r="T117" i="20" s="1"/>
  <c r="AN116" i="20"/>
  <c r="AM116" i="20"/>
  <c r="R116" i="20"/>
  <c r="AL116" i="20"/>
  <c r="Q116" i="20"/>
  <c r="AK116" i="20"/>
  <c r="AJ116" i="20"/>
  <c r="O116" i="20" s="1"/>
  <c r="AI116" i="20"/>
  <c r="AI117" i="20" s="1"/>
  <c r="N117" i="20" s="1"/>
  <c r="AH116" i="20"/>
  <c r="M116" i="20" s="1"/>
  <c r="AG115" i="20"/>
  <c r="L115" i="20"/>
  <c r="AF115" i="20"/>
  <c r="K115" i="20"/>
  <c r="AE115" i="20"/>
  <c r="J115" i="20" s="1"/>
  <c r="AD115" i="20"/>
  <c r="I115" i="20" s="1"/>
  <c r="AC115" i="20"/>
  <c r="H115" i="20"/>
  <c r="AB115" i="20"/>
  <c r="G115" i="20"/>
  <c r="AA115" i="20"/>
  <c r="F115" i="20"/>
  <c r="Z115" i="20"/>
  <c r="E115" i="20" s="1"/>
  <c r="Y115" i="20"/>
  <c r="D115" i="20" s="1"/>
  <c r="X115" i="20"/>
  <c r="C115" i="20"/>
  <c r="W115" i="20"/>
  <c r="B115" i="20"/>
  <c r="AO114" i="20"/>
  <c r="AN114" i="20"/>
  <c r="S114" i="20"/>
  <c r="AM114" i="20"/>
  <c r="AM115" i="20" s="1"/>
  <c r="R114" i="20"/>
  <c r="AL114" i="20"/>
  <c r="Q114" i="20" s="1"/>
  <c r="AL115" i="20"/>
  <c r="Q115" i="20"/>
  <c r="AK114" i="20"/>
  <c r="AK115" i="20" s="1"/>
  <c r="AJ114" i="20"/>
  <c r="AI114" i="20"/>
  <c r="N114" i="20" s="1"/>
  <c r="AH114" i="20"/>
  <c r="AG113" i="20"/>
  <c r="L113" i="20"/>
  <c r="AF113" i="20"/>
  <c r="K113" i="20"/>
  <c r="AE113" i="20"/>
  <c r="J113" i="20"/>
  <c r="AD113" i="20"/>
  <c r="I113" i="20"/>
  <c r="AC113" i="20"/>
  <c r="H113" i="20"/>
  <c r="AB113" i="20"/>
  <c r="G113" i="20"/>
  <c r="AA113" i="20"/>
  <c r="F113" i="20"/>
  <c r="Z113" i="20"/>
  <c r="E113" i="20"/>
  <c r="Y113" i="20"/>
  <c r="D113" i="20"/>
  <c r="X113" i="20"/>
  <c r="C113" i="20"/>
  <c r="W113" i="20"/>
  <c r="B113" i="20"/>
  <c r="AO112" i="20"/>
  <c r="T112" i="20"/>
  <c r="AN112" i="20"/>
  <c r="S112" i="20"/>
  <c r="AM112" i="20"/>
  <c r="AM113" i="20" s="1"/>
  <c r="R113" i="20" s="1"/>
  <c r="R112" i="20"/>
  <c r="AL112" i="20"/>
  <c r="Q112" i="20"/>
  <c r="AK112" i="20"/>
  <c r="AJ112" i="20"/>
  <c r="O112" i="20"/>
  <c r="AI112" i="20"/>
  <c r="AH112" i="20"/>
  <c r="AH113" i="20" s="1"/>
  <c r="M113" i="20" s="1"/>
  <c r="AG111" i="20"/>
  <c r="L111" i="20" s="1"/>
  <c r="AF111" i="20"/>
  <c r="K111" i="20"/>
  <c r="AE111" i="20"/>
  <c r="J111" i="20"/>
  <c r="AD111" i="20"/>
  <c r="I111" i="20"/>
  <c r="AC111" i="20"/>
  <c r="H111" i="20" s="1"/>
  <c r="AB111" i="20"/>
  <c r="G111" i="20" s="1"/>
  <c r="AA111" i="20"/>
  <c r="F111" i="20" s="1"/>
  <c r="Z111" i="20"/>
  <c r="E111" i="20"/>
  <c r="Y111" i="20"/>
  <c r="D111" i="20" s="1"/>
  <c r="X111" i="20"/>
  <c r="C111" i="20"/>
  <c r="W111" i="20"/>
  <c r="B111" i="20"/>
  <c r="AN110" i="20"/>
  <c r="S110" i="20" s="1"/>
  <c r="AM110" i="20"/>
  <c r="R110" i="20" s="1"/>
  <c r="AL110" i="20"/>
  <c r="AK110" i="20"/>
  <c r="AK111" i="20"/>
  <c r="P111" i="20" s="1"/>
  <c r="AJ110" i="20"/>
  <c r="O110" i="20"/>
  <c r="AI110" i="20"/>
  <c r="N110" i="20"/>
  <c r="AH110" i="20"/>
  <c r="AG109" i="20"/>
  <c r="L109" i="20" s="1"/>
  <c r="AF109" i="20"/>
  <c r="K109" i="20" s="1"/>
  <c r="AE109" i="20"/>
  <c r="J109" i="20" s="1"/>
  <c r="AD109" i="20"/>
  <c r="I109" i="20" s="1"/>
  <c r="AC109" i="20"/>
  <c r="H109" i="20" s="1"/>
  <c r="AB109" i="20"/>
  <c r="G109" i="20" s="1"/>
  <c r="AA109" i="20"/>
  <c r="F109" i="20" s="1"/>
  <c r="Z109" i="20"/>
  <c r="E109" i="20"/>
  <c r="Y109" i="20"/>
  <c r="D109" i="20"/>
  <c r="X109" i="20"/>
  <c r="C109" i="20" s="1"/>
  <c r="W109" i="20"/>
  <c r="B109" i="20" s="1"/>
  <c r="AM108" i="20"/>
  <c r="R108" i="20" s="1"/>
  <c r="AL108" i="20"/>
  <c r="Q108" i="20" s="1"/>
  <c r="AL109" i="20"/>
  <c r="Q109" i="20" s="1"/>
  <c r="AK108" i="20"/>
  <c r="P108" i="20" s="1"/>
  <c r="AJ108" i="20"/>
  <c r="AJ109" i="20" s="1"/>
  <c r="O108" i="20"/>
  <c r="AI108" i="20"/>
  <c r="AI109" i="20" s="1"/>
  <c r="N109" i="20" s="1"/>
  <c r="AH108" i="20"/>
  <c r="AG107" i="20"/>
  <c r="L107" i="20"/>
  <c r="AF107" i="20"/>
  <c r="K107" i="20" s="1"/>
  <c r="AE107" i="20"/>
  <c r="J107" i="20" s="1"/>
  <c r="AD107" i="20"/>
  <c r="I107" i="20" s="1"/>
  <c r="AC107" i="20"/>
  <c r="H107" i="20" s="1"/>
  <c r="AB107" i="20"/>
  <c r="G107" i="20" s="1"/>
  <c r="AA107" i="20"/>
  <c r="F107" i="20"/>
  <c r="Z107" i="20"/>
  <c r="E107" i="20" s="1"/>
  <c r="Y107" i="20"/>
  <c r="D107" i="20" s="1"/>
  <c r="X107" i="20"/>
  <c r="C107" i="20" s="1"/>
  <c r="W107" i="20"/>
  <c r="B107" i="20" s="1"/>
  <c r="AL106" i="20"/>
  <c r="AK106" i="20"/>
  <c r="AK107" i="20" s="1"/>
  <c r="AJ106" i="20"/>
  <c r="AJ107" i="20" s="1"/>
  <c r="O107" i="20" s="1"/>
  <c r="O106" i="20"/>
  <c r="AI106" i="20"/>
  <c r="AI107" i="20" s="1"/>
  <c r="N107" i="20" s="1"/>
  <c r="AH106" i="20"/>
  <c r="M106" i="20"/>
  <c r="AG105" i="20"/>
  <c r="L105" i="20"/>
  <c r="AF105" i="20"/>
  <c r="K105" i="20"/>
  <c r="AE105" i="20"/>
  <c r="J105" i="20" s="1"/>
  <c r="AD105" i="20"/>
  <c r="I105" i="20"/>
  <c r="AC105" i="20"/>
  <c r="H105" i="20"/>
  <c r="AB105" i="20"/>
  <c r="G105" i="20"/>
  <c r="AA105" i="20"/>
  <c r="F105" i="20" s="1"/>
  <c r="Z105" i="20"/>
  <c r="E105" i="20"/>
  <c r="Y105" i="20"/>
  <c r="D105" i="20"/>
  <c r="X105" i="20"/>
  <c r="C105" i="20"/>
  <c r="W105" i="20"/>
  <c r="B105" i="20" s="1"/>
  <c r="AK104" i="20"/>
  <c r="P104" i="20"/>
  <c r="AJ104" i="20"/>
  <c r="AI104" i="20"/>
  <c r="AI105" i="20" s="1"/>
  <c r="N105" i="20" s="1"/>
  <c r="AH104" i="20"/>
  <c r="AH105" i="20" s="1"/>
  <c r="M105" i="20" s="1"/>
  <c r="AG103" i="20"/>
  <c r="L103" i="20"/>
  <c r="AF103" i="20"/>
  <c r="K103" i="20" s="1"/>
  <c r="AE103" i="20"/>
  <c r="J103" i="20" s="1"/>
  <c r="AD103" i="20"/>
  <c r="I103" i="20"/>
  <c r="AC103" i="20"/>
  <c r="H103" i="20"/>
  <c r="AB103" i="20"/>
  <c r="G103" i="20" s="1"/>
  <c r="AA103" i="20"/>
  <c r="F103" i="20" s="1"/>
  <c r="Z103" i="20"/>
  <c r="E103" i="20" s="1"/>
  <c r="Y103" i="20"/>
  <c r="D103" i="20" s="1"/>
  <c r="X103" i="20"/>
  <c r="C103" i="20" s="1"/>
  <c r="W103" i="20"/>
  <c r="B103" i="20"/>
  <c r="AJ102" i="20"/>
  <c r="AI102" i="20"/>
  <c r="N102" i="20"/>
  <c r="AH102" i="20"/>
  <c r="M102" i="20" s="1"/>
  <c r="AG101" i="20"/>
  <c r="L101" i="20" s="1"/>
  <c r="AF101" i="20"/>
  <c r="K101" i="20"/>
  <c r="AE101" i="20"/>
  <c r="J101" i="20" s="1"/>
  <c r="AD101" i="20"/>
  <c r="I101" i="20" s="1"/>
  <c r="AC101" i="20"/>
  <c r="H101" i="20"/>
  <c r="AB101" i="20"/>
  <c r="G101" i="20" s="1"/>
  <c r="AA101" i="20"/>
  <c r="F101" i="20"/>
  <c r="Z101" i="20"/>
  <c r="E101" i="20" s="1"/>
  <c r="Y101" i="20"/>
  <c r="D101" i="20"/>
  <c r="X101" i="20"/>
  <c r="C101" i="20" s="1"/>
  <c r="W101" i="20"/>
  <c r="B101" i="20"/>
  <c r="AI100" i="20"/>
  <c r="AI101" i="20" s="1"/>
  <c r="N101" i="20" s="1"/>
  <c r="AH100" i="20"/>
  <c r="AG99" i="20"/>
  <c r="L99" i="20"/>
  <c r="AF99" i="20"/>
  <c r="K99" i="20" s="1"/>
  <c r="AE99" i="20"/>
  <c r="J99" i="20" s="1"/>
  <c r="AD99" i="20"/>
  <c r="I99" i="20" s="1"/>
  <c r="AC99" i="20"/>
  <c r="H99" i="20" s="1"/>
  <c r="AB99" i="20"/>
  <c r="G99" i="20"/>
  <c r="AA99" i="20"/>
  <c r="F99" i="20" s="1"/>
  <c r="Z99" i="20"/>
  <c r="E99" i="20" s="1"/>
  <c r="Y99" i="20"/>
  <c r="D99" i="20"/>
  <c r="X99" i="20"/>
  <c r="C99" i="20" s="1"/>
  <c r="W99" i="20"/>
  <c r="B99" i="20" s="1"/>
  <c r="AH98" i="20"/>
  <c r="M98" i="20" s="1"/>
  <c r="AG97" i="20"/>
  <c r="L97" i="20"/>
  <c r="AF97" i="20"/>
  <c r="K97" i="20"/>
  <c r="AE97" i="20"/>
  <c r="J97" i="20" s="1"/>
  <c r="AD97" i="20"/>
  <c r="I97" i="20"/>
  <c r="AC97" i="20"/>
  <c r="H97" i="20" s="1"/>
  <c r="AB97" i="20"/>
  <c r="G97" i="20"/>
  <c r="AA97" i="20"/>
  <c r="F97" i="20" s="1"/>
  <c r="Z97" i="20"/>
  <c r="E97" i="20"/>
  <c r="Y97" i="20"/>
  <c r="D97" i="20"/>
  <c r="X97" i="20"/>
  <c r="C97" i="20"/>
  <c r="W97" i="20"/>
  <c r="B97" i="20" s="1"/>
  <c r="AF95" i="20"/>
  <c r="K95" i="20"/>
  <c r="AE95" i="20"/>
  <c r="J95" i="20"/>
  <c r="AD95" i="20"/>
  <c r="I95" i="20"/>
  <c r="AC95" i="20"/>
  <c r="H95" i="20" s="1"/>
  <c r="AB95" i="20"/>
  <c r="G95" i="20"/>
  <c r="AA95" i="20"/>
  <c r="F95" i="20"/>
  <c r="Z95" i="20"/>
  <c r="E95" i="20"/>
  <c r="Y95" i="20"/>
  <c r="D95" i="20" s="1"/>
  <c r="X95" i="20"/>
  <c r="C95" i="20"/>
  <c r="W95" i="20"/>
  <c r="B95" i="20"/>
  <c r="AE93" i="20"/>
  <c r="J93" i="20"/>
  <c r="AD93" i="20"/>
  <c r="I93" i="20" s="1"/>
  <c r="AC93" i="20"/>
  <c r="H93" i="20"/>
  <c r="AB93" i="20"/>
  <c r="G93" i="20" s="1"/>
  <c r="AA93" i="20"/>
  <c r="F93" i="20"/>
  <c r="Z93" i="20"/>
  <c r="E93" i="20" s="1"/>
  <c r="Y93" i="20"/>
  <c r="D93" i="20"/>
  <c r="X93" i="20"/>
  <c r="C93" i="20" s="1"/>
  <c r="W93" i="20"/>
  <c r="B93" i="20"/>
  <c r="AD91" i="20"/>
  <c r="I91" i="20" s="1"/>
  <c r="AC91" i="20"/>
  <c r="H91" i="20"/>
  <c r="AB91" i="20"/>
  <c r="G91" i="20"/>
  <c r="AA91" i="20"/>
  <c r="F91" i="20"/>
  <c r="Z91" i="20"/>
  <c r="E91" i="20" s="1"/>
  <c r="Y91" i="20"/>
  <c r="D91" i="20"/>
  <c r="X91" i="20"/>
  <c r="C91" i="20" s="1"/>
  <c r="W91" i="20"/>
  <c r="B91" i="20"/>
  <c r="AC89" i="20"/>
  <c r="H89" i="20" s="1"/>
  <c r="AB89" i="20"/>
  <c r="G89" i="20"/>
  <c r="AA89" i="20"/>
  <c r="F89" i="20"/>
  <c r="Z89" i="20"/>
  <c r="E89" i="20"/>
  <c r="Y89" i="20"/>
  <c r="D89" i="20" s="1"/>
  <c r="X89" i="20"/>
  <c r="C89" i="20"/>
  <c r="W89" i="20"/>
  <c r="B89" i="20"/>
  <c r="AB87" i="20"/>
  <c r="G87" i="20"/>
  <c r="AA87" i="20"/>
  <c r="F87" i="20" s="1"/>
  <c r="Z87" i="20"/>
  <c r="E87" i="20"/>
  <c r="Y87" i="20"/>
  <c r="D87" i="20"/>
  <c r="X87" i="20"/>
  <c r="C87" i="20"/>
  <c r="W87" i="20"/>
  <c r="B87" i="20" s="1"/>
  <c r="AA85" i="20"/>
  <c r="F85" i="20"/>
  <c r="Z85" i="20"/>
  <c r="E85" i="20"/>
  <c r="Y85" i="20"/>
  <c r="D85" i="20"/>
  <c r="X85" i="20"/>
  <c r="C85" i="20" s="1"/>
  <c r="W85" i="20"/>
  <c r="B85" i="20"/>
  <c r="Z83" i="20"/>
  <c r="E83" i="20" s="1"/>
  <c r="Y83" i="20"/>
  <c r="D83" i="20"/>
  <c r="X83" i="20"/>
  <c r="C83" i="20" s="1"/>
  <c r="W83" i="20"/>
  <c r="B83" i="20"/>
  <c r="Y81" i="20"/>
  <c r="D81" i="20" s="1"/>
  <c r="X81" i="20"/>
  <c r="C81" i="20"/>
  <c r="W81" i="20"/>
  <c r="B81" i="20" s="1"/>
  <c r="X79" i="20"/>
  <c r="C79" i="20"/>
  <c r="W79" i="20"/>
  <c r="B79" i="20"/>
  <c r="W77" i="20"/>
  <c r="B77" i="20"/>
  <c r="Q14" i="19"/>
  <c r="O13" i="19"/>
  <c r="P13" i="19" s="1"/>
  <c r="Q13" i="19" s="1"/>
  <c r="O15" i="19"/>
  <c r="P15" i="19" s="1"/>
  <c r="Q15" i="19" s="1"/>
  <c r="O16" i="19"/>
  <c r="P16" i="19" s="1"/>
  <c r="Q16" i="19" s="1"/>
  <c r="M15" i="19"/>
  <c r="L11" i="19"/>
  <c r="M11" i="19" s="1"/>
  <c r="L14" i="19"/>
  <c r="M14" i="19" s="1"/>
  <c r="I10" i="19"/>
  <c r="O10" i="19" s="1"/>
  <c r="P10" i="19" s="1"/>
  <c r="Q10" i="19" s="1"/>
  <c r="I11" i="19"/>
  <c r="O11" i="19" s="1"/>
  <c r="P11" i="19" s="1"/>
  <c r="Q11" i="19" s="1"/>
  <c r="I12" i="19"/>
  <c r="I13" i="19"/>
  <c r="L13" i="19" s="1"/>
  <c r="M13" i="19" s="1"/>
  <c r="I14" i="19"/>
  <c r="O14" i="19" s="1"/>
  <c r="P14" i="19" s="1"/>
  <c r="I15" i="19"/>
  <c r="L15" i="19" s="1"/>
  <c r="I16" i="19"/>
  <c r="L16" i="19" s="1"/>
  <c r="M16" i="19" s="1"/>
  <c r="I9" i="19"/>
  <c r="O9" i="19" s="1"/>
  <c r="P9" i="19" s="1"/>
  <c r="Q9" i="19" s="1"/>
  <c r="BK45" i="16"/>
  <c r="BK44" i="16"/>
  <c r="BK43" i="16"/>
  <c r="BK42" i="16"/>
  <c r="BK41" i="16"/>
  <c r="BK40" i="16"/>
  <c r="BK39" i="16"/>
  <c r="BK38" i="16"/>
  <c r="BK37" i="16"/>
  <c r="BK36" i="16"/>
  <c r="BK35" i="16"/>
  <c r="BK34" i="16"/>
  <c r="BK33" i="16"/>
  <c r="BK32" i="16"/>
  <c r="BK31" i="16"/>
  <c r="BK30" i="16"/>
  <c r="BK29" i="16"/>
  <c r="BK28" i="16"/>
  <c r="BK27" i="16"/>
  <c r="BK26" i="16"/>
  <c r="CF26" i="16"/>
  <c r="BJ45" i="16"/>
  <c r="BJ44" i="16"/>
  <c r="BJ43" i="16"/>
  <c r="BJ42" i="16"/>
  <c r="BJ41" i="16"/>
  <c r="BJ40" i="16"/>
  <c r="BJ39" i="16"/>
  <c r="BJ38" i="16"/>
  <c r="BJ37" i="16"/>
  <c r="BJ36" i="16"/>
  <c r="BJ35" i="16"/>
  <c r="BJ34" i="16"/>
  <c r="BJ33" i="16"/>
  <c r="BJ32" i="16"/>
  <c r="BJ31" i="16"/>
  <c r="BJ30" i="16"/>
  <c r="BJ29" i="16"/>
  <c r="BJ28" i="16"/>
  <c r="BJ27" i="16"/>
  <c r="BJ26" i="16"/>
  <c r="BJ25" i="16"/>
  <c r="CE25" i="16" s="1"/>
  <c r="BI45" i="16"/>
  <c r="BI44" i="16"/>
  <c r="BI43" i="16"/>
  <c r="BI42" i="16"/>
  <c r="BI41" i="16"/>
  <c r="BI40" i="16"/>
  <c r="BI39" i="16"/>
  <c r="BI38" i="16"/>
  <c r="BI37" i="16"/>
  <c r="BI36" i="16"/>
  <c r="BI35" i="16"/>
  <c r="BI34" i="16"/>
  <c r="BI33" i="16"/>
  <c r="BI32" i="16"/>
  <c r="BI31" i="16"/>
  <c r="BI30" i="16"/>
  <c r="BI29" i="16"/>
  <c r="BI28" i="16"/>
  <c r="BI27" i="16"/>
  <c r="BI26" i="16"/>
  <c r="BI25" i="16"/>
  <c r="BI24" i="16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BH45" i="16"/>
  <c r="BH44" i="16"/>
  <c r="BH43" i="16"/>
  <c r="BH42" i="16"/>
  <c r="BH41" i="16"/>
  <c r="BH40" i="16"/>
  <c r="BH39" i="16"/>
  <c r="BH38" i="16"/>
  <c r="BH37" i="16"/>
  <c r="BH36" i="16"/>
  <c r="BH35" i="16"/>
  <c r="BH34" i="16"/>
  <c r="BH33" i="16"/>
  <c r="BH32" i="16"/>
  <c r="BH31" i="16"/>
  <c r="BH30" i="16"/>
  <c r="BH29" i="16"/>
  <c r="BH28" i="16"/>
  <c r="BH27" i="16"/>
  <c r="BH26" i="16"/>
  <c r="BH25" i="16"/>
  <c r="BH24" i="16"/>
  <c r="BH23" i="16"/>
  <c r="CC23" i="16" s="1"/>
  <c r="CC24" i="16" s="1"/>
  <c r="CC25" i="16" s="1"/>
  <c r="CC26" i="16" s="1"/>
  <c r="CC27" i="16" s="1"/>
  <c r="CC28" i="16" s="1"/>
  <c r="CC29" i="16" s="1"/>
  <c r="CC30" i="16" s="1"/>
  <c r="CC31" i="16" s="1"/>
  <c r="CC32" i="16" s="1"/>
  <c r="CC33" i="16" s="1"/>
  <c r="CC34" i="16" s="1"/>
  <c r="CC35" i="16" s="1"/>
  <c r="CC36" i="16" s="1"/>
  <c r="CC37" i="16" s="1"/>
  <c r="CC38" i="16" s="1"/>
  <c r="CC39" i="16" s="1"/>
  <c r="CC40" i="16" s="1"/>
  <c r="CC41" i="16" s="1"/>
  <c r="CC42" i="16" s="1"/>
  <c r="CC43" i="16" s="1"/>
  <c r="CC44" i="16" s="1"/>
  <c r="CC45" i="16" s="1"/>
  <c r="BG45" i="16"/>
  <c r="BG44" i="16"/>
  <c r="BG43" i="16"/>
  <c r="BG42" i="16"/>
  <c r="BG41" i="16"/>
  <c r="BG40" i="16"/>
  <c r="BG39" i="16"/>
  <c r="BG38" i="16"/>
  <c r="BG37" i="16"/>
  <c r="BG36" i="16"/>
  <c r="BG35" i="16"/>
  <c r="BG34" i="16"/>
  <c r="BG33" i="16"/>
  <c r="BG32" i="16"/>
  <c r="BG31" i="16"/>
  <c r="BG30" i="16"/>
  <c r="BG29" i="16"/>
  <c r="BG28" i="16"/>
  <c r="BG27" i="16"/>
  <c r="BG26" i="16"/>
  <c r="BG25" i="16"/>
  <c r="BG24" i="16"/>
  <c r="BG23" i="16"/>
  <c r="BG22" i="16"/>
  <c r="CB22" i="16" s="1"/>
  <c r="CB23" i="16" s="1"/>
  <c r="CB24" i="16" s="1"/>
  <c r="CB25" i="16" s="1"/>
  <c r="CB26" i="16" s="1"/>
  <c r="CB27" i="16" s="1"/>
  <c r="CB28" i="16" s="1"/>
  <c r="CB29" i="16" s="1"/>
  <c r="CB30" i="16" s="1"/>
  <c r="CB31" i="16" s="1"/>
  <c r="CB32" i="16" s="1"/>
  <c r="CB33" i="16" s="1"/>
  <c r="CB34" i="16" s="1"/>
  <c r="CB35" i="16" s="1"/>
  <c r="CB36" i="16" s="1"/>
  <c r="CB37" i="16" s="1"/>
  <c r="CB38" i="16" s="1"/>
  <c r="CB39" i="16" s="1"/>
  <c r="CB40" i="16" s="1"/>
  <c r="CB41" i="16" s="1"/>
  <c r="CB42" i="16" s="1"/>
  <c r="CB43" i="16" s="1"/>
  <c r="CB44" i="16" s="1"/>
  <c r="CB45" i="16" s="1"/>
  <c r="BF45" i="16"/>
  <c r="BF44" i="16"/>
  <c r="BF43" i="16"/>
  <c r="BF42" i="16"/>
  <c r="BF41" i="16"/>
  <c r="BF40" i="16"/>
  <c r="BF39" i="16"/>
  <c r="BF38" i="16"/>
  <c r="BF37" i="16"/>
  <c r="BF36" i="16"/>
  <c r="BF35" i="16"/>
  <c r="BF34" i="16"/>
  <c r="BF33" i="16"/>
  <c r="BF32" i="16"/>
  <c r="BF31" i="16"/>
  <c r="BF30" i="16"/>
  <c r="BF29" i="16"/>
  <c r="BF28" i="16"/>
  <c r="BF27" i="16"/>
  <c r="BF26" i="16"/>
  <c r="BF25" i="16"/>
  <c r="BF24" i="16"/>
  <c r="BF23" i="16"/>
  <c r="BF22" i="16"/>
  <c r="BF21" i="16"/>
  <c r="CA21" i="16"/>
  <c r="BE45" i="16"/>
  <c r="BE44" i="16"/>
  <c r="BE43" i="16"/>
  <c r="BE42" i="16"/>
  <c r="BE41" i="16"/>
  <c r="BE40" i="16"/>
  <c r="BE39" i="16"/>
  <c r="BE38" i="16"/>
  <c r="BE37" i="16"/>
  <c r="BE36" i="16"/>
  <c r="BE35" i="16"/>
  <c r="BE34" i="16"/>
  <c r="BE33" i="16"/>
  <c r="BE32" i="16"/>
  <c r="BE31" i="16"/>
  <c r="BE30" i="16"/>
  <c r="BE29" i="16"/>
  <c r="BE28" i="16"/>
  <c r="BE27" i="16"/>
  <c r="BE26" i="16"/>
  <c r="BE25" i="16"/>
  <c r="BE24" i="16"/>
  <c r="BE23" i="16"/>
  <c r="BE22" i="16"/>
  <c r="BE21" i="16"/>
  <c r="BE20" i="16"/>
  <c r="BZ20" i="16"/>
  <c r="BZ21" i="16" s="1"/>
  <c r="BZ22" i="16" s="1"/>
  <c r="BZ23" i="16" s="1"/>
  <c r="BZ24" i="16" s="1"/>
  <c r="BZ25" i="16" s="1"/>
  <c r="BZ26" i="16" s="1"/>
  <c r="BZ27" i="16" s="1"/>
  <c r="BZ28" i="16" s="1"/>
  <c r="BZ29" i="16" s="1"/>
  <c r="BZ30" i="16" s="1"/>
  <c r="BZ31" i="16" s="1"/>
  <c r="BZ32" i="16" s="1"/>
  <c r="BZ33" i="16" s="1"/>
  <c r="BZ34" i="16" s="1"/>
  <c r="BZ35" i="16" s="1"/>
  <c r="BZ36" i="16" s="1"/>
  <c r="BZ37" i="16" s="1"/>
  <c r="BZ38" i="16" s="1"/>
  <c r="BZ39" i="16" s="1"/>
  <c r="BZ40" i="16" s="1"/>
  <c r="BZ41" i="16" s="1"/>
  <c r="BZ42" i="16" s="1"/>
  <c r="BZ43" i="16" s="1"/>
  <c r="BZ44" i="16" s="1"/>
  <c r="BZ45" i="16" s="1"/>
  <c r="BD45" i="16"/>
  <c r="BD44" i="16"/>
  <c r="BD43" i="16"/>
  <c r="BD42" i="16"/>
  <c r="BD41" i="16"/>
  <c r="BD40" i="16"/>
  <c r="BD39" i="16"/>
  <c r="BD38" i="16"/>
  <c r="BD37" i="16"/>
  <c r="BD36" i="16"/>
  <c r="BD35" i="16"/>
  <c r="BD34" i="16"/>
  <c r="BD33" i="16"/>
  <c r="BD32" i="16"/>
  <c r="BD31" i="16"/>
  <c r="BD30" i="16"/>
  <c r="BD29" i="16"/>
  <c r="BD28" i="16"/>
  <c r="BD27" i="16"/>
  <c r="BD26" i="16"/>
  <c r="BD25" i="16"/>
  <c r="BD24" i="16"/>
  <c r="BD23" i="16"/>
  <c r="BD22" i="16"/>
  <c r="BD21" i="16"/>
  <c r="BD20" i="16"/>
  <c r="BD19" i="16"/>
  <c r="BY19" i="16" s="1"/>
  <c r="BC45" i="16"/>
  <c r="BC44" i="16"/>
  <c r="BC43" i="16"/>
  <c r="BC42" i="16"/>
  <c r="BC41" i="16"/>
  <c r="BC40" i="16"/>
  <c r="BC39" i="16"/>
  <c r="BC38" i="16"/>
  <c r="BC37" i="16"/>
  <c r="BC36" i="16"/>
  <c r="BC35" i="16"/>
  <c r="BC34" i="16"/>
  <c r="BC33" i="16"/>
  <c r="BC32" i="16"/>
  <c r="BC31" i="16"/>
  <c r="BC30" i="16"/>
  <c r="BC29" i="16"/>
  <c r="BC28" i="16"/>
  <c r="BC27" i="16"/>
  <c r="BC26" i="16"/>
  <c r="BC25" i="16"/>
  <c r="BC24" i="16"/>
  <c r="BC23" i="16"/>
  <c r="BC22" i="16"/>
  <c r="BC21" i="16"/>
  <c r="BC20" i="16"/>
  <c r="BC19" i="16"/>
  <c r="BC18" i="16"/>
  <c r="BX18" i="16"/>
  <c r="BX19" i="16" s="1"/>
  <c r="BX20" i="16" s="1"/>
  <c r="BX21" i="16" s="1"/>
  <c r="BX22" i="16" s="1"/>
  <c r="BX23" i="16" s="1"/>
  <c r="BX24" i="16" s="1"/>
  <c r="BX25" i="16" s="1"/>
  <c r="BX26" i="16" s="1"/>
  <c r="BX27" i="16" s="1"/>
  <c r="BX28" i="16" s="1"/>
  <c r="BX29" i="16" s="1"/>
  <c r="BX30" i="16" s="1"/>
  <c r="BX31" i="16" s="1"/>
  <c r="BX32" i="16" s="1"/>
  <c r="BX33" i="16" s="1"/>
  <c r="BX34" i="16" s="1"/>
  <c r="BX35" i="16" s="1"/>
  <c r="BX36" i="16" s="1"/>
  <c r="BX37" i="16" s="1"/>
  <c r="BX38" i="16" s="1"/>
  <c r="BX39" i="16" s="1"/>
  <c r="BX40" i="16" s="1"/>
  <c r="BX41" i="16" s="1"/>
  <c r="BX42" i="16" s="1"/>
  <c r="BX43" i="16" s="1"/>
  <c r="BX44" i="16" s="1"/>
  <c r="BX45" i="16" s="1"/>
  <c r="BB45" i="16"/>
  <c r="BB44" i="16"/>
  <c r="BB43" i="16"/>
  <c r="BB42" i="16"/>
  <c r="BB41" i="16"/>
  <c r="BB40" i="16"/>
  <c r="BB39" i="16"/>
  <c r="BB38" i="16"/>
  <c r="BB37" i="16"/>
  <c r="BB36" i="16"/>
  <c r="BB35" i="16"/>
  <c r="BB34" i="16"/>
  <c r="BB33" i="16"/>
  <c r="BB32" i="16"/>
  <c r="BB31" i="16"/>
  <c r="BB30" i="16"/>
  <c r="BB29" i="16"/>
  <c r="BB28" i="16"/>
  <c r="BB27" i="16"/>
  <c r="BB26" i="16"/>
  <c r="BB25" i="16"/>
  <c r="BB24" i="16"/>
  <c r="BB23" i="16"/>
  <c r="BB22" i="16"/>
  <c r="BB21" i="16"/>
  <c r="BB20" i="16"/>
  <c r="BB19" i="16"/>
  <c r="BB18" i="16"/>
  <c r="BB17" i="16"/>
  <c r="BW17" i="16"/>
  <c r="BA45" i="16"/>
  <c r="BA44" i="16"/>
  <c r="BA43" i="16"/>
  <c r="BA42" i="16"/>
  <c r="BA41" i="16"/>
  <c r="BA40" i="16"/>
  <c r="BA39" i="16"/>
  <c r="BA38" i="16"/>
  <c r="BA37" i="16"/>
  <c r="BA36" i="16"/>
  <c r="BA35" i="16"/>
  <c r="BA34" i="16"/>
  <c r="BA33" i="16"/>
  <c r="BA32" i="16"/>
  <c r="BA31" i="16"/>
  <c r="BA30" i="16"/>
  <c r="BA29" i="16"/>
  <c r="BA28" i="16"/>
  <c r="BA27" i="16"/>
  <c r="BA26" i="16"/>
  <c r="BA25" i="16"/>
  <c r="BA24" i="16"/>
  <c r="BA23" i="16"/>
  <c r="BA22" i="16"/>
  <c r="BA21" i="16"/>
  <c r="BA20" i="16"/>
  <c r="BA19" i="16"/>
  <c r="BA18" i="16"/>
  <c r="BA17" i="16"/>
  <c r="BA16" i="16"/>
  <c r="BV16" i="16" s="1"/>
  <c r="AZ45" i="16"/>
  <c r="AZ44" i="16"/>
  <c r="AZ43" i="16"/>
  <c r="AZ42" i="16"/>
  <c r="AZ41" i="16"/>
  <c r="AZ40" i="16"/>
  <c r="AZ39" i="16"/>
  <c r="AZ38" i="16"/>
  <c r="AZ37" i="16"/>
  <c r="AZ36" i="16"/>
  <c r="AZ35" i="16"/>
  <c r="AZ34" i="16"/>
  <c r="AZ33" i="16"/>
  <c r="AZ32" i="16"/>
  <c r="AZ31" i="16"/>
  <c r="AZ30" i="16"/>
  <c r="AZ29" i="16"/>
  <c r="AZ28" i="16"/>
  <c r="AZ27" i="16"/>
  <c r="AZ26" i="16"/>
  <c r="AZ25" i="16"/>
  <c r="AZ24" i="16"/>
  <c r="AZ23" i="16"/>
  <c r="AZ22" i="16"/>
  <c r="AZ21" i="16"/>
  <c r="AZ20" i="16"/>
  <c r="AZ19" i="16"/>
  <c r="AZ18" i="16"/>
  <c r="AZ17" i="16"/>
  <c r="AZ16" i="16"/>
  <c r="AZ15" i="16"/>
  <c r="BU15" i="16" s="1"/>
  <c r="BU16" i="16" s="1"/>
  <c r="AY45" i="16"/>
  <c r="AY44" i="16"/>
  <c r="AY43" i="16"/>
  <c r="AY42" i="16"/>
  <c r="AY41" i="16"/>
  <c r="AY40" i="16"/>
  <c r="AY39" i="16"/>
  <c r="AY38" i="16"/>
  <c r="AY37" i="16"/>
  <c r="AY36" i="16"/>
  <c r="AY35" i="16"/>
  <c r="AY34" i="16"/>
  <c r="AY33" i="16"/>
  <c r="AY32" i="16"/>
  <c r="AY31" i="16"/>
  <c r="AY30" i="16"/>
  <c r="AY29" i="16"/>
  <c r="AY28" i="16"/>
  <c r="AY27" i="16"/>
  <c r="AY26" i="16"/>
  <c r="AY25" i="16"/>
  <c r="AY24" i="16"/>
  <c r="AY23" i="16"/>
  <c r="AY22" i="16"/>
  <c r="AY21" i="16"/>
  <c r="AY20" i="16"/>
  <c r="AY19" i="16"/>
  <c r="AY18" i="16"/>
  <c r="AY17" i="16"/>
  <c r="AY16" i="16"/>
  <c r="AY15" i="16"/>
  <c r="BT15" i="16" s="1"/>
  <c r="BT16" i="16" s="1"/>
  <c r="BT17" i="16" s="1"/>
  <c r="BT18" i="16" s="1"/>
  <c r="BT19" i="16" s="1"/>
  <c r="BT20" i="16" s="1"/>
  <c r="BT21" i="16" s="1"/>
  <c r="BT22" i="16" s="1"/>
  <c r="BT23" i="16" s="1"/>
  <c r="BT24" i="16" s="1"/>
  <c r="BT25" i="16" s="1"/>
  <c r="BT26" i="16" s="1"/>
  <c r="BT27" i="16" s="1"/>
  <c r="BT28" i="16" s="1"/>
  <c r="BT29" i="16" s="1"/>
  <c r="BT30" i="16" s="1"/>
  <c r="BT31" i="16" s="1"/>
  <c r="BT32" i="16" s="1"/>
  <c r="BT33" i="16" s="1"/>
  <c r="BT34" i="16" s="1"/>
  <c r="BT35" i="16" s="1"/>
  <c r="BT36" i="16" s="1"/>
  <c r="BT37" i="16" s="1"/>
  <c r="BT38" i="16" s="1"/>
  <c r="BT39" i="16" s="1"/>
  <c r="BT40" i="16" s="1"/>
  <c r="BT41" i="16" s="1"/>
  <c r="BT42" i="16" s="1"/>
  <c r="BT43" i="16" s="1"/>
  <c r="BT44" i="16" s="1"/>
  <c r="BT45" i="16" s="1"/>
  <c r="AY14" i="16"/>
  <c r="BT14" i="16"/>
  <c r="AX45" i="16"/>
  <c r="AX44" i="16"/>
  <c r="AX43" i="16"/>
  <c r="AX42" i="16"/>
  <c r="AX41" i="16"/>
  <c r="AX40" i="16"/>
  <c r="AX39" i="16"/>
  <c r="AX38" i="16"/>
  <c r="AX37" i="16"/>
  <c r="AX36" i="16"/>
  <c r="AX35" i="16"/>
  <c r="AX34" i="16"/>
  <c r="AX33" i="16"/>
  <c r="AX32" i="16"/>
  <c r="AX31" i="16"/>
  <c r="AX30" i="16"/>
  <c r="AX29" i="16"/>
  <c r="AX28" i="16"/>
  <c r="AX27" i="16"/>
  <c r="AX26" i="16"/>
  <c r="AX25" i="16"/>
  <c r="AX24" i="16"/>
  <c r="AX23" i="16"/>
  <c r="AX22" i="16"/>
  <c r="AX21" i="16"/>
  <c r="AX20" i="16"/>
  <c r="AX19" i="16"/>
  <c r="AX18" i="16"/>
  <c r="AX17" i="16"/>
  <c r="AX16" i="16"/>
  <c r="AX15" i="16"/>
  <c r="AX14" i="16"/>
  <c r="AX13" i="16"/>
  <c r="BS13" i="16"/>
  <c r="AW45" i="16"/>
  <c r="AW44" i="16"/>
  <c r="AW43" i="16"/>
  <c r="AW42" i="16"/>
  <c r="AW41" i="16"/>
  <c r="AW40" i="16"/>
  <c r="AW39" i="16"/>
  <c r="AW38" i="16"/>
  <c r="AW37" i="16"/>
  <c r="AW36" i="16"/>
  <c r="AW35" i="16"/>
  <c r="AW34" i="16"/>
  <c r="AW33" i="16"/>
  <c r="AW32" i="16"/>
  <c r="AW31" i="16"/>
  <c r="AW30" i="16"/>
  <c r="AW29" i="16"/>
  <c r="AW28" i="16"/>
  <c r="AW27" i="16"/>
  <c r="AW26" i="16"/>
  <c r="AW25" i="16"/>
  <c r="AW24" i="16"/>
  <c r="AW23" i="16"/>
  <c r="AW22" i="16"/>
  <c r="AW21" i="16"/>
  <c r="AW20" i="16"/>
  <c r="AW19" i="16"/>
  <c r="AW18" i="16"/>
  <c r="AW17" i="16"/>
  <c r="AW16" i="16"/>
  <c r="AW15" i="16"/>
  <c r="AW14" i="16"/>
  <c r="AW13" i="16"/>
  <c r="AW12" i="16"/>
  <c r="BR12" i="16" s="1"/>
  <c r="BR13" i="16" s="1"/>
  <c r="BR14" i="16" s="1"/>
  <c r="BR15" i="16" s="1"/>
  <c r="BR16" i="16" s="1"/>
  <c r="BR17" i="16" s="1"/>
  <c r="BR18" i="16" s="1"/>
  <c r="BR19" i="16" s="1"/>
  <c r="BR20" i="16" s="1"/>
  <c r="BR21" i="16" s="1"/>
  <c r="BR22" i="16" s="1"/>
  <c r="BR23" i="16" s="1"/>
  <c r="BR24" i="16" s="1"/>
  <c r="BR25" i="16" s="1"/>
  <c r="BR26" i="16" s="1"/>
  <c r="BR27" i="16" s="1"/>
  <c r="BR28" i="16" s="1"/>
  <c r="BR29" i="16" s="1"/>
  <c r="BR30" i="16" s="1"/>
  <c r="BR31" i="16" s="1"/>
  <c r="BR32" i="16" s="1"/>
  <c r="BR33" i="16" s="1"/>
  <c r="BR34" i="16" s="1"/>
  <c r="BR35" i="16" s="1"/>
  <c r="BR36" i="16" s="1"/>
  <c r="BR37" i="16" s="1"/>
  <c r="BR38" i="16" s="1"/>
  <c r="BR39" i="16" s="1"/>
  <c r="BR40" i="16" s="1"/>
  <c r="BR41" i="16" s="1"/>
  <c r="BR42" i="16" s="1"/>
  <c r="BR43" i="16" s="1"/>
  <c r="BR44" i="16" s="1"/>
  <c r="BR45" i="16" s="1"/>
  <c r="AV45" i="16"/>
  <c r="AV44" i="16"/>
  <c r="AV43" i="16"/>
  <c r="AV42" i="16"/>
  <c r="AV41" i="16"/>
  <c r="AV40" i="16"/>
  <c r="AV39" i="16"/>
  <c r="AV38" i="16"/>
  <c r="AV37" i="16"/>
  <c r="AV36" i="16"/>
  <c r="AV35" i="16"/>
  <c r="AV34" i="16"/>
  <c r="AV33" i="16"/>
  <c r="AV32" i="16"/>
  <c r="AV31" i="16"/>
  <c r="AV30" i="16"/>
  <c r="AV29" i="16"/>
  <c r="AV28" i="16"/>
  <c r="AV27" i="16"/>
  <c r="AV26" i="16"/>
  <c r="AV25" i="16"/>
  <c r="AV24" i="16"/>
  <c r="AV23" i="16"/>
  <c r="AV22" i="16"/>
  <c r="AV21" i="16"/>
  <c r="AV20" i="16"/>
  <c r="AV19" i="16"/>
  <c r="AV18" i="16"/>
  <c r="AV17" i="16"/>
  <c r="AV16" i="16"/>
  <c r="AV15" i="16"/>
  <c r="AV14" i="16"/>
  <c r="AV13" i="16"/>
  <c r="AV12" i="16"/>
  <c r="AU45" i="16"/>
  <c r="AU44" i="16"/>
  <c r="AU43" i="16"/>
  <c r="AU42" i="16"/>
  <c r="AU41" i="16"/>
  <c r="AU40" i="16"/>
  <c r="AU39" i="16"/>
  <c r="AU38" i="16"/>
  <c r="AU37" i="16"/>
  <c r="AU36" i="16"/>
  <c r="AU35" i="16"/>
  <c r="AU34" i="16"/>
  <c r="AU33" i="16"/>
  <c r="AU32" i="16"/>
  <c r="AU31" i="16"/>
  <c r="AU30" i="16"/>
  <c r="AU29" i="16"/>
  <c r="AU28" i="16"/>
  <c r="AU27" i="16"/>
  <c r="AU26" i="16"/>
  <c r="AU25" i="16"/>
  <c r="AU24" i="16"/>
  <c r="AU23" i="16"/>
  <c r="AU22" i="16"/>
  <c r="AU21" i="16"/>
  <c r="AU20" i="16"/>
  <c r="AU19" i="16"/>
  <c r="AU18" i="16"/>
  <c r="AU17" i="16"/>
  <c r="AU16" i="16"/>
  <c r="AU15" i="16"/>
  <c r="AU14" i="16"/>
  <c r="AU13" i="16"/>
  <c r="AU12" i="16"/>
  <c r="BP12" i="16"/>
  <c r="AT45" i="16"/>
  <c r="AT44" i="16"/>
  <c r="AT43" i="16"/>
  <c r="AT42" i="16"/>
  <c r="AT41" i="16"/>
  <c r="AT40" i="16"/>
  <c r="AT39" i="16"/>
  <c r="AT38" i="16"/>
  <c r="AT37" i="16"/>
  <c r="AT36" i="16"/>
  <c r="AT35" i="16"/>
  <c r="AT34" i="16"/>
  <c r="AT33" i="16"/>
  <c r="AT32" i="16"/>
  <c r="AT31" i="16"/>
  <c r="AT30" i="16"/>
  <c r="AT29" i="16"/>
  <c r="AT28" i="16"/>
  <c r="AT27" i="16"/>
  <c r="AT26" i="16"/>
  <c r="AT25" i="16"/>
  <c r="AT24" i="16"/>
  <c r="AT23" i="16"/>
  <c r="AT22" i="16"/>
  <c r="AT21" i="16"/>
  <c r="AT20" i="16"/>
  <c r="AT19" i="16"/>
  <c r="AT18" i="16"/>
  <c r="AT17" i="16"/>
  <c r="AT16" i="16"/>
  <c r="AT15" i="16"/>
  <c r="AT14" i="16"/>
  <c r="AT13" i="16"/>
  <c r="AT12" i="16"/>
  <c r="BO12" i="16" s="1"/>
  <c r="BO13" i="16" s="1"/>
  <c r="BO14" i="16" s="1"/>
  <c r="BO15" i="16" s="1"/>
  <c r="BO16" i="16" s="1"/>
  <c r="BO17" i="16" s="1"/>
  <c r="BO18" i="16" s="1"/>
  <c r="BO19" i="16" s="1"/>
  <c r="BO20" i="16" s="1"/>
  <c r="BO21" i="16" s="1"/>
  <c r="BO22" i="16" s="1"/>
  <c r="BO23" i="16" s="1"/>
  <c r="BO24" i="16" s="1"/>
  <c r="BO25" i="16" s="1"/>
  <c r="BO26" i="16" s="1"/>
  <c r="BO27" i="16" s="1"/>
  <c r="BO28" i="16" s="1"/>
  <c r="BO29" i="16" s="1"/>
  <c r="BO30" i="16" s="1"/>
  <c r="BO31" i="16" s="1"/>
  <c r="BO32" i="16" s="1"/>
  <c r="BO33" i="16" s="1"/>
  <c r="BO34" i="16" s="1"/>
  <c r="BO35" i="16" s="1"/>
  <c r="BO36" i="16" s="1"/>
  <c r="BO37" i="16" s="1"/>
  <c r="BO38" i="16" s="1"/>
  <c r="BO39" i="16" s="1"/>
  <c r="BO40" i="16" s="1"/>
  <c r="BO41" i="16" s="1"/>
  <c r="BO42" i="16" s="1"/>
  <c r="BO43" i="16" s="1"/>
  <c r="BO44" i="16" s="1"/>
  <c r="BO45" i="16" s="1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69" i="16"/>
  <c r="AH69" i="16" s="1"/>
  <c r="AH70" i="16" s="1"/>
  <c r="AH71" i="16" s="1"/>
  <c r="AH72" i="16" s="1"/>
  <c r="AH73" i="16" s="1"/>
  <c r="AH74" i="16" s="1"/>
  <c r="AH75" i="16" s="1"/>
  <c r="AH76" i="16" s="1"/>
  <c r="AH77" i="16" s="1"/>
  <c r="AH78" i="16" s="1"/>
  <c r="AH79" i="16" s="1"/>
  <c r="AH80" i="16" s="1"/>
  <c r="AH81" i="16" s="1"/>
  <c r="AH82" i="16" s="1"/>
  <c r="AH83" i="16" s="1"/>
  <c r="AH84" i="16" s="1"/>
  <c r="AH85" i="16" s="1"/>
  <c r="AH86" i="16" s="1"/>
  <c r="AH87" i="16" s="1"/>
  <c r="AH88" i="16" s="1"/>
  <c r="AH89" i="16" s="1"/>
  <c r="AH90" i="16" s="1"/>
  <c r="AH91" i="16" s="1"/>
  <c r="AH92" i="16" s="1"/>
  <c r="AH93" i="16" s="1"/>
  <c r="AH94" i="16" s="1"/>
  <c r="AH95" i="16" s="1"/>
  <c r="AH96" i="16" s="1"/>
  <c r="AH97" i="16" s="1"/>
  <c r="AH98" i="16" s="1"/>
  <c r="AH99" i="16" s="1"/>
  <c r="AH100" i="16" s="1"/>
  <c r="AH101" i="16" s="1"/>
  <c r="AH102" i="16" s="1"/>
  <c r="AH103" i="16" s="1"/>
  <c r="AH104" i="16" s="1"/>
  <c r="AH105" i="16" s="1"/>
  <c r="AH106" i="16" s="1"/>
  <c r="AH107" i="16" s="1"/>
  <c r="AH108" i="16" s="1"/>
  <c r="AH109" i="16" s="1"/>
  <c r="AH110" i="16" s="1"/>
  <c r="AH111" i="16" s="1"/>
  <c r="AH112" i="16" s="1"/>
  <c r="AH113" i="16" s="1"/>
  <c r="AH114" i="16" s="1"/>
  <c r="AH115" i="16" s="1"/>
  <c r="AH116" i="16" s="1"/>
  <c r="AH117" i="16" s="1"/>
  <c r="AB9" i="18"/>
  <c r="AB10" i="18"/>
  <c r="AC10" i="18"/>
  <c r="AB11" i="18"/>
  <c r="AC11" i="18"/>
  <c r="AD11" i="18"/>
  <c r="AB12" i="18"/>
  <c r="AC12" i="18"/>
  <c r="AD12" i="18"/>
  <c r="AE12" i="18"/>
  <c r="AB13" i="18"/>
  <c r="AC13" i="18"/>
  <c r="AD13" i="18"/>
  <c r="AE13" i="18"/>
  <c r="AF13" i="18"/>
  <c r="AB14" i="18"/>
  <c r="AC14" i="18"/>
  <c r="AD14" i="18"/>
  <c r="AE14" i="18"/>
  <c r="AF14" i="18"/>
  <c r="AG14" i="18"/>
  <c r="AB15" i="18"/>
  <c r="AC15" i="18"/>
  <c r="AD15" i="18"/>
  <c r="AE15" i="18"/>
  <c r="AF15" i="18"/>
  <c r="AG15" i="18"/>
  <c r="AH15" i="18"/>
  <c r="AB16" i="18"/>
  <c r="AC16" i="18"/>
  <c r="AD16" i="18"/>
  <c r="AE16" i="18"/>
  <c r="AF16" i="18"/>
  <c r="AG16" i="18"/>
  <c r="AH16" i="18"/>
  <c r="AI16" i="18"/>
  <c r="AB17" i="18"/>
  <c r="AC17" i="18"/>
  <c r="AD17" i="18"/>
  <c r="AE17" i="18"/>
  <c r="AF17" i="18"/>
  <c r="AG17" i="18"/>
  <c r="AH17" i="18"/>
  <c r="AI17" i="18"/>
  <c r="AJ17" i="18"/>
  <c r="AB18" i="18"/>
  <c r="AC18" i="18"/>
  <c r="AD18" i="18"/>
  <c r="AE18" i="18"/>
  <c r="AF18" i="18"/>
  <c r="AG18" i="18"/>
  <c r="AH18" i="18"/>
  <c r="AI18" i="18"/>
  <c r="AJ18" i="18"/>
  <c r="AB19" i="18"/>
  <c r="AC19" i="18"/>
  <c r="AD19" i="18"/>
  <c r="AE19" i="18"/>
  <c r="AF19" i="18"/>
  <c r="AG19" i="18"/>
  <c r="AH19" i="18"/>
  <c r="AI19" i="18"/>
  <c r="AJ19" i="18"/>
  <c r="AB20" i="18"/>
  <c r="AC20" i="18"/>
  <c r="AD20" i="18"/>
  <c r="AE20" i="18"/>
  <c r="AF20" i="18"/>
  <c r="AG20" i="18"/>
  <c r="AH20" i="18"/>
  <c r="AI20" i="18"/>
  <c r="AJ20" i="18"/>
  <c r="AB21" i="18"/>
  <c r="AC21" i="18"/>
  <c r="AD21" i="18"/>
  <c r="AE21" i="18"/>
  <c r="AF21" i="18"/>
  <c r="AG21" i="18"/>
  <c r="AH21" i="18"/>
  <c r="AI21" i="18"/>
  <c r="AJ21" i="18"/>
  <c r="AB22" i="18"/>
  <c r="AC22" i="18"/>
  <c r="AD22" i="18"/>
  <c r="AE22" i="18"/>
  <c r="AF22" i="18"/>
  <c r="AG22" i="18"/>
  <c r="AH22" i="18"/>
  <c r="AI22" i="18"/>
  <c r="AJ22" i="18"/>
  <c r="AB23" i="18"/>
  <c r="AC23" i="18"/>
  <c r="AD23" i="18"/>
  <c r="AE23" i="18"/>
  <c r="AF23" i="18"/>
  <c r="AG23" i="18"/>
  <c r="AH23" i="18"/>
  <c r="AI23" i="18"/>
  <c r="AJ23" i="18"/>
  <c r="AB24" i="18"/>
  <c r="AC24" i="18"/>
  <c r="AD24" i="18"/>
  <c r="AE24" i="18"/>
  <c r="AF24" i="18"/>
  <c r="AG24" i="18"/>
  <c r="AH24" i="18"/>
  <c r="AI24" i="18"/>
  <c r="AJ24" i="18"/>
  <c r="AB25" i="18"/>
  <c r="AC25" i="18"/>
  <c r="AD25" i="18"/>
  <c r="AE25" i="18"/>
  <c r="AF25" i="18"/>
  <c r="AG25" i="18"/>
  <c r="AH25" i="18"/>
  <c r="AI25" i="18"/>
  <c r="AJ25" i="18"/>
  <c r="AB26" i="18"/>
  <c r="AC26" i="18"/>
  <c r="AD26" i="18"/>
  <c r="AE26" i="18"/>
  <c r="AF26" i="18"/>
  <c r="AG26" i="18"/>
  <c r="AH26" i="18"/>
  <c r="AI26" i="18"/>
  <c r="AJ26" i="18"/>
  <c r="AB27" i="18"/>
  <c r="AC27" i="18"/>
  <c r="AD27" i="18"/>
  <c r="AE27" i="18"/>
  <c r="AF27" i="18"/>
  <c r="AG27" i="18"/>
  <c r="AH27" i="18"/>
  <c r="AI27" i="18"/>
  <c r="AJ27" i="18"/>
  <c r="AB28" i="18"/>
  <c r="AC28" i="18"/>
  <c r="AD28" i="18"/>
  <c r="AE28" i="18"/>
  <c r="AF28" i="18"/>
  <c r="AG28" i="18"/>
  <c r="AH28" i="18"/>
  <c r="AI28" i="18"/>
  <c r="AJ28" i="18"/>
  <c r="AB29" i="18"/>
  <c r="AC29" i="18"/>
  <c r="AD29" i="18"/>
  <c r="AE29" i="18"/>
  <c r="AF29" i="18"/>
  <c r="AG29" i="18"/>
  <c r="AH29" i="18"/>
  <c r="AI29" i="18"/>
  <c r="AJ29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8" i="18"/>
  <c r="Z23" i="17"/>
  <c r="AN23" i="17" s="1"/>
  <c r="BB23" i="17" s="1"/>
  <c r="Z24" i="17"/>
  <c r="AN24" i="17"/>
  <c r="BB24" i="17" s="1"/>
  <c r="Z25" i="17"/>
  <c r="AN25" i="17" s="1"/>
  <c r="AO25" i="17" s="1"/>
  <c r="BB25" i="17"/>
  <c r="Z26" i="17"/>
  <c r="AN26" i="17"/>
  <c r="AO26" i="17" s="1"/>
  <c r="BC26" i="17" s="1"/>
  <c r="Z27" i="17"/>
  <c r="AN27" i="17" s="1"/>
  <c r="AO27" i="17" s="1"/>
  <c r="BC27" i="17" s="1"/>
  <c r="Z28" i="17"/>
  <c r="AN28" i="17" s="1"/>
  <c r="AO28" i="17" s="1"/>
  <c r="BC28" i="17" s="1"/>
  <c r="Z29" i="17"/>
  <c r="AN29" i="17"/>
  <c r="BB29" i="17"/>
  <c r="Z30" i="17"/>
  <c r="AN30" i="17"/>
  <c r="BB30" i="17" s="1"/>
  <c r="Z31" i="17"/>
  <c r="AN31" i="17"/>
  <c r="AO31" i="17" s="1"/>
  <c r="BB31" i="17"/>
  <c r="Z32" i="17"/>
  <c r="AN32" i="17"/>
  <c r="Z33" i="17"/>
  <c r="AN33" i="17" s="1"/>
  <c r="BB33" i="17" s="1"/>
  <c r="Z34" i="17"/>
  <c r="AN34" i="17" s="1"/>
  <c r="BB34" i="17"/>
  <c r="Z35" i="17"/>
  <c r="AN35" i="17"/>
  <c r="BB35" i="17"/>
  <c r="Y22" i="17"/>
  <c r="AM22" i="17"/>
  <c r="BA22" i="17" s="1"/>
  <c r="Y23" i="17"/>
  <c r="AM23" i="17"/>
  <c r="BA23" i="17"/>
  <c r="Y24" i="17"/>
  <c r="AM24" i="17"/>
  <c r="BA24" i="17"/>
  <c r="Y25" i="17"/>
  <c r="AM25" i="17" s="1"/>
  <c r="BA25" i="17" s="1"/>
  <c r="Y26" i="17"/>
  <c r="AM26" i="17"/>
  <c r="BA26" i="17"/>
  <c r="Y27" i="17"/>
  <c r="AM27" i="17" s="1"/>
  <c r="BA27" i="17" s="1"/>
  <c r="Y28" i="17"/>
  <c r="AM28" i="17" s="1"/>
  <c r="BA28" i="17" s="1"/>
  <c r="Y29" i="17"/>
  <c r="AM29" i="17" s="1"/>
  <c r="BA29" i="17" s="1"/>
  <c r="Y30" i="17"/>
  <c r="AM30" i="17"/>
  <c r="BA30" i="17" s="1"/>
  <c r="Y31" i="17"/>
  <c r="AM31" i="17"/>
  <c r="BA31" i="17"/>
  <c r="Y32" i="17"/>
  <c r="AM32" i="17" s="1"/>
  <c r="BA32" i="17" s="1"/>
  <c r="Y33" i="17"/>
  <c r="AM33" i="17" s="1"/>
  <c r="BA33" i="17" s="1"/>
  <c r="Y34" i="17"/>
  <c r="AM34" i="17" s="1"/>
  <c r="BA34" i="17"/>
  <c r="Y35" i="17"/>
  <c r="AM35" i="17" s="1"/>
  <c r="X22" i="17"/>
  <c r="AL22" i="17" s="1"/>
  <c r="AZ22" i="17" s="1"/>
  <c r="X23" i="17"/>
  <c r="AL23" i="17" s="1"/>
  <c r="AZ23" i="17"/>
  <c r="X24" i="17"/>
  <c r="AL24" i="17"/>
  <c r="AZ24" i="17" s="1"/>
  <c r="X25" i="17"/>
  <c r="AL25" i="17"/>
  <c r="AZ25" i="17" s="1"/>
  <c r="X26" i="17"/>
  <c r="AL26" i="17"/>
  <c r="AZ26" i="17"/>
  <c r="X27" i="17"/>
  <c r="AL27" i="17" s="1"/>
  <c r="AZ27" i="17" s="1"/>
  <c r="X28" i="17"/>
  <c r="AL28" i="17" s="1"/>
  <c r="AZ28" i="17" s="1"/>
  <c r="X29" i="17"/>
  <c r="AL29" i="17"/>
  <c r="AZ29" i="17"/>
  <c r="X30" i="17"/>
  <c r="AL30" i="17" s="1"/>
  <c r="AZ30" i="17" s="1"/>
  <c r="X31" i="17"/>
  <c r="AL31" i="17" s="1"/>
  <c r="AZ31" i="17" s="1"/>
  <c r="X32" i="17"/>
  <c r="AL32" i="17"/>
  <c r="AZ32" i="17"/>
  <c r="X33" i="17"/>
  <c r="AL33" i="17"/>
  <c r="AZ33" i="17" s="1"/>
  <c r="X34" i="17"/>
  <c r="AL34" i="17" s="1"/>
  <c r="AZ34" i="17" s="1"/>
  <c r="X35" i="17"/>
  <c r="AL35" i="17"/>
  <c r="X21" i="17"/>
  <c r="AL21" i="17"/>
  <c r="AZ21" i="17" s="1"/>
  <c r="AK35" i="17"/>
  <c r="AY35" i="17" s="1"/>
  <c r="AK34" i="17"/>
  <c r="AY34" i="17"/>
  <c r="AK33" i="17"/>
  <c r="AY33" i="17"/>
  <c r="AK32" i="17"/>
  <c r="AY32" i="17" s="1"/>
  <c r="AK31" i="17"/>
  <c r="AY31" i="17" s="1"/>
  <c r="AK30" i="17"/>
  <c r="AY30" i="17"/>
  <c r="AK29" i="17"/>
  <c r="AY29" i="17"/>
  <c r="AK28" i="17"/>
  <c r="AY28" i="17" s="1"/>
  <c r="AK27" i="17"/>
  <c r="AY27" i="17" s="1"/>
  <c r="AK26" i="17"/>
  <c r="AY26" i="17"/>
  <c r="AK25" i="17"/>
  <c r="AY25" i="17"/>
  <c r="AK24" i="17"/>
  <c r="AY24" i="17" s="1"/>
  <c r="AK23" i="17"/>
  <c r="AY23" i="17" s="1"/>
  <c r="AK22" i="17"/>
  <c r="AY22" i="17"/>
  <c r="AK21" i="17"/>
  <c r="AY21" i="17"/>
  <c r="AK20" i="17"/>
  <c r="AY20" i="17" s="1"/>
  <c r="AJ35" i="17"/>
  <c r="AX35" i="17" s="1"/>
  <c r="AJ34" i="17"/>
  <c r="AX34" i="17"/>
  <c r="AJ33" i="17"/>
  <c r="AX33" i="17"/>
  <c r="AJ32" i="17"/>
  <c r="AX32" i="17" s="1"/>
  <c r="AJ31" i="17"/>
  <c r="AX31" i="17" s="1"/>
  <c r="AJ30" i="17"/>
  <c r="AX30" i="17"/>
  <c r="AJ29" i="17"/>
  <c r="AX29" i="17"/>
  <c r="AJ28" i="17"/>
  <c r="AX28" i="17" s="1"/>
  <c r="AJ27" i="17"/>
  <c r="AX27" i="17" s="1"/>
  <c r="AJ26" i="17"/>
  <c r="AX26" i="17"/>
  <c r="AJ25" i="17"/>
  <c r="AX25" i="17"/>
  <c r="AJ24" i="17"/>
  <c r="AX24" i="17" s="1"/>
  <c r="AJ23" i="17"/>
  <c r="AX23" i="17" s="1"/>
  <c r="AJ22" i="17"/>
  <c r="AX22" i="17"/>
  <c r="AJ21" i="17"/>
  <c r="AX21" i="17"/>
  <c r="AJ20" i="17"/>
  <c r="AX20" i="17" s="1"/>
  <c r="AJ19" i="17"/>
  <c r="AX19" i="17" s="1"/>
  <c r="AI35" i="17"/>
  <c r="AI36" i="17"/>
  <c r="AW36" i="17" s="1"/>
  <c r="AI34" i="17"/>
  <c r="AW34" i="17"/>
  <c r="AI33" i="17"/>
  <c r="AW33" i="17" s="1"/>
  <c r="AI32" i="17"/>
  <c r="AW32" i="17" s="1"/>
  <c r="AI31" i="17"/>
  <c r="AW31" i="17" s="1"/>
  <c r="AI30" i="17"/>
  <c r="AW30" i="17"/>
  <c r="AI29" i="17"/>
  <c r="AW29" i="17"/>
  <c r="AI28" i="17"/>
  <c r="AW28" i="17" s="1"/>
  <c r="AI27" i="17"/>
  <c r="AW27" i="17" s="1"/>
  <c r="AI26" i="17"/>
  <c r="AW26" i="17"/>
  <c r="AI25" i="17"/>
  <c r="AW25" i="17"/>
  <c r="AI24" i="17"/>
  <c r="AW24" i="17" s="1"/>
  <c r="AI23" i="17"/>
  <c r="AW23" i="17" s="1"/>
  <c r="AI22" i="17"/>
  <c r="AW22" i="17" s="1"/>
  <c r="AI21" i="17"/>
  <c r="AW21" i="17" s="1"/>
  <c r="AI20" i="17"/>
  <c r="AW20" i="17"/>
  <c r="AI19" i="17"/>
  <c r="AW19" i="17" s="1"/>
  <c r="AI18" i="17"/>
  <c r="AW18" i="17" s="1"/>
  <c r="AH35" i="17"/>
  <c r="AV35" i="17"/>
  <c r="AH34" i="17"/>
  <c r="AV34" i="17"/>
  <c r="AH33" i="17"/>
  <c r="AV33" i="17" s="1"/>
  <c r="AH32" i="17"/>
  <c r="AV32" i="17"/>
  <c r="AH31" i="17"/>
  <c r="AV31" i="17" s="1"/>
  <c r="AH30" i="17"/>
  <c r="AV30" i="17" s="1"/>
  <c r="AH29" i="17"/>
  <c r="AV29" i="17" s="1"/>
  <c r="AH28" i="17"/>
  <c r="AV28" i="17"/>
  <c r="AH27" i="17"/>
  <c r="AV27" i="17"/>
  <c r="AH26" i="17"/>
  <c r="AV26" i="17"/>
  <c r="AH25" i="17"/>
  <c r="AV25" i="17" s="1"/>
  <c r="AH24" i="17"/>
  <c r="AV24" i="17" s="1"/>
  <c r="AH23" i="17"/>
  <c r="AV23" i="17"/>
  <c r="AH22" i="17"/>
  <c r="AV22" i="17" s="1"/>
  <c r="AH21" i="17"/>
  <c r="AV21" i="17" s="1"/>
  <c r="AH20" i="17"/>
  <c r="AV20" i="17" s="1"/>
  <c r="AH19" i="17"/>
  <c r="AV19" i="17" s="1"/>
  <c r="AH18" i="17"/>
  <c r="AV18" i="17"/>
  <c r="AH17" i="17"/>
  <c r="AV17" i="17" s="1"/>
  <c r="AG35" i="17"/>
  <c r="AU35" i="17" s="1"/>
  <c r="AG36" i="17"/>
  <c r="AU36" i="17" s="1"/>
  <c r="AG34" i="17"/>
  <c r="AU34" i="17"/>
  <c r="AG33" i="17"/>
  <c r="AU33" i="17" s="1"/>
  <c r="AG32" i="17"/>
  <c r="AU32" i="17"/>
  <c r="AG31" i="17"/>
  <c r="AU31" i="17"/>
  <c r="AG30" i="17"/>
  <c r="AU30" i="17" s="1"/>
  <c r="AG29" i="17"/>
  <c r="AU29" i="17" s="1"/>
  <c r="AG28" i="17"/>
  <c r="AU28" i="17" s="1"/>
  <c r="AG27" i="17"/>
  <c r="AU27" i="17"/>
  <c r="AG26" i="17"/>
  <c r="AU26" i="17"/>
  <c r="AG25" i="17"/>
  <c r="AU25" i="17" s="1"/>
  <c r="AG24" i="17"/>
  <c r="AU24" i="17"/>
  <c r="AG23" i="17"/>
  <c r="AU23" i="17"/>
  <c r="AG22" i="17"/>
  <c r="AU22" i="17"/>
  <c r="AG21" i="17"/>
  <c r="AU21" i="17" s="1"/>
  <c r="AG20" i="17"/>
  <c r="AU20" i="17" s="1"/>
  <c r="AG19" i="17"/>
  <c r="AU19" i="17" s="1"/>
  <c r="AG18" i="17"/>
  <c r="AU18" i="17" s="1"/>
  <c r="AG17" i="17"/>
  <c r="AU17" i="17" s="1"/>
  <c r="AG16" i="17"/>
  <c r="AU16" i="17"/>
  <c r="AF35" i="17"/>
  <c r="AT35" i="17" s="1"/>
  <c r="AF34" i="17"/>
  <c r="AT34" i="17"/>
  <c r="AF33" i="17"/>
  <c r="AT33" i="17" s="1"/>
  <c r="AF32" i="17"/>
  <c r="AT32" i="17" s="1"/>
  <c r="AF31" i="17"/>
  <c r="AT31" i="17" s="1"/>
  <c r="AF30" i="17"/>
  <c r="AT30" i="17" s="1"/>
  <c r="AF29" i="17"/>
  <c r="AT29" i="17" s="1"/>
  <c r="AF28" i="17"/>
  <c r="AT28" i="17" s="1"/>
  <c r="AF27" i="17"/>
  <c r="AT27" i="17" s="1"/>
  <c r="AF26" i="17"/>
  <c r="AT26" i="17" s="1"/>
  <c r="AF25" i="17"/>
  <c r="AT25" i="17" s="1"/>
  <c r="AF24" i="17"/>
  <c r="AT24" i="17"/>
  <c r="AF23" i="17"/>
  <c r="AT23" i="17" s="1"/>
  <c r="AF22" i="17"/>
  <c r="AT22" i="17" s="1"/>
  <c r="AF21" i="17"/>
  <c r="AT21" i="17" s="1"/>
  <c r="AF20" i="17"/>
  <c r="AT20" i="17"/>
  <c r="AF19" i="17"/>
  <c r="AT19" i="17"/>
  <c r="AF18" i="17"/>
  <c r="AT18" i="17" s="1"/>
  <c r="AF17" i="17"/>
  <c r="AT17" i="17" s="1"/>
  <c r="AF16" i="17"/>
  <c r="AT16" i="17" s="1"/>
  <c r="AF15" i="17"/>
  <c r="AT15" i="17"/>
  <c r="AE35" i="17"/>
  <c r="AE36" i="17" s="1"/>
  <c r="AS36" i="17" s="1"/>
  <c r="AS35" i="17"/>
  <c r="AE34" i="17"/>
  <c r="AS34" i="17" s="1"/>
  <c r="AE33" i="17"/>
  <c r="AS33" i="17" s="1"/>
  <c r="AE32" i="17"/>
  <c r="AS32" i="17"/>
  <c r="AE31" i="17"/>
  <c r="AS31" i="17"/>
  <c r="AE30" i="17"/>
  <c r="AS30" i="17" s="1"/>
  <c r="AE29" i="17"/>
  <c r="AS29" i="17" s="1"/>
  <c r="AE28" i="17"/>
  <c r="AS28" i="17" s="1"/>
  <c r="AE27" i="17"/>
  <c r="AS27" i="17" s="1"/>
  <c r="AE26" i="17"/>
  <c r="AS26" i="17" s="1"/>
  <c r="AE25" i="17"/>
  <c r="AS25" i="17"/>
  <c r="AE24" i="17"/>
  <c r="AS24" i="17" s="1"/>
  <c r="AE23" i="17"/>
  <c r="AS23" i="17"/>
  <c r="AE22" i="17"/>
  <c r="AS22" i="17" s="1"/>
  <c r="AE21" i="17"/>
  <c r="AS21" i="17"/>
  <c r="AE20" i="17"/>
  <c r="AS20" i="17"/>
  <c r="AE19" i="17"/>
  <c r="AS19" i="17" s="1"/>
  <c r="AE18" i="17"/>
  <c r="AS18" i="17" s="1"/>
  <c r="AE17" i="17"/>
  <c r="AS17" i="17" s="1"/>
  <c r="AE16" i="17"/>
  <c r="AS16" i="17"/>
  <c r="AE15" i="17"/>
  <c r="AS15" i="17"/>
  <c r="AE14" i="17"/>
  <c r="AS14" i="17" s="1"/>
  <c r="AD15" i="17"/>
  <c r="AR15" i="17" s="1"/>
  <c r="AD16" i="17"/>
  <c r="AR16" i="17"/>
  <c r="AD17" i="17"/>
  <c r="AR17" i="17"/>
  <c r="AD18" i="17"/>
  <c r="AR18" i="17" s="1"/>
  <c r="AD19" i="17"/>
  <c r="AR19" i="17"/>
  <c r="AD20" i="17"/>
  <c r="AR20" i="17" s="1"/>
  <c r="AD21" i="17"/>
  <c r="AR21" i="17" s="1"/>
  <c r="AD22" i="17"/>
  <c r="AR22" i="17" s="1"/>
  <c r="AD23" i="17"/>
  <c r="AR23" i="17" s="1"/>
  <c r="AD24" i="17"/>
  <c r="AR24" i="17"/>
  <c r="AD25" i="17"/>
  <c r="AR25" i="17" s="1"/>
  <c r="AD26" i="17"/>
  <c r="AR26" i="17" s="1"/>
  <c r="AD27" i="17"/>
  <c r="AR27" i="17" s="1"/>
  <c r="AD28" i="17"/>
  <c r="AR28" i="17"/>
  <c r="AD29" i="17"/>
  <c r="AR29" i="17" s="1"/>
  <c r="AD30" i="17"/>
  <c r="AR30" i="17" s="1"/>
  <c r="AD31" i="17"/>
  <c r="AR31" i="17" s="1"/>
  <c r="AD32" i="17"/>
  <c r="AR32" i="17" s="1"/>
  <c r="AD33" i="17"/>
  <c r="AR33" i="17" s="1"/>
  <c r="AD34" i="17"/>
  <c r="AR34" i="17" s="1"/>
  <c r="AD35" i="17"/>
  <c r="AD36" i="17" s="1"/>
  <c r="AR36" i="17"/>
  <c r="AD14" i="17"/>
  <c r="AR14" i="17" s="1"/>
  <c r="Q33" i="15"/>
  <c r="R33" i="15"/>
  <c r="S33" i="15"/>
  <c r="R32" i="15"/>
  <c r="R34" i="15"/>
  <c r="S34" i="15"/>
  <c r="T34" i="15"/>
  <c r="R35" i="15"/>
  <c r="S35" i="15"/>
  <c r="T35" i="15"/>
  <c r="U35" i="15"/>
  <c r="R36" i="15"/>
  <c r="S36" i="15"/>
  <c r="T36" i="15"/>
  <c r="U36" i="15"/>
  <c r="V36" i="15"/>
  <c r="R37" i="15"/>
  <c r="S37" i="15"/>
  <c r="T37" i="15"/>
  <c r="U37" i="15"/>
  <c r="V37" i="15"/>
  <c r="W37" i="15"/>
  <c r="R38" i="15"/>
  <c r="S38" i="15"/>
  <c r="T38" i="15"/>
  <c r="U38" i="15"/>
  <c r="V38" i="15"/>
  <c r="W38" i="15"/>
  <c r="X38" i="15"/>
  <c r="R39" i="15"/>
  <c r="S39" i="15"/>
  <c r="T39" i="15"/>
  <c r="U39" i="15"/>
  <c r="V39" i="15"/>
  <c r="W39" i="15"/>
  <c r="X39" i="15"/>
  <c r="Y39" i="15"/>
  <c r="R40" i="15"/>
  <c r="S40" i="15"/>
  <c r="T40" i="15"/>
  <c r="U40" i="15"/>
  <c r="V40" i="15"/>
  <c r="W40" i="15"/>
  <c r="X40" i="15"/>
  <c r="Y40" i="15"/>
  <c r="Z40" i="15"/>
  <c r="R41" i="15"/>
  <c r="S41" i="15"/>
  <c r="T41" i="15"/>
  <c r="U41" i="15"/>
  <c r="V41" i="15"/>
  <c r="W41" i="15"/>
  <c r="X41" i="15"/>
  <c r="Y41" i="15"/>
  <c r="Z41" i="15"/>
  <c r="R42" i="15"/>
  <c r="S42" i="15"/>
  <c r="T42" i="15"/>
  <c r="U42" i="15"/>
  <c r="V42" i="15"/>
  <c r="W42" i="15"/>
  <c r="X42" i="15"/>
  <c r="Y42" i="15"/>
  <c r="Z42" i="15"/>
  <c r="R43" i="15"/>
  <c r="S43" i="15"/>
  <c r="T43" i="15"/>
  <c r="U43" i="15"/>
  <c r="V43" i="15"/>
  <c r="W43" i="15"/>
  <c r="X43" i="15"/>
  <c r="Y43" i="15"/>
  <c r="Z43" i="15"/>
  <c r="R44" i="15"/>
  <c r="S44" i="15"/>
  <c r="T44" i="15"/>
  <c r="U44" i="15"/>
  <c r="V44" i="15"/>
  <c r="W44" i="15"/>
  <c r="X44" i="15"/>
  <c r="Y44" i="15"/>
  <c r="Z44" i="15"/>
  <c r="R45" i="15"/>
  <c r="S45" i="15"/>
  <c r="T45" i="15"/>
  <c r="U45" i="15"/>
  <c r="V45" i="15"/>
  <c r="W45" i="15"/>
  <c r="X45" i="15"/>
  <c r="Y45" i="15"/>
  <c r="Z45" i="15"/>
  <c r="R46" i="15"/>
  <c r="S46" i="15"/>
  <c r="T46" i="15"/>
  <c r="U46" i="15"/>
  <c r="V46" i="15"/>
  <c r="W46" i="15"/>
  <c r="X46" i="15"/>
  <c r="Y46" i="15"/>
  <c r="Z46" i="15"/>
  <c r="R47" i="15"/>
  <c r="S47" i="15"/>
  <c r="T47" i="15"/>
  <c r="U47" i="15"/>
  <c r="V47" i="15"/>
  <c r="W47" i="15"/>
  <c r="X47" i="15"/>
  <c r="Y47" i="15"/>
  <c r="Z47" i="15"/>
  <c r="R48" i="15"/>
  <c r="S48" i="15"/>
  <c r="T48" i="15"/>
  <c r="U48" i="15"/>
  <c r="V48" i="15"/>
  <c r="W48" i="15"/>
  <c r="X48" i="15"/>
  <c r="Y48" i="15"/>
  <c r="Z48" i="15"/>
  <c r="R49" i="15"/>
  <c r="S49" i="15"/>
  <c r="T49" i="15"/>
  <c r="U49" i="15"/>
  <c r="V49" i="15"/>
  <c r="W49" i="15"/>
  <c r="X49" i="15"/>
  <c r="Y49" i="15"/>
  <c r="Z49" i="15"/>
  <c r="R50" i="15"/>
  <c r="S50" i="15"/>
  <c r="T50" i="15"/>
  <c r="U50" i="15"/>
  <c r="V50" i="15"/>
  <c r="W50" i="15"/>
  <c r="X50" i="15"/>
  <c r="Y50" i="15"/>
  <c r="Z50" i="15"/>
  <c r="R51" i="15"/>
  <c r="S51" i="15"/>
  <c r="T51" i="15"/>
  <c r="U51" i="15"/>
  <c r="V51" i="15"/>
  <c r="W51" i="15"/>
  <c r="X51" i="15"/>
  <c r="Y51" i="15"/>
  <c r="Z51" i="15"/>
  <c r="R52" i="15"/>
  <c r="S52" i="15"/>
  <c r="T52" i="15"/>
  <c r="U52" i="15"/>
  <c r="V52" i="15"/>
  <c r="W52" i="15"/>
  <c r="X52" i="15"/>
  <c r="Y52" i="15"/>
  <c r="Z52" i="15"/>
  <c r="Q32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31" i="15"/>
  <c r="G10" i="13"/>
  <c r="I10" i="13"/>
  <c r="J10" i="13" s="1"/>
  <c r="M10" i="13" s="1"/>
  <c r="G11" i="13"/>
  <c r="I11" i="13" s="1"/>
  <c r="J11" i="13" s="1"/>
  <c r="M11" i="13" s="1"/>
  <c r="G12" i="13"/>
  <c r="I12" i="13" s="1"/>
  <c r="J12" i="13"/>
  <c r="M12" i="13" s="1"/>
  <c r="G13" i="13"/>
  <c r="I13" i="13"/>
  <c r="J13" i="13" s="1"/>
  <c r="M13" i="13" s="1"/>
  <c r="G14" i="13"/>
  <c r="I14" i="13"/>
  <c r="J14" i="13" s="1"/>
  <c r="M14" i="13" s="1"/>
  <c r="G15" i="13"/>
  <c r="I15" i="13"/>
  <c r="J15" i="13"/>
  <c r="M15" i="13"/>
  <c r="G16" i="13"/>
  <c r="I16" i="13" s="1"/>
  <c r="J16" i="13" s="1"/>
  <c r="M16" i="13" s="1"/>
  <c r="G17" i="13"/>
  <c r="I17" i="13"/>
  <c r="J17" i="13"/>
  <c r="M17" i="13"/>
  <c r="G18" i="13"/>
  <c r="I18" i="13"/>
  <c r="J18" i="13" s="1"/>
  <c r="M18" i="13" s="1"/>
  <c r="G9" i="13"/>
  <c r="I9" i="13" s="1"/>
  <c r="J9" i="13"/>
  <c r="M9" i="13"/>
  <c r="N4" i="11"/>
  <c r="M5" i="11"/>
  <c r="M6" i="11"/>
  <c r="N6" i="11" s="1"/>
  <c r="O3" i="11"/>
  <c r="P3" i="11"/>
  <c r="P6" i="11" s="1"/>
  <c r="BW18" i="16"/>
  <c r="BS14" i="16"/>
  <c r="BS15" i="16" s="1"/>
  <c r="BS16" i="16" s="1"/>
  <c r="BS17" i="16" s="1"/>
  <c r="BS18" i="16" s="1"/>
  <c r="BS19" i="16" s="1"/>
  <c r="BS20" i="16" s="1"/>
  <c r="BS21" i="16" s="1"/>
  <c r="BS22" i="16" s="1"/>
  <c r="BS23" i="16" s="1"/>
  <c r="BS24" i="16" s="1"/>
  <c r="BS25" i="16" s="1"/>
  <c r="BS26" i="16" s="1"/>
  <c r="BS27" i="16" s="1"/>
  <c r="BS28" i="16" s="1"/>
  <c r="BS29" i="16" s="1"/>
  <c r="BS30" i="16" s="1"/>
  <c r="BS31" i="16" s="1"/>
  <c r="BS32" i="16" s="1"/>
  <c r="BS33" i="16" s="1"/>
  <c r="BS34" i="16" s="1"/>
  <c r="BS35" i="16" s="1"/>
  <c r="BS36" i="16" s="1"/>
  <c r="BS37" i="16" s="1"/>
  <c r="BS38" i="16" s="1"/>
  <c r="BS39" i="16" s="1"/>
  <c r="BS40" i="16" s="1"/>
  <c r="BS41" i="16" s="1"/>
  <c r="BS42" i="16" s="1"/>
  <c r="BS43" i="16" s="1"/>
  <c r="BS44" i="16" s="1"/>
  <c r="BS45" i="16" s="1"/>
  <c r="BV17" i="16"/>
  <c r="BV18" i="16" s="1"/>
  <c r="BV19" i="16" s="1"/>
  <c r="BV20" i="16" s="1"/>
  <c r="BV21" i="16" s="1"/>
  <c r="BV22" i="16" s="1"/>
  <c r="BV23" i="16" s="1"/>
  <c r="BV24" i="16" s="1"/>
  <c r="BV25" i="16" s="1"/>
  <c r="BV26" i="16" s="1"/>
  <c r="BV27" i="16" s="1"/>
  <c r="BV28" i="16" s="1"/>
  <c r="BV29" i="16" s="1"/>
  <c r="BV30" i="16" s="1"/>
  <c r="BV31" i="16" s="1"/>
  <c r="BV32" i="16" s="1"/>
  <c r="BV33" i="16" s="1"/>
  <c r="BV34" i="16" s="1"/>
  <c r="BV35" i="16" s="1"/>
  <c r="BV36" i="16" s="1"/>
  <c r="BV37" i="16" s="1"/>
  <c r="BV38" i="16" s="1"/>
  <c r="BV39" i="16" s="1"/>
  <c r="BV40" i="16" s="1"/>
  <c r="BV41" i="16" s="1"/>
  <c r="BV42" i="16" s="1"/>
  <c r="BV43" i="16" s="1"/>
  <c r="BV44" i="16" s="1"/>
  <c r="BV45" i="16" s="1"/>
  <c r="CA22" i="16"/>
  <c r="CA23" i="16" s="1"/>
  <c r="CA24" i="16" s="1"/>
  <c r="CF27" i="16"/>
  <c r="BP13" i="16"/>
  <c r="CF28" i="16"/>
  <c r="BW19" i="16"/>
  <c r="BW20" i="16"/>
  <c r="BW21" i="16" s="1"/>
  <c r="BW22" i="16" s="1"/>
  <c r="BW23" i="16" s="1"/>
  <c r="BW24" i="16" s="1"/>
  <c r="BW25" i="16" s="1"/>
  <c r="BW26" i="16" s="1"/>
  <c r="BW27" i="16" s="1"/>
  <c r="BW28" i="16" s="1"/>
  <c r="BW29" i="16" s="1"/>
  <c r="BW30" i="16" s="1"/>
  <c r="BW31" i="16" s="1"/>
  <c r="BW32" i="16" s="1"/>
  <c r="BW33" i="16" s="1"/>
  <c r="BW34" i="16" s="1"/>
  <c r="BW35" i="16" s="1"/>
  <c r="BW36" i="16" s="1"/>
  <c r="BW37" i="16" s="1"/>
  <c r="BW38" i="16" s="1"/>
  <c r="BW39" i="16" s="1"/>
  <c r="BW40" i="16" s="1"/>
  <c r="BW41" i="16" s="1"/>
  <c r="BW42" i="16" s="1"/>
  <c r="BW43" i="16" s="1"/>
  <c r="BW44" i="16" s="1"/>
  <c r="BW45" i="16" s="1"/>
  <c r="CF29" i="16"/>
  <c r="CF30" i="16" s="1"/>
  <c r="CF31" i="16" s="1"/>
  <c r="CF32" i="16" s="1"/>
  <c r="CF33" i="16" s="1"/>
  <c r="CF34" i="16" s="1"/>
  <c r="CF35" i="16" s="1"/>
  <c r="CF36" i="16" s="1"/>
  <c r="CF37" i="16" s="1"/>
  <c r="CF38" i="16" s="1"/>
  <c r="CF39" i="16" s="1"/>
  <c r="CF40" i="16" s="1"/>
  <c r="CF41" i="16" s="1"/>
  <c r="CF42" i="16" s="1"/>
  <c r="CF43" i="16" s="1"/>
  <c r="CF44" i="16" s="1"/>
  <c r="CF45" i="16" s="1"/>
  <c r="AR35" i="17"/>
  <c r="AW35" i="17"/>
  <c r="AJ36" i="17"/>
  <c r="AX36" i="17"/>
  <c r="BC31" i="17"/>
  <c r="AH36" i="17"/>
  <c r="AV36" i="17"/>
  <c r="AO29" i="17"/>
  <c r="BC29" i="17" s="1"/>
  <c r="AN36" i="17"/>
  <c r="BB36" i="17" s="1"/>
  <c r="AF36" i="17"/>
  <c r="AT36" i="17" s="1"/>
  <c r="AO35" i="17"/>
  <c r="BC35" i="17" s="1"/>
  <c r="AO34" i="17"/>
  <c r="BC34" i="17" s="1"/>
  <c r="AK36" i="17"/>
  <c r="AY36" i="17" s="1"/>
  <c r="AO23" i="17"/>
  <c r="BC23" i="17" s="1"/>
  <c r="BB27" i="17"/>
  <c r="BB26" i="17"/>
  <c r="AO24" i="17"/>
  <c r="BC24" i="17" s="1"/>
  <c r="BC25" i="17"/>
  <c r="AM109" i="20"/>
  <c r="R109" i="20"/>
  <c r="AH115" i="20"/>
  <c r="M115" i="20" s="1"/>
  <c r="AH131" i="20"/>
  <c r="M131" i="20" s="1"/>
  <c r="AL125" i="20"/>
  <c r="Q125" i="20"/>
  <c r="Y123" i="20"/>
  <c r="D123" i="20"/>
  <c r="R130" i="20"/>
  <c r="Y131" i="20"/>
  <c r="D131" i="20" s="1"/>
  <c r="K122" i="20"/>
  <c r="O109" i="20"/>
  <c r="AJ119" i="20"/>
  <c r="O119" i="20" s="1"/>
  <c r="AG123" i="20"/>
  <c r="L123" i="20" s="1"/>
  <c r="AB127" i="20"/>
  <c r="G127" i="20" s="1"/>
  <c r="AN113" i="20"/>
  <c r="S113" i="20" s="1"/>
  <c r="AN115" i="20"/>
  <c r="S115" i="20"/>
  <c r="AD131" i="20"/>
  <c r="I131" i="20" s="1"/>
  <c r="R115" i="20"/>
  <c r="AO123" i="20"/>
  <c r="T123" i="20" s="1"/>
  <c r="AO113" i="20"/>
  <c r="T113" i="20" s="1"/>
  <c r="AK127" i="20"/>
  <c r="P127" i="20"/>
  <c r="P126" i="20"/>
  <c r="AM111" i="20"/>
  <c r="R111" i="20" s="1"/>
  <c r="S117" i="20"/>
  <c r="S116" i="20"/>
  <c r="J122" i="20"/>
  <c r="AL133" i="20"/>
  <c r="Q133" i="20"/>
  <c r="Q132" i="20"/>
  <c r="N106" i="20"/>
  <c r="AJ113" i="20"/>
  <c r="O113" i="20"/>
  <c r="AM121" i="20"/>
  <c r="R121" i="20" s="1"/>
  <c r="R120" i="20"/>
  <c r="N104" i="20"/>
  <c r="G128" i="20"/>
  <c r="X131" i="20"/>
  <c r="C131" i="20" s="1"/>
  <c r="C130" i="20"/>
  <c r="S130" i="20"/>
  <c r="AJ105" i="20"/>
  <c r="O105" i="20"/>
  <c r="O104" i="20"/>
  <c r="P107" i="20"/>
  <c r="M110" i="20"/>
  <c r="AO115" i="20"/>
  <c r="T115" i="20" s="1"/>
  <c r="T114" i="20"/>
  <c r="AB125" i="20"/>
  <c r="G125" i="20" s="1"/>
  <c r="G124" i="20"/>
  <c r="AJ125" i="20"/>
  <c r="O125" i="20" s="1"/>
  <c r="O124" i="20"/>
  <c r="Y127" i="20"/>
  <c r="D127" i="20" s="1"/>
  <c r="D126" i="20"/>
  <c r="Q122" i="20"/>
  <c r="K130" i="20"/>
  <c r="AF125" i="20"/>
  <c r="K125" i="20" s="1"/>
  <c r="K124" i="20"/>
  <c r="S124" i="20"/>
  <c r="N108" i="20"/>
  <c r="X123" i="20"/>
  <c r="C123" i="20"/>
  <c r="AM133" i="20"/>
  <c r="R133" i="20"/>
  <c r="R132" i="20"/>
  <c r="AK105" i="20"/>
  <c r="P105" i="20"/>
  <c r="AJ117" i="20"/>
  <c r="O117" i="20" s="1"/>
  <c r="F122" i="20"/>
  <c r="Z127" i="20"/>
  <c r="E127" i="20" s="1"/>
  <c r="M127" i="20"/>
  <c r="M126" i="20"/>
  <c r="I126" i="20"/>
  <c r="N112" i="20"/>
  <c r="P115" i="20"/>
  <c r="P114" i="20"/>
  <c r="T118" i="20"/>
  <c r="M108" i="20"/>
  <c r="P121" i="20"/>
  <c r="AK113" i="20"/>
  <c r="P113" i="20" s="1"/>
  <c r="P112" i="20"/>
  <c r="AE133" i="20"/>
  <c r="J133" i="20"/>
  <c r="J132" i="20"/>
  <c r="AN111" i="20"/>
  <c r="S111" i="20"/>
  <c r="AK117" i="20"/>
  <c r="P117" i="20" s="1"/>
  <c r="P116" i="20"/>
  <c r="AJ123" i="20"/>
  <c r="O123" i="20"/>
  <c r="O122" i="20"/>
  <c r="I124" i="20"/>
  <c r="F130" i="20"/>
  <c r="AI131" i="20"/>
  <c r="N131" i="20" s="1"/>
  <c r="N130" i="20"/>
  <c r="F128" i="20"/>
  <c r="M114" i="20"/>
  <c r="AM117" i="20"/>
  <c r="R117" i="20" s="1"/>
  <c r="R123" i="20"/>
  <c r="R122" i="20"/>
  <c r="AD133" i="20"/>
  <c r="I133" i="20"/>
  <c r="I132" i="20"/>
  <c r="AH101" i="20"/>
  <c r="M101" i="20" s="1"/>
  <c r="M100" i="20"/>
  <c r="M112" i="20"/>
  <c r="AJ115" i="20"/>
  <c r="O115" i="20" s="1"/>
  <c r="O114" i="20"/>
  <c r="AK123" i="20"/>
  <c r="P123" i="20"/>
  <c r="AE125" i="20"/>
  <c r="J125" i="20" s="1"/>
  <c r="AM125" i="20"/>
  <c r="R125" i="20"/>
  <c r="X129" i="20"/>
  <c r="C129" i="20"/>
  <c r="AJ131" i="20"/>
  <c r="O131" i="20" s="1"/>
  <c r="AG125" i="20"/>
  <c r="L125" i="20" s="1"/>
  <c r="AK129" i="20"/>
  <c r="P129" i="20" s="1"/>
  <c r="D124" i="20"/>
  <c r="AG133" i="20"/>
  <c r="L133" i="20"/>
  <c r="R128" i="20"/>
  <c r="P128" i="20"/>
  <c r="K132" i="20"/>
  <c r="AO121" i="20"/>
  <c r="T121" i="20"/>
  <c r="E133" i="20"/>
  <c r="C132" i="20"/>
  <c r="L132" i="20"/>
  <c r="F124" i="20"/>
  <c r="K126" i="20"/>
  <c r="R127" i="20"/>
  <c r="S132" i="20"/>
  <c r="Q128" i="20"/>
  <c r="O132" i="20"/>
  <c r="J126" i="20"/>
  <c r="AA133" i="20"/>
  <c r="F133" i="20"/>
  <c r="AI133" i="20"/>
  <c r="N133" i="20" s="1"/>
  <c r="T132" i="20"/>
  <c r="P132" i="20"/>
  <c r="N124" i="20"/>
  <c r="E124" i="20"/>
  <c r="W133" i="20"/>
  <c r="B133" i="20"/>
  <c r="W125" i="20"/>
  <c r="B125" i="20" s="1"/>
  <c r="W127" i="20"/>
  <c r="B127" i="20" s="1"/>
  <c r="W129" i="20"/>
  <c r="B129" i="20" s="1"/>
  <c r="AJ111" i="20"/>
  <c r="O111" i="20"/>
  <c r="AH103" i="20"/>
  <c r="M103" i="20" s="1"/>
  <c r="AI103" i="20"/>
  <c r="N103" i="20" s="1"/>
  <c r="AH121" i="20"/>
  <c r="M121" i="20"/>
  <c r="P108" i="41"/>
  <c r="D124" i="41"/>
  <c r="E130" i="41"/>
  <c r="H122" i="41"/>
  <c r="Y123" i="41"/>
  <c r="D123" i="41" s="1"/>
  <c r="I126" i="41"/>
  <c r="M100" i="41"/>
  <c r="S118" i="41"/>
  <c r="P106" i="41"/>
  <c r="B90" i="41"/>
  <c r="Q130" i="41"/>
  <c r="H128" i="41"/>
  <c r="R128" i="41"/>
  <c r="B106" i="41"/>
  <c r="L128" i="41"/>
  <c r="O112" i="41"/>
  <c r="T112" i="41"/>
  <c r="AK117" i="41"/>
  <c r="P117" i="41" s="1"/>
  <c r="AK111" i="41"/>
  <c r="P111" i="41" s="1"/>
  <c r="AN127" i="41"/>
  <c r="S127" i="41" s="1"/>
  <c r="T132" i="41"/>
  <c r="P114" i="41"/>
  <c r="E126" i="41"/>
  <c r="AK105" i="41"/>
  <c r="P105" i="41"/>
  <c r="O132" i="41"/>
  <c r="R120" i="41"/>
  <c r="N122" i="41"/>
  <c r="J122" i="43"/>
  <c r="AE123" i="43"/>
  <c r="J123" i="43"/>
  <c r="Q128" i="43"/>
  <c r="AL129" i="43"/>
  <c r="Q129" i="43" s="1"/>
  <c r="AB133" i="43"/>
  <c r="G133" i="43" s="1"/>
  <c r="T112" i="43"/>
  <c r="B84" i="43"/>
  <c r="W85" i="43"/>
  <c r="B85" i="43" s="1"/>
  <c r="B100" i="43"/>
  <c r="X123" i="43"/>
  <c r="C123" i="43" s="1"/>
  <c r="AF123" i="43"/>
  <c r="K123" i="43" s="1"/>
  <c r="K122" i="43"/>
  <c r="AL127" i="43"/>
  <c r="Q127" i="43" s="1"/>
  <c r="Q126" i="43"/>
  <c r="AM129" i="43"/>
  <c r="R129" i="43" s="1"/>
  <c r="AK133" i="43"/>
  <c r="P133" i="43" s="1"/>
  <c r="AO133" i="43"/>
  <c r="T133" i="43"/>
  <c r="T132" i="43"/>
  <c r="AK109" i="43"/>
  <c r="P109" i="43"/>
  <c r="P108" i="43"/>
  <c r="AH111" i="43"/>
  <c r="M111" i="43" s="1"/>
  <c r="M110" i="43"/>
  <c r="B114" i="43"/>
  <c r="W117" i="43"/>
  <c r="B117" i="43"/>
  <c r="B116" i="43"/>
  <c r="Y123" i="43"/>
  <c r="D123" i="43" s="1"/>
  <c r="D122" i="43"/>
  <c r="AC125" i="43"/>
  <c r="H125" i="43"/>
  <c r="H124" i="43"/>
  <c r="AJ125" i="43"/>
  <c r="O125" i="43"/>
  <c r="E126" i="43"/>
  <c r="AE131" i="43"/>
  <c r="J131" i="43" s="1"/>
  <c r="J130" i="43"/>
  <c r="AE133" i="43"/>
  <c r="J133" i="43" s="1"/>
  <c r="N110" i="43"/>
  <c r="AI111" i="43"/>
  <c r="N111" i="43"/>
  <c r="AO123" i="43"/>
  <c r="T123" i="43" s="1"/>
  <c r="T122" i="43"/>
  <c r="W125" i="43"/>
  <c r="B125" i="43" s="1"/>
  <c r="AB129" i="43"/>
  <c r="G129" i="43"/>
  <c r="G128" i="43"/>
  <c r="AH129" i="43"/>
  <c r="M129" i="43" s="1"/>
  <c r="M128" i="43"/>
  <c r="AF131" i="43"/>
  <c r="K131" i="43" s="1"/>
  <c r="K130" i="43"/>
  <c r="AH119" i="43"/>
  <c r="M119" i="43"/>
  <c r="M118" i="43"/>
  <c r="AA127" i="43"/>
  <c r="F127" i="43" s="1"/>
  <c r="AM133" i="43"/>
  <c r="R133" i="43" s="1"/>
  <c r="AH99" i="43"/>
  <c r="M99" i="43" s="1"/>
  <c r="W105" i="43"/>
  <c r="B105" i="43"/>
  <c r="B104" i="43"/>
  <c r="N118" i="43"/>
  <c r="AI119" i="43"/>
  <c r="N119" i="43" s="1"/>
  <c r="O122" i="43"/>
  <c r="AM125" i="43"/>
  <c r="R125" i="43" s="1"/>
  <c r="R124" i="43"/>
  <c r="AN133" i="43"/>
  <c r="S133" i="43"/>
  <c r="Q110" i="43"/>
  <c r="Q120" i="43"/>
  <c r="G130" i="43"/>
  <c r="AH109" i="43"/>
  <c r="M109" i="43" s="1"/>
  <c r="R120" i="43"/>
  <c r="P124" i="43"/>
  <c r="J126" i="43"/>
  <c r="M114" i="43"/>
  <c r="Q118" i="43"/>
  <c r="J128" i="43"/>
  <c r="I128" i="43"/>
  <c r="AL125" i="43"/>
  <c r="Q125" i="43"/>
  <c r="AN115" i="43"/>
  <c r="S115" i="43"/>
  <c r="AI123" i="43"/>
  <c r="N123" i="43" s="1"/>
  <c r="AG105" i="39"/>
  <c r="L105" i="39" s="1"/>
  <c r="N132" i="39"/>
  <c r="Q128" i="39"/>
  <c r="L130" i="39"/>
  <c r="K114" i="39"/>
  <c r="L102" i="39"/>
  <c r="M104" i="39"/>
  <c r="R120" i="39"/>
  <c r="J106" i="39"/>
  <c r="Z131" i="39"/>
  <c r="E131" i="39" s="1"/>
  <c r="X129" i="39"/>
  <c r="C129" i="39"/>
  <c r="J120" i="39"/>
  <c r="S132" i="39"/>
  <c r="AB133" i="39"/>
  <c r="G133" i="39" s="1"/>
  <c r="I128" i="39"/>
  <c r="N122" i="39"/>
  <c r="S130" i="39"/>
  <c r="T116" i="39"/>
  <c r="AF95" i="39"/>
  <c r="K95" i="39" s="1"/>
  <c r="AA131" i="39"/>
  <c r="F131" i="39" s="1"/>
  <c r="AC133" i="39"/>
  <c r="H133" i="39" s="1"/>
  <c r="AF125" i="39"/>
  <c r="K125" i="39"/>
  <c r="AE115" i="39"/>
  <c r="J115" i="39" s="1"/>
  <c r="AL125" i="39"/>
  <c r="Q125" i="39"/>
  <c r="AM111" i="39"/>
  <c r="R111" i="39" s="1"/>
  <c r="AL111" i="39"/>
  <c r="Q111" i="39" s="1"/>
  <c r="M132" i="39"/>
  <c r="P128" i="39"/>
  <c r="N116" i="39"/>
  <c r="AF99" i="39"/>
  <c r="K99" i="39" s="1"/>
  <c r="T118" i="39"/>
  <c r="L124" i="39"/>
  <c r="J112" i="39"/>
  <c r="I126" i="39"/>
  <c r="N112" i="39"/>
  <c r="K120" i="39"/>
  <c r="AN119" i="39"/>
  <c r="S119" i="39" s="1"/>
  <c r="Y125" i="39"/>
  <c r="D125" i="39" s="1"/>
  <c r="W123" i="39"/>
  <c r="B123" i="39"/>
  <c r="AL107" i="39"/>
  <c r="Q107" i="39"/>
  <c r="K102" i="39"/>
  <c r="W127" i="39"/>
  <c r="B127" i="39" s="1"/>
  <c r="J98" i="39"/>
  <c r="AK117" i="38"/>
  <c r="P117" i="38" s="1"/>
  <c r="D122" i="38"/>
  <c r="I126" i="38"/>
  <c r="D124" i="38"/>
  <c r="P112" i="38"/>
  <c r="N102" i="38"/>
  <c r="K98" i="38"/>
  <c r="K100" i="38"/>
  <c r="K102" i="38"/>
  <c r="AM119" i="38"/>
  <c r="R119" i="38"/>
  <c r="R122" i="38"/>
  <c r="AL123" i="38"/>
  <c r="Q123" i="38" s="1"/>
  <c r="AD129" i="38"/>
  <c r="I129" i="38" s="1"/>
  <c r="AC133" i="38"/>
  <c r="H133" i="38"/>
  <c r="M108" i="38"/>
  <c r="AL125" i="38"/>
  <c r="Q125" i="38" s="1"/>
  <c r="K120" i="38"/>
  <c r="N128" i="38"/>
  <c r="D126" i="38"/>
  <c r="O104" i="38"/>
  <c r="AN119" i="38"/>
  <c r="S119" i="38"/>
  <c r="S112" i="38"/>
  <c r="J120" i="38"/>
  <c r="S130" i="38"/>
  <c r="AJ111" i="38"/>
  <c r="O111" i="38" s="1"/>
  <c r="F132" i="38"/>
  <c r="J122" i="38"/>
  <c r="AK111" i="38"/>
  <c r="P111" i="38"/>
  <c r="O126" i="38"/>
  <c r="Z123" i="38"/>
  <c r="E123" i="38" s="1"/>
  <c r="P114" i="38"/>
  <c r="C100" i="40"/>
  <c r="D96" i="40"/>
  <c r="D95" i="40"/>
  <c r="D92" i="40"/>
  <c r="D87" i="40"/>
  <c r="E109" i="40"/>
  <c r="D88" i="40"/>
  <c r="D84" i="40"/>
  <c r="D112" i="40"/>
  <c r="D91" i="40"/>
  <c r="C83" i="40"/>
  <c r="Q126" i="31"/>
  <c r="K96" i="31"/>
  <c r="AH117" i="31"/>
  <c r="M117" i="31" s="1"/>
  <c r="M116" i="31"/>
  <c r="F126" i="31"/>
  <c r="AM113" i="31"/>
  <c r="R113" i="31"/>
  <c r="R112" i="31"/>
  <c r="AG125" i="31"/>
  <c r="L125" i="31" s="1"/>
  <c r="D128" i="31"/>
  <c r="M122" i="31"/>
  <c r="J92" i="31"/>
  <c r="AE93" i="31"/>
  <c r="J93" i="31"/>
  <c r="AG107" i="31"/>
  <c r="L107" i="31" s="1"/>
  <c r="L106" i="31"/>
  <c r="AM119" i="31"/>
  <c r="R119" i="31" s="1"/>
  <c r="R118" i="31"/>
  <c r="AO125" i="31"/>
  <c r="T125" i="31"/>
  <c r="F130" i="31"/>
  <c r="L98" i="31"/>
  <c r="AO113" i="31"/>
  <c r="T113" i="31" s="1"/>
  <c r="AJ123" i="31"/>
  <c r="O123" i="31" s="1"/>
  <c r="X133" i="31"/>
  <c r="C133" i="31"/>
  <c r="C132" i="31"/>
  <c r="AK133" i="31"/>
  <c r="P133" i="31" s="1"/>
  <c r="K94" i="31"/>
  <c r="AF95" i="31"/>
  <c r="K95" i="31" s="1"/>
  <c r="Y123" i="31"/>
  <c r="D123" i="31"/>
  <c r="D122" i="31"/>
  <c r="AE101" i="31"/>
  <c r="J101" i="31"/>
  <c r="J100" i="31"/>
  <c r="AK107" i="31"/>
  <c r="P107" i="31" s="1"/>
  <c r="P106" i="31"/>
  <c r="AB133" i="31"/>
  <c r="G133" i="31"/>
  <c r="G132" i="31"/>
  <c r="AB123" i="31"/>
  <c r="G123" i="31"/>
  <c r="AI107" i="31"/>
  <c r="N107" i="31" s="1"/>
  <c r="AO115" i="31"/>
  <c r="T115" i="31" s="1"/>
  <c r="T114" i="31"/>
  <c r="AO121" i="31"/>
  <c r="T121" i="31"/>
  <c r="AD127" i="31"/>
  <c r="I127" i="31"/>
  <c r="AH99" i="31"/>
  <c r="M99" i="31"/>
  <c r="AL109" i="31"/>
  <c r="Q109" i="31" s="1"/>
  <c r="Q110" i="31"/>
  <c r="AL111" i="31"/>
  <c r="Q111" i="31"/>
  <c r="M120" i="31"/>
  <c r="AH121" i="31"/>
  <c r="M121" i="31"/>
  <c r="Y125" i="31"/>
  <c r="D125" i="31" s="1"/>
  <c r="D124" i="31"/>
  <c r="AL125" i="31"/>
  <c r="Q125" i="31"/>
  <c r="Q124" i="31"/>
  <c r="AE131" i="31"/>
  <c r="J131" i="31"/>
  <c r="J130" i="31"/>
  <c r="AJ109" i="31"/>
  <c r="O109" i="31"/>
  <c r="P112" i="31"/>
  <c r="N116" i="31"/>
  <c r="S120" i="31"/>
  <c r="Q122" i="31"/>
  <c r="O124" i="31"/>
  <c r="R124" i="31"/>
  <c r="AH127" i="31"/>
  <c r="M127" i="31"/>
  <c r="H128" i="31"/>
  <c r="AE129" i="31"/>
  <c r="J129" i="31"/>
  <c r="D130" i="31"/>
  <c r="R130" i="31"/>
  <c r="M108" i="31"/>
  <c r="AI127" i="31"/>
  <c r="N127" i="31"/>
  <c r="J96" i="31"/>
  <c r="M104" i="31"/>
  <c r="L108" i="31"/>
  <c r="K110" i="31"/>
  <c r="F122" i="31"/>
  <c r="C124" i="31"/>
  <c r="W125" i="31"/>
  <c r="B125" i="31"/>
  <c r="AF115" i="31"/>
  <c r="K115" i="31"/>
  <c r="AK117" i="31"/>
  <c r="P117" i="31" s="1"/>
  <c r="H122" i="31"/>
  <c r="AF131" i="31"/>
  <c r="K131" i="31" s="1"/>
  <c r="Q108" i="31"/>
  <c r="G122" i="31"/>
  <c r="L102" i="31"/>
  <c r="AD127" i="30"/>
  <c r="I127" i="30" s="1"/>
  <c r="AJ131" i="30"/>
  <c r="O131" i="30" s="1"/>
  <c r="P124" i="30"/>
  <c r="AA127" i="30"/>
  <c r="F127" i="30" s="1"/>
  <c r="M124" i="30"/>
  <c r="W123" i="30"/>
  <c r="B123" i="30" s="1"/>
  <c r="O126" i="30"/>
  <c r="T130" i="30"/>
  <c r="O132" i="30"/>
  <c r="AI101" i="30"/>
  <c r="N101" i="30" s="1"/>
  <c r="L130" i="30"/>
  <c r="J102" i="30"/>
  <c r="AH103" i="30"/>
  <c r="M103" i="30"/>
  <c r="P112" i="30"/>
  <c r="T124" i="30"/>
  <c r="K114" i="30"/>
  <c r="AM133" i="30"/>
  <c r="R133" i="30" s="1"/>
  <c r="AG129" i="30"/>
  <c r="L129" i="30" s="1"/>
  <c r="O120" i="30"/>
  <c r="R126" i="30"/>
  <c r="E122" i="30"/>
  <c r="AN129" i="30"/>
  <c r="S129" i="30" s="1"/>
  <c r="AH105" i="30"/>
  <c r="M105" i="30" s="1"/>
  <c r="E130" i="30"/>
  <c r="AF117" i="30"/>
  <c r="K117" i="30"/>
  <c r="H130" i="30"/>
  <c r="M112" i="30"/>
  <c r="F132" i="30"/>
  <c r="S112" i="30"/>
  <c r="R116" i="30"/>
  <c r="R120" i="30"/>
  <c r="S122" i="30"/>
  <c r="AJ109" i="30"/>
  <c r="O109" i="30"/>
  <c r="J100" i="32"/>
  <c r="AE101" i="32"/>
  <c r="J101" i="32" s="1"/>
  <c r="M118" i="32"/>
  <c r="AK107" i="32"/>
  <c r="P107" i="32"/>
  <c r="P106" i="32"/>
  <c r="G130" i="32"/>
  <c r="AJ103" i="32"/>
  <c r="O103" i="32" s="1"/>
  <c r="O102" i="32"/>
  <c r="AN131" i="32"/>
  <c r="S131" i="32" s="1"/>
  <c r="S130" i="32"/>
  <c r="Z123" i="32"/>
  <c r="E123" i="32"/>
  <c r="E122" i="32"/>
  <c r="W131" i="32"/>
  <c r="B131" i="32" s="1"/>
  <c r="AJ133" i="32"/>
  <c r="O133" i="32" s="1"/>
  <c r="AJ107" i="32"/>
  <c r="O107" i="32"/>
  <c r="O106" i="32"/>
  <c r="AK117" i="32"/>
  <c r="P117" i="32"/>
  <c r="P116" i="32"/>
  <c r="L122" i="32"/>
  <c r="D126" i="32"/>
  <c r="AL127" i="32"/>
  <c r="Q127" i="32"/>
  <c r="Z129" i="32"/>
  <c r="E129" i="32" s="1"/>
  <c r="X131" i="32"/>
  <c r="C131" i="32" s="1"/>
  <c r="C130" i="32"/>
  <c r="AF103" i="32"/>
  <c r="K103" i="32"/>
  <c r="K102" i="32"/>
  <c r="AL117" i="32"/>
  <c r="Q117" i="32" s="1"/>
  <c r="AI123" i="32"/>
  <c r="N123" i="32" s="1"/>
  <c r="AF125" i="32"/>
  <c r="K125" i="32" s="1"/>
  <c r="B128" i="32"/>
  <c r="AE131" i="32"/>
  <c r="J131" i="32"/>
  <c r="AG99" i="32"/>
  <c r="L99" i="32"/>
  <c r="L98" i="32"/>
  <c r="AE111" i="32"/>
  <c r="J111" i="32" s="1"/>
  <c r="J110" i="32"/>
  <c r="AF121" i="32"/>
  <c r="K121" i="32"/>
  <c r="K120" i="32"/>
  <c r="T122" i="32"/>
  <c r="AG125" i="32"/>
  <c r="L125" i="32" s="1"/>
  <c r="C128" i="32"/>
  <c r="K130" i="32"/>
  <c r="AF131" i="32"/>
  <c r="K131" i="32"/>
  <c r="AA133" i="32"/>
  <c r="F133" i="32"/>
  <c r="F132" i="32"/>
  <c r="AJ109" i="32"/>
  <c r="O109" i="32" s="1"/>
  <c r="O108" i="32"/>
  <c r="AM119" i="32"/>
  <c r="R119" i="32"/>
  <c r="R118" i="32"/>
  <c r="W123" i="32"/>
  <c r="B123" i="32" s="1"/>
  <c r="B122" i="32"/>
  <c r="R124" i="32"/>
  <c r="AM125" i="32"/>
  <c r="R125" i="32" s="1"/>
  <c r="AI127" i="32"/>
  <c r="N127" i="32" s="1"/>
  <c r="N126" i="32"/>
  <c r="AM133" i="32"/>
  <c r="R133" i="32" s="1"/>
  <c r="R132" i="32"/>
  <c r="AG105" i="32"/>
  <c r="L105" i="32" s="1"/>
  <c r="P104" i="32"/>
  <c r="AM109" i="32"/>
  <c r="R109" i="32" s="1"/>
  <c r="AJ113" i="32"/>
  <c r="O113" i="32" s="1"/>
  <c r="O112" i="32"/>
  <c r="AL121" i="32"/>
  <c r="Q121" i="32" s="1"/>
  <c r="X125" i="32"/>
  <c r="C125" i="32"/>
  <c r="AN125" i="32"/>
  <c r="S125" i="32" s="1"/>
  <c r="S124" i="32"/>
  <c r="AC127" i="32"/>
  <c r="H127" i="32" s="1"/>
  <c r="H126" i="32"/>
  <c r="AM131" i="32"/>
  <c r="R131" i="32"/>
  <c r="W133" i="32"/>
  <c r="B133" i="32" s="1"/>
  <c r="AC133" i="32"/>
  <c r="H133" i="32" s="1"/>
  <c r="J94" i="32"/>
  <c r="AE99" i="32"/>
  <c r="J99" i="32"/>
  <c r="N102" i="32"/>
  <c r="AE103" i="32"/>
  <c r="J103" i="32" s="1"/>
  <c r="J104" i="32"/>
  <c r="L118" i="32"/>
  <c r="E128" i="32"/>
  <c r="H130" i="32"/>
  <c r="R130" i="32"/>
  <c r="O132" i="32"/>
  <c r="L96" i="32"/>
  <c r="N106" i="32"/>
  <c r="K110" i="32"/>
  <c r="Q120" i="32"/>
  <c r="J126" i="32"/>
  <c r="J130" i="32"/>
  <c r="L110" i="32"/>
  <c r="K114" i="32"/>
  <c r="P118" i="32"/>
  <c r="AL119" i="32"/>
  <c r="Q119" i="32" s="1"/>
  <c r="M126" i="32"/>
  <c r="B130" i="32"/>
  <c r="H132" i="32"/>
  <c r="Q132" i="32"/>
  <c r="AH101" i="32"/>
  <c r="M101" i="32" s="1"/>
  <c r="D122" i="32"/>
  <c r="J124" i="32"/>
  <c r="L131" i="29"/>
  <c r="O104" i="29"/>
  <c r="E126" i="29"/>
  <c r="T122" i="29"/>
  <c r="Q130" i="29"/>
  <c r="Q114" i="29"/>
  <c r="AJ117" i="29"/>
  <c r="O117" i="29" s="1"/>
  <c r="S110" i="29"/>
  <c r="O128" i="29"/>
  <c r="R118" i="29"/>
  <c r="Q124" i="29"/>
  <c r="P104" i="29"/>
  <c r="AJ107" i="29"/>
  <c r="O107" i="29" s="1"/>
  <c r="I126" i="29"/>
  <c r="C132" i="29"/>
  <c r="AC123" i="29"/>
  <c r="H123" i="29"/>
  <c r="O120" i="29"/>
  <c r="N114" i="29"/>
  <c r="R112" i="29"/>
  <c r="O102" i="29"/>
  <c r="R123" i="29"/>
  <c r="O126" i="29"/>
  <c r="N122" i="29"/>
  <c r="G128" i="29"/>
  <c r="M108" i="29"/>
  <c r="AI111" i="29"/>
  <c r="N111" i="29" s="1"/>
  <c r="T116" i="29"/>
  <c r="S126" i="28"/>
  <c r="O102" i="28"/>
  <c r="T132" i="28"/>
  <c r="M106" i="28"/>
  <c r="O124" i="28"/>
  <c r="AJ105" i="28"/>
  <c r="O105" i="28" s="1"/>
  <c r="O106" i="28"/>
  <c r="AM115" i="28"/>
  <c r="R115" i="28" s="1"/>
  <c r="F124" i="28"/>
  <c r="H128" i="28"/>
  <c r="W133" i="28"/>
  <c r="B133" i="28"/>
  <c r="J126" i="28"/>
  <c r="AH115" i="28"/>
  <c r="M115" i="28"/>
  <c r="T118" i="28"/>
  <c r="S130" i="28"/>
  <c r="T126" i="28"/>
  <c r="N102" i="28"/>
  <c r="P106" i="28"/>
  <c r="AM111" i="28"/>
  <c r="R111" i="28" s="1"/>
  <c r="B122" i="28"/>
  <c r="AH127" i="28"/>
  <c r="M127" i="28"/>
  <c r="I128" i="28"/>
  <c r="F122" i="28"/>
  <c r="AH101" i="28"/>
  <c r="M101" i="28" s="1"/>
  <c r="Q130" i="28"/>
  <c r="H130" i="28"/>
  <c r="T122" i="28"/>
  <c r="P118" i="28"/>
  <c r="AH109" i="28"/>
  <c r="M109" i="28"/>
  <c r="N114" i="28"/>
  <c r="O132" i="28"/>
  <c r="AI109" i="28"/>
  <c r="N109" i="28"/>
  <c r="N126" i="28"/>
  <c r="K132" i="28"/>
  <c r="E128" i="28"/>
  <c r="M112" i="28"/>
  <c r="O128" i="28"/>
  <c r="H122" i="25"/>
  <c r="AC123" i="25"/>
  <c r="H123" i="25"/>
  <c r="F124" i="25"/>
  <c r="P132" i="25"/>
  <c r="P133" i="25"/>
  <c r="AO119" i="25"/>
  <c r="T119" i="25" s="1"/>
  <c r="T118" i="25"/>
  <c r="AD125" i="25"/>
  <c r="I125" i="25"/>
  <c r="I124" i="25"/>
  <c r="W131" i="25"/>
  <c r="B131" i="25"/>
  <c r="B130" i="25"/>
  <c r="AI133" i="25"/>
  <c r="N133" i="25" s="1"/>
  <c r="AH115" i="25"/>
  <c r="M115" i="25"/>
  <c r="M114" i="25"/>
  <c r="AD123" i="25"/>
  <c r="I123" i="25"/>
  <c r="AC129" i="25"/>
  <c r="H129" i="25" s="1"/>
  <c r="H128" i="25"/>
  <c r="AO113" i="25"/>
  <c r="T113" i="25"/>
  <c r="T112" i="25"/>
  <c r="L126" i="25"/>
  <c r="AH99" i="25"/>
  <c r="M99" i="25" s="1"/>
  <c r="M98" i="25"/>
  <c r="AJ107" i="25"/>
  <c r="O107" i="25" s="1"/>
  <c r="O106" i="25"/>
  <c r="M116" i="25"/>
  <c r="G130" i="25"/>
  <c r="AB131" i="25"/>
  <c r="G131" i="25" s="1"/>
  <c r="P110" i="25"/>
  <c r="AK111" i="25"/>
  <c r="P111" i="25" s="1"/>
  <c r="O112" i="25"/>
  <c r="AK131" i="25"/>
  <c r="P131" i="25" s="1"/>
  <c r="P130" i="25"/>
  <c r="AK117" i="25"/>
  <c r="P117" i="25" s="1"/>
  <c r="Z123" i="25"/>
  <c r="E123" i="25" s="1"/>
  <c r="E122" i="25"/>
  <c r="AC127" i="25"/>
  <c r="H127" i="25"/>
  <c r="H126" i="25"/>
  <c r="N102" i="25"/>
  <c r="AN111" i="25"/>
  <c r="S111" i="25" s="1"/>
  <c r="T114" i="25"/>
  <c r="AO115" i="25"/>
  <c r="T115" i="25"/>
  <c r="AD127" i="25"/>
  <c r="I127" i="25" s="1"/>
  <c r="I126" i="25"/>
  <c r="AJ111" i="25"/>
  <c r="O111" i="25" s="1"/>
  <c r="P112" i="25"/>
  <c r="P120" i="25"/>
  <c r="K122" i="25"/>
  <c r="W123" i="25"/>
  <c r="B123" i="25"/>
  <c r="AL131" i="25"/>
  <c r="Q131" i="25" s="1"/>
  <c r="T130" i="25"/>
  <c r="AJ133" i="25"/>
  <c r="O133" i="25"/>
  <c r="Y123" i="25"/>
  <c r="D123" i="25"/>
  <c r="AI105" i="25"/>
  <c r="N105" i="25" s="1"/>
  <c r="Q114" i="25"/>
  <c r="H124" i="25"/>
  <c r="AF125" i="25"/>
  <c r="K125" i="25"/>
  <c r="G132" i="25"/>
  <c r="AL107" i="25"/>
  <c r="Q107" i="25"/>
  <c r="J126" i="25"/>
  <c r="N126" i="25"/>
  <c r="D130" i="25"/>
  <c r="AC131" i="25"/>
  <c r="H131" i="25"/>
  <c r="W127" i="25"/>
  <c r="B127" i="25"/>
  <c r="L128" i="25"/>
  <c r="AH129" i="25"/>
  <c r="M129" i="25" s="1"/>
  <c r="AI123" i="24"/>
  <c r="N123" i="24" s="1"/>
  <c r="N122" i="24"/>
  <c r="AN125" i="24"/>
  <c r="S125" i="24"/>
  <c r="S124" i="24"/>
  <c r="N106" i="24"/>
  <c r="AI107" i="24"/>
  <c r="N107" i="24"/>
  <c r="AI111" i="24"/>
  <c r="N111" i="24" s="1"/>
  <c r="Q116" i="24"/>
  <c r="AL117" i="24"/>
  <c r="Q117" i="24"/>
  <c r="AL119" i="24"/>
  <c r="Q119" i="24" s="1"/>
  <c r="AB125" i="24"/>
  <c r="G125" i="24" s="1"/>
  <c r="G124" i="24"/>
  <c r="X129" i="24"/>
  <c r="C129" i="24"/>
  <c r="C128" i="24"/>
  <c r="E133" i="24"/>
  <c r="E132" i="24"/>
  <c r="N102" i="24"/>
  <c r="AI103" i="24"/>
  <c r="N103" i="24" s="1"/>
  <c r="AM127" i="24"/>
  <c r="R127" i="24"/>
  <c r="R126" i="24"/>
  <c r="AI129" i="24"/>
  <c r="N129" i="24" s="1"/>
  <c r="N128" i="24"/>
  <c r="AK119" i="24"/>
  <c r="P119" i="24" s="1"/>
  <c r="P118" i="24"/>
  <c r="AL115" i="24"/>
  <c r="Q115" i="24" s="1"/>
  <c r="Q114" i="24"/>
  <c r="AH117" i="24"/>
  <c r="M117" i="24" s="1"/>
  <c r="AJ125" i="24"/>
  <c r="O125" i="24" s="1"/>
  <c r="O124" i="24"/>
  <c r="Y131" i="24"/>
  <c r="D131" i="24" s="1"/>
  <c r="AL131" i="24"/>
  <c r="Q131" i="24"/>
  <c r="Q130" i="24"/>
  <c r="K124" i="24"/>
  <c r="AF125" i="24"/>
  <c r="K125" i="24" s="1"/>
  <c r="Q108" i="24"/>
  <c r="AM113" i="24"/>
  <c r="R113" i="24"/>
  <c r="AK117" i="24"/>
  <c r="P117" i="24"/>
  <c r="T118" i="24"/>
  <c r="AM129" i="24"/>
  <c r="R129" i="24" s="1"/>
  <c r="R128" i="24"/>
  <c r="M113" i="24"/>
  <c r="AN121" i="24"/>
  <c r="S121" i="24"/>
  <c r="S120" i="24"/>
  <c r="F130" i="24"/>
  <c r="AA131" i="24"/>
  <c r="F131" i="24" s="1"/>
  <c r="AL107" i="24"/>
  <c r="Q107" i="24"/>
  <c r="Q106" i="24"/>
  <c r="N108" i="24"/>
  <c r="AI109" i="24"/>
  <c r="N109" i="24" s="1"/>
  <c r="R109" i="24"/>
  <c r="AA123" i="24"/>
  <c r="F123" i="24"/>
  <c r="F122" i="24"/>
  <c r="C124" i="24"/>
  <c r="X125" i="24"/>
  <c r="C125" i="24"/>
  <c r="AD133" i="24"/>
  <c r="I133" i="24"/>
  <c r="I132" i="24"/>
  <c r="P106" i="24"/>
  <c r="N118" i="24"/>
  <c r="G122" i="24"/>
  <c r="D124" i="24"/>
  <c r="N124" i="24"/>
  <c r="H126" i="24"/>
  <c r="E128" i="24"/>
  <c r="N100" i="24"/>
  <c r="O118" i="24"/>
  <c r="S110" i="24"/>
  <c r="AN119" i="24"/>
  <c r="S119" i="24" s="1"/>
  <c r="N120" i="24"/>
  <c r="F124" i="24"/>
  <c r="F132" i="24"/>
  <c r="G130" i="24"/>
  <c r="D128" i="24"/>
  <c r="T114" i="23"/>
  <c r="AO115" i="23"/>
  <c r="T115" i="23" s="1"/>
  <c r="X123" i="23"/>
  <c r="C123" i="23" s="1"/>
  <c r="C122" i="23"/>
  <c r="AM109" i="23"/>
  <c r="R109" i="23"/>
  <c r="R108" i="23"/>
  <c r="M120" i="23"/>
  <c r="S121" i="23"/>
  <c r="S120" i="23"/>
  <c r="R128" i="23"/>
  <c r="AM129" i="23"/>
  <c r="R129" i="23" s="1"/>
  <c r="AI129" i="23"/>
  <c r="N129" i="23"/>
  <c r="AI131" i="23"/>
  <c r="N131" i="23"/>
  <c r="N130" i="23"/>
  <c r="AJ105" i="23"/>
  <c r="O105" i="23" s="1"/>
  <c r="O104" i="23"/>
  <c r="Q106" i="23"/>
  <c r="N120" i="23"/>
  <c r="W131" i="23"/>
  <c r="B131" i="23"/>
  <c r="B130" i="23"/>
  <c r="AE131" i="23"/>
  <c r="J131" i="23" s="1"/>
  <c r="J130" i="23"/>
  <c r="AM131" i="23"/>
  <c r="R131" i="23" s="1"/>
  <c r="R130" i="23"/>
  <c r="AA131" i="23"/>
  <c r="F131" i="23"/>
  <c r="F130" i="23"/>
  <c r="AH111" i="23"/>
  <c r="M111" i="23" s="1"/>
  <c r="AM123" i="23"/>
  <c r="R123" i="23" s="1"/>
  <c r="B128" i="23"/>
  <c r="W129" i="23"/>
  <c r="B129" i="23"/>
  <c r="M128" i="23"/>
  <c r="AH129" i="23"/>
  <c r="M129" i="23" s="1"/>
  <c r="AH119" i="23"/>
  <c r="M119" i="23" s="1"/>
  <c r="M118" i="23"/>
  <c r="AE125" i="23"/>
  <c r="J125" i="23"/>
  <c r="AD129" i="23"/>
  <c r="I129" i="23"/>
  <c r="AA133" i="23"/>
  <c r="F133" i="23" s="1"/>
  <c r="AL119" i="23"/>
  <c r="Q119" i="23" s="1"/>
  <c r="Q118" i="23"/>
  <c r="Y125" i="23"/>
  <c r="D125" i="23"/>
  <c r="AE129" i="23"/>
  <c r="J129" i="23" s="1"/>
  <c r="AL113" i="23"/>
  <c r="Q113" i="23" s="1"/>
  <c r="Q112" i="23"/>
  <c r="M114" i="23"/>
  <c r="AL125" i="23"/>
  <c r="Q125" i="23"/>
  <c r="Q124" i="23"/>
  <c r="E128" i="23"/>
  <c r="Z129" i="23"/>
  <c r="E129" i="23" s="1"/>
  <c r="AL129" i="23"/>
  <c r="Q129" i="23"/>
  <c r="Q128" i="23"/>
  <c r="N102" i="23"/>
  <c r="AK105" i="23"/>
  <c r="P105" i="23" s="1"/>
  <c r="N110" i="23"/>
  <c r="O114" i="23"/>
  <c r="AO121" i="23"/>
  <c r="T121" i="23" s="1"/>
  <c r="AE127" i="23"/>
  <c r="J127" i="23"/>
  <c r="X131" i="23"/>
  <c r="C131" i="23" s="1"/>
  <c r="AB131" i="23"/>
  <c r="G131" i="23" s="1"/>
  <c r="AF131" i="23"/>
  <c r="K131" i="23" s="1"/>
  <c r="AN131" i="23"/>
  <c r="S131" i="23"/>
  <c r="G132" i="23"/>
  <c r="AC125" i="23"/>
  <c r="H125" i="23" s="1"/>
  <c r="W127" i="23"/>
  <c r="B127" i="23" s="1"/>
  <c r="S116" i="23"/>
  <c r="S118" i="23"/>
  <c r="K127" i="23"/>
  <c r="AF125" i="23"/>
  <c r="K125" i="23"/>
  <c r="T130" i="23"/>
  <c r="N126" i="23"/>
  <c r="L124" i="23"/>
  <c r="AG127" i="20"/>
  <c r="L127" i="20"/>
  <c r="N116" i="20"/>
  <c r="AC127" i="20"/>
  <c r="H127" i="20"/>
  <c r="M122" i="20"/>
  <c r="AO127" i="20"/>
  <c r="T127" i="20"/>
  <c r="AG129" i="20"/>
  <c r="L129" i="20" s="1"/>
  <c r="AB131" i="20"/>
  <c r="G131" i="20" s="1"/>
  <c r="P130" i="20"/>
  <c r="T130" i="20"/>
  <c r="B130" i="20"/>
  <c r="Q120" i="20"/>
  <c r="N118" i="20"/>
  <c r="Q110" i="20"/>
  <c r="AA127" i="20"/>
  <c r="F127" i="20" s="1"/>
  <c r="AF129" i="20"/>
  <c r="K129" i="20"/>
  <c r="M107" i="20"/>
  <c r="P110" i="20"/>
  <c r="Y133" i="20"/>
  <c r="D133" i="20" s="1"/>
  <c r="Q126" i="20"/>
  <c r="T116" i="20"/>
  <c r="AI115" i="20"/>
  <c r="N115" i="20" s="1"/>
  <c r="AH133" i="20"/>
  <c r="M133" i="20" s="1"/>
  <c r="T124" i="20"/>
  <c r="AC129" i="20"/>
  <c r="H129" i="20"/>
  <c r="O128" i="20"/>
  <c r="N100" i="20"/>
  <c r="P118" i="20"/>
  <c r="AJ107" i="33"/>
  <c r="O107" i="33" s="1"/>
  <c r="P110" i="33"/>
  <c r="AB123" i="33"/>
  <c r="G123" i="33"/>
  <c r="G122" i="33"/>
  <c r="AE129" i="33"/>
  <c r="J129" i="33" s="1"/>
  <c r="J128" i="33"/>
  <c r="X131" i="33"/>
  <c r="C131" i="33" s="1"/>
  <c r="C130" i="33"/>
  <c r="AA133" i="33"/>
  <c r="F133" i="33" s="1"/>
  <c r="AM109" i="33"/>
  <c r="R109" i="33"/>
  <c r="R108" i="33"/>
  <c r="AF133" i="33"/>
  <c r="K133" i="33" s="1"/>
  <c r="K132" i="33"/>
  <c r="P106" i="33"/>
  <c r="AI109" i="33"/>
  <c r="N109" i="33"/>
  <c r="O122" i="33"/>
  <c r="AJ123" i="33"/>
  <c r="O123" i="33" s="1"/>
  <c r="AM129" i="33"/>
  <c r="R129" i="33" s="1"/>
  <c r="R128" i="33"/>
  <c r="AJ109" i="33"/>
  <c r="O109" i="33"/>
  <c r="O108" i="33"/>
  <c r="AL113" i="33"/>
  <c r="Q113" i="33" s="1"/>
  <c r="Q112" i="33"/>
  <c r="T116" i="33"/>
  <c r="AO117" i="33"/>
  <c r="T117" i="33" s="1"/>
  <c r="AC133" i="33"/>
  <c r="H133" i="33"/>
  <c r="H132" i="33"/>
  <c r="O132" i="33"/>
  <c r="AJ133" i="33"/>
  <c r="O133" i="33" s="1"/>
  <c r="AL117" i="33"/>
  <c r="Q117" i="33" s="1"/>
  <c r="Q116" i="33"/>
  <c r="AN115" i="33"/>
  <c r="S115" i="33"/>
  <c r="AO119" i="33"/>
  <c r="T119" i="33" s="1"/>
  <c r="AL121" i="33"/>
  <c r="Q121" i="33" s="1"/>
  <c r="AK115" i="33"/>
  <c r="P115" i="33"/>
  <c r="P114" i="33"/>
  <c r="M120" i="33"/>
  <c r="AH121" i="33"/>
  <c r="M121" i="33" s="1"/>
  <c r="AB131" i="33"/>
  <c r="G131" i="33" s="1"/>
  <c r="G130" i="33"/>
  <c r="AK117" i="33"/>
  <c r="P117" i="33"/>
  <c r="W129" i="33"/>
  <c r="B129" i="33"/>
  <c r="B128" i="33"/>
  <c r="R132" i="33"/>
  <c r="AM133" i="33"/>
  <c r="R133" i="33"/>
  <c r="Q122" i="33"/>
  <c r="N124" i="33"/>
  <c r="P128" i="33"/>
  <c r="F132" i="33"/>
  <c r="O118" i="33"/>
  <c r="H122" i="33"/>
  <c r="O124" i="33"/>
  <c r="F126" i="33"/>
  <c r="O130" i="33"/>
  <c r="G132" i="33"/>
  <c r="P118" i="33"/>
  <c r="N120" i="33"/>
  <c r="AM121" i="33"/>
  <c r="R121" i="33" s="1"/>
  <c r="I122" i="33"/>
  <c r="F124" i="33"/>
  <c r="Q126" i="33"/>
  <c r="AF129" i="33"/>
  <c r="K129" i="33"/>
  <c r="M100" i="33"/>
  <c r="I126" i="33"/>
  <c r="T114" i="33"/>
  <c r="J126" i="33"/>
  <c r="AI103" i="47"/>
  <c r="N103" i="47" s="1"/>
  <c r="AJ133" i="47"/>
  <c r="O133" i="47"/>
  <c r="AH107" i="47"/>
  <c r="M107" i="47"/>
  <c r="AI107" i="47"/>
  <c r="N107" i="47" s="1"/>
  <c r="AJ107" i="47"/>
  <c r="O107" i="47" s="1"/>
  <c r="AJ103" i="47"/>
  <c r="O103" i="47"/>
  <c r="AJ117" i="47"/>
  <c r="O117" i="47" s="1"/>
  <c r="I124" i="50"/>
  <c r="F130" i="50"/>
  <c r="F110" i="50"/>
  <c r="E110" i="50"/>
  <c r="K120" i="50"/>
  <c r="D116" i="50"/>
  <c r="Y111" i="50"/>
  <c r="D111" i="50" s="1"/>
  <c r="C132" i="50"/>
  <c r="C128" i="50"/>
  <c r="Z121" i="50"/>
  <c r="E121" i="50" s="1"/>
  <c r="AB121" i="50"/>
  <c r="G121" i="50"/>
  <c r="AC121" i="50"/>
  <c r="H121" i="50" s="1"/>
  <c r="T120" i="50"/>
  <c r="AM123" i="50"/>
  <c r="R123" i="50" s="1"/>
  <c r="AN123" i="50"/>
  <c r="S123" i="50" s="1"/>
  <c r="AK127" i="50"/>
  <c r="P127" i="50"/>
  <c r="O130" i="50"/>
  <c r="S126" i="50"/>
  <c r="S128" i="50"/>
  <c r="AF129" i="50"/>
  <c r="K129" i="50" s="1"/>
  <c r="P130" i="50"/>
  <c r="M124" i="50"/>
  <c r="AJ129" i="50"/>
  <c r="O129" i="50" s="1"/>
  <c r="AM131" i="50"/>
  <c r="R131" i="50"/>
  <c r="P124" i="50"/>
  <c r="J126" i="50"/>
  <c r="AE133" i="50"/>
  <c r="J133" i="50" s="1"/>
  <c r="AE131" i="50"/>
  <c r="J131" i="50" s="1"/>
  <c r="AM121" i="50"/>
  <c r="R121" i="50"/>
  <c r="P120" i="50"/>
  <c r="O118" i="50"/>
  <c r="N112" i="50"/>
  <c r="N110" i="50"/>
  <c r="R110" i="50"/>
  <c r="Q108" i="50"/>
  <c r="P106" i="50"/>
  <c r="N104" i="50"/>
  <c r="AD133" i="50"/>
  <c r="I133" i="50"/>
  <c r="AD127" i="50"/>
  <c r="I127" i="50" s="1"/>
  <c r="H124" i="50"/>
  <c r="H130" i="50"/>
  <c r="AB129" i="50"/>
  <c r="G129" i="50"/>
  <c r="G124" i="50"/>
  <c r="AB131" i="50"/>
  <c r="G131" i="50" s="1"/>
  <c r="F122" i="50"/>
  <c r="F124" i="50"/>
  <c r="E128" i="50"/>
  <c r="E122" i="50"/>
  <c r="Y127" i="50"/>
  <c r="D127" i="50"/>
  <c r="S120" i="50"/>
  <c r="M120" i="50"/>
  <c r="N118" i="50"/>
  <c r="AK113" i="50"/>
  <c r="P113" i="50" s="1"/>
  <c r="O110" i="50"/>
  <c r="S110" i="50"/>
  <c r="AK111" i="50"/>
  <c r="P111" i="50"/>
  <c r="M108" i="50"/>
  <c r="R108" i="50"/>
  <c r="Q106" i="50"/>
  <c r="AH103" i="50"/>
  <c r="M103" i="50"/>
  <c r="AH101" i="50"/>
  <c r="M101" i="50"/>
  <c r="I122" i="50"/>
  <c r="Q122" i="50"/>
  <c r="AC123" i="50"/>
  <c r="H123" i="50" s="1"/>
  <c r="AK123" i="50"/>
  <c r="P123" i="50"/>
  <c r="D124" i="50"/>
  <c r="L124" i="50"/>
  <c r="T124" i="50"/>
  <c r="X125" i="50"/>
  <c r="C125" i="50" s="1"/>
  <c r="AF125" i="50"/>
  <c r="K125" i="50" s="1"/>
  <c r="AN125" i="50"/>
  <c r="S125" i="50" s="1"/>
  <c r="G126" i="50"/>
  <c r="O126" i="50"/>
  <c r="AA127" i="50"/>
  <c r="F127" i="50"/>
  <c r="AI127" i="50"/>
  <c r="N127" i="50" s="1"/>
  <c r="B128" i="50"/>
  <c r="J128" i="50"/>
  <c r="R128" i="50"/>
  <c r="AD129" i="50"/>
  <c r="I129" i="50"/>
  <c r="AL129" i="50"/>
  <c r="Q129" i="50"/>
  <c r="E130" i="50"/>
  <c r="Y131" i="50"/>
  <c r="D131" i="50" s="1"/>
  <c r="AG131" i="50"/>
  <c r="L131" i="50"/>
  <c r="AO131" i="50"/>
  <c r="T131" i="50"/>
  <c r="H132" i="50"/>
  <c r="P132" i="50"/>
  <c r="AB133" i="50"/>
  <c r="G133" i="50" s="1"/>
  <c r="AJ133" i="50"/>
  <c r="O133" i="50"/>
  <c r="AH107" i="50"/>
  <c r="M107" i="50"/>
  <c r="AK119" i="50"/>
  <c r="P119" i="50" s="1"/>
  <c r="AI121" i="50"/>
  <c r="N121" i="50" s="1"/>
  <c r="AI107" i="50"/>
  <c r="N107" i="50" s="1"/>
  <c r="M98" i="50"/>
  <c r="AI103" i="50"/>
  <c r="N103" i="50"/>
  <c r="O104" i="50"/>
  <c r="O108" i="50"/>
  <c r="M110" i="50"/>
  <c r="F128" i="50"/>
  <c r="I130" i="50"/>
  <c r="Q130" i="50"/>
  <c r="D132" i="50"/>
  <c r="L132" i="50"/>
  <c r="T132" i="50"/>
  <c r="AJ107" i="50"/>
  <c r="O107" i="50" s="1"/>
  <c r="AJ103" i="50"/>
  <c r="O103" i="50" s="1"/>
  <c r="P104" i="50"/>
  <c r="P108" i="50"/>
  <c r="E132" i="50"/>
  <c r="G122" i="50"/>
  <c r="O122" i="50"/>
  <c r="B124" i="50"/>
  <c r="J124" i="50"/>
  <c r="R124" i="50"/>
  <c r="E126" i="50"/>
  <c r="M126" i="50"/>
  <c r="H128" i="50"/>
  <c r="P128" i="50"/>
  <c r="C130" i="50"/>
  <c r="K130" i="50"/>
  <c r="S130" i="50"/>
  <c r="J98" i="55"/>
  <c r="K100" i="55"/>
  <c r="AH101" i="55"/>
  <c r="M101" i="55"/>
  <c r="AI103" i="55"/>
  <c r="N103" i="55"/>
  <c r="O104" i="55"/>
  <c r="AH109" i="55"/>
  <c r="M109" i="55" s="1"/>
  <c r="Z113" i="55"/>
  <c r="E113" i="55"/>
  <c r="E112" i="55"/>
  <c r="AH113" i="55"/>
  <c r="M113" i="55"/>
  <c r="M112" i="55"/>
  <c r="AI123" i="55"/>
  <c r="N123" i="55" s="1"/>
  <c r="N122" i="55"/>
  <c r="AD125" i="55"/>
  <c r="I125" i="55"/>
  <c r="I124" i="55"/>
  <c r="AL125" i="55"/>
  <c r="Q125" i="55" s="1"/>
  <c r="Q124" i="55"/>
  <c r="AB129" i="55"/>
  <c r="G129" i="55"/>
  <c r="G128" i="55"/>
  <c r="AJ129" i="55"/>
  <c r="O129" i="55" s="1"/>
  <c r="O128" i="55"/>
  <c r="G110" i="55"/>
  <c r="AB111" i="55"/>
  <c r="G111" i="55" s="1"/>
  <c r="O110" i="55"/>
  <c r="AJ111" i="55"/>
  <c r="O111" i="55"/>
  <c r="AJ115" i="55"/>
  <c r="O115" i="55"/>
  <c r="AM115" i="55"/>
  <c r="R115" i="55" s="1"/>
  <c r="AF121" i="55"/>
  <c r="K121" i="55" s="1"/>
  <c r="Z133" i="55"/>
  <c r="E133" i="55"/>
  <c r="E132" i="55"/>
  <c r="AH133" i="55"/>
  <c r="M133" i="55" s="1"/>
  <c r="M132" i="55"/>
  <c r="AG105" i="55"/>
  <c r="L105" i="55" s="1"/>
  <c r="Q110" i="55"/>
  <c r="H112" i="55"/>
  <c r="AJ113" i="55"/>
  <c r="O113" i="55"/>
  <c r="AC115" i="55"/>
  <c r="H115" i="55" s="1"/>
  <c r="H114" i="55"/>
  <c r="AK115" i="55"/>
  <c r="P115" i="55"/>
  <c r="P114" i="55"/>
  <c r="Z117" i="55"/>
  <c r="E117" i="55"/>
  <c r="W115" i="55"/>
  <c r="B115" i="55" s="1"/>
  <c r="X117" i="55"/>
  <c r="C117" i="55" s="1"/>
  <c r="C116" i="55"/>
  <c r="AF117" i="55"/>
  <c r="K117" i="55" s="1"/>
  <c r="K116" i="55"/>
  <c r="AN117" i="55"/>
  <c r="S117" i="55" s="1"/>
  <c r="S116" i="55"/>
  <c r="B110" i="55"/>
  <c r="W111" i="55"/>
  <c r="B111" i="55"/>
  <c r="J110" i="55"/>
  <c r="AE111" i="55"/>
  <c r="J111" i="55"/>
  <c r="R110" i="55"/>
  <c r="AM111" i="55"/>
  <c r="R111" i="55" s="1"/>
  <c r="AA119" i="55"/>
  <c r="F119" i="55"/>
  <c r="F118" i="55"/>
  <c r="AI119" i="55"/>
  <c r="N119" i="55"/>
  <c r="N118" i="55"/>
  <c r="AJ121" i="55"/>
  <c r="O121" i="55" s="1"/>
  <c r="X129" i="55"/>
  <c r="C129" i="55"/>
  <c r="AF129" i="55"/>
  <c r="K129" i="55"/>
  <c r="AN129" i="55"/>
  <c r="S129" i="55" s="1"/>
  <c r="AC131" i="55"/>
  <c r="H131" i="55" s="1"/>
  <c r="AK131" i="55"/>
  <c r="P131" i="55"/>
  <c r="AH117" i="55"/>
  <c r="M117" i="55"/>
  <c r="AJ119" i="55"/>
  <c r="O119" i="55" s="1"/>
  <c r="Y127" i="55"/>
  <c r="D127" i="55" s="1"/>
  <c r="D126" i="55"/>
  <c r="AG127" i="55"/>
  <c r="L127" i="55" s="1"/>
  <c r="L126" i="55"/>
  <c r="AO127" i="55"/>
  <c r="T127" i="55"/>
  <c r="T126" i="55"/>
  <c r="P108" i="55"/>
  <c r="I110" i="55"/>
  <c r="AE115" i="55"/>
  <c r="J115" i="55" s="1"/>
  <c r="AD121" i="55"/>
  <c r="I121" i="55"/>
  <c r="I120" i="55"/>
  <c r="AL121" i="55"/>
  <c r="Q121" i="55" s="1"/>
  <c r="Q120" i="55"/>
  <c r="Y123" i="55"/>
  <c r="D123" i="55" s="1"/>
  <c r="D122" i="55"/>
  <c r="AG123" i="55"/>
  <c r="L123" i="55"/>
  <c r="L122" i="55"/>
  <c r="AO123" i="55"/>
  <c r="T123" i="55" s="1"/>
  <c r="T122" i="55"/>
  <c r="W131" i="55"/>
  <c r="B131" i="55"/>
  <c r="B130" i="55"/>
  <c r="AE131" i="55"/>
  <c r="J131" i="55"/>
  <c r="J130" i="55"/>
  <c r="AM131" i="55"/>
  <c r="R131" i="55" s="1"/>
  <c r="R130" i="55"/>
  <c r="I126" i="55"/>
  <c r="Q126" i="55"/>
  <c r="D128" i="55"/>
  <c r="L128" i="55"/>
  <c r="T128" i="55"/>
  <c r="G130" i="55"/>
  <c r="O130" i="55"/>
  <c r="B132" i="55"/>
  <c r="J132" i="55"/>
  <c r="R132" i="55"/>
  <c r="AC111" i="55"/>
  <c r="H111" i="55"/>
  <c r="AK111" i="55"/>
  <c r="P111" i="55" s="1"/>
  <c r="G124" i="55"/>
  <c r="O124" i="55"/>
  <c r="B126" i="55"/>
  <c r="J126" i="55"/>
  <c r="R126" i="55"/>
  <c r="E128" i="55"/>
  <c r="M128" i="55"/>
  <c r="H130" i="55"/>
  <c r="P130" i="55"/>
  <c r="C132" i="55"/>
  <c r="K132" i="55"/>
  <c r="S132" i="55"/>
  <c r="X115" i="54"/>
  <c r="C115" i="54"/>
  <c r="C114" i="54"/>
  <c r="AF115" i="54"/>
  <c r="K115" i="54" s="1"/>
  <c r="K114" i="54"/>
  <c r="AN115" i="54"/>
  <c r="S115" i="54"/>
  <c r="S114" i="54"/>
  <c r="AC119" i="54"/>
  <c r="H119" i="54"/>
  <c r="H118" i="54"/>
  <c r="AK119" i="54"/>
  <c r="P119" i="54" s="1"/>
  <c r="P118" i="54"/>
  <c r="X121" i="54"/>
  <c r="C121" i="54"/>
  <c r="C120" i="54"/>
  <c r="AF121" i="54"/>
  <c r="K121" i="54"/>
  <c r="K120" i="54"/>
  <c r="AN121" i="54"/>
  <c r="S121" i="54"/>
  <c r="S120" i="54"/>
  <c r="AB123" i="54"/>
  <c r="G123" i="54"/>
  <c r="G122" i="54"/>
  <c r="AJ123" i="54"/>
  <c r="O123" i="54" s="1"/>
  <c r="O122" i="54"/>
  <c r="AB113" i="54"/>
  <c r="G113" i="54" s="1"/>
  <c r="G112" i="54"/>
  <c r="AJ113" i="54"/>
  <c r="O113" i="54"/>
  <c r="O112" i="54"/>
  <c r="AD119" i="54"/>
  <c r="I119" i="54" s="1"/>
  <c r="I118" i="54"/>
  <c r="AL119" i="54"/>
  <c r="Q119" i="54" s="1"/>
  <c r="Q118" i="54"/>
  <c r="Y121" i="54"/>
  <c r="D121" i="54"/>
  <c r="D120" i="54"/>
  <c r="AG121" i="54"/>
  <c r="L121" i="54"/>
  <c r="L120" i="54"/>
  <c r="AO121" i="54"/>
  <c r="T121" i="54"/>
  <c r="T120" i="54"/>
  <c r="AD125" i="54"/>
  <c r="I125" i="54"/>
  <c r="I124" i="54"/>
  <c r="AL125" i="54"/>
  <c r="Q125" i="54" s="1"/>
  <c r="Q124" i="54"/>
  <c r="X129" i="54"/>
  <c r="C129" i="54"/>
  <c r="AF129" i="54"/>
  <c r="K129" i="54"/>
  <c r="AN129" i="54"/>
  <c r="S129" i="54"/>
  <c r="Z133" i="54"/>
  <c r="E133" i="54" s="1"/>
  <c r="E132" i="54"/>
  <c r="AH133" i="54"/>
  <c r="M133" i="54"/>
  <c r="M132" i="54"/>
  <c r="AE99" i="54"/>
  <c r="J99" i="54"/>
  <c r="K102" i="54"/>
  <c r="J104" i="54"/>
  <c r="AL109" i="54"/>
  <c r="Q109" i="54"/>
  <c r="AH111" i="54"/>
  <c r="M111" i="54"/>
  <c r="AC113" i="54"/>
  <c r="H113" i="54"/>
  <c r="H112" i="54"/>
  <c r="AK113" i="54"/>
  <c r="P113" i="54"/>
  <c r="P112" i="54"/>
  <c r="W125" i="54"/>
  <c r="B125" i="54"/>
  <c r="B124" i="54"/>
  <c r="AE125" i="54"/>
  <c r="J125" i="54" s="1"/>
  <c r="J124" i="54"/>
  <c r="AM125" i="54"/>
  <c r="R125" i="54"/>
  <c r="R124" i="54"/>
  <c r="AD131" i="54"/>
  <c r="I131" i="54" s="1"/>
  <c r="AL131" i="54"/>
  <c r="Q131" i="54" s="1"/>
  <c r="AA133" i="54"/>
  <c r="F133" i="54" s="1"/>
  <c r="F132" i="54"/>
  <c r="AI133" i="54"/>
  <c r="N133" i="54"/>
  <c r="N132" i="54"/>
  <c r="AE95" i="54"/>
  <c r="J95" i="54" s="1"/>
  <c r="L102" i="54"/>
  <c r="AI105" i="54"/>
  <c r="N105" i="54"/>
  <c r="R110" i="54"/>
  <c r="W131" i="54"/>
  <c r="B131" i="54" s="1"/>
  <c r="B130" i="54"/>
  <c r="AE131" i="54"/>
  <c r="J131" i="54" s="1"/>
  <c r="J130" i="54"/>
  <c r="AM131" i="54"/>
  <c r="R131" i="54"/>
  <c r="R130" i="54"/>
  <c r="AE101" i="54"/>
  <c r="J101" i="54"/>
  <c r="N108" i="54"/>
  <c r="J110" i="54"/>
  <c r="I110" i="54"/>
  <c r="AD111" i="54"/>
  <c r="I111" i="54"/>
  <c r="Q110" i="54"/>
  <c r="AL111" i="54"/>
  <c r="Q111" i="54"/>
  <c r="AJ121" i="54"/>
  <c r="O121" i="54" s="1"/>
  <c r="Y127" i="54"/>
  <c r="D127" i="54" s="1"/>
  <c r="D126" i="54"/>
  <c r="AG127" i="54"/>
  <c r="L127" i="54" s="1"/>
  <c r="L126" i="54"/>
  <c r="AO127" i="54"/>
  <c r="T127" i="54" s="1"/>
  <c r="T126" i="54"/>
  <c r="X131" i="54"/>
  <c r="C131" i="54" s="1"/>
  <c r="C130" i="54"/>
  <c r="AF131" i="54"/>
  <c r="K131" i="54"/>
  <c r="K130" i="54"/>
  <c r="AN131" i="54"/>
  <c r="S131" i="54" s="1"/>
  <c r="S130" i="54"/>
  <c r="K96" i="54"/>
  <c r="AK115" i="54"/>
  <c r="P115" i="54" s="1"/>
  <c r="Z117" i="54"/>
  <c r="E117" i="54"/>
  <c r="E116" i="54"/>
  <c r="AH117" i="54"/>
  <c r="M117" i="54" s="1"/>
  <c r="M116" i="54"/>
  <c r="Z127" i="54"/>
  <c r="E127" i="54" s="1"/>
  <c r="E126" i="54"/>
  <c r="AH127" i="54"/>
  <c r="M127" i="54"/>
  <c r="M126" i="54"/>
  <c r="AB129" i="54"/>
  <c r="G129" i="54" s="1"/>
  <c r="G128" i="54"/>
  <c r="AJ129" i="54"/>
  <c r="O129" i="54"/>
  <c r="O128" i="54"/>
  <c r="AA117" i="54"/>
  <c r="F117" i="54"/>
  <c r="F116" i="54"/>
  <c r="AI117" i="54"/>
  <c r="N117" i="54" s="1"/>
  <c r="N116" i="54"/>
  <c r="Z123" i="54"/>
  <c r="E123" i="54"/>
  <c r="AH123" i="54"/>
  <c r="M123" i="54"/>
  <c r="AC129" i="54"/>
  <c r="H129" i="54" s="1"/>
  <c r="H128" i="54"/>
  <c r="AK129" i="54"/>
  <c r="P129" i="54"/>
  <c r="P128" i="54"/>
  <c r="W115" i="54"/>
  <c r="B115" i="54"/>
  <c r="B114" i="54"/>
  <c r="AE115" i="54"/>
  <c r="J115" i="54" s="1"/>
  <c r="J114" i="54"/>
  <c r="AM115" i="54"/>
  <c r="R115" i="54"/>
  <c r="R114" i="54"/>
  <c r="AJ119" i="54"/>
  <c r="O119" i="54" s="1"/>
  <c r="AA123" i="54"/>
  <c r="F123" i="54" s="1"/>
  <c r="F122" i="54"/>
  <c r="AI123" i="54"/>
  <c r="N123" i="54"/>
  <c r="N122" i="54"/>
  <c r="B132" i="54"/>
  <c r="J132" i="54"/>
  <c r="R132" i="54"/>
  <c r="W127" i="53"/>
  <c r="B127" i="53" s="1"/>
  <c r="B128" i="53"/>
  <c r="W117" i="53"/>
  <c r="B117" i="53"/>
  <c r="W119" i="53"/>
  <c r="B119" i="53"/>
  <c r="B112" i="53"/>
  <c r="B122" i="53"/>
  <c r="C122" i="53"/>
  <c r="X125" i="53"/>
  <c r="C125" i="53"/>
  <c r="C132" i="53"/>
  <c r="S122" i="53"/>
  <c r="R126" i="53"/>
  <c r="R128" i="53"/>
  <c r="K116" i="53"/>
  <c r="M112" i="53"/>
  <c r="N118" i="53"/>
  <c r="K132" i="53"/>
  <c r="N112" i="53"/>
  <c r="AN117" i="53"/>
  <c r="S117" i="53"/>
  <c r="AI121" i="53"/>
  <c r="N121" i="53" s="1"/>
  <c r="K122" i="53"/>
  <c r="AG131" i="53"/>
  <c r="L131" i="53"/>
  <c r="L132" i="53"/>
  <c r="R112" i="53"/>
  <c r="AO131" i="53"/>
  <c r="T131" i="53" s="1"/>
  <c r="Q132" i="53"/>
  <c r="L110" i="53"/>
  <c r="AI127" i="53"/>
  <c r="N127" i="53"/>
  <c r="J122" i="53"/>
  <c r="J128" i="53"/>
  <c r="J132" i="53"/>
  <c r="J112" i="53"/>
  <c r="J126" i="53"/>
  <c r="J116" i="53"/>
  <c r="AE119" i="53"/>
  <c r="J119" i="53"/>
  <c r="AG109" i="53"/>
  <c r="L109" i="53"/>
  <c r="K108" i="53"/>
  <c r="AG105" i="53"/>
  <c r="L105" i="53" s="1"/>
  <c r="O102" i="53"/>
  <c r="J100" i="53"/>
  <c r="AF101" i="53"/>
  <c r="K101" i="53"/>
  <c r="AE95" i="53"/>
  <c r="J95" i="53"/>
  <c r="C118" i="53"/>
  <c r="B120" i="53"/>
  <c r="C116" i="53"/>
  <c r="B132" i="53"/>
  <c r="C126" i="53"/>
  <c r="AH121" i="53"/>
  <c r="M121" i="53"/>
  <c r="AF125" i="53"/>
  <c r="K125" i="53" s="1"/>
  <c r="S126" i="53"/>
  <c r="P132" i="53"/>
  <c r="AL111" i="53"/>
  <c r="Q111" i="53"/>
  <c r="AL113" i="53"/>
  <c r="Q113" i="53"/>
  <c r="T116" i="53"/>
  <c r="K118" i="53"/>
  <c r="AJ111" i="53"/>
  <c r="O111" i="53" s="1"/>
  <c r="AN119" i="53"/>
  <c r="S119" i="53" s="1"/>
  <c r="AJ133" i="53"/>
  <c r="O133" i="53"/>
  <c r="AO113" i="53"/>
  <c r="T113" i="53"/>
  <c r="R120" i="53"/>
  <c r="AK123" i="53"/>
  <c r="P123" i="53"/>
  <c r="K126" i="53"/>
  <c r="L112" i="53"/>
  <c r="T132" i="53"/>
  <c r="P126" i="53"/>
  <c r="Q116" i="53"/>
  <c r="J120" i="53"/>
  <c r="R122" i="53"/>
  <c r="AI111" i="53"/>
  <c r="N111" i="53" s="1"/>
  <c r="AJ115" i="53"/>
  <c r="O115" i="53"/>
  <c r="AJ117" i="53"/>
  <c r="O117" i="53"/>
  <c r="AG123" i="53"/>
  <c r="L123" i="53" s="1"/>
  <c r="AO123" i="53"/>
  <c r="T123" i="53" s="1"/>
  <c r="AK131" i="53"/>
  <c r="P131" i="53"/>
  <c r="I114" i="53"/>
  <c r="I120" i="53"/>
  <c r="AD127" i="53"/>
  <c r="I127" i="53" s="1"/>
  <c r="AD129" i="53"/>
  <c r="I129" i="53" s="1"/>
  <c r="AC131" i="53"/>
  <c r="H131" i="53" s="1"/>
  <c r="AB117" i="53"/>
  <c r="G117" i="53"/>
  <c r="AB133" i="53"/>
  <c r="G133" i="53" s="1"/>
  <c r="AB127" i="53"/>
  <c r="G127" i="53" s="1"/>
  <c r="AB115" i="53"/>
  <c r="G115" i="53" s="1"/>
  <c r="G120" i="53"/>
  <c r="G110" i="53"/>
  <c r="G118" i="53"/>
  <c r="G124" i="53"/>
  <c r="F120" i="53"/>
  <c r="AA127" i="53"/>
  <c r="F127" i="53" s="1"/>
  <c r="E130" i="53"/>
  <c r="Z121" i="53"/>
  <c r="E121" i="53"/>
  <c r="E124" i="53"/>
  <c r="Y113" i="53"/>
  <c r="D113" i="53"/>
  <c r="Y129" i="53"/>
  <c r="D129" i="53" s="1"/>
  <c r="Y115" i="53"/>
  <c r="D115" i="53" s="1"/>
  <c r="D110" i="53"/>
  <c r="Y131" i="53"/>
  <c r="D131" i="53" s="1"/>
  <c r="Y123" i="53"/>
  <c r="D123" i="53"/>
  <c r="N104" i="53"/>
  <c r="J98" i="53"/>
  <c r="AH101" i="53"/>
  <c r="M101" i="53" s="1"/>
  <c r="O104" i="53"/>
  <c r="AE105" i="53"/>
  <c r="J105" i="53"/>
  <c r="Q108" i="53"/>
  <c r="AI109" i="53"/>
  <c r="N109" i="53" s="1"/>
  <c r="E110" i="53"/>
  <c r="AJ121" i="53"/>
  <c r="O121" i="53"/>
  <c r="K98" i="53"/>
  <c r="L100" i="53"/>
  <c r="J108" i="53"/>
  <c r="R108" i="53"/>
  <c r="C112" i="53"/>
  <c r="Z117" i="53"/>
  <c r="E117" i="53" s="1"/>
  <c r="E116" i="53"/>
  <c r="AH117" i="53"/>
  <c r="M117" i="53"/>
  <c r="M116" i="53"/>
  <c r="X129" i="53"/>
  <c r="C129" i="53" s="1"/>
  <c r="AF129" i="53"/>
  <c r="K129" i="53" s="1"/>
  <c r="AN129" i="53"/>
  <c r="S129" i="53" s="1"/>
  <c r="AD131" i="53"/>
  <c r="I131" i="53"/>
  <c r="AL131" i="53"/>
  <c r="Q131" i="53" s="1"/>
  <c r="Z133" i="53"/>
  <c r="E133" i="53" s="1"/>
  <c r="E132" i="53"/>
  <c r="AH133" i="53"/>
  <c r="M133" i="53"/>
  <c r="M132" i="53"/>
  <c r="AL107" i="53"/>
  <c r="Q107" i="53" s="1"/>
  <c r="L98" i="53"/>
  <c r="AD111" i="53"/>
  <c r="I111" i="53" s="1"/>
  <c r="AB113" i="53"/>
  <c r="G113" i="53"/>
  <c r="G112" i="53"/>
  <c r="AJ113" i="53"/>
  <c r="O113" i="53" s="1"/>
  <c r="O112" i="53"/>
  <c r="W115" i="53"/>
  <c r="B115" i="53" s="1"/>
  <c r="B114" i="53"/>
  <c r="AE115" i="53"/>
  <c r="J115" i="53"/>
  <c r="J114" i="53"/>
  <c r="AM115" i="53"/>
  <c r="R115" i="53" s="1"/>
  <c r="R114" i="53"/>
  <c r="AA117" i="53"/>
  <c r="F117" i="53" s="1"/>
  <c r="F116" i="53"/>
  <c r="AI117" i="53"/>
  <c r="N117" i="53"/>
  <c r="N116" i="53"/>
  <c r="Z123" i="53"/>
  <c r="E123" i="53" s="1"/>
  <c r="AH123" i="53"/>
  <c r="M123" i="53" s="1"/>
  <c r="AD125" i="53"/>
  <c r="I125" i="53"/>
  <c r="I124" i="53"/>
  <c r="AL125" i="53"/>
  <c r="Q125" i="53"/>
  <c r="Q124" i="53"/>
  <c r="W131" i="53"/>
  <c r="B131" i="53" s="1"/>
  <c r="B130" i="53"/>
  <c r="AE131" i="53"/>
  <c r="J131" i="53"/>
  <c r="J130" i="53"/>
  <c r="AM131" i="53"/>
  <c r="R131" i="53"/>
  <c r="R130" i="53"/>
  <c r="AA133" i="53"/>
  <c r="F133" i="53"/>
  <c r="F132" i="53"/>
  <c r="AI133" i="53"/>
  <c r="N133" i="53"/>
  <c r="N132" i="53"/>
  <c r="B110" i="53"/>
  <c r="W111" i="53"/>
  <c r="B111" i="53" s="1"/>
  <c r="J110" i="53"/>
  <c r="AE111" i="53"/>
  <c r="J111" i="53" s="1"/>
  <c r="R110" i="53"/>
  <c r="AM111" i="53"/>
  <c r="R111" i="53"/>
  <c r="AC113" i="53"/>
  <c r="H113" i="53" s="1"/>
  <c r="H112" i="53"/>
  <c r="AK113" i="53"/>
  <c r="P113" i="53" s="1"/>
  <c r="P112" i="53"/>
  <c r="X115" i="53"/>
  <c r="C115" i="53"/>
  <c r="C114" i="53"/>
  <c r="AF115" i="53"/>
  <c r="K115" i="53"/>
  <c r="K114" i="53"/>
  <c r="AN115" i="53"/>
  <c r="S115" i="53" s="1"/>
  <c r="S114" i="53"/>
  <c r="AJ119" i="53"/>
  <c r="O119" i="53"/>
  <c r="AA123" i="53"/>
  <c r="F123" i="53"/>
  <c r="F122" i="53"/>
  <c r="AI123" i="53"/>
  <c r="N123" i="53" s="1"/>
  <c r="N122" i="53"/>
  <c r="W125" i="53"/>
  <c r="B125" i="53"/>
  <c r="B124" i="53"/>
  <c r="AE125" i="53"/>
  <c r="J125" i="53" s="1"/>
  <c r="J124" i="53"/>
  <c r="AM125" i="53"/>
  <c r="R125" i="53"/>
  <c r="R124" i="53"/>
  <c r="Y127" i="53"/>
  <c r="D127" i="53" s="1"/>
  <c r="D126" i="53"/>
  <c r="AG127" i="53"/>
  <c r="L127" i="53" s="1"/>
  <c r="L126" i="53"/>
  <c r="AO127" i="53"/>
  <c r="T127" i="53"/>
  <c r="T126" i="53"/>
  <c r="X131" i="53"/>
  <c r="C131" i="53"/>
  <c r="C130" i="53"/>
  <c r="AF131" i="53"/>
  <c r="K131" i="53" s="1"/>
  <c r="K130" i="53"/>
  <c r="AN131" i="53"/>
  <c r="S131" i="53"/>
  <c r="S130" i="53"/>
  <c r="AC129" i="53"/>
  <c r="H129" i="53" s="1"/>
  <c r="H128" i="53"/>
  <c r="AC119" i="53"/>
  <c r="H119" i="53" s="1"/>
  <c r="H118" i="53"/>
  <c r="AK119" i="53"/>
  <c r="P119" i="53" s="1"/>
  <c r="P118" i="53"/>
  <c r="X121" i="53"/>
  <c r="C121" i="53" s="1"/>
  <c r="C120" i="53"/>
  <c r="AF121" i="53"/>
  <c r="K121" i="53" s="1"/>
  <c r="K120" i="53"/>
  <c r="AN121" i="53"/>
  <c r="S121" i="53"/>
  <c r="S120" i="53"/>
  <c r="AB123" i="53"/>
  <c r="G123" i="53" s="1"/>
  <c r="G122" i="53"/>
  <c r="AJ123" i="53"/>
  <c r="O123" i="53"/>
  <c r="O122" i="53"/>
  <c r="Z127" i="53"/>
  <c r="E127" i="53"/>
  <c r="E126" i="53"/>
  <c r="AH127" i="53"/>
  <c r="M127" i="53" s="1"/>
  <c r="M126" i="53"/>
  <c r="AK129" i="53"/>
  <c r="P129" i="53" s="1"/>
  <c r="P128" i="53"/>
  <c r="AD119" i="53"/>
  <c r="I119" i="53"/>
  <c r="I118" i="53"/>
  <c r="AL119" i="53"/>
  <c r="Q119" i="53" s="1"/>
  <c r="Q118" i="53"/>
  <c r="Y121" i="53"/>
  <c r="D121" i="53"/>
  <c r="D120" i="53"/>
  <c r="AG121" i="53"/>
  <c r="L121" i="53" s="1"/>
  <c r="L120" i="53"/>
  <c r="AO121" i="53"/>
  <c r="T121" i="53" s="1"/>
  <c r="T120" i="53"/>
  <c r="AB129" i="53"/>
  <c r="G129" i="53"/>
  <c r="G128" i="53"/>
  <c r="AJ129" i="53"/>
  <c r="O129" i="53" s="1"/>
  <c r="O128" i="53"/>
  <c r="AH101" i="52"/>
  <c r="M101" i="52" s="1"/>
  <c r="O104" i="52"/>
  <c r="AE105" i="52"/>
  <c r="J105" i="52"/>
  <c r="Q108" i="52"/>
  <c r="AI109" i="52"/>
  <c r="N109" i="52" s="1"/>
  <c r="D110" i="52"/>
  <c r="AC111" i="52"/>
  <c r="H111" i="52"/>
  <c r="AC119" i="52"/>
  <c r="H119" i="52"/>
  <c r="H118" i="52"/>
  <c r="AK119" i="52"/>
  <c r="P119" i="52" s="1"/>
  <c r="P118" i="52"/>
  <c r="F133" i="52"/>
  <c r="F132" i="52"/>
  <c r="AI133" i="52"/>
  <c r="N133" i="52"/>
  <c r="N132" i="52"/>
  <c r="AE115" i="52"/>
  <c r="J115" i="52" s="1"/>
  <c r="J114" i="52"/>
  <c r="AF115" i="52"/>
  <c r="K115" i="52"/>
  <c r="K114" i="52"/>
  <c r="L100" i="52"/>
  <c r="AF105" i="52"/>
  <c r="K105" i="52" s="1"/>
  <c r="J108" i="52"/>
  <c r="R108" i="52"/>
  <c r="P110" i="52"/>
  <c r="AJ111" i="52"/>
  <c r="O111" i="52"/>
  <c r="AD111" i="52"/>
  <c r="I111" i="52"/>
  <c r="AB113" i="52"/>
  <c r="G113" i="52" s="1"/>
  <c r="G112" i="52"/>
  <c r="AJ113" i="52"/>
  <c r="O113" i="52"/>
  <c r="O112" i="52"/>
  <c r="AD119" i="52"/>
  <c r="I119" i="52"/>
  <c r="I118" i="52"/>
  <c r="AL119" i="52"/>
  <c r="Q119" i="52" s="1"/>
  <c r="Q118" i="52"/>
  <c r="X121" i="52"/>
  <c r="C121" i="52"/>
  <c r="C120" i="52"/>
  <c r="AF121" i="52"/>
  <c r="K121" i="52"/>
  <c r="K120" i="52"/>
  <c r="AN121" i="52"/>
  <c r="S121" i="52"/>
  <c r="S120" i="52"/>
  <c r="AB129" i="52"/>
  <c r="G129" i="52"/>
  <c r="G128" i="52"/>
  <c r="AJ129" i="52"/>
  <c r="O129" i="52" s="1"/>
  <c r="O128" i="52"/>
  <c r="W131" i="52"/>
  <c r="B131" i="52" s="1"/>
  <c r="B130" i="52"/>
  <c r="AE131" i="52"/>
  <c r="J131" i="52"/>
  <c r="J130" i="52"/>
  <c r="AM131" i="52"/>
  <c r="R131" i="52" s="1"/>
  <c r="R130" i="52"/>
  <c r="AM115" i="52"/>
  <c r="R115" i="52" s="1"/>
  <c r="R114" i="52"/>
  <c r="AA117" i="52"/>
  <c r="F117" i="52"/>
  <c r="F116" i="52"/>
  <c r="X115" i="52"/>
  <c r="C115" i="52"/>
  <c r="C114" i="52"/>
  <c r="L98" i="52"/>
  <c r="AC113" i="52"/>
  <c r="H113" i="52"/>
  <c r="H112" i="52"/>
  <c r="AK113" i="52"/>
  <c r="P113" i="52" s="1"/>
  <c r="P112" i="52"/>
  <c r="Y121" i="52"/>
  <c r="D121" i="52" s="1"/>
  <c r="D120" i="52"/>
  <c r="AG121" i="52"/>
  <c r="L121" i="52"/>
  <c r="L120" i="52"/>
  <c r="AO121" i="52"/>
  <c r="T121" i="52"/>
  <c r="T120" i="52"/>
  <c r="AA123" i="52"/>
  <c r="F123" i="52" s="1"/>
  <c r="F122" i="52"/>
  <c r="AI123" i="52"/>
  <c r="N123" i="52"/>
  <c r="N122" i="52"/>
  <c r="AD125" i="52"/>
  <c r="I125" i="52" s="1"/>
  <c r="I124" i="52"/>
  <c r="AL125" i="52"/>
  <c r="Q125" i="52"/>
  <c r="Q124" i="52"/>
  <c r="AC129" i="52"/>
  <c r="H129" i="52" s="1"/>
  <c r="H128" i="52"/>
  <c r="AK129" i="52"/>
  <c r="P129" i="52" s="1"/>
  <c r="P128" i="52"/>
  <c r="X131" i="52"/>
  <c r="C131" i="52"/>
  <c r="C130" i="52"/>
  <c r="AF131" i="52"/>
  <c r="K131" i="52"/>
  <c r="K130" i="52"/>
  <c r="AN131" i="52"/>
  <c r="S131" i="52" s="1"/>
  <c r="S130" i="52"/>
  <c r="P106" i="52"/>
  <c r="AI117" i="52"/>
  <c r="N117" i="52" s="1"/>
  <c r="N116" i="52"/>
  <c r="N104" i="52"/>
  <c r="AH133" i="52"/>
  <c r="M133" i="52" s="1"/>
  <c r="M132" i="52"/>
  <c r="AH111" i="52"/>
  <c r="M111" i="52"/>
  <c r="AB123" i="52"/>
  <c r="G123" i="52"/>
  <c r="G122" i="52"/>
  <c r="AJ123" i="52"/>
  <c r="O123" i="52" s="1"/>
  <c r="O122" i="52"/>
  <c r="W125" i="52"/>
  <c r="B125" i="52"/>
  <c r="B124" i="52"/>
  <c r="AE125" i="52"/>
  <c r="J125" i="52"/>
  <c r="J124" i="52"/>
  <c r="AM125" i="52"/>
  <c r="R125" i="52" s="1"/>
  <c r="R124" i="52"/>
  <c r="W115" i="52"/>
  <c r="B115" i="52" s="1"/>
  <c r="B114" i="52"/>
  <c r="AH127" i="52"/>
  <c r="M127" i="52"/>
  <c r="M126" i="52"/>
  <c r="AN115" i="52"/>
  <c r="S115" i="52" s="1"/>
  <c r="S114" i="52"/>
  <c r="Z133" i="52"/>
  <c r="E133" i="52"/>
  <c r="E132" i="52"/>
  <c r="AE113" i="52"/>
  <c r="J113" i="52" s="1"/>
  <c r="E114" i="52"/>
  <c r="Z127" i="52"/>
  <c r="E127" i="52" s="1"/>
  <c r="E126" i="52"/>
  <c r="J96" i="52"/>
  <c r="F114" i="52"/>
  <c r="Z117" i="52"/>
  <c r="E117" i="52" s="1"/>
  <c r="E116" i="52"/>
  <c r="AH117" i="52"/>
  <c r="M117" i="52" s="1"/>
  <c r="M116" i="52"/>
  <c r="AJ121" i="52"/>
  <c r="O121" i="52"/>
  <c r="Y127" i="52"/>
  <c r="D127" i="52" s="1"/>
  <c r="D126" i="52"/>
  <c r="AG127" i="52"/>
  <c r="L127" i="52" s="1"/>
  <c r="L126" i="52"/>
  <c r="AO127" i="52"/>
  <c r="T127" i="52"/>
  <c r="T126" i="52"/>
  <c r="X129" i="52"/>
  <c r="C129" i="52" s="1"/>
  <c r="AN129" i="52"/>
  <c r="S129" i="52"/>
  <c r="B132" i="52"/>
  <c r="J132" i="52"/>
  <c r="R132" i="52"/>
  <c r="W125" i="51"/>
  <c r="B125" i="51" s="1"/>
  <c r="B124" i="51"/>
  <c r="AF131" i="51"/>
  <c r="K131" i="51"/>
  <c r="K130" i="51"/>
  <c r="AF99" i="51"/>
  <c r="K99" i="51" s="1"/>
  <c r="L102" i="51"/>
  <c r="K104" i="51"/>
  <c r="M108" i="51"/>
  <c r="AE109" i="51"/>
  <c r="J109" i="51"/>
  <c r="AM109" i="51"/>
  <c r="R109" i="51"/>
  <c r="Z127" i="51"/>
  <c r="E127" i="51" s="1"/>
  <c r="E126" i="51"/>
  <c r="AH127" i="51"/>
  <c r="M127" i="51" s="1"/>
  <c r="M126" i="51"/>
  <c r="AB129" i="51"/>
  <c r="G129" i="51"/>
  <c r="G128" i="51"/>
  <c r="AJ129" i="51"/>
  <c r="O129" i="51" s="1"/>
  <c r="O128" i="51"/>
  <c r="AC111" i="51"/>
  <c r="H111" i="51"/>
  <c r="AI117" i="51"/>
  <c r="N117" i="51"/>
  <c r="N116" i="51"/>
  <c r="AO121" i="51"/>
  <c r="T121" i="51" s="1"/>
  <c r="T120" i="51"/>
  <c r="AM125" i="51"/>
  <c r="R125" i="51"/>
  <c r="R124" i="51"/>
  <c r="AN131" i="51"/>
  <c r="S131" i="51"/>
  <c r="S130" i="51"/>
  <c r="M102" i="51"/>
  <c r="AJ105" i="51"/>
  <c r="O105" i="51" s="1"/>
  <c r="AB113" i="51"/>
  <c r="G113" i="51"/>
  <c r="G112" i="51"/>
  <c r="AJ113" i="51"/>
  <c r="O113" i="51"/>
  <c r="O112" i="51"/>
  <c r="AJ121" i="51"/>
  <c r="O121" i="51" s="1"/>
  <c r="AC129" i="51"/>
  <c r="H129" i="51" s="1"/>
  <c r="H128" i="51"/>
  <c r="AK129" i="51"/>
  <c r="P129" i="51"/>
  <c r="P128" i="51"/>
  <c r="AF101" i="51"/>
  <c r="K101" i="51" s="1"/>
  <c r="AC113" i="51"/>
  <c r="H113" i="51" s="1"/>
  <c r="H112" i="51"/>
  <c r="AK113" i="51"/>
  <c r="P113" i="51"/>
  <c r="P112" i="51"/>
  <c r="AJ119" i="51"/>
  <c r="O119" i="51" s="1"/>
  <c r="AG107" i="51"/>
  <c r="L107" i="51" s="1"/>
  <c r="AG121" i="51"/>
  <c r="L121" i="51" s="1"/>
  <c r="L120" i="51"/>
  <c r="AA123" i="51"/>
  <c r="F123" i="51"/>
  <c r="F122" i="51"/>
  <c r="AD125" i="51"/>
  <c r="I125" i="51" s="1"/>
  <c r="I124" i="51"/>
  <c r="AL125" i="51"/>
  <c r="Q125" i="51"/>
  <c r="Q124" i="51"/>
  <c r="AE131" i="51"/>
  <c r="J131" i="51" s="1"/>
  <c r="J130" i="51"/>
  <c r="AO127" i="51"/>
  <c r="T127" i="51" s="1"/>
  <c r="T126" i="51"/>
  <c r="AG101" i="51"/>
  <c r="L101" i="51"/>
  <c r="O102" i="51"/>
  <c r="AL111" i="51"/>
  <c r="Q111" i="51"/>
  <c r="AC119" i="51"/>
  <c r="H119" i="51" s="1"/>
  <c r="H118" i="51"/>
  <c r="AK119" i="51"/>
  <c r="P119" i="51"/>
  <c r="P118" i="51"/>
  <c r="AA117" i="51"/>
  <c r="F117" i="51"/>
  <c r="F116" i="51"/>
  <c r="Y121" i="51"/>
  <c r="D121" i="51" s="1"/>
  <c r="D120" i="51"/>
  <c r="AI123" i="51"/>
  <c r="N123" i="51"/>
  <c r="N122" i="51"/>
  <c r="W131" i="51"/>
  <c r="B131" i="51" s="1"/>
  <c r="B130" i="51"/>
  <c r="AM131" i="51"/>
  <c r="R131" i="51" s="1"/>
  <c r="R130" i="51"/>
  <c r="AJ123" i="51"/>
  <c r="O123" i="51" s="1"/>
  <c r="O122" i="51"/>
  <c r="AE125" i="51"/>
  <c r="J125" i="51" s="1"/>
  <c r="J124" i="51"/>
  <c r="Y127" i="51"/>
  <c r="D127" i="51" s="1"/>
  <c r="D126" i="51"/>
  <c r="X131" i="51"/>
  <c r="C131" i="51"/>
  <c r="C130" i="51"/>
  <c r="AE105" i="51"/>
  <c r="J105" i="51" s="1"/>
  <c r="D110" i="51"/>
  <c r="Z111" i="51"/>
  <c r="E111" i="51"/>
  <c r="W115" i="51"/>
  <c r="B115" i="51"/>
  <c r="B114" i="51"/>
  <c r="AE115" i="51"/>
  <c r="J115" i="51" s="1"/>
  <c r="J114" i="51"/>
  <c r="AM115" i="51"/>
  <c r="R115" i="51"/>
  <c r="R114" i="51"/>
  <c r="AD119" i="51"/>
  <c r="I119" i="51"/>
  <c r="I118" i="51"/>
  <c r="AL119" i="51"/>
  <c r="Q119" i="51" s="1"/>
  <c r="Q118" i="51"/>
  <c r="X129" i="51"/>
  <c r="C129" i="51" s="1"/>
  <c r="AF129" i="51"/>
  <c r="K129" i="51"/>
  <c r="AN129" i="51"/>
  <c r="S129" i="51" s="1"/>
  <c r="Z133" i="51"/>
  <c r="E133" i="51" s="1"/>
  <c r="E132" i="51"/>
  <c r="AH133" i="51"/>
  <c r="M133" i="51"/>
  <c r="M132" i="51"/>
  <c r="AD111" i="51"/>
  <c r="I111" i="51" s="1"/>
  <c r="AB123" i="51"/>
  <c r="G123" i="51" s="1"/>
  <c r="G122" i="51"/>
  <c r="AG127" i="51"/>
  <c r="L127" i="51"/>
  <c r="L126" i="51"/>
  <c r="AJ111" i="51"/>
  <c r="O111" i="51" s="1"/>
  <c r="X115" i="51"/>
  <c r="C115" i="51" s="1"/>
  <c r="C114" i="51"/>
  <c r="AF115" i="51"/>
  <c r="K115" i="51"/>
  <c r="K114" i="51"/>
  <c r="AN115" i="51"/>
  <c r="S115" i="51" s="1"/>
  <c r="S114" i="51"/>
  <c r="Z117" i="51"/>
  <c r="E117" i="51" s="1"/>
  <c r="E116" i="51"/>
  <c r="AH117" i="51"/>
  <c r="M117" i="51"/>
  <c r="M116" i="51"/>
  <c r="X121" i="51"/>
  <c r="C121" i="51" s="1"/>
  <c r="C120" i="51"/>
  <c r="AF121" i="51"/>
  <c r="K121" i="51" s="1"/>
  <c r="K120" i="51"/>
  <c r="AN121" i="51"/>
  <c r="S121" i="51"/>
  <c r="S120" i="51"/>
  <c r="Z123" i="51"/>
  <c r="E123" i="51" s="1"/>
  <c r="AH123" i="51"/>
  <c r="M123" i="51" s="1"/>
  <c r="AD131" i="51"/>
  <c r="I131" i="51"/>
  <c r="AL131" i="51"/>
  <c r="Q131" i="51"/>
  <c r="AA133" i="51"/>
  <c r="F133" i="51" s="1"/>
  <c r="F132" i="51"/>
  <c r="AI133" i="51"/>
  <c r="N133" i="51"/>
  <c r="N132" i="51"/>
  <c r="B132" i="51"/>
  <c r="J132" i="51"/>
  <c r="R132" i="51"/>
  <c r="W113" i="50"/>
  <c r="B113" i="50" s="1"/>
  <c r="B120" i="50"/>
  <c r="B132" i="50"/>
  <c r="W111" i="50"/>
  <c r="B111" i="50"/>
  <c r="B122" i="50"/>
  <c r="B126" i="50"/>
  <c r="X115" i="50"/>
  <c r="C115" i="50" s="1"/>
  <c r="C118" i="50"/>
  <c r="X113" i="50"/>
  <c r="C113" i="50"/>
  <c r="B114" i="50"/>
  <c r="AH133" i="50"/>
  <c r="M133" i="50"/>
  <c r="R132" i="50"/>
  <c r="M130" i="50"/>
  <c r="L128" i="50"/>
  <c r="M128" i="50"/>
  <c r="AI129" i="50"/>
  <c r="N129" i="50"/>
  <c r="O124" i="50"/>
  <c r="M122" i="50"/>
  <c r="AH119" i="50"/>
  <c r="M119" i="50" s="1"/>
  <c r="AH115" i="50"/>
  <c r="M115" i="50"/>
  <c r="AG113" i="50"/>
  <c r="L113" i="50"/>
  <c r="L110" i="50"/>
  <c r="M104" i="50"/>
  <c r="J94" i="50"/>
  <c r="Q109" i="60"/>
  <c r="H127" i="60"/>
  <c r="H129" i="60"/>
  <c r="I127" i="60"/>
  <c r="G131" i="60"/>
  <c r="M99" i="60"/>
  <c r="M103" i="60"/>
  <c r="O107" i="60"/>
  <c r="O103" i="60"/>
  <c r="Q107" i="60"/>
  <c r="G123" i="60"/>
  <c r="S123" i="60"/>
  <c r="E125" i="60"/>
  <c r="R125" i="60"/>
  <c r="C127" i="60"/>
  <c r="P127" i="60"/>
  <c r="C129" i="60"/>
  <c r="P129" i="60"/>
  <c r="Q127" i="60"/>
  <c r="M105" i="60"/>
  <c r="P111" i="60"/>
  <c r="B127" i="60"/>
  <c r="J127" i="60"/>
  <c r="N103" i="60"/>
  <c r="G125" i="60"/>
  <c r="O125" i="60"/>
  <c r="M129" i="60"/>
  <c r="R111" i="60"/>
  <c r="C133" i="60"/>
  <c r="K133" i="60"/>
  <c r="S133" i="60"/>
  <c r="D123" i="60"/>
  <c r="L123" i="60"/>
  <c r="T123" i="60"/>
  <c r="H131" i="60"/>
  <c r="P131" i="60"/>
  <c r="M109" i="60"/>
  <c r="E129" i="60"/>
  <c r="S111" i="60"/>
  <c r="N101" i="60"/>
  <c r="N109" i="60"/>
  <c r="O109" i="60"/>
  <c r="P105" i="60"/>
  <c r="P109" i="60"/>
  <c r="R109" i="60"/>
  <c r="P113" i="66"/>
  <c r="AD164" i="66"/>
  <c r="I95" i="66" s="1"/>
  <c r="AL176" i="66"/>
  <c r="Q106" i="66" s="1"/>
  <c r="AC182" i="66"/>
  <c r="AK196" i="66"/>
  <c r="P127" i="66"/>
  <c r="AD200" i="66"/>
  <c r="I130" i="66"/>
  <c r="T127" i="66"/>
  <c r="AD174" i="66"/>
  <c r="I104" i="66" s="1"/>
  <c r="AD182" i="66"/>
  <c r="I112" i="66"/>
  <c r="AK190" i="66"/>
  <c r="P120" i="66"/>
  <c r="Q107" i="66"/>
  <c r="H107" i="66"/>
  <c r="I126" i="66"/>
  <c r="AC180" i="66"/>
  <c r="H111" i="66" s="1"/>
  <c r="AO188" i="66"/>
  <c r="T118" i="66" s="1"/>
  <c r="P106" i="66"/>
  <c r="AC166" i="66"/>
  <c r="AC168" i="66"/>
  <c r="H98" i="66"/>
  <c r="AD180" i="66"/>
  <c r="I111" i="66" s="1"/>
  <c r="I110" i="66"/>
  <c r="AL196" i="66"/>
  <c r="Q127" i="66"/>
  <c r="AC174" i="66"/>
  <c r="H104" i="66" s="1"/>
  <c r="T131" i="66"/>
  <c r="AD166" i="66"/>
  <c r="I96" i="66" s="1"/>
  <c r="AC178" i="66"/>
  <c r="H108" i="66" s="1"/>
  <c r="W150" i="66"/>
  <c r="B80" i="66"/>
  <c r="W164" i="66"/>
  <c r="W192" i="66"/>
  <c r="B123" i="66" s="1"/>
  <c r="W148" i="66"/>
  <c r="B78" i="66" s="1"/>
  <c r="W178" i="66"/>
  <c r="B109" i="66" s="1"/>
  <c r="B108" i="66"/>
  <c r="W170" i="66"/>
  <c r="B94" i="66"/>
  <c r="O103" i="66"/>
  <c r="O102" i="66"/>
  <c r="X172" i="66"/>
  <c r="K109" i="66"/>
  <c r="S119" i="66"/>
  <c r="P121" i="66"/>
  <c r="Y172" i="66"/>
  <c r="D103" i="66" s="1"/>
  <c r="AF188" i="66"/>
  <c r="K118" i="66" s="1"/>
  <c r="B111" i="66"/>
  <c r="AE168" i="66"/>
  <c r="J99" i="66" s="1"/>
  <c r="J98" i="66"/>
  <c r="AE170" i="66"/>
  <c r="J100" i="66" s="1"/>
  <c r="AB172" i="66"/>
  <c r="AF174" i="66"/>
  <c r="K104" i="66" s="1"/>
  <c r="X178" i="66"/>
  <c r="X184" i="66"/>
  <c r="AK184" i="66"/>
  <c r="P115" i="66" s="1"/>
  <c r="P114" i="66"/>
  <c r="AD186" i="66"/>
  <c r="I116" i="66" s="1"/>
  <c r="AM186" i="66"/>
  <c r="R116" i="66" s="1"/>
  <c r="AG188" i="66"/>
  <c r="L118" i="66" s="1"/>
  <c r="AB190" i="66"/>
  <c r="G120" i="66"/>
  <c r="AN190" i="66"/>
  <c r="S121" i="66" s="1"/>
  <c r="S120" i="66"/>
  <c r="AG200" i="66"/>
  <c r="D83" i="66"/>
  <c r="I98" i="66"/>
  <c r="I113" i="66"/>
  <c r="S114" i="66"/>
  <c r="S116" i="66"/>
  <c r="W158" i="66"/>
  <c r="B88" i="66"/>
  <c r="AG170" i="66"/>
  <c r="L100" i="66"/>
  <c r="AD172" i="66"/>
  <c r="I102" i="66" s="1"/>
  <c r="W174" i="66"/>
  <c r="B104" i="66" s="1"/>
  <c r="AG174" i="66"/>
  <c r="L105" i="66" s="1"/>
  <c r="AF186" i="66"/>
  <c r="K117" i="66" s="1"/>
  <c r="W188" i="66"/>
  <c r="B119" i="66" s="1"/>
  <c r="AJ188" i="66"/>
  <c r="O119" i="66" s="1"/>
  <c r="AC190" i="66"/>
  <c r="H121" i="66" s="1"/>
  <c r="AO190" i="66"/>
  <c r="T120" i="66" s="1"/>
  <c r="I101" i="66"/>
  <c r="O111" i="66"/>
  <c r="Q130" i="66"/>
  <c r="AG168" i="66"/>
  <c r="L99" i="66" s="1"/>
  <c r="AC170" i="66"/>
  <c r="AE172" i="66"/>
  <c r="X174" i="66"/>
  <c r="C105" i="66" s="1"/>
  <c r="AJ174" i="66"/>
  <c r="O105" i="66" s="1"/>
  <c r="AD178" i="66"/>
  <c r="I108" i="66" s="1"/>
  <c r="AB184" i="66"/>
  <c r="G114" i="66"/>
  <c r="AN184" i="66"/>
  <c r="AG186" i="66"/>
  <c r="L117" i="66" s="1"/>
  <c r="X188" i="66"/>
  <c r="C118" i="66" s="1"/>
  <c r="AK188" i="66"/>
  <c r="P118" i="66"/>
  <c r="AD190" i="66"/>
  <c r="I121" i="66" s="1"/>
  <c r="I120" i="66"/>
  <c r="AC194" i="66"/>
  <c r="H124" i="66" s="1"/>
  <c r="X200" i="66"/>
  <c r="C130" i="66" s="1"/>
  <c r="AK200" i="66"/>
  <c r="P130" i="66"/>
  <c r="AA172" i="66"/>
  <c r="F103" i="66"/>
  <c r="I105" i="66"/>
  <c r="L110" i="66"/>
  <c r="G122" i="66"/>
  <c r="G123" i="66"/>
  <c r="AF172" i="66"/>
  <c r="Y174" i="66"/>
  <c r="D104" i="66"/>
  <c r="AK174" i="66"/>
  <c r="AE178" i="66"/>
  <c r="J109" i="66" s="1"/>
  <c r="AC184" i="66"/>
  <c r="AJ186" i="66"/>
  <c r="Y188" i="66"/>
  <c r="AM188" i="66"/>
  <c r="AF190" i="66"/>
  <c r="K121" i="66" s="1"/>
  <c r="AD194" i="66"/>
  <c r="I125" i="66" s="1"/>
  <c r="Y200" i="66"/>
  <c r="D130" i="66" s="1"/>
  <c r="D101" i="66"/>
  <c r="AG172" i="66"/>
  <c r="L103" i="66" s="1"/>
  <c r="AB174" i="66"/>
  <c r="G105" i="66" s="1"/>
  <c r="X186" i="66"/>
  <c r="C116" i="66" s="1"/>
  <c r="AB188" i="66"/>
  <c r="AN188" i="66"/>
  <c r="S118" i="66"/>
  <c r="AG190" i="66"/>
  <c r="L121" i="66" s="1"/>
  <c r="AC172" i="66"/>
  <c r="H103" i="66" s="1"/>
  <c r="H102" i="66"/>
  <c r="B101" i="66"/>
  <c r="K105" i="66"/>
  <c r="W172" i="66"/>
  <c r="B102" i="66" s="1"/>
  <c r="AC188" i="66"/>
  <c r="B77" i="66"/>
  <c r="B76" i="66"/>
  <c r="F102" i="66"/>
  <c r="E87" i="66"/>
  <c r="AL125" i="66"/>
  <c r="Q125" i="66" s="1"/>
  <c r="Q124" i="66"/>
  <c r="AH129" i="66"/>
  <c r="M129" i="66" s="1"/>
  <c r="AC160" i="66"/>
  <c r="AB160" i="66"/>
  <c r="G91" i="66" s="1"/>
  <c r="Z160" i="66"/>
  <c r="E91" i="66" s="1"/>
  <c r="X160" i="66"/>
  <c r="AA160" i="66"/>
  <c r="F90" i="66" s="1"/>
  <c r="Y160" i="66"/>
  <c r="W160" i="66"/>
  <c r="AH192" i="66"/>
  <c r="M123" i="66" s="1"/>
  <c r="M122" i="66"/>
  <c r="AH188" i="66"/>
  <c r="M119" i="66"/>
  <c r="AH184" i="66"/>
  <c r="M114" i="66"/>
  <c r="AH174" i="66"/>
  <c r="M105" i="66" s="1"/>
  <c r="AH168" i="66"/>
  <c r="M98" i="66"/>
  <c r="AH194" i="66"/>
  <c r="AH196" i="66"/>
  <c r="M126" i="66"/>
  <c r="AH172" i="66"/>
  <c r="M102" i="66" s="1"/>
  <c r="AH198" i="66"/>
  <c r="M128" i="66"/>
  <c r="AH200" i="66"/>
  <c r="M131" i="66" s="1"/>
  <c r="M130" i="66"/>
  <c r="AH190" i="66"/>
  <c r="M120" i="66" s="1"/>
  <c r="AH186" i="66"/>
  <c r="M116" i="66" s="1"/>
  <c r="AH182" i="66"/>
  <c r="AH176" i="66"/>
  <c r="M106" i="66"/>
  <c r="AH178" i="66"/>
  <c r="M108" i="66"/>
  <c r="AH180" i="66"/>
  <c r="M110" i="66"/>
  <c r="AH101" i="66"/>
  <c r="M101" i="66" s="1"/>
  <c r="M112" i="66"/>
  <c r="X133" i="66"/>
  <c r="AN133" i="66"/>
  <c r="AF133" i="66"/>
  <c r="AA168" i="66"/>
  <c r="AA196" i="66"/>
  <c r="F126" i="66" s="1"/>
  <c r="AA200" i="66"/>
  <c r="F130" i="66" s="1"/>
  <c r="AA190" i="66"/>
  <c r="AA176" i="66"/>
  <c r="F106" i="66" s="1"/>
  <c r="AA182" i="66"/>
  <c r="AA180" i="66"/>
  <c r="F110" i="66" s="1"/>
  <c r="AA170" i="66"/>
  <c r="F101" i="66" s="1"/>
  <c r="AA186" i="66"/>
  <c r="F117" i="66" s="1"/>
  <c r="AA158" i="66"/>
  <c r="F89" i="66" s="1"/>
  <c r="AA178" i="66"/>
  <c r="AA164" i="66"/>
  <c r="F94" i="66" s="1"/>
  <c r="I92" i="66"/>
  <c r="W103" i="66"/>
  <c r="AM109" i="66"/>
  <c r="AJ123" i="66"/>
  <c r="AC125" i="66"/>
  <c r="T133" i="66"/>
  <c r="AI196" i="66"/>
  <c r="N126" i="66" s="1"/>
  <c r="AI200" i="66"/>
  <c r="N131" i="66" s="1"/>
  <c r="AI190" i="66"/>
  <c r="N120" i="66" s="1"/>
  <c r="AI172" i="66"/>
  <c r="AI180" i="66"/>
  <c r="N110" i="66" s="1"/>
  <c r="AI176" i="66"/>
  <c r="N107" i="66" s="1"/>
  <c r="N106" i="66"/>
  <c r="AI182" i="66"/>
  <c r="N112" i="66" s="1"/>
  <c r="AI170" i="66"/>
  <c r="N100" i="66" s="1"/>
  <c r="AH113" i="66"/>
  <c r="AN115" i="66"/>
  <c r="S115" i="66" s="1"/>
  <c r="T116" i="66"/>
  <c r="AA154" i="66"/>
  <c r="F84" i="66" s="1"/>
  <c r="AA166" i="66"/>
  <c r="F96" i="66" s="1"/>
  <c r="AI178" i="66"/>
  <c r="N109" i="66" s="1"/>
  <c r="Z192" i="66"/>
  <c r="Z188" i="66"/>
  <c r="E119" i="66" s="1"/>
  <c r="Z184" i="66"/>
  <c r="E115" i="66" s="1"/>
  <c r="Z174" i="66"/>
  <c r="E104" i="66" s="1"/>
  <c r="Z168" i="66"/>
  <c r="E99" i="66" s="1"/>
  <c r="Z194" i="66"/>
  <c r="Z196" i="66"/>
  <c r="Z172" i="66"/>
  <c r="Z170" i="66"/>
  <c r="E100" i="66"/>
  <c r="Z198" i="66"/>
  <c r="E129" i="66" s="1"/>
  <c r="E128" i="66"/>
  <c r="Z200" i="66"/>
  <c r="E130" i="66" s="1"/>
  <c r="Z190" i="66"/>
  <c r="E120" i="66" s="1"/>
  <c r="Z186" i="66"/>
  <c r="E116" i="66"/>
  <c r="Z182" i="66"/>
  <c r="E112" i="66" s="1"/>
  <c r="Z176" i="66"/>
  <c r="E106" i="66" s="1"/>
  <c r="Z166" i="66"/>
  <c r="E96" i="66" s="1"/>
  <c r="Z180" i="66"/>
  <c r="W95" i="66"/>
  <c r="B95" i="66" s="1"/>
  <c r="M99" i="66"/>
  <c r="AH111" i="66"/>
  <c r="I123" i="66"/>
  <c r="AE127" i="66"/>
  <c r="J127" i="66" s="1"/>
  <c r="J126" i="66"/>
  <c r="AM127" i="66"/>
  <c r="R127" i="66" s="1"/>
  <c r="R126" i="66"/>
  <c r="AB156" i="66"/>
  <c r="G86" i="66"/>
  <c r="AA156" i="66"/>
  <c r="F86" i="66" s="1"/>
  <c r="Y156" i="66"/>
  <c r="D86" i="66" s="1"/>
  <c r="W156" i="66"/>
  <c r="Z156" i="66"/>
  <c r="E86" i="66"/>
  <c r="X156" i="66"/>
  <c r="C86" i="66" s="1"/>
  <c r="AN202" i="66"/>
  <c r="S132" i="66"/>
  <c r="AF202" i="66"/>
  <c r="K132" i="66" s="1"/>
  <c r="X202" i="66"/>
  <c r="C132" i="66" s="1"/>
  <c r="AM202" i="66"/>
  <c r="R132" i="66" s="1"/>
  <c r="AE202" i="66"/>
  <c r="J133" i="66" s="1"/>
  <c r="W202" i="66"/>
  <c r="B132" i="66"/>
  <c r="AL202" i="66"/>
  <c r="Q133" i="66" s="1"/>
  <c r="AD202" i="66"/>
  <c r="I132" i="66" s="1"/>
  <c r="AK202" i="66"/>
  <c r="P132" i="66" s="1"/>
  <c r="AC202" i="66"/>
  <c r="H132" i="66"/>
  <c r="AJ202" i="66"/>
  <c r="O133" i="66" s="1"/>
  <c r="O132" i="66"/>
  <c r="AB202" i="66"/>
  <c r="G132" i="66" s="1"/>
  <c r="AI202" i="66"/>
  <c r="N133" i="66" s="1"/>
  <c r="AA202" i="66"/>
  <c r="F132" i="66" s="1"/>
  <c r="AH202" i="66"/>
  <c r="M132" i="66"/>
  <c r="AG202" i="66"/>
  <c r="L132" i="66"/>
  <c r="Z202" i="66"/>
  <c r="E133" i="66"/>
  <c r="Y202" i="66"/>
  <c r="D132" i="66" s="1"/>
  <c r="W97" i="66"/>
  <c r="B100" i="66"/>
  <c r="AA123" i="66"/>
  <c r="B133" i="66"/>
  <c r="AI184" i="66"/>
  <c r="N115" i="66"/>
  <c r="AI186" i="66"/>
  <c r="N116" i="66" s="1"/>
  <c r="AH109" i="66"/>
  <c r="R120" i="66"/>
  <c r="AM121" i="66"/>
  <c r="R121" i="66"/>
  <c r="I124" i="66"/>
  <c r="O130" i="66"/>
  <c r="AJ131" i="66"/>
  <c r="O131" i="66" s="1"/>
  <c r="Z178" i="66"/>
  <c r="E108" i="66"/>
  <c r="O110" i="66"/>
  <c r="AM113" i="66"/>
  <c r="AL117" i="66"/>
  <c r="AO119" i="66"/>
  <c r="T119" i="66" s="1"/>
  <c r="AH121" i="66"/>
  <c r="AK125" i="66"/>
  <c r="AG129" i="66"/>
  <c r="L129" i="66" s="1"/>
  <c r="AO129" i="66"/>
  <c r="T129" i="66" s="1"/>
  <c r="Z129" i="66"/>
  <c r="AD160" i="66"/>
  <c r="AI174" i="66"/>
  <c r="N105" i="66"/>
  <c r="K122" i="66"/>
  <c r="P123" i="66"/>
  <c r="AC131" i="66"/>
  <c r="H131" i="66" s="1"/>
  <c r="AK131" i="66"/>
  <c r="P131" i="66" s="1"/>
  <c r="W152" i="66"/>
  <c r="B82" i="66" s="1"/>
  <c r="B83" i="66"/>
  <c r="Z152" i="66"/>
  <c r="E82" i="66" s="1"/>
  <c r="X162" i="66"/>
  <c r="C93" i="66" s="1"/>
  <c r="Z127" i="66"/>
  <c r="AH127" i="66"/>
  <c r="AL131" i="66"/>
  <c r="Q131" i="66"/>
  <c r="X154" i="66"/>
  <c r="Z162" i="66"/>
  <c r="E92" i="66" s="1"/>
  <c r="E126" i="66"/>
  <c r="P126" i="66"/>
  <c r="Y131" i="66"/>
  <c r="AC158" i="66"/>
  <c r="H88" i="66"/>
  <c r="AB158" i="66"/>
  <c r="G89" i="66" s="1"/>
  <c r="G88" i="66"/>
  <c r="Z158" i="66"/>
  <c r="E88" i="66" s="1"/>
  <c r="X158" i="66"/>
  <c r="C88" i="66" s="1"/>
  <c r="AC162" i="66"/>
  <c r="H93" i="66" s="1"/>
  <c r="H92" i="66"/>
  <c r="E124" i="66"/>
  <c r="M124" i="66"/>
  <c r="Z125" i="66"/>
  <c r="E125" i="66" s="1"/>
  <c r="AC133" i="66"/>
  <c r="H133" i="66" s="1"/>
  <c r="AK133" i="66"/>
  <c r="Z154" i="66"/>
  <c r="E84" i="66"/>
  <c r="Y154" i="66"/>
  <c r="D84" i="66" s="1"/>
  <c r="W154" i="66"/>
  <c r="B85" i="66" s="1"/>
  <c r="B84" i="66"/>
  <c r="AI188" i="66"/>
  <c r="N118" i="66" s="1"/>
  <c r="AD133" i="66"/>
  <c r="I133" i="66" s="1"/>
  <c r="AL133" i="66"/>
  <c r="AB162" i="66"/>
  <c r="G92" i="66"/>
  <c r="AA162" i="66"/>
  <c r="F92" i="66" s="1"/>
  <c r="Y162" i="66"/>
  <c r="D92" i="66" s="1"/>
  <c r="AE162" i="66"/>
  <c r="J92" i="66"/>
  <c r="W162" i="66"/>
  <c r="B92" i="66" s="1"/>
  <c r="B93" i="66"/>
  <c r="Z164" i="66"/>
  <c r="E95" i="66" s="1"/>
  <c r="E94" i="66"/>
  <c r="AD131" i="66"/>
  <c r="I131" i="66" s="1"/>
  <c r="AI192" i="66"/>
  <c r="AC164" i="66"/>
  <c r="X170" i="66"/>
  <c r="C100" i="66"/>
  <c r="AF170" i="66"/>
  <c r="K100" i="66"/>
  <c r="AB178" i="66"/>
  <c r="G108" i="66" s="1"/>
  <c r="AJ178" i="66"/>
  <c r="O108" i="66" s="1"/>
  <c r="AD184" i="66"/>
  <c r="AL184" i="66"/>
  <c r="Q115" i="66" s="1"/>
  <c r="AD188" i="66"/>
  <c r="I118" i="66"/>
  <c r="AL188" i="66"/>
  <c r="Q118" i="66" s="1"/>
  <c r="Q119" i="66"/>
  <c r="AD192" i="66"/>
  <c r="I122" i="66" s="1"/>
  <c r="AL192" i="66"/>
  <c r="Q122" i="66"/>
  <c r="W194" i="66"/>
  <c r="B124" i="66"/>
  <c r="AE194" i="66"/>
  <c r="J124" i="66"/>
  <c r="AM194" i="66"/>
  <c r="X196" i="66"/>
  <c r="C126" i="66" s="1"/>
  <c r="AF196" i="66"/>
  <c r="K126" i="66" s="1"/>
  <c r="AN196" i="66"/>
  <c r="S127" i="66" s="1"/>
  <c r="S126" i="66"/>
  <c r="Y198" i="66"/>
  <c r="D129" i="66" s="1"/>
  <c r="D128" i="66"/>
  <c r="AG198" i="66"/>
  <c r="L128" i="66" s="1"/>
  <c r="AO198" i="66"/>
  <c r="T128" i="66" s="1"/>
  <c r="AN194" i="66"/>
  <c r="S124" i="66"/>
  <c r="AE164" i="66"/>
  <c r="J94" i="66"/>
  <c r="AH170" i="66"/>
  <c r="M100" i="66" s="1"/>
  <c r="AL178" i="66"/>
  <c r="Q108" i="66" s="1"/>
  <c r="AN192" i="66"/>
  <c r="S123" i="66" s="1"/>
  <c r="Y194" i="66"/>
  <c r="D124" i="66"/>
  <c r="AG194" i="66"/>
  <c r="L124" i="66" s="1"/>
  <c r="AO194" i="66"/>
  <c r="T124" i="66" s="1"/>
  <c r="AA198" i="66"/>
  <c r="F129" i="66" s="1"/>
  <c r="AI198" i="66"/>
  <c r="N128" i="66"/>
  <c r="AJ198" i="66"/>
  <c r="O128" i="66" s="1"/>
  <c r="AA194" i="66"/>
  <c r="F124" i="66"/>
  <c r="AI194" i="66"/>
  <c r="N124" i="66" s="1"/>
  <c r="AB196" i="66"/>
  <c r="G126" i="66" s="1"/>
  <c r="AJ196" i="66"/>
  <c r="O126" i="66" s="1"/>
  <c r="AC198" i="66"/>
  <c r="H128" i="66"/>
  <c r="AK198" i="66"/>
  <c r="P129" i="66" s="1"/>
  <c r="W166" i="66"/>
  <c r="B96" i="66" s="1"/>
  <c r="AA174" i="66"/>
  <c r="W176" i="66"/>
  <c r="B106" i="66"/>
  <c r="AE176" i="66"/>
  <c r="J107" i="66" s="1"/>
  <c r="Y178" i="66"/>
  <c r="D108" i="66" s="1"/>
  <c r="W182" i="66"/>
  <c r="B112" i="66" s="1"/>
  <c r="AE182" i="66"/>
  <c r="J112" i="66" s="1"/>
  <c r="AM182" i="66"/>
  <c r="R112" i="66"/>
  <c r="AA184" i="66"/>
  <c r="F114" i="66" s="1"/>
  <c r="W186" i="66"/>
  <c r="B117" i="66" s="1"/>
  <c r="AE186" i="66"/>
  <c r="J117" i="66" s="1"/>
  <c r="AA188" i="66"/>
  <c r="F118" i="66" s="1"/>
  <c r="W190" i="66"/>
  <c r="AE190" i="66"/>
  <c r="J120" i="66" s="1"/>
  <c r="AA192" i="66"/>
  <c r="F123" i="66" s="1"/>
  <c r="F122" i="66"/>
  <c r="AB194" i="66"/>
  <c r="G124" i="66" s="1"/>
  <c r="AC196" i="66"/>
  <c r="H126" i="66" s="1"/>
  <c r="AD198" i="66"/>
  <c r="I128" i="66"/>
  <c r="G116" i="65"/>
  <c r="G117" i="65"/>
  <c r="H94" i="65"/>
  <c r="AC162" i="65"/>
  <c r="H92" i="65" s="1"/>
  <c r="AB168" i="65"/>
  <c r="G98" i="65" s="1"/>
  <c r="AE170" i="65"/>
  <c r="J100" i="65"/>
  <c r="AD174" i="65"/>
  <c r="I105" i="65" s="1"/>
  <c r="I104" i="65"/>
  <c r="AE176" i="65"/>
  <c r="J106" i="65" s="1"/>
  <c r="Y182" i="65"/>
  <c r="D112" i="65" s="1"/>
  <c r="AO186" i="65"/>
  <c r="Y192" i="65"/>
  <c r="AO192" i="65"/>
  <c r="T122" i="65"/>
  <c r="AL198" i="65"/>
  <c r="Q128" i="65" s="1"/>
  <c r="AC200" i="65"/>
  <c r="H130" i="65" s="1"/>
  <c r="AO200" i="65"/>
  <c r="Y164" i="65"/>
  <c r="D95" i="65"/>
  <c r="AE180" i="65"/>
  <c r="J110" i="65"/>
  <c r="AM196" i="65"/>
  <c r="R126" i="65" s="1"/>
  <c r="M109" i="65"/>
  <c r="I100" i="65"/>
  <c r="G93" i="65"/>
  <c r="J101" i="65"/>
  <c r="R112" i="65"/>
  <c r="R131" i="65"/>
  <c r="Y152" i="65"/>
  <c r="D83" i="65" s="1"/>
  <c r="D82" i="65"/>
  <c r="AB170" i="65"/>
  <c r="G100" i="65" s="1"/>
  <c r="AK182" i="65"/>
  <c r="AG184" i="65"/>
  <c r="AL186" i="65"/>
  <c r="Q117" i="65"/>
  <c r="AM190" i="65"/>
  <c r="R120" i="65" s="1"/>
  <c r="AJ192" i="65"/>
  <c r="O122" i="65" s="1"/>
  <c r="AK200" i="65"/>
  <c r="P130" i="65"/>
  <c r="AB174" i="65"/>
  <c r="AK190" i="65"/>
  <c r="P120" i="65" s="1"/>
  <c r="P121" i="65"/>
  <c r="S123" i="65"/>
  <c r="AJ184" i="65"/>
  <c r="O114" i="65" s="1"/>
  <c r="AK192" i="65"/>
  <c r="P122" i="65" s="1"/>
  <c r="W160" i="65"/>
  <c r="W166" i="65"/>
  <c r="B97" i="65" s="1"/>
  <c r="B96" i="65"/>
  <c r="W170" i="65"/>
  <c r="B100" i="65" s="1"/>
  <c r="W158" i="65"/>
  <c r="B88" i="65" s="1"/>
  <c r="W146" i="65"/>
  <c r="B76" i="65"/>
  <c r="W162" i="65"/>
  <c r="B92" i="65"/>
  <c r="W186" i="65"/>
  <c r="B116" i="65"/>
  <c r="W196" i="65"/>
  <c r="B127" i="65" s="1"/>
  <c r="B77" i="65"/>
  <c r="W150" i="65"/>
  <c r="G104" i="65"/>
  <c r="G105" i="65"/>
  <c r="J93" i="65"/>
  <c r="J92" i="65"/>
  <c r="I108" i="65"/>
  <c r="I109" i="65"/>
  <c r="D81" i="65"/>
  <c r="D80" i="65"/>
  <c r="K96" i="65"/>
  <c r="K97" i="65"/>
  <c r="S114" i="65"/>
  <c r="S131" i="65"/>
  <c r="AD172" i="65"/>
  <c r="I102" i="65"/>
  <c r="AK188" i="65"/>
  <c r="P118" i="65"/>
  <c r="R127" i="65"/>
  <c r="R128" i="65"/>
  <c r="AC172" i="65"/>
  <c r="H105" i="65"/>
  <c r="C106" i="65"/>
  <c r="B111" i="65"/>
  <c r="J111" i="65"/>
  <c r="T113" i="65"/>
  <c r="T114" i="65"/>
  <c r="S115" i="65"/>
  <c r="L129" i="65"/>
  <c r="X162" i="65"/>
  <c r="C93" i="65" s="1"/>
  <c r="C92" i="65"/>
  <c r="AF164" i="65"/>
  <c r="AE172" i="65"/>
  <c r="J102" i="65"/>
  <c r="AJ174" i="65"/>
  <c r="O105" i="65" s="1"/>
  <c r="AG178" i="65"/>
  <c r="X182" i="65"/>
  <c r="C112" i="65" s="1"/>
  <c r="AJ182" i="65"/>
  <c r="O112" i="65"/>
  <c r="X188" i="65"/>
  <c r="C118" i="65"/>
  <c r="AN188" i="65"/>
  <c r="S119" i="65" s="1"/>
  <c r="AD190" i="65"/>
  <c r="AN190" i="65"/>
  <c r="S120" i="65"/>
  <c r="Y194" i="65"/>
  <c r="D124" i="65" s="1"/>
  <c r="AE198" i="65"/>
  <c r="J129" i="65" s="1"/>
  <c r="I90" i="65"/>
  <c r="G121" i="65"/>
  <c r="AJ172" i="65"/>
  <c r="AK174" i="65"/>
  <c r="P104" i="65" s="1"/>
  <c r="Y188" i="65"/>
  <c r="D118" i="65" s="1"/>
  <c r="AO188" i="65"/>
  <c r="AE190" i="65"/>
  <c r="J120" i="65"/>
  <c r="AO190" i="65"/>
  <c r="T120" i="65"/>
  <c r="B80" i="65"/>
  <c r="L97" i="65"/>
  <c r="K109" i="65"/>
  <c r="S117" i="65"/>
  <c r="AB188" i="65"/>
  <c r="G118" i="65"/>
  <c r="AI188" i="65"/>
  <c r="N118" i="65" s="1"/>
  <c r="AF190" i="65"/>
  <c r="B93" i="65"/>
  <c r="G95" i="65"/>
  <c r="J109" i="65"/>
  <c r="T116" i="65"/>
  <c r="T118" i="65"/>
  <c r="AC188" i="65"/>
  <c r="H119" i="65" s="1"/>
  <c r="W190" i="65"/>
  <c r="B120" i="65" s="1"/>
  <c r="AG190" i="65"/>
  <c r="L120" i="65" s="1"/>
  <c r="H100" i="65"/>
  <c r="D113" i="65"/>
  <c r="L113" i="65"/>
  <c r="K115" i="65"/>
  <c r="C119" i="65"/>
  <c r="H131" i="65"/>
  <c r="AE166" i="65"/>
  <c r="J96" i="65" s="1"/>
  <c r="Y178" i="65"/>
  <c r="AK178" i="65"/>
  <c r="P108" i="65"/>
  <c r="Y180" i="65"/>
  <c r="D111" i="65" s="1"/>
  <c r="AD182" i="65"/>
  <c r="I112" i="65" s="1"/>
  <c r="AN182" i="65"/>
  <c r="S112" i="65" s="1"/>
  <c r="AF188" i="65"/>
  <c r="K118" i="65"/>
  <c r="X190" i="65"/>
  <c r="AJ190" i="65"/>
  <c r="O120" i="65"/>
  <c r="AL194" i="65"/>
  <c r="Q124" i="65" s="1"/>
  <c r="AL196" i="65"/>
  <c r="Q127" i="65" s="1"/>
  <c r="Y198" i="65"/>
  <c r="D128" i="65" s="1"/>
  <c r="AK198" i="65"/>
  <c r="B107" i="65"/>
  <c r="D119" i="65"/>
  <c r="L119" i="65"/>
  <c r="S121" i="65"/>
  <c r="J121" i="65"/>
  <c r="G131" i="65"/>
  <c r="AE182" i="65"/>
  <c r="J113" i="65" s="1"/>
  <c r="J112" i="65"/>
  <c r="Y190" i="65"/>
  <c r="D120" i="65" s="1"/>
  <c r="AB198" i="65"/>
  <c r="G128" i="65"/>
  <c r="AI178" i="65"/>
  <c r="N108" i="65" s="1"/>
  <c r="Y194" i="64"/>
  <c r="D124" i="64" s="1"/>
  <c r="AB194" i="64"/>
  <c r="AO194" i="64"/>
  <c r="W162" i="64"/>
  <c r="Y178" i="64"/>
  <c r="D109" i="64" s="1"/>
  <c r="AB178" i="64"/>
  <c r="G108" i="64" s="1"/>
  <c r="G109" i="64"/>
  <c r="AC194" i="64"/>
  <c r="H124" i="64"/>
  <c r="AF194" i="64"/>
  <c r="K124" i="64" s="1"/>
  <c r="AG194" i="64"/>
  <c r="L125" i="64" s="1"/>
  <c r="L124" i="64"/>
  <c r="AK194" i="64"/>
  <c r="P124" i="64" s="1"/>
  <c r="W194" i="64"/>
  <c r="B124" i="64" s="1"/>
  <c r="AD194" i="64"/>
  <c r="AG178" i="64"/>
  <c r="Y162" i="64"/>
  <c r="D92" i="64" s="1"/>
  <c r="AB162" i="64"/>
  <c r="G92" i="64"/>
  <c r="AC178" i="64"/>
  <c r="H109" i="64" s="1"/>
  <c r="AF178" i="64"/>
  <c r="K109" i="64" s="1"/>
  <c r="AK178" i="64"/>
  <c r="P109" i="64" s="1"/>
  <c r="X178" i="64"/>
  <c r="X194" i="64"/>
  <c r="C125" i="64" s="1"/>
  <c r="C124" i="64"/>
  <c r="AD178" i="64"/>
  <c r="AL194" i="64"/>
  <c r="Q125" i="64" s="1"/>
  <c r="X162" i="64"/>
  <c r="C93" i="64" s="1"/>
  <c r="AJ194" i="64"/>
  <c r="AN194" i="64"/>
  <c r="S124" i="64"/>
  <c r="H115" i="64"/>
  <c r="AE166" i="64"/>
  <c r="J97" i="64"/>
  <c r="AE186" i="64"/>
  <c r="J117" i="64" s="1"/>
  <c r="AM198" i="64"/>
  <c r="R129" i="64" s="1"/>
  <c r="AE162" i="64"/>
  <c r="AE168" i="64"/>
  <c r="J98" i="64" s="1"/>
  <c r="AE192" i="64"/>
  <c r="AM180" i="64"/>
  <c r="R111" i="64" s="1"/>
  <c r="AM200" i="64"/>
  <c r="R131" i="64" s="1"/>
  <c r="AO198" i="64"/>
  <c r="T129" i="64" s="1"/>
  <c r="AG172" i="64"/>
  <c r="AE170" i="64"/>
  <c r="AE194" i="64"/>
  <c r="J125" i="64" s="1"/>
  <c r="J124" i="64"/>
  <c r="AM182" i="64"/>
  <c r="R112" i="64" s="1"/>
  <c r="AM202" i="64"/>
  <c r="R132" i="64" s="1"/>
  <c r="AO200" i="64"/>
  <c r="T131" i="64" s="1"/>
  <c r="AM190" i="64"/>
  <c r="R120" i="64" s="1"/>
  <c r="R121" i="64"/>
  <c r="AE176" i="64"/>
  <c r="J107" i="64" s="1"/>
  <c r="AE196" i="64"/>
  <c r="J126" i="64" s="1"/>
  <c r="AM184" i="64"/>
  <c r="AO202" i="64"/>
  <c r="T133" i="64" s="1"/>
  <c r="AE178" i="64"/>
  <c r="J109" i="64" s="1"/>
  <c r="AE198" i="64"/>
  <c r="AM186" i="64"/>
  <c r="R116" i="64"/>
  <c r="AO184" i="64"/>
  <c r="T115" i="64" s="1"/>
  <c r="I91" i="64"/>
  <c r="AM178" i="64"/>
  <c r="AE180" i="64"/>
  <c r="AE200" i="64"/>
  <c r="J130" i="64"/>
  <c r="AM192" i="64"/>
  <c r="AO186" i="64"/>
  <c r="T116" i="64" s="1"/>
  <c r="AE182" i="64"/>
  <c r="AE202" i="64"/>
  <c r="J132" i="64"/>
  <c r="AM194" i="64"/>
  <c r="R125" i="64" s="1"/>
  <c r="R124" i="64"/>
  <c r="G106" i="64"/>
  <c r="AE164" i="64"/>
  <c r="Z170" i="64"/>
  <c r="AI170" i="64"/>
  <c r="Z176" i="64"/>
  <c r="Z196" i="64"/>
  <c r="E127" i="64" s="1"/>
  <c r="E126" i="64"/>
  <c r="AA168" i="64"/>
  <c r="F99" i="64" s="1"/>
  <c r="AA192" i="64"/>
  <c r="F123" i="64" s="1"/>
  <c r="AH184" i="64"/>
  <c r="AH200" i="64"/>
  <c r="M131" i="64"/>
  <c r="AI186" i="64"/>
  <c r="N116" i="64" s="1"/>
  <c r="AI202" i="64"/>
  <c r="N132" i="64" s="1"/>
  <c r="I92" i="64"/>
  <c r="Z194" i="64"/>
  <c r="E125" i="64" s="1"/>
  <c r="Z152" i="64"/>
  <c r="Z154" i="64"/>
  <c r="E85" i="64" s="1"/>
  <c r="Z178" i="64"/>
  <c r="E108" i="64" s="1"/>
  <c r="Z198" i="64"/>
  <c r="E128" i="64" s="1"/>
  <c r="AA170" i="64"/>
  <c r="F100" i="64"/>
  <c r="AA194" i="64"/>
  <c r="AH186" i="64"/>
  <c r="M116" i="64" s="1"/>
  <c r="M117" i="64"/>
  <c r="AH202" i="64"/>
  <c r="M133" i="64" s="1"/>
  <c r="AI188" i="64"/>
  <c r="C80" i="64"/>
  <c r="C122" i="64"/>
  <c r="AH182" i="64"/>
  <c r="M112" i="64" s="1"/>
  <c r="M113" i="64"/>
  <c r="AA154" i="64"/>
  <c r="Z160" i="64"/>
  <c r="E91" i="64"/>
  <c r="Z180" i="64"/>
  <c r="E111" i="64"/>
  <c r="Z200" i="64"/>
  <c r="E130" i="64" s="1"/>
  <c r="E131" i="64"/>
  <c r="AA176" i="64"/>
  <c r="F107" i="64" s="1"/>
  <c r="AA196" i="64"/>
  <c r="AH170" i="64"/>
  <c r="M100" i="64" s="1"/>
  <c r="AH188" i="64"/>
  <c r="M118" i="64"/>
  <c r="AI174" i="64"/>
  <c r="N105" i="64"/>
  <c r="AI190" i="64"/>
  <c r="N120" i="64" s="1"/>
  <c r="I96" i="64"/>
  <c r="L111" i="64"/>
  <c r="P123" i="64"/>
  <c r="Z162" i="64"/>
  <c r="E93" i="64"/>
  <c r="Z182" i="64"/>
  <c r="E113" i="64" s="1"/>
  <c r="Z202" i="64"/>
  <c r="E133" i="64" s="1"/>
  <c r="AA178" i="64"/>
  <c r="F108" i="64" s="1"/>
  <c r="AA198" i="64"/>
  <c r="F128" i="64" s="1"/>
  <c r="AH174" i="64"/>
  <c r="M105" i="64"/>
  <c r="AH190" i="64"/>
  <c r="M120" i="64"/>
  <c r="AI176" i="64"/>
  <c r="N106" i="64" s="1"/>
  <c r="AI192" i="64"/>
  <c r="N122" i="64" s="1"/>
  <c r="L98" i="64"/>
  <c r="AA156" i="64"/>
  <c r="F86" i="64" s="1"/>
  <c r="Z164" i="64"/>
  <c r="E94" i="64" s="1"/>
  <c r="Z184" i="64"/>
  <c r="E115" i="64" s="1"/>
  <c r="AA160" i="64"/>
  <c r="F91" i="64"/>
  <c r="AA180" i="64"/>
  <c r="F111" i="64"/>
  <c r="AA200" i="64"/>
  <c r="F131" i="64" s="1"/>
  <c r="AH176" i="64"/>
  <c r="M107" i="64" s="1"/>
  <c r="AH192" i="64"/>
  <c r="AI178" i="64"/>
  <c r="N108" i="64" s="1"/>
  <c r="AI194" i="64"/>
  <c r="N124" i="64" s="1"/>
  <c r="G101" i="64"/>
  <c r="K133" i="64"/>
  <c r="AA158" i="64"/>
  <c r="F89" i="64" s="1"/>
  <c r="AH168" i="64"/>
  <c r="AH198" i="64"/>
  <c r="Z166" i="64"/>
  <c r="E96" i="64" s="1"/>
  <c r="E97" i="64"/>
  <c r="AA162" i="64"/>
  <c r="F92" i="64" s="1"/>
  <c r="AA182" i="64"/>
  <c r="F112" i="64" s="1"/>
  <c r="AH178" i="64"/>
  <c r="M109" i="64"/>
  <c r="AI180" i="64"/>
  <c r="N111" i="64"/>
  <c r="R133" i="64"/>
  <c r="W148" i="64"/>
  <c r="B79" i="64" s="1"/>
  <c r="W168" i="64"/>
  <c r="B98" i="64"/>
  <c r="B91" i="64"/>
  <c r="B83" i="64"/>
  <c r="B96" i="64"/>
  <c r="F88" i="64"/>
  <c r="L102" i="64"/>
  <c r="L103" i="64"/>
  <c r="C104" i="64"/>
  <c r="C105" i="64"/>
  <c r="C121" i="64"/>
  <c r="C120" i="64"/>
  <c r="M99" i="64"/>
  <c r="M98" i="64"/>
  <c r="G115" i="64"/>
  <c r="G114" i="64"/>
  <c r="AC172" i="64"/>
  <c r="AC188" i="64"/>
  <c r="I109" i="64"/>
  <c r="I108" i="64"/>
  <c r="I125" i="64"/>
  <c r="I124" i="64"/>
  <c r="J100" i="64"/>
  <c r="J101" i="64"/>
  <c r="K126" i="64"/>
  <c r="L107" i="64"/>
  <c r="L106" i="64"/>
  <c r="M121" i="64"/>
  <c r="Q117" i="64"/>
  <c r="Q116" i="64"/>
  <c r="Q133" i="64"/>
  <c r="Q132" i="64"/>
  <c r="AN188" i="64"/>
  <c r="S119" i="64" s="1"/>
  <c r="D80" i="64"/>
  <c r="G99" i="64"/>
  <c r="B95" i="64"/>
  <c r="B94" i="64"/>
  <c r="B111" i="64"/>
  <c r="B110" i="64"/>
  <c r="B127" i="64"/>
  <c r="B126" i="64"/>
  <c r="X156" i="64"/>
  <c r="C87" i="64" s="1"/>
  <c r="X172" i="64"/>
  <c r="C103" i="64" s="1"/>
  <c r="C119" i="64"/>
  <c r="C118" i="64"/>
  <c r="L97" i="64"/>
  <c r="L96" i="64"/>
  <c r="T113" i="64"/>
  <c r="T112" i="64"/>
  <c r="D97" i="64"/>
  <c r="D96" i="64"/>
  <c r="D113" i="64"/>
  <c r="D112" i="64"/>
  <c r="D129" i="64"/>
  <c r="D128" i="64"/>
  <c r="J114" i="64"/>
  <c r="J115" i="64"/>
  <c r="L104" i="64"/>
  <c r="L105" i="64"/>
  <c r="L121" i="64"/>
  <c r="L120" i="64"/>
  <c r="AH172" i="64"/>
  <c r="AI172" i="64"/>
  <c r="N118" i="64"/>
  <c r="N119" i="64"/>
  <c r="P125" i="64"/>
  <c r="R122" i="64"/>
  <c r="O121" i="64"/>
  <c r="Q131" i="64"/>
  <c r="B114" i="64"/>
  <c r="B115" i="64"/>
  <c r="B130" i="64"/>
  <c r="C107" i="64"/>
  <c r="C106" i="64"/>
  <c r="D116" i="64"/>
  <c r="D117" i="64"/>
  <c r="D132" i="64"/>
  <c r="E99" i="64"/>
  <c r="E98" i="64"/>
  <c r="F115" i="64"/>
  <c r="F114" i="64"/>
  <c r="G117" i="64"/>
  <c r="G116" i="64"/>
  <c r="G133" i="64"/>
  <c r="G132" i="64"/>
  <c r="AC174" i="64"/>
  <c r="H104" i="64" s="1"/>
  <c r="AC190" i="64"/>
  <c r="H120" i="64" s="1"/>
  <c r="I95" i="64"/>
  <c r="I94" i="64"/>
  <c r="AE172" i="64"/>
  <c r="J103" i="64" s="1"/>
  <c r="AE188" i="64"/>
  <c r="K97" i="64"/>
  <c r="K96" i="64"/>
  <c r="K113" i="64"/>
  <c r="K112" i="64"/>
  <c r="K129" i="64"/>
  <c r="K128" i="64"/>
  <c r="L109" i="64"/>
  <c r="L108" i="64"/>
  <c r="M123" i="64"/>
  <c r="M122" i="64"/>
  <c r="O125" i="64"/>
  <c r="O124" i="64"/>
  <c r="P112" i="64"/>
  <c r="P113" i="64"/>
  <c r="P128" i="64"/>
  <c r="P129" i="64"/>
  <c r="AL188" i="64"/>
  <c r="R126" i="64"/>
  <c r="AN190" i="64"/>
  <c r="S121" i="64" s="1"/>
  <c r="T132" i="64"/>
  <c r="B81" i="64"/>
  <c r="C83" i="64"/>
  <c r="B85" i="64"/>
  <c r="C90" i="64"/>
  <c r="J96" i="64"/>
  <c r="H106" i="64"/>
  <c r="H108" i="64"/>
  <c r="B112" i="64"/>
  <c r="O113" i="64"/>
  <c r="I115" i="64"/>
  <c r="D122" i="64"/>
  <c r="Q123" i="64"/>
  <c r="K125" i="64"/>
  <c r="R128" i="64"/>
  <c r="L130" i="64"/>
  <c r="B100" i="64"/>
  <c r="C109" i="64"/>
  <c r="C108" i="64"/>
  <c r="AB156" i="64"/>
  <c r="G86" i="64" s="1"/>
  <c r="AJ172" i="64"/>
  <c r="O103" i="64" s="1"/>
  <c r="Y156" i="64"/>
  <c r="D87" i="64" s="1"/>
  <c r="Y172" i="64"/>
  <c r="D102" i="64" s="1"/>
  <c r="Y188" i="64"/>
  <c r="D118" i="64" s="1"/>
  <c r="E101" i="64"/>
  <c r="E100" i="64"/>
  <c r="AB172" i="64"/>
  <c r="AB188" i="64"/>
  <c r="AE174" i="64"/>
  <c r="J104" i="64" s="1"/>
  <c r="AE190" i="64"/>
  <c r="J121" i="64" s="1"/>
  <c r="M108" i="64"/>
  <c r="AL190" i="64"/>
  <c r="Q121" i="64" s="1"/>
  <c r="AO188" i="64"/>
  <c r="D83" i="64"/>
  <c r="C85" i="64"/>
  <c r="C89" i="64"/>
  <c r="D90" i="64"/>
  <c r="F97" i="64"/>
  <c r="C100" i="64"/>
  <c r="O106" i="64"/>
  <c r="M110" i="64"/>
  <c r="I112" i="64"/>
  <c r="C114" i="64"/>
  <c r="K122" i="64"/>
  <c r="E124" i="64"/>
  <c r="S130" i="64"/>
  <c r="W156" i="64"/>
  <c r="W172" i="64"/>
  <c r="B102" i="64" s="1"/>
  <c r="W188" i="64"/>
  <c r="B118" i="64" s="1"/>
  <c r="C126" i="64"/>
  <c r="AC158" i="64"/>
  <c r="H89" i="64" s="1"/>
  <c r="AK174" i="64"/>
  <c r="P104" i="64" s="1"/>
  <c r="Y158" i="64"/>
  <c r="D88" i="64" s="1"/>
  <c r="Y174" i="64"/>
  <c r="Y190" i="64"/>
  <c r="Z156" i="64"/>
  <c r="E86" i="64" s="1"/>
  <c r="Z172" i="64"/>
  <c r="Z188" i="64"/>
  <c r="AA172" i="64"/>
  <c r="AA188" i="64"/>
  <c r="F119" i="64" s="1"/>
  <c r="AB158" i="64"/>
  <c r="G89" i="64" s="1"/>
  <c r="AB174" i="64"/>
  <c r="AB190" i="64"/>
  <c r="I98" i="64"/>
  <c r="I99" i="64"/>
  <c r="J106" i="64"/>
  <c r="J122" i="64"/>
  <c r="L113" i="64"/>
  <c r="L112" i="64"/>
  <c r="L129" i="64"/>
  <c r="L128" i="64"/>
  <c r="N126" i="64"/>
  <c r="N127" i="64"/>
  <c r="P117" i="64"/>
  <c r="P116" i="64"/>
  <c r="P133" i="64"/>
  <c r="P132" i="64"/>
  <c r="R114" i="64"/>
  <c r="R115" i="64"/>
  <c r="AO190" i="64"/>
  <c r="T121" i="64" s="1"/>
  <c r="C78" i="64"/>
  <c r="D85" i="64"/>
  <c r="E90" i="64"/>
  <c r="E92" i="64"/>
  <c r="F94" i="64"/>
  <c r="D100" i="64"/>
  <c r="P108" i="64"/>
  <c r="D114" i="64"/>
  <c r="Q115" i="64"/>
  <c r="K117" i="64"/>
  <c r="L122" i="64"/>
  <c r="M127" i="64"/>
  <c r="W158" i="64"/>
  <c r="W174" i="64"/>
  <c r="W190" i="64"/>
  <c r="B121" i="64" s="1"/>
  <c r="C97" i="64"/>
  <c r="C96" i="64"/>
  <c r="C113" i="64"/>
  <c r="C112" i="64"/>
  <c r="C129" i="64"/>
  <c r="C128" i="64"/>
  <c r="Q107" i="64"/>
  <c r="Q106" i="64"/>
  <c r="D107" i="64"/>
  <c r="D106" i="64"/>
  <c r="Z158" i="64"/>
  <c r="Z174" i="64"/>
  <c r="Z190" i="64"/>
  <c r="E121" i="64" s="1"/>
  <c r="AA174" i="64"/>
  <c r="AA190" i="64"/>
  <c r="G123" i="64"/>
  <c r="G122" i="64"/>
  <c r="H95" i="64"/>
  <c r="H94" i="64"/>
  <c r="H111" i="64"/>
  <c r="H110" i="64"/>
  <c r="I100" i="64"/>
  <c r="I101" i="64"/>
  <c r="I117" i="64"/>
  <c r="I116" i="64"/>
  <c r="I133" i="64"/>
  <c r="I132" i="64"/>
  <c r="AF172" i="64"/>
  <c r="K102" i="64" s="1"/>
  <c r="AF188" i="64"/>
  <c r="M129" i="64"/>
  <c r="M128" i="64"/>
  <c r="O115" i="64"/>
  <c r="O114" i="64"/>
  <c r="O130" i="64"/>
  <c r="AK188" i="64"/>
  <c r="Q108" i="64"/>
  <c r="Q124" i="64"/>
  <c r="S127" i="64"/>
  <c r="S126" i="64"/>
  <c r="C95" i="64"/>
  <c r="C98" i="64"/>
  <c r="K100" i="64"/>
  <c r="F109" i="64"/>
  <c r="C111" i="64"/>
  <c r="Q112" i="64"/>
  <c r="K114" i="64"/>
  <c r="S122" i="64"/>
  <c r="M124" i="64"/>
  <c r="G126" i="64"/>
  <c r="T127" i="64"/>
  <c r="H131" i="64"/>
  <c r="B133" i="64"/>
  <c r="B107" i="64"/>
  <c r="B106" i="64"/>
  <c r="B122" i="64"/>
  <c r="B123" i="64"/>
  <c r="J93" i="64"/>
  <c r="J92" i="64"/>
  <c r="R109" i="64"/>
  <c r="R108" i="64"/>
  <c r="E107" i="64"/>
  <c r="E106" i="64"/>
  <c r="E123" i="64"/>
  <c r="E122" i="64"/>
  <c r="G124" i="64"/>
  <c r="H96" i="64"/>
  <c r="H97" i="64"/>
  <c r="H112" i="64"/>
  <c r="H113" i="64"/>
  <c r="H128" i="64"/>
  <c r="H129" i="64"/>
  <c r="AD172" i="64"/>
  <c r="I103" i="64" s="1"/>
  <c r="AD188" i="64"/>
  <c r="I119" i="64" s="1"/>
  <c r="J95" i="64"/>
  <c r="J94" i="64"/>
  <c r="J111" i="64"/>
  <c r="J110" i="64"/>
  <c r="AF174" i="64"/>
  <c r="AF190" i="64"/>
  <c r="K121" i="64" s="1"/>
  <c r="L116" i="64"/>
  <c r="L117" i="64"/>
  <c r="M115" i="64"/>
  <c r="M114" i="64"/>
  <c r="N115" i="64"/>
  <c r="N114" i="64"/>
  <c r="N131" i="64"/>
  <c r="N130" i="64"/>
  <c r="O117" i="64"/>
  <c r="O116" i="64"/>
  <c r="O132" i="64"/>
  <c r="AK190" i="64"/>
  <c r="Q111" i="64"/>
  <c r="Q110" i="64"/>
  <c r="Q127" i="64"/>
  <c r="Q126" i="64"/>
  <c r="AM188" i="64"/>
  <c r="R119" i="64" s="1"/>
  <c r="S113" i="64"/>
  <c r="S112" i="64"/>
  <c r="S129" i="64"/>
  <c r="S128" i="64"/>
  <c r="T124" i="64"/>
  <c r="T125" i="64"/>
  <c r="G90" i="64"/>
  <c r="D95" i="64"/>
  <c r="L100" i="64"/>
  <c r="D111" i="64"/>
  <c r="L114" i="64"/>
  <c r="F116" i="64"/>
  <c r="T122" i="64"/>
  <c r="H126" i="64"/>
  <c r="B128" i="64"/>
  <c r="O129" i="64"/>
  <c r="B109" i="64"/>
  <c r="B108" i="64"/>
  <c r="E109" i="64"/>
  <c r="G95" i="64"/>
  <c r="G94" i="64"/>
  <c r="G111" i="64"/>
  <c r="G110" i="64"/>
  <c r="AD190" i="64"/>
  <c r="I121" i="64" s="1"/>
  <c r="K107" i="64"/>
  <c r="K106" i="64"/>
  <c r="AG188" i="64"/>
  <c r="H90" i="64"/>
  <c r="K95" i="64"/>
  <c r="F101" i="64"/>
  <c r="N109" i="64"/>
  <c r="K111" i="64"/>
  <c r="S114" i="64"/>
  <c r="N121" i="64"/>
  <c r="H123" i="64"/>
  <c r="O126" i="64"/>
  <c r="I128" i="64"/>
  <c r="B77" i="64"/>
  <c r="Z164" i="65"/>
  <c r="E94" i="65" s="1"/>
  <c r="Z192" i="65"/>
  <c r="E122" i="65" s="1"/>
  <c r="Z188" i="65"/>
  <c r="Z184" i="65"/>
  <c r="Z194" i="65"/>
  <c r="E124" i="65"/>
  <c r="Z196" i="65"/>
  <c r="E126" i="65"/>
  <c r="Z170" i="65"/>
  <c r="E100" i="65" s="1"/>
  <c r="Z198" i="65"/>
  <c r="E128" i="65" s="1"/>
  <c r="Z200" i="65"/>
  <c r="E130" i="65"/>
  <c r="Z190" i="65"/>
  <c r="Z186" i="65"/>
  <c r="E116" i="65" s="1"/>
  <c r="Z182" i="65"/>
  <c r="E112" i="65" s="1"/>
  <c r="Z166" i="65"/>
  <c r="E97" i="65" s="1"/>
  <c r="E96" i="65"/>
  <c r="Z152" i="65"/>
  <c r="E82" i="65" s="1"/>
  <c r="Z180" i="65"/>
  <c r="E111" i="65" s="1"/>
  <c r="E110" i="65"/>
  <c r="Z178" i="65"/>
  <c r="E108" i="65" s="1"/>
  <c r="W87" i="65"/>
  <c r="D87" i="65"/>
  <c r="E113" i="65"/>
  <c r="W109" i="65"/>
  <c r="AC125" i="65"/>
  <c r="H125" i="65" s="1"/>
  <c r="H124" i="65"/>
  <c r="AK125" i="65"/>
  <c r="P125" i="65"/>
  <c r="P124" i="65"/>
  <c r="Z154" i="65"/>
  <c r="E84" i="65" s="1"/>
  <c r="Y154" i="65"/>
  <c r="D84" i="65" s="1"/>
  <c r="X154" i="65"/>
  <c r="W154" i="65"/>
  <c r="B85" i="65"/>
  <c r="AH192" i="65"/>
  <c r="M122" i="65" s="1"/>
  <c r="AH188" i="65"/>
  <c r="M118" i="65" s="1"/>
  <c r="AH184" i="65"/>
  <c r="M114" i="65" s="1"/>
  <c r="AH194" i="65"/>
  <c r="M124" i="65" s="1"/>
  <c r="AH196" i="65"/>
  <c r="AH198" i="65"/>
  <c r="AH200" i="65"/>
  <c r="M130" i="65" s="1"/>
  <c r="AH190" i="65"/>
  <c r="M121" i="65" s="1"/>
  <c r="AH186" i="65"/>
  <c r="M116" i="65" s="1"/>
  <c r="AH182" i="65"/>
  <c r="M113" i="65"/>
  <c r="AD125" i="65"/>
  <c r="I125" i="65" s="1"/>
  <c r="I124" i="65"/>
  <c r="AL125" i="65"/>
  <c r="AB156" i="65"/>
  <c r="G86" i="65"/>
  <c r="AA156" i="65"/>
  <c r="F86" i="65" s="1"/>
  <c r="Z156" i="65"/>
  <c r="E86" i="65" s="1"/>
  <c r="Y156" i="65"/>
  <c r="D86" i="65" s="1"/>
  <c r="X156" i="65"/>
  <c r="C86" i="65"/>
  <c r="W156" i="65"/>
  <c r="B87" i="65" s="1"/>
  <c r="B86" i="65"/>
  <c r="AH180" i="65"/>
  <c r="M111" i="65" s="1"/>
  <c r="M110" i="65"/>
  <c r="AI184" i="65"/>
  <c r="N115" i="65" s="1"/>
  <c r="AI174" i="65"/>
  <c r="N104" i="65"/>
  <c r="AI198" i="65"/>
  <c r="N129" i="65" s="1"/>
  <c r="AI190" i="65"/>
  <c r="N120" i="65" s="1"/>
  <c r="N121" i="65"/>
  <c r="AI186" i="65"/>
  <c r="N116" i="65" s="1"/>
  <c r="W81" i="65"/>
  <c r="W105" i="65"/>
  <c r="M108" i="65"/>
  <c r="AI113" i="65"/>
  <c r="AO115" i="65"/>
  <c r="T115" i="65"/>
  <c r="W117" i="65"/>
  <c r="B117" i="65" s="1"/>
  <c r="AM117" i="65"/>
  <c r="AK119" i="65"/>
  <c r="P119" i="65" s="1"/>
  <c r="Y123" i="65"/>
  <c r="D123" i="65"/>
  <c r="D122" i="65"/>
  <c r="AG123" i="65"/>
  <c r="AO123" i="65"/>
  <c r="T123" i="65" s="1"/>
  <c r="R129" i="65"/>
  <c r="AI180" i="65"/>
  <c r="N111" i="65" s="1"/>
  <c r="N110" i="65"/>
  <c r="AI182" i="65"/>
  <c r="N112" i="65"/>
  <c r="AA188" i="65"/>
  <c r="F118" i="65" s="1"/>
  <c r="AA184" i="65"/>
  <c r="AA174" i="65"/>
  <c r="F105" i="65" s="1"/>
  <c r="F104" i="65"/>
  <c r="AA168" i="65"/>
  <c r="F98" i="65" s="1"/>
  <c r="AA196" i="65"/>
  <c r="F126" i="65"/>
  <c r="AA170" i="65"/>
  <c r="F100" i="65" s="1"/>
  <c r="AA198" i="65"/>
  <c r="F128" i="65"/>
  <c r="AA190" i="65"/>
  <c r="F121" i="65" s="1"/>
  <c r="F120" i="65"/>
  <c r="AA186" i="65"/>
  <c r="F116" i="65"/>
  <c r="AA182" i="65"/>
  <c r="F113" i="65" s="1"/>
  <c r="Z123" i="65"/>
  <c r="AH123" i="65"/>
  <c r="O123" i="65"/>
  <c r="AC133" i="65"/>
  <c r="AK133" i="65"/>
  <c r="P133" i="65" s="1"/>
  <c r="AC158" i="65"/>
  <c r="AB158" i="65"/>
  <c r="G88" i="65" s="1"/>
  <c r="AA158" i="65"/>
  <c r="F88" i="65"/>
  <c r="Z158" i="65"/>
  <c r="E88" i="65" s="1"/>
  <c r="Y158" i="65"/>
  <c r="D88" i="65"/>
  <c r="X158" i="65"/>
  <c r="C89" i="65" s="1"/>
  <c r="AA178" i="65"/>
  <c r="F108" i="65" s="1"/>
  <c r="W89" i="65"/>
  <c r="B89" i="65"/>
  <c r="W101" i="65"/>
  <c r="AJ107" i="65"/>
  <c r="AO117" i="65"/>
  <c r="T117" i="65" s="1"/>
  <c r="W119" i="65"/>
  <c r="AM119" i="65"/>
  <c r="Y125" i="65"/>
  <c r="AG125" i="65"/>
  <c r="L125" i="65" s="1"/>
  <c r="AO125" i="65"/>
  <c r="K131" i="65"/>
  <c r="AD133" i="65"/>
  <c r="I133" i="65" s="1"/>
  <c r="AL133" i="65"/>
  <c r="AH168" i="65"/>
  <c r="M98" i="65" s="1"/>
  <c r="AI192" i="65"/>
  <c r="N123" i="65" s="1"/>
  <c r="N122" i="65"/>
  <c r="AN202" i="65"/>
  <c r="S132" i="65"/>
  <c r="AF202" i="65"/>
  <c r="K132" i="65" s="1"/>
  <c r="X202" i="65"/>
  <c r="C132" i="65"/>
  <c r="AM202" i="65"/>
  <c r="R133" i="65" s="1"/>
  <c r="R132" i="65"/>
  <c r="AE202" i="65"/>
  <c r="J132" i="65"/>
  <c r="W202" i="65"/>
  <c r="B132" i="65" s="1"/>
  <c r="AL202" i="65"/>
  <c r="Q132" i="65"/>
  <c r="AD202" i="65"/>
  <c r="I132" i="65"/>
  <c r="AK202" i="65"/>
  <c r="P132" i="65"/>
  <c r="AC202" i="65"/>
  <c r="H133" i="65" s="1"/>
  <c r="AJ202" i="65"/>
  <c r="O132" i="65"/>
  <c r="AB202" i="65"/>
  <c r="G132" i="65"/>
  <c r="AI202" i="65"/>
  <c r="N132" i="65"/>
  <c r="AA202" i="65"/>
  <c r="F132" i="65" s="1"/>
  <c r="B82" i="65"/>
  <c r="AK107" i="65"/>
  <c r="Z125" i="65"/>
  <c r="E125" i="65"/>
  <c r="AH125" i="65"/>
  <c r="M125" i="65"/>
  <c r="Y127" i="65"/>
  <c r="D127" i="65" s="1"/>
  <c r="AG127" i="65"/>
  <c r="L127" i="65" s="1"/>
  <c r="AO127" i="65"/>
  <c r="AC129" i="65"/>
  <c r="H129" i="65" s="1"/>
  <c r="H128" i="65"/>
  <c r="AK129" i="65"/>
  <c r="P129" i="65"/>
  <c r="P128" i="65"/>
  <c r="Y131" i="65"/>
  <c r="AG131" i="65"/>
  <c r="L131" i="65"/>
  <c r="L130" i="65"/>
  <c r="AO131" i="65"/>
  <c r="T131" i="65" s="1"/>
  <c r="T130" i="65"/>
  <c r="AA162" i="65"/>
  <c r="F92" i="65" s="1"/>
  <c r="Z202" i="65"/>
  <c r="E132" i="65"/>
  <c r="AM113" i="65"/>
  <c r="R113" i="65" s="1"/>
  <c r="AK115" i="65"/>
  <c r="AI117" i="65"/>
  <c r="N117" i="65" s="1"/>
  <c r="AO119" i="65"/>
  <c r="T119" i="65"/>
  <c r="AM121" i="65"/>
  <c r="P123" i="65"/>
  <c r="Z127" i="65"/>
  <c r="AH127" i="65"/>
  <c r="M127" i="65" s="1"/>
  <c r="M126" i="65"/>
  <c r="O127" i="65"/>
  <c r="AD129" i="65"/>
  <c r="I129" i="65"/>
  <c r="I128" i="65"/>
  <c r="AL129" i="65"/>
  <c r="Z131" i="65"/>
  <c r="E131" i="65" s="1"/>
  <c r="AH131" i="65"/>
  <c r="M131" i="65" s="1"/>
  <c r="AC160" i="65"/>
  <c r="AB160" i="65"/>
  <c r="AA160" i="65"/>
  <c r="Z160" i="65"/>
  <c r="E91" i="65" s="1"/>
  <c r="Y160" i="65"/>
  <c r="D91" i="65" s="1"/>
  <c r="X160" i="65"/>
  <c r="C91" i="65" s="1"/>
  <c r="AI170" i="65"/>
  <c r="N100" i="65" s="1"/>
  <c r="AH174" i="65"/>
  <c r="M105" i="65"/>
  <c r="AA180" i="65"/>
  <c r="F110" i="65"/>
  <c r="AG202" i="65"/>
  <c r="L133" i="65" s="1"/>
  <c r="L132" i="65"/>
  <c r="D133" i="65"/>
  <c r="T133" i="65"/>
  <c r="AA154" i="65"/>
  <c r="F84" i="65"/>
  <c r="AA164" i="65"/>
  <c r="F94" i="65"/>
  <c r="AH202" i="65"/>
  <c r="M133" i="65" s="1"/>
  <c r="M132" i="65"/>
  <c r="AD168" i="65"/>
  <c r="I99" i="65" s="1"/>
  <c r="X172" i="65"/>
  <c r="C103" i="65" s="1"/>
  <c r="AF172" i="65"/>
  <c r="Z176" i="65"/>
  <c r="E107" i="65" s="1"/>
  <c r="AH176" i="65"/>
  <c r="M106" i="65"/>
  <c r="AB178" i="65"/>
  <c r="G109" i="65" s="1"/>
  <c r="AJ178" i="65"/>
  <c r="O109" i="65" s="1"/>
  <c r="AB180" i="65"/>
  <c r="G110" i="65" s="1"/>
  <c r="AJ180" i="65"/>
  <c r="O110" i="65" s="1"/>
  <c r="AD184" i="65"/>
  <c r="AL184" i="65"/>
  <c r="Q114" i="65"/>
  <c r="AD188" i="65"/>
  <c r="I118" i="65" s="1"/>
  <c r="AL188" i="65"/>
  <c r="Q118" i="65" s="1"/>
  <c r="AD192" i="65"/>
  <c r="AL192" i="65"/>
  <c r="W194" i="65"/>
  <c r="B124" i="65" s="1"/>
  <c r="AE194" i="65"/>
  <c r="J125" i="65" s="1"/>
  <c r="J124" i="65"/>
  <c r="AM194" i="65"/>
  <c r="R125" i="65" s="1"/>
  <c r="R124" i="65"/>
  <c r="X196" i="65"/>
  <c r="C126" i="65" s="1"/>
  <c r="AF196" i="65"/>
  <c r="K126" i="65" s="1"/>
  <c r="AN196" i="65"/>
  <c r="S126" i="65"/>
  <c r="AO198" i="65"/>
  <c r="T128" i="65"/>
  <c r="B126" i="65"/>
  <c r="AD164" i="65"/>
  <c r="I94" i="65" s="1"/>
  <c r="AA166" i="65"/>
  <c r="W168" i="65"/>
  <c r="B98" i="65"/>
  <c r="AE168" i="65"/>
  <c r="J98" i="65"/>
  <c r="AG170" i="65"/>
  <c r="L101" i="65" s="1"/>
  <c r="Y172" i="65"/>
  <c r="AG172" i="65"/>
  <c r="L103" i="65" s="1"/>
  <c r="W174" i="65"/>
  <c r="B104" i="65"/>
  <c r="AE174" i="65"/>
  <c r="AA176" i="65"/>
  <c r="AI176" i="65"/>
  <c r="N106" i="65"/>
  <c r="AC178" i="65"/>
  <c r="H108" i="65" s="1"/>
  <c r="AC180" i="65"/>
  <c r="AK180" i="65"/>
  <c r="P111" i="65" s="1"/>
  <c r="W184" i="65"/>
  <c r="B114" i="65"/>
  <c r="AE184" i="65"/>
  <c r="J115" i="65" s="1"/>
  <c r="J114" i="65"/>
  <c r="W188" i="65"/>
  <c r="B118" i="65" s="1"/>
  <c r="AE188" i="65"/>
  <c r="AM188" i="65"/>
  <c r="R118" i="65" s="1"/>
  <c r="AE192" i="65"/>
  <c r="J122" i="65"/>
  <c r="AM192" i="65"/>
  <c r="R122" i="65"/>
  <c r="X194" i="65"/>
  <c r="C124" i="65" s="1"/>
  <c r="AF194" i="65"/>
  <c r="K124" i="65"/>
  <c r="AN194" i="65"/>
  <c r="S124" i="65"/>
  <c r="Y196" i="65"/>
  <c r="D126" i="65"/>
  <c r="AG196" i="65"/>
  <c r="L126" i="65" s="1"/>
  <c r="AO196" i="65"/>
  <c r="T126" i="65"/>
  <c r="AA200" i="65"/>
  <c r="F130" i="65"/>
  <c r="AI200" i="65"/>
  <c r="N131" i="65" s="1"/>
  <c r="N130" i="65"/>
  <c r="X150" i="65"/>
  <c r="C80" i="65" s="1"/>
  <c r="Y162" i="65"/>
  <c r="D92" i="65" s="1"/>
  <c r="W164" i="65"/>
  <c r="B94" i="65"/>
  <c r="AE164" i="65"/>
  <c r="J94" i="65"/>
  <c r="AB166" i="65"/>
  <c r="G96" i="65" s="1"/>
  <c r="X168" i="65"/>
  <c r="C98" i="65" s="1"/>
  <c r="AF168" i="65"/>
  <c r="K98" i="65" s="1"/>
  <c r="AH170" i="65"/>
  <c r="Z172" i="65"/>
  <c r="E102" i="65"/>
  <c r="AH172" i="65"/>
  <c r="M102" i="65"/>
  <c r="X174" i="65"/>
  <c r="C105" i="65" s="1"/>
  <c r="AF174" i="65"/>
  <c r="K105" i="65" s="1"/>
  <c r="AB176" i="65"/>
  <c r="AJ176" i="65"/>
  <c r="O106" i="65"/>
  <c r="AD180" i="65"/>
  <c r="I111" i="65" s="1"/>
  <c r="I110" i="65"/>
  <c r="AL180" i="65"/>
  <c r="Q110" i="65"/>
  <c r="AG194" i="65"/>
  <c r="L124" i="65" s="1"/>
  <c r="AO194" i="65"/>
  <c r="T124" i="65"/>
  <c r="Z162" i="65"/>
  <c r="X164" i="65"/>
  <c r="AC166" i="65"/>
  <c r="Y168" i="65"/>
  <c r="D98" i="65" s="1"/>
  <c r="AG168" i="65"/>
  <c r="L98" i="65" s="1"/>
  <c r="AA172" i="65"/>
  <c r="F102" i="65" s="1"/>
  <c r="AI172" i="65"/>
  <c r="N102" i="65" s="1"/>
  <c r="Y174" i="65"/>
  <c r="D104" i="65"/>
  <c r="AG174" i="65"/>
  <c r="L105" i="65" s="1"/>
  <c r="L104" i="65"/>
  <c r="AC176" i="65"/>
  <c r="H106" i="65" s="1"/>
  <c r="AK176" i="65"/>
  <c r="P106" i="65"/>
  <c r="AM180" i="65"/>
  <c r="R111" i="65" s="1"/>
  <c r="R110" i="65"/>
  <c r="AI196" i="65"/>
  <c r="N127" i="65" s="1"/>
  <c r="N126" i="65"/>
  <c r="Z168" i="65"/>
  <c r="E99" i="65" s="1"/>
  <c r="E98" i="65"/>
  <c r="AB172" i="65"/>
  <c r="Z174" i="65"/>
  <c r="E105" i="65" s="1"/>
  <c r="AD176" i="65"/>
  <c r="X180" i="65"/>
  <c r="AF180" i="65"/>
  <c r="K111" i="65" s="1"/>
  <c r="AA194" i="65"/>
  <c r="F125" i="65" s="1"/>
  <c r="F124" i="65"/>
  <c r="AI194" i="65"/>
  <c r="N125" i="65" s="1"/>
  <c r="AB196" i="65"/>
  <c r="G126" i="65"/>
  <c r="AJ196" i="65"/>
  <c r="O126" i="65"/>
  <c r="AA192" i="65"/>
  <c r="F123" i="65" s="1"/>
  <c r="F122" i="65"/>
  <c r="AB194" i="65"/>
  <c r="G125" i="65" s="1"/>
  <c r="G124" i="65"/>
  <c r="AC196" i="65"/>
  <c r="H126" i="65"/>
  <c r="AE200" i="65"/>
  <c r="AM117" i="64"/>
  <c r="R117" i="64" s="1"/>
  <c r="AL109" i="64"/>
  <c r="Q109" i="64" s="1"/>
  <c r="AI121" i="64"/>
  <c r="W131" i="64"/>
  <c r="B131" i="64" s="1"/>
  <c r="AE131" i="64"/>
  <c r="J131" i="64" s="1"/>
  <c r="AM131" i="64"/>
  <c r="W115" i="64"/>
  <c r="AO115" i="64"/>
  <c r="W123" i="64"/>
  <c r="AE123" i="64"/>
  <c r="AM123" i="64"/>
  <c r="R123" i="64" s="1"/>
  <c r="X131" i="64"/>
  <c r="AF131" i="64"/>
  <c r="AN131" i="64"/>
  <c r="S131" i="64" s="1"/>
  <c r="AH101" i="64"/>
  <c r="M101" i="64" s="1"/>
  <c r="X123" i="64"/>
  <c r="C123" i="64" s="1"/>
  <c r="AF123" i="64"/>
  <c r="K123" i="64" s="1"/>
  <c r="AN123" i="64"/>
  <c r="S123" i="64" s="1"/>
  <c r="AA125" i="64"/>
  <c r="F125" i="64" s="1"/>
  <c r="AI125" i="64"/>
  <c r="N125" i="64" s="1"/>
  <c r="W101" i="64"/>
  <c r="B101" i="64" s="1"/>
  <c r="AI105" i="64"/>
  <c r="AB125" i="64"/>
  <c r="G125" i="64" s="1"/>
  <c r="AJ125" i="64"/>
  <c r="W127" i="64"/>
  <c r="AE127" i="64"/>
  <c r="AM127" i="64"/>
  <c r="R127" i="64" s="1"/>
  <c r="AJ107" i="64"/>
  <c r="O107" i="64" s="1"/>
  <c r="AI113" i="64"/>
  <c r="N113" i="64" s="1"/>
  <c r="AK119" i="64"/>
  <c r="X127" i="64"/>
  <c r="C127" i="64" s="1"/>
  <c r="AF127" i="64"/>
  <c r="K127" i="64" s="1"/>
  <c r="AN127" i="64"/>
  <c r="AA129" i="64"/>
  <c r="F129" i="64" s="1"/>
  <c r="AI129" i="64"/>
  <c r="AA133" i="64"/>
  <c r="AI133" i="64"/>
  <c r="N133" i="64" s="1"/>
  <c r="AK107" i="64"/>
  <c r="AB129" i="64"/>
  <c r="AJ129" i="64"/>
  <c r="AB133" i="64"/>
  <c r="AJ133" i="64"/>
  <c r="O133" i="64" s="1"/>
  <c r="W117" i="64"/>
  <c r="B117" i="64" s="1"/>
  <c r="AM113" i="64"/>
  <c r="R113" i="64" s="1"/>
  <c r="AK115" i="64"/>
  <c r="P115" i="64" s="1"/>
  <c r="AI117" i="64"/>
  <c r="AO119" i="64"/>
  <c r="AM121" i="64"/>
  <c r="K101" i="66"/>
  <c r="G115" i="66"/>
  <c r="H110" i="66"/>
  <c r="M133" i="66"/>
  <c r="C101" i="66"/>
  <c r="K119" i="66"/>
  <c r="H97" i="66"/>
  <c r="H96" i="66"/>
  <c r="Q126" i="66"/>
  <c r="H112" i="66"/>
  <c r="H113" i="66"/>
  <c r="O104" i="66"/>
  <c r="R133" i="66"/>
  <c r="J93" i="66"/>
  <c r="L101" i="66"/>
  <c r="I117" i="66"/>
  <c r="M104" i="66"/>
  <c r="M117" i="66"/>
  <c r="H99" i="66"/>
  <c r="R117" i="66"/>
  <c r="I94" i="66"/>
  <c r="M111" i="66"/>
  <c r="E121" i="66"/>
  <c r="E85" i="66"/>
  <c r="B81" i="66"/>
  <c r="B79" i="66"/>
  <c r="D119" i="66"/>
  <c r="D118" i="66"/>
  <c r="L130" i="66"/>
  <c r="L131" i="66"/>
  <c r="B107" i="66"/>
  <c r="H114" i="66"/>
  <c r="H115" i="66"/>
  <c r="H100" i="66"/>
  <c r="H101" i="66"/>
  <c r="P119" i="66"/>
  <c r="H129" i="66"/>
  <c r="M118" i="66"/>
  <c r="C89" i="66"/>
  <c r="H120" i="66"/>
  <c r="L119" i="66"/>
  <c r="C117" i="66"/>
  <c r="E132" i="66"/>
  <c r="G121" i="66"/>
  <c r="P104" i="66"/>
  <c r="Q123" i="66"/>
  <c r="N104" i="66"/>
  <c r="S133" i="66"/>
  <c r="F85" i="66"/>
  <c r="F119" i="66"/>
  <c r="C131" i="66"/>
  <c r="H118" i="66"/>
  <c r="H119" i="66"/>
  <c r="J103" i="66"/>
  <c r="J102" i="66"/>
  <c r="K127" i="66"/>
  <c r="C119" i="66"/>
  <c r="D131" i="66"/>
  <c r="E127" i="66"/>
  <c r="B103" i="66"/>
  <c r="C133" i="66"/>
  <c r="K103" i="66"/>
  <c r="K102" i="66"/>
  <c r="I109" i="66"/>
  <c r="B89" i="66"/>
  <c r="C102" i="66"/>
  <c r="C103" i="66"/>
  <c r="D105" i="66"/>
  <c r="C109" i="66"/>
  <c r="C108" i="66"/>
  <c r="G87" i="66"/>
  <c r="R119" i="66"/>
  <c r="R118" i="66"/>
  <c r="C115" i="66"/>
  <c r="C114" i="66"/>
  <c r="F113" i="66"/>
  <c r="F112" i="66"/>
  <c r="G125" i="66"/>
  <c r="D85" i="66"/>
  <c r="C87" i="66"/>
  <c r="E118" i="66"/>
  <c r="J125" i="66"/>
  <c r="C91" i="66"/>
  <c r="C90" i="66"/>
  <c r="F107" i="66"/>
  <c r="M109" i="66"/>
  <c r="N114" i="66"/>
  <c r="E111" i="66"/>
  <c r="E110" i="66"/>
  <c r="E122" i="66"/>
  <c r="E123" i="66"/>
  <c r="F121" i="66"/>
  <c r="F120" i="66"/>
  <c r="F95" i="66"/>
  <c r="M115" i="66"/>
  <c r="C84" i="66"/>
  <c r="C85" i="66"/>
  <c r="D91" i="66"/>
  <c r="D90" i="66"/>
  <c r="D109" i="66"/>
  <c r="P133" i="66"/>
  <c r="D125" i="66"/>
  <c r="R113" i="66"/>
  <c r="S125" i="66"/>
  <c r="E109" i="66"/>
  <c r="B86" i="66"/>
  <c r="B87" i="66"/>
  <c r="I129" i="66"/>
  <c r="E102" i="66"/>
  <c r="E103" i="66"/>
  <c r="N108" i="66"/>
  <c r="N102" i="66"/>
  <c r="F108" i="66"/>
  <c r="F109" i="66"/>
  <c r="G93" i="66"/>
  <c r="F125" i="66"/>
  <c r="I115" i="66"/>
  <c r="I114" i="66"/>
  <c r="M127" i="66"/>
  <c r="B120" i="66"/>
  <c r="B121" i="66"/>
  <c r="F111" i="66"/>
  <c r="J106" i="66"/>
  <c r="H94" i="66"/>
  <c r="H95" i="66"/>
  <c r="C127" i="66"/>
  <c r="I91" i="66"/>
  <c r="I90" i="66"/>
  <c r="N132" i="66"/>
  <c r="J132" i="66"/>
  <c r="E117" i="66"/>
  <c r="M113" i="66"/>
  <c r="N113" i="66"/>
  <c r="F88" i="66"/>
  <c r="O127" i="66"/>
  <c r="E101" i="66"/>
  <c r="H91" i="66"/>
  <c r="H90" i="66"/>
  <c r="D87" i="66"/>
  <c r="Q109" i="66"/>
  <c r="H89" i="66"/>
  <c r="J116" i="66"/>
  <c r="N122" i="66"/>
  <c r="N123" i="66"/>
  <c r="M107" i="66"/>
  <c r="E113" i="66"/>
  <c r="F116" i="66"/>
  <c r="G127" i="66"/>
  <c r="E89" i="66"/>
  <c r="R124" i="66"/>
  <c r="R125" i="66"/>
  <c r="F105" i="66"/>
  <c r="F104" i="66"/>
  <c r="Q114" i="66"/>
  <c r="H127" i="66"/>
  <c r="E93" i="66"/>
  <c r="B97" i="66"/>
  <c r="N129" i="66"/>
  <c r="F100" i="66"/>
  <c r="K133" i="66"/>
  <c r="M103" i="66"/>
  <c r="B91" i="66"/>
  <c r="B90" i="66"/>
  <c r="J113" i="66"/>
  <c r="I119" i="66"/>
  <c r="J95" i="66"/>
  <c r="I103" i="65"/>
  <c r="G99" i="65"/>
  <c r="S127" i="65"/>
  <c r="E123" i="65"/>
  <c r="G101" i="65"/>
  <c r="D94" i="65"/>
  <c r="Q116" i="65"/>
  <c r="L115" i="65"/>
  <c r="L114" i="65"/>
  <c r="K119" i="65"/>
  <c r="H93" i="65"/>
  <c r="P107" i="65"/>
  <c r="N113" i="65"/>
  <c r="J107" i="65"/>
  <c r="D129" i="65"/>
  <c r="J103" i="65"/>
  <c r="P131" i="65"/>
  <c r="H118" i="65"/>
  <c r="B81" i="65"/>
  <c r="B91" i="65"/>
  <c r="B90" i="65"/>
  <c r="C113" i="65"/>
  <c r="F109" i="65"/>
  <c r="F133" i="65"/>
  <c r="M115" i="65"/>
  <c r="L121" i="65"/>
  <c r="O103" i="65"/>
  <c r="O102" i="65"/>
  <c r="L109" i="65"/>
  <c r="L108" i="65"/>
  <c r="G119" i="65"/>
  <c r="O113" i="65"/>
  <c r="I95" i="65"/>
  <c r="K121" i="65"/>
  <c r="K120" i="65"/>
  <c r="E133" i="65"/>
  <c r="S113" i="65"/>
  <c r="C120" i="65"/>
  <c r="C121" i="65"/>
  <c r="C133" i="65"/>
  <c r="F129" i="65"/>
  <c r="P109" i="65"/>
  <c r="N119" i="65"/>
  <c r="O121" i="65"/>
  <c r="M104" i="65"/>
  <c r="I121" i="65"/>
  <c r="I120" i="65"/>
  <c r="K95" i="65"/>
  <c r="K94" i="65"/>
  <c r="G89" i="65"/>
  <c r="Q126" i="65"/>
  <c r="H127" i="65"/>
  <c r="N103" i="65"/>
  <c r="T121" i="65"/>
  <c r="B125" i="65"/>
  <c r="E103" i="65"/>
  <c r="D108" i="65"/>
  <c r="D109" i="65"/>
  <c r="B121" i="65"/>
  <c r="H103" i="65"/>
  <c r="H102" i="65"/>
  <c r="G93" i="64"/>
  <c r="B99" i="64"/>
  <c r="S125" i="64"/>
  <c r="J99" i="64"/>
  <c r="F113" i="64"/>
  <c r="M130" i="64"/>
  <c r="B93" i="64"/>
  <c r="B92" i="64"/>
  <c r="J128" i="64"/>
  <c r="M106" i="64"/>
  <c r="T128" i="64"/>
  <c r="F90" i="64"/>
  <c r="J133" i="64"/>
  <c r="T130" i="64"/>
  <c r="T114" i="64"/>
  <c r="F124" i="64"/>
  <c r="N104" i="64"/>
  <c r="E83" i="64"/>
  <c r="E82" i="64"/>
  <c r="F110" i="64"/>
  <c r="F85" i="64"/>
  <c r="F84" i="64"/>
  <c r="M119" i="64"/>
  <c r="E110" i="64"/>
  <c r="N100" i="64"/>
  <c r="N101" i="64"/>
  <c r="N110" i="64"/>
  <c r="M104" i="64"/>
  <c r="F93" i="64"/>
  <c r="N117" i="64"/>
  <c r="K104" i="64"/>
  <c r="K105" i="64"/>
  <c r="I102" i="64"/>
  <c r="E105" i="64"/>
  <c r="E104" i="64"/>
  <c r="E118" i="64"/>
  <c r="E119" i="64"/>
  <c r="I120" i="64"/>
  <c r="R118" i="64"/>
  <c r="E88" i="64"/>
  <c r="E89" i="64"/>
  <c r="E102" i="64"/>
  <c r="E103" i="64"/>
  <c r="Q119" i="64"/>
  <c r="Q118" i="64"/>
  <c r="C102" i="64"/>
  <c r="H119" i="64"/>
  <c r="H118" i="64"/>
  <c r="E87" i="64"/>
  <c r="D86" i="64"/>
  <c r="J119" i="64"/>
  <c r="J118" i="64"/>
  <c r="H102" i="64"/>
  <c r="H103" i="64"/>
  <c r="G120" i="64"/>
  <c r="G121" i="64"/>
  <c r="O102" i="64"/>
  <c r="T120" i="64"/>
  <c r="G104" i="64"/>
  <c r="G105" i="64"/>
  <c r="D104" i="64"/>
  <c r="D105" i="64"/>
  <c r="B86" i="64"/>
  <c r="B87" i="64"/>
  <c r="T118" i="64"/>
  <c r="T119" i="64"/>
  <c r="G119" i="64"/>
  <c r="G118" i="64"/>
  <c r="G87" i="64"/>
  <c r="K119" i="64"/>
  <c r="K118" i="64"/>
  <c r="F120" i="64"/>
  <c r="F121" i="64"/>
  <c r="B104" i="64"/>
  <c r="B105" i="64"/>
  <c r="D89" i="64"/>
  <c r="Q120" i="64"/>
  <c r="G102" i="64"/>
  <c r="G103" i="64"/>
  <c r="N102" i="64"/>
  <c r="N103" i="64"/>
  <c r="I118" i="64"/>
  <c r="E120" i="64"/>
  <c r="F102" i="64"/>
  <c r="F103" i="64"/>
  <c r="B119" i="64"/>
  <c r="H121" i="64"/>
  <c r="D121" i="64"/>
  <c r="D120" i="64"/>
  <c r="B103" i="64"/>
  <c r="P119" i="64"/>
  <c r="P118" i="64"/>
  <c r="L118" i="64"/>
  <c r="L119" i="64"/>
  <c r="P120" i="64"/>
  <c r="P121" i="64"/>
  <c r="F105" i="64"/>
  <c r="F104" i="64"/>
  <c r="B88" i="64"/>
  <c r="B89" i="64"/>
  <c r="F118" i="64"/>
  <c r="M102" i="64"/>
  <c r="M103" i="64"/>
  <c r="I107" i="65"/>
  <c r="I106" i="65"/>
  <c r="Q122" i="65"/>
  <c r="E104" i="65"/>
  <c r="L102" i="65"/>
  <c r="I122" i="65"/>
  <c r="I123" i="65"/>
  <c r="H91" i="65"/>
  <c r="H90" i="65"/>
  <c r="F85" i="65"/>
  <c r="F101" i="65"/>
  <c r="C87" i="65"/>
  <c r="E121" i="65"/>
  <c r="E120" i="65"/>
  <c r="G102" i="65"/>
  <c r="G103" i="65"/>
  <c r="C81" i="65"/>
  <c r="P110" i="65"/>
  <c r="D103" i="65"/>
  <c r="D102" i="65"/>
  <c r="J133" i="65"/>
  <c r="G127" i="65"/>
  <c r="R119" i="65"/>
  <c r="M123" i="65"/>
  <c r="F119" i="65"/>
  <c r="M107" i="65"/>
  <c r="G87" i="65"/>
  <c r="M112" i="65"/>
  <c r="F117" i="65"/>
  <c r="Q111" i="65"/>
  <c r="B84" i="65"/>
  <c r="E92" i="65"/>
  <c r="E93" i="65"/>
  <c r="E106" i="65"/>
  <c r="C88" i="65"/>
  <c r="E87" i="65"/>
  <c r="C84" i="65"/>
  <c r="C85" i="65"/>
  <c r="D89" i="65"/>
  <c r="M103" i="65"/>
  <c r="F103" i="65"/>
  <c r="E119" i="65"/>
  <c r="E118" i="65"/>
  <c r="K103" i="65"/>
  <c r="K102" i="65"/>
  <c r="N128" i="65"/>
  <c r="M128" i="65"/>
  <c r="R123" i="65"/>
  <c r="B99" i="65"/>
  <c r="F111" i="65"/>
  <c r="F114" i="65"/>
  <c r="F115" i="65"/>
  <c r="H110" i="65"/>
  <c r="H111" i="65"/>
  <c r="C127" i="65"/>
  <c r="F131" i="65"/>
  <c r="J123" i="65"/>
  <c r="B115" i="65"/>
  <c r="G91" i="65"/>
  <c r="G90" i="65"/>
  <c r="H89" i="65"/>
  <c r="H88" i="65"/>
  <c r="B95" i="65"/>
  <c r="F95" i="65"/>
  <c r="K127" i="65"/>
  <c r="D99" i="65"/>
  <c r="O107" i="65"/>
  <c r="J130" i="65"/>
  <c r="J131" i="65"/>
  <c r="K110" i="65"/>
  <c r="H96" i="65"/>
  <c r="H97" i="65"/>
  <c r="G106" i="65"/>
  <c r="G107" i="65"/>
  <c r="J118" i="65"/>
  <c r="J119" i="65"/>
  <c r="F106" i="65"/>
  <c r="F107" i="65"/>
  <c r="F97" i="65"/>
  <c r="F96" i="65"/>
  <c r="Q133" i="65"/>
  <c r="K125" i="65"/>
  <c r="F127" i="65"/>
  <c r="S133" i="65"/>
  <c r="N105" i="65"/>
  <c r="M99" i="65"/>
  <c r="F89" i="65"/>
  <c r="D105" i="65"/>
  <c r="C104" i="65"/>
  <c r="S125" i="65"/>
  <c r="I115" i="65"/>
  <c r="I114" i="65"/>
  <c r="J99" i="65"/>
  <c r="N101" i="65"/>
  <c r="C111" i="65"/>
  <c r="C110" i="65"/>
  <c r="C95" i="65"/>
  <c r="C94" i="65"/>
  <c r="K104" i="65"/>
  <c r="J104" i="65"/>
  <c r="J105" i="65"/>
  <c r="F90" i="65"/>
  <c r="F91" i="65"/>
  <c r="E127" i="65"/>
  <c r="T127" i="65"/>
  <c r="T125" i="65"/>
  <c r="B105" i="65"/>
  <c r="T129" i="65"/>
  <c r="O111" i="65"/>
  <c r="E85" i="65"/>
  <c r="J95" i="65"/>
  <c r="Q115" i="65"/>
  <c r="N133" i="65"/>
  <c r="E83" i="65"/>
  <c r="E114" i="65"/>
  <c r="E115" i="65"/>
  <c r="F93" i="65"/>
  <c r="C103" i="40"/>
  <c r="F107" i="40"/>
  <c r="E111" i="40"/>
  <c r="C119" i="40"/>
  <c r="BA35" i="17" l="1"/>
  <c r="AM36" i="17"/>
  <c r="BA36" i="17" s="1"/>
  <c r="E95" i="65"/>
  <c r="Q129" i="65"/>
  <c r="J101" i="66"/>
  <c r="B101" i="65"/>
  <c r="F99" i="66"/>
  <c r="F98" i="66"/>
  <c r="T120" i="25"/>
  <c r="AO131" i="32"/>
  <c r="T131" i="32" s="1"/>
  <c r="H124" i="20"/>
  <c r="X127" i="23"/>
  <c r="C127" i="23" s="1"/>
  <c r="C126" i="23"/>
  <c r="O130" i="23"/>
  <c r="AJ131" i="23"/>
  <c r="O131" i="23" s="1"/>
  <c r="R112" i="25"/>
  <c r="AM113" i="25"/>
  <c r="R113" i="25" s="1"/>
  <c r="AC133" i="25"/>
  <c r="H133" i="25" s="1"/>
  <c r="H132" i="25"/>
  <c r="R118" i="28"/>
  <c r="AM119" i="28"/>
  <c r="R119" i="28" s="1"/>
  <c r="AC127" i="28"/>
  <c r="H127" i="28" s="1"/>
  <c r="H126" i="28"/>
  <c r="AE123" i="29"/>
  <c r="J123" i="29" s="1"/>
  <c r="J122" i="29"/>
  <c r="X127" i="29"/>
  <c r="C127" i="29" s="1"/>
  <c r="C126" i="29"/>
  <c r="AH115" i="33"/>
  <c r="M115" i="33" s="1"/>
  <c r="M114" i="33"/>
  <c r="P126" i="33"/>
  <c r="AK127" i="33"/>
  <c r="P127" i="33" s="1"/>
  <c r="AL109" i="38"/>
  <c r="Q109" i="38" s="1"/>
  <c r="Q108" i="38"/>
  <c r="AL111" i="38"/>
  <c r="Q111" i="38" s="1"/>
  <c r="Q110" i="38"/>
  <c r="AB131" i="38"/>
  <c r="G131" i="38" s="1"/>
  <c r="G130" i="38"/>
  <c r="AE109" i="39"/>
  <c r="J109" i="39" s="1"/>
  <c r="J108" i="39"/>
  <c r="AL117" i="39"/>
  <c r="Q117" i="39" s="1"/>
  <c r="Q116" i="39"/>
  <c r="AK105" i="52"/>
  <c r="P105" i="52" s="1"/>
  <c r="P104" i="52"/>
  <c r="AM129" i="52"/>
  <c r="R129" i="52" s="1"/>
  <c r="R128" i="52"/>
  <c r="AJ103" i="20"/>
  <c r="O103" i="20" s="1"/>
  <c r="O102" i="20"/>
  <c r="E89" i="65"/>
  <c r="N124" i="65"/>
  <c r="E117" i="65"/>
  <c r="M119" i="65"/>
  <c r="L125" i="66"/>
  <c r="AB133" i="20"/>
  <c r="G133" i="20" s="1"/>
  <c r="O5" i="11"/>
  <c r="N5" i="11"/>
  <c r="AM131" i="20"/>
  <c r="R131" i="20" s="1"/>
  <c r="AH99" i="20"/>
  <c r="M99" i="20" s="1"/>
  <c r="AI125" i="23"/>
  <c r="N125" i="23" s="1"/>
  <c r="N124" i="23"/>
  <c r="D126" i="23"/>
  <c r="Y127" i="23"/>
  <c r="D127" i="23" s="1"/>
  <c r="AN113" i="25"/>
  <c r="S113" i="25" s="1"/>
  <c r="S112" i="25"/>
  <c r="AA131" i="25"/>
  <c r="F131" i="25" s="1"/>
  <c r="F130" i="25"/>
  <c r="B132" i="25"/>
  <c r="W133" i="25"/>
  <c r="B133" i="25" s="1"/>
  <c r="F124" i="30"/>
  <c r="AA125" i="30"/>
  <c r="F125" i="30" s="1"/>
  <c r="AN117" i="31"/>
  <c r="S117" i="31" s="1"/>
  <c r="S116" i="31"/>
  <c r="AN119" i="32"/>
  <c r="S119" i="32" s="1"/>
  <c r="S118" i="32"/>
  <c r="AJ131" i="32"/>
  <c r="O131" i="32" s="1"/>
  <c r="O130" i="32"/>
  <c r="Y125" i="33"/>
  <c r="D125" i="33" s="1"/>
  <c r="D124" i="33"/>
  <c r="AK133" i="33"/>
  <c r="P133" i="33" s="1"/>
  <c r="P132" i="33"/>
  <c r="AG111" i="38"/>
  <c r="L111" i="38" s="1"/>
  <c r="L110" i="38"/>
  <c r="C102" i="65"/>
  <c r="M117" i="65"/>
  <c r="E109" i="65"/>
  <c r="H105" i="64"/>
  <c r="D103" i="64"/>
  <c r="C92" i="64"/>
  <c r="N109" i="65"/>
  <c r="B119" i="65"/>
  <c r="O104" i="65"/>
  <c r="N127" i="66"/>
  <c r="F93" i="66"/>
  <c r="F87" i="66"/>
  <c r="F115" i="66"/>
  <c r="E107" i="66"/>
  <c r="F91" i="66"/>
  <c r="E114" i="66"/>
  <c r="K120" i="66"/>
  <c r="B118" i="66"/>
  <c r="L98" i="66"/>
  <c r="F133" i="66"/>
  <c r="N121" i="66"/>
  <c r="B78" i="64"/>
  <c r="O115" i="65"/>
  <c r="Q132" i="66"/>
  <c r="AI121" i="20"/>
  <c r="N121" i="20" s="1"/>
  <c r="AH119" i="28"/>
  <c r="M119" i="28" s="1"/>
  <c r="W123" i="20"/>
  <c r="B123" i="20" s="1"/>
  <c r="M118" i="20"/>
  <c r="M7" i="11"/>
  <c r="BB32" i="17"/>
  <c r="AO32" i="17"/>
  <c r="BC32" i="17" s="1"/>
  <c r="L10" i="19"/>
  <c r="M10" i="19" s="1"/>
  <c r="AL107" i="20"/>
  <c r="Q107" i="20" s="1"/>
  <c r="P108" i="24"/>
  <c r="AL107" i="23"/>
  <c r="Q107" i="23" s="1"/>
  <c r="O124" i="23"/>
  <c r="AJ125" i="23"/>
  <c r="O125" i="23" s="1"/>
  <c r="AM115" i="32"/>
  <c r="R115" i="32" s="1"/>
  <c r="R114" i="32"/>
  <c r="AE121" i="32"/>
  <c r="J121" i="32" s="1"/>
  <c r="J120" i="32"/>
  <c r="C132" i="32"/>
  <c r="H109" i="66"/>
  <c r="L9" i="19"/>
  <c r="M9" i="19" s="1"/>
  <c r="AB123" i="20"/>
  <c r="G123" i="20" s="1"/>
  <c r="G122" i="20"/>
  <c r="T124" i="23"/>
  <c r="AO125" i="23"/>
  <c r="T125" i="23" s="1"/>
  <c r="AD131" i="24"/>
  <c r="I131" i="24" s="1"/>
  <c r="I130" i="24"/>
  <c r="AN115" i="25"/>
  <c r="S115" i="25" s="1"/>
  <c r="S114" i="25"/>
  <c r="X123" i="28"/>
  <c r="C123" i="28" s="1"/>
  <c r="C122" i="28"/>
  <c r="Z125" i="28"/>
  <c r="E125" i="28" s="1"/>
  <c r="E124" i="28"/>
  <c r="C99" i="65"/>
  <c r="F98" i="64"/>
  <c r="M120" i="65"/>
  <c r="F122" i="64"/>
  <c r="D108" i="64"/>
  <c r="J108" i="64"/>
  <c r="R130" i="64"/>
  <c r="F87" i="64"/>
  <c r="N123" i="64"/>
  <c r="D93" i="64"/>
  <c r="I113" i="65"/>
  <c r="S122" i="66"/>
  <c r="O116" i="66"/>
  <c r="O117" i="66"/>
  <c r="C104" i="66"/>
  <c r="L104" i="66"/>
  <c r="I97" i="66"/>
  <c r="AI113" i="24"/>
  <c r="N113" i="24" s="1"/>
  <c r="AC123" i="20"/>
  <c r="H123" i="20" s="1"/>
  <c r="I122" i="20"/>
  <c r="AH117" i="20"/>
  <c r="M117" i="20" s="1"/>
  <c r="Q106" i="20"/>
  <c r="AI123" i="20"/>
  <c r="N123" i="20" s="1"/>
  <c r="S126" i="20"/>
  <c r="AK109" i="20"/>
  <c r="P109" i="20" s="1"/>
  <c r="O6" i="11"/>
  <c r="CE26" i="16"/>
  <c r="CE27" i="16" s="1"/>
  <c r="CE28" i="16" s="1"/>
  <c r="CE29" i="16" s="1"/>
  <c r="CE30" i="16" s="1"/>
  <c r="CE31" i="16" s="1"/>
  <c r="CE32" i="16" s="1"/>
  <c r="CE33" i="16" s="1"/>
  <c r="CE34" i="16" s="1"/>
  <c r="CE35" i="16" s="1"/>
  <c r="CE36" i="16" s="1"/>
  <c r="CE37" i="16" s="1"/>
  <c r="CE38" i="16" s="1"/>
  <c r="CE39" i="16" s="1"/>
  <c r="CE40" i="16" s="1"/>
  <c r="CE41" i="16" s="1"/>
  <c r="CE42" i="16" s="1"/>
  <c r="CE43" i="16" s="1"/>
  <c r="CE44" i="16" s="1"/>
  <c r="CE45" i="16" s="1"/>
  <c r="AH111" i="20"/>
  <c r="M111" i="20" s="1"/>
  <c r="E132" i="20"/>
  <c r="Y131" i="23"/>
  <c r="D131" i="23" s="1"/>
  <c r="D130" i="23"/>
  <c r="AI105" i="24"/>
  <c r="N105" i="24" s="1"/>
  <c r="N104" i="24"/>
  <c r="T122" i="24"/>
  <c r="AO123" i="24"/>
  <c r="T123" i="24" s="1"/>
  <c r="B124" i="24"/>
  <c r="W125" i="24"/>
  <c r="B125" i="24" s="1"/>
  <c r="AF127" i="25"/>
  <c r="K127" i="25" s="1"/>
  <c r="K126" i="25"/>
  <c r="AF131" i="30"/>
  <c r="K131" i="30" s="1"/>
  <c r="K130" i="30"/>
  <c r="K118" i="30"/>
  <c r="AF119" i="30"/>
  <c r="K119" i="30" s="1"/>
  <c r="AF109" i="31"/>
  <c r="K109" i="31" s="1"/>
  <c r="K108" i="31"/>
  <c r="AK109" i="31"/>
  <c r="P109" i="31" s="1"/>
  <c r="P108" i="31"/>
  <c r="AN111" i="31"/>
  <c r="S111" i="31" s="1"/>
  <c r="S110" i="31"/>
  <c r="E101" i="65"/>
  <c r="E90" i="65"/>
  <c r="F87" i="65"/>
  <c r="J120" i="64"/>
  <c r="G88" i="64"/>
  <c r="S118" i="64"/>
  <c r="D119" i="64"/>
  <c r="E132" i="64"/>
  <c r="N107" i="64"/>
  <c r="J97" i="65"/>
  <c r="N101" i="66"/>
  <c r="G90" i="66"/>
  <c r="J121" i="66"/>
  <c r="B105" i="66"/>
  <c r="N125" i="66"/>
  <c r="L102" i="66"/>
  <c r="I103" i="66"/>
  <c r="J127" i="64"/>
  <c r="J123" i="64"/>
  <c r="R121" i="65"/>
  <c r="D125" i="64"/>
  <c r="C125" i="65"/>
  <c r="G111" i="65"/>
  <c r="H107" i="65"/>
  <c r="L99" i="65"/>
  <c r="K99" i="65"/>
  <c r="O108" i="65"/>
  <c r="D85" i="65"/>
  <c r="D93" i="65"/>
  <c r="K103" i="64"/>
  <c r="J105" i="64"/>
  <c r="B120" i="64"/>
  <c r="H88" i="64"/>
  <c r="K120" i="64"/>
  <c r="K108" i="64"/>
  <c r="D110" i="65"/>
  <c r="G109" i="66"/>
  <c r="D93" i="66"/>
  <c r="C92" i="66"/>
  <c r="E83" i="66"/>
  <c r="F97" i="66"/>
  <c r="N117" i="66"/>
  <c r="L116" i="66"/>
  <c r="E131" i="66"/>
  <c r="B113" i="66"/>
  <c r="D90" i="65"/>
  <c r="I98" i="65"/>
  <c r="G97" i="65"/>
  <c r="B133" i="65"/>
  <c r="F112" i="65"/>
  <c r="I119" i="65"/>
  <c r="P105" i="64"/>
  <c r="S120" i="64"/>
  <c r="C86" i="64"/>
  <c r="E84" i="64"/>
  <c r="D121" i="65"/>
  <c r="E97" i="66"/>
  <c r="F127" i="66"/>
  <c r="O109" i="66"/>
  <c r="F131" i="66"/>
  <c r="E90" i="66"/>
  <c r="N119" i="66"/>
  <c r="N111" i="66"/>
  <c r="K116" i="66"/>
  <c r="L120" i="66"/>
  <c r="G104" i="66"/>
  <c r="H125" i="66"/>
  <c r="G133" i="66"/>
  <c r="O118" i="66"/>
  <c r="Q125" i="65"/>
  <c r="F106" i="64"/>
  <c r="E114" i="64"/>
  <c r="J113" i="64"/>
  <c r="J112" i="64"/>
  <c r="S118" i="65"/>
  <c r="P113" i="65"/>
  <c r="P112" i="65"/>
  <c r="F128" i="66"/>
  <c r="G118" i="66"/>
  <c r="G119" i="66"/>
  <c r="H105" i="66"/>
  <c r="AF129" i="52"/>
  <c r="K129" i="52" s="1"/>
  <c r="P124" i="20"/>
  <c r="T120" i="29"/>
  <c r="L130" i="20"/>
  <c r="C124" i="20"/>
  <c r="M104" i="20"/>
  <c r="AO30" i="17"/>
  <c r="BC30" i="17" s="1"/>
  <c r="BP14" i="16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Q3" i="11"/>
  <c r="BB28" i="17"/>
  <c r="O12" i="19"/>
  <c r="P12" i="19" s="1"/>
  <c r="Q12" i="19" s="1"/>
  <c r="L12" i="19"/>
  <c r="M12" i="19" s="1"/>
  <c r="Z123" i="20"/>
  <c r="E123" i="20" s="1"/>
  <c r="AH133" i="29"/>
  <c r="M133" i="29" s="1"/>
  <c r="AH103" i="23"/>
  <c r="M103" i="23" s="1"/>
  <c r="M102" i="23"/>
  <c r="AK121" i="23"/>
  <c r="P121" i="23" s="1"/>
  <c r="P120" i="23"/>
  <c r="Z123" i="23"/>
  <c r="E123" i="23" s="1"/>
  <c r="E122" i="23"/>
  <c r="W125" i="23"/>
  <c r="B125" i="23" s="1"/>
  <c r="B124" i="23"/>
  <c r="R120" i="24"/>
  <c r="AM121" i="24"/>
  <c r="R121" i="24" s="1"/>
  <c r="N132" i="24"/>
  <c r="AI133" i="24"/>
  <c r="N133" i="24" s="1"/>
  <c r="AO123" i="25"/>
  <c r="T123" i="25" s="1"/>
  <c r="AD131" i="28"/>
  <c r="I131" i="28" s="1"/>
  <c r="I130" i="28"/>
  <c r="M132" i="64"/>
  <c r="AN123" i="20"/>
  <c r="S123" i="20" s="1"/>
  <c r="AD129" i="20"/>
  <c r="I129" i="20" s="1"/>
  <c r="L100" i="65"/>
  <c r="F99" i="65"/>
  <c r="C90" i="65"/>
  <c r="H109" i="65"/>
  <c r="K133" i="65"/>
  <c r="J102" i="64"/>
  <c r="E112" i="64"/>
  <c r="T117" i="64"/>
  <c r="N114" i="65"/>
  <c r="E98" i="66"/>
  <c r="E105" i="66"/>
  <c r="T125" i="66"/>
  <c r="D102" i="66"/>
  <c r="T121" i="66"/>
  <c r="M100" i="65"/>
  <c r="M101" i="65"/>
  <c r="H132" i="65"/>
  <c r="B125" i="64"/>
  <c r="J116" i="64"/>
  <c r="J108" i="66"/>
  <c r="G102" i="66"/>
  <c r="G103" i="66"/>
  <c r="AI129" i="20"/>
  <c r="N129" i="20" s="1"/>
  <c r="AE131" i="20"/>
  <c r="J131" i="20" s="1"/>
  <c r="AL131" i="20"/>
  <c r="Q131" i="20" s="1"/>
  <c r="AO33" i="17"/>
  <c r="BC33" i="17" s="1"/>
  <c r="AI117" i="23"/>
  <c r="N117" i="23" s="1"/>
  <c r="N116" i="23"/>
  <c r="AJ133" i="24"/>
  <c r="O133" i="24" s="1"/>
  <c r="O132" i="24"/>
  <c r="O124" i="25"/>
  <c r="AJ125" i="25"/>
  <c r="O125" i="25" s="1"/>
  <c r="R110" i="64"/>
  <c r="G108" i="65"/>
  <c r="D125" i="65"/>
  <c r="P105" i="65"/>
  <c r="M121" i="66"/>
  <c r="F130" i="64"/>
  <c r="E95" i="64"/>
  <c r="F126" i="64"/>
  <c r="F127" i="64"/>
  <c r="E129" i="64"/>
  <c r="J128" i="65"/>
  <c r="B116" i="66"/>
  <c r="P128" i="66"/>
  <c r="N130" i="66"/>
  <c r="B122" i="66"/>
  <c r="P106" i="39"/>
  <c r="P106" i="20"/>
  <c r="CA25" i="16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P7" i="11"/>
  <c r="R118" i="20"/>
  <c r="AM119" i="20"/>
  <c r="R119" i="20" s="1"/>
  <c r="O120" i="20"/>
  <c r="C126" i="20"/>
  <c r="AH129" i="20"/>
  <c r="M129" i="20" s="1"/>
  <c r="M128" i="20"/>
  <c r="AD133" i="23"/>
  <c r="I133" i="23" s="1"/>
  <c r="AC133" i="24"/>
  <c r="H133" i="24" s="1"/>
  <c r="H132" i="24"/>
  <c r="C124" i="29"/>
  <c r="X125" i="29"/>
  <c r="C125" i="29" s="1"/>
  <c r="BU17" i="16"/>
  <c r="BU18" i="16" s="1"/>
  <c r="BU19" i="16" s="1"/>
  <c r="BU20" i="16" s="1"/>
  <c r="BU21" i="16" s="1"/>
  <c r="BU22" i="16" s="1"/>
  <c r="BU23" i="16" s="1"/>
  <c r="BU24" i="16" s="1"/>
  <c r="BU25" i="16" s="1"/>
  <c r="BU26" i="16" s="1"/>
  <c r="BU27" i="16" s="1"/>
  <c r="BU28" i="16" s="1"/>
  <c r="BU29" i="16" s="1"/>
  <c r="BU30" i="16" s="1"/>
  <c r="BU31" i="16" s="1"/>
  <c r="BU32" i="16" s="1"/>
  <c r="BU33" i="16" s="1"/>
  <c r="BU34" i="16" s="1"/>
  <c r="BU35" i="16" s="1"/>
  <c r="BU36" i="16" s="1"/>
  <c r="BU37" i="16" s="1"/>
  <c r="BU38" i="16" s="1"/>
  <c r="BU39" i="16" s="1"/>
  <c r="BU40" i="16" s="1"/>
  <c r="BU41" i="16" s="1"/>
  <c r="BU42" i="16" s="1"/>
  <c r="BU43" i="16" s="1"/>
  <c r="BU44" i="16" s="1"/>
  <c r="BU45" i="16" s="1"/>
  <c r="BY20" i="16"/>
  <c r="BY21" i="16" s="1"/>
  <c r="BY22" i="16" s="1"/>
  <c r="BY23" i="16" s="1"/>
  <c r="BY24" i="16" s="1"/>
  <c r="BY25" i="16" s="1"/>
  <c r="BY26" i="16" s="1"/>
  <c r="BY27" i="16" s="1"/>
  <c r="BY28" i="16" s="1"/>
  <c r="BY29" i="16" s="1"/>
  <c r="BY30" i="16" s="1"/>
  <c r="BY31" i="16" s="1"/>
  <c r="BY32" i="16" s="1"/>
  <c r="BY33" i="16" s="1"/>
  <c r="BY34" i="16" s="1"/>
  <c r="BY35" i="16" s="1"/>
  <c r="BY36" i="16" s="1"/>
  <c r="BY37" i="16" s="1"/>
  <c r="BY38" i="16" s="1"/>
  <c r="BY39" i="16" s="1"/>
  <c r="BY40" i="16" s="1"/>
  <c r="BY41" i="16" s="1"/>
  <c r="BY42" i="16" s="1"/>
  <c r="BY43" i="16" s="1"/>
  <c r="BY44" i="16" s="1"/>
  <c r="BY45" i="16" s="1"/>
  <c r="AO133" i="20"/>
  <c r="T133" i="20" s="1"/>
  <c r="AH109" i="23"/>
  <c r="M109" i="23" s="1"/>
  <c r="M116" i="23"/>
  <c r="AH117" i="23"/>
  <c r="M117" i="23" s="1"/>
  <c r="Q116" i="23"/>
  <c r="AL117" i="23"/>
  <c r="Q117" i="23" s="1"/>
  <c r="AN117" i="24"/>
  <c r="S117" i="24" s="1"/>
  <c r="S116" i="24"/>
  <c r="N130" i="24"/>
  <c r="AI131" i="24"/>
  <c r="N131" i="24" s="1"/>
  <c r="P126" i="25"/>
  <c r="AK127" i="25"/>
  <c r="P127" i="25" s="1"/>
  <c r="AG131" i="25"/>
  <c r="L131" i="25" s="1"/>
  <c r="AI101" i="28"/>
  <c r="N101" i="28" s="1"/>
  <c r="N100" i="28"/>
  <c r="AL119" i="28"/>
  <c r="Q119" i="28" s="1"/>
  <c r="Q118" i="28"/>
  <c r="J122" i="28"/>
  <c r="AE123" i="28"/>
  <c r="J123" i="28" s="1"/>
  <c r="AJ123" i="28"/>
  <c r="O123" i="28" s="1"/>
  <c r="O122" i="28"/>
  <c r="AC125" i="29"/>
  <c r="H125" i="29" s="1"/>
  <c r="H124" i="29"/>
  <c r="N128" i="41"/>
  <c r="AI129" i="41"/>
  <c r="N129" i="41" s="1"/>
  <c r="S110" i="52"/>
  <c r="AN111" i="52"/>
  <c r="S111" i="52" s="1"/>
  <c r="Z127" i="23"/>
  <c r="E127" i="23" s="1"/>
  <c r="E126" i="23"/>
  <c r="L124" i="24"/>
  <c r="AG125" i="24"/>
  <c r="L125" i="24" s="1"/>
  <c r="AJ127" i="24"/>
  <c r="O127" i="24" s="1"/>
  <c r="O126" i="24"/>
  <c r="AJ129" i="24"/>
  <c r="O129" i="24" s="1"/>
  <c r="O128" i="24"/>
  <c r="AE133" i="24"/>
  <c r="J133" i="24" s="1"/>
  <c r="J132" i="24"/>
  <c r="AH111" i="25"/>
  <c r="M111" i="25" s="1"/>
  <c r="M110" i="25"/>
  <c r="AN119" i="25"/>
  <c r="S119" i="25" s="1"/>
  <c r="S118" i="25"/>
  <c r="AI133" i="28"/>
  <c r="N133" i="28" s="1"/>
  <c r="N132" i="28"/>
  <c r="AN123" i="29"/>
  <c r="S123" i="29" s="1"/>
  <c r="AO117" i="23"/>
  <c r="T117" i="23" s="1"/>
  <c r="T116" i="23"/>
  <c r="O118" i="23"/>
  <c r="AJ119" i="23"/>
  <c r="O119" i="23" s="1"/>
  <c r="AJ107" i="24"/>
  <c r="O107" i="24" s="1"/>
  <c r="O106" i="24"/>
  <c r="AG123" i="24"/>
  <c r="L123" i="24" s="1"/>
  <c r="L122" i="24"/>
  <c r="X133" i="28"/>
  <c r="C133" i="28" s="1"/>
  <c r="C132" i="28"/>
  <c r="O108" i="29"/>
  <c r="AJ109" i="29"/>
  <c r="O109" i="29" s="1"/>
  <c r="L108" i="30"/>
  <c r="AG109" i="30"/>
  <c r="L109" i="30" s="1"/>
  <c r="AO113" i="32"/>
  <c r="T113" i="32" s="1"/>
  <c r="T112" i="32"/>
  <c r="AO119" i="23"/>
  <c r="T119" i="23" s="1"/>
  <c r="AL113" i="24"/>
  <c r="Q113" i="24" s="1"/>
  <c r="Q112" i="24"/>
  <c r="AF127" i="24"/>
  <c r="K127" i="24" s="1"/>
  <c r="K126" i="24"/>
  <c r="J128" i="24"/>
  <c r="AE129" i="24"/>
  <c r="J129" i="24" s="1"/>
  <c r="P124" i="25"/>
  <c r="AM131" i="25"/>
  <c r="R131" i="25" s="1"/>
  <c r="R130" i="25"/>
  <c r="AM131" i="28"/>
  <c r="R131" i="28" s="1"/>
  <c r="R130" i="28"/>
  <c r="AZ35" i="17"/>
  <c r="AL36" i="17"/>
  <c r="AZ36" i="17" s="1"/>
  <c r="Z125" i="20"/>
  <c r="E125" i="20" s="1"/>
  <c r="AN125" i="20"/>
  <c r="S125" i="20" s="1"/>
  <c r="AD127" i="20"/>
  <c r="I127" i="20" s="1"/>
  <c r="AL129" i="20"/>
  <c r="Q129" i="20" s="1"/>
  <c r="Q122" i="23"/>
  <c r="AL123" i="23"/>
  <c r="Q123" i="23" s="1"/>
  <c r="X129" i="23"/>
  <c r="C129" i="23" s="1"/>
  <c r="AD131" i="23"/>
  <c r="I131" i="23" s="1"/>
  <c r="AL133" i="23"/>
  <c r="Q133" i="23" s="1"/>
  <c r="AH103" i="24"/>
  <c r="M103" i="24" s="1"/>
  <c r="AI107" i="25"/>
  <c r="N107" i="25" s="1"/>
  <c r="L130" i="25"/>
  <c r="F132" i="25"/>
  <c r="AA133" i="25"/>
  <c r="F133" i="25" s="1"/>
  <c r="O112" i="28"/>
  <c r="AJ113" i="28"/>
  <c r="O113" i="28" s="1"/>
  <c r="AH121" i="28"/>
  <c r="M121" i="28" s="1"/>
  <c r="M120" i="28"/>
  <c r="AK119" i="29"/>
  <c r="P119" i="29" s="1"/>
  <c r="AB125" i="29"/>
  <c r="G125" i="29" s="1"/>
  <c r="AK117" i="30"/>
  <c r="P117" i="30" s="1"/>
  <c r="S112" i="23"/>
  <c r="W131" i="24"/>
  <c r="B131" i="24" s="1"/>
  <c r="S116" i="25"/>
  <c r="AN117" i="25"/>
  <c r="S117" i="25" s="1"/>
  <c r="AK121" i="25"/>
  <c r="P121" i="25" s="1"/>
  <c r="M110" i="28"/>
  <c r="AH111" i="28"/>
  <c r="M111" i="28" s="1"/>
  <c r="AA123" i="28"/>
  <c r="F123" i="28" s="1"/>
  <c r="AA125" i="28"/>
  <c r="F125" i="28" s="1"/>
  <c r="B78" i="29"/>
  <c r="C82" i="29"/>
  <c r="D85" i="29"/>
  <c r="J95" i="29"/>
  <c r="AH101" i="29"/>
  <c r="M101" i="29" s="1"/>
  <c r="M100" i="29"/>
  <c r="N102" i="29"/>
  <c r="G103" i="29"/>
  <c r="G109" i="29"/>
  <c r="T117" i="29"/>
  <c r="M118" i="29"/>
  <c r="D125" i="29"/>
  <c r="Q127" i="29"/>
  <c r="J129" i="29"/>
  <c r="E131" i="29"/>
  <c r="P131" i="29"/>
  <c r="AJ107" i="31"/>
  <c r="O107" i="31" s="1"/>
  <c r="O106" i="31"/>
  <c r="AM127" i="31"/>
  <c r="R127" i="31" s="1"/>
  <c r="R126" i="31"/>
  <c r="AF133" i="23"/>
  <c r="K133" i="23" s="1"/>
  <c r="J128" i="25"/>
  <c r="AL127" i="20"/>
  <c r="Q127" i="20" s="1"/>
  <c r="M108" i="24"/>
  <c r="S120" i="25"/>
  <c r="L128" i="29"/>
  <c r="F132" i="29"/>
  <c r="G122" i="29"/>
  <c r="G96" i="29"/>
  <c r="D102" i="29"/>
  <c r="G90" i="29"/>
  <c r="K129" i="29"/>
  <c r="C106" i="29"/>
  <c r="C98" i="29"/>
  <c r="C88" i="29"/>
  <c r="J113" i="29"/>
  <c r="M120" i="29"/>
  <c r="K113" i="29"/>
  <c r="C121" i="29"/>
  <c r="M128" i="29"/>
  <c r="L111" i="29"/>
  <c r="H117" i="29"/>
  <c r="H120" i="29"/>
  <c r="M116" i="29"/>
  <c r="P110" i="29"/>
  <c r="K124" i="29"/>
  <c r="S125" i="29"/>
  <c r="D115" i="29"/>
  <c r="D104" i="29"/>
  <c r="E91" i="29"/>
  <c r="K130" i="29"/>
  <c r="R115" i="29"/>
  <c r="C104" i="29"/>
  <c r="D90" i="29"/>
  <c r="B130" i="29"/>
  <c r="J100" i="29"/>
  <c r="J93" i="29"/>
  <c r="AM121" i="23"/>
  <c r="R121" i="23" s="1"/>
  <c r="M124" i="23"/>
  <c r="AI133" i="23"/>
  <c r="N133" i="23" s="1"/>
  <c r="AJ103" i="24"/>
  <c r="O103" i="24" s="1"/>
  <c r="AI119" i="24"/>
  <c r="N119" i="24" s="1"/>
  <c r="E124" i="24"/>
  <c r="AG129" i="24"/>
  <c r="L129" i="24" s="1"/>
  <c r="AG123" i="25"/>
  <c r="L123" i="25" s="1"/>
  <c r="L122" i="25"/>
  <c r="G126" i="25"/>
  <c r="AB127" i="25"/>
  <c r="G127" i="25" s="1"/>
  <c r="K128" i="25"/>
  <c r="AO131" i="25"/>
  <c r="T131" i="25" s="1"/>
  <c r="J132" i="25"/>
  <c r="AE133" i="25"/>
  <c r="J133" i="25" s="1"/>
  <c r="AI111" i="28"/>
  <c r="N111" i="28" s="1"/>
  <c r="N110" i="28"/>
  <c r="G124" i="28"/>
  <c r="C78" i="29"/>
  <c r="B83" i="29"/>
  <c r="F87" i="29"/>
  <c r="H89" i="29"/>
  <c r="I91" i="29"/>
  <c r="G93" i="29"/>
  <c r="K95" i="29"/>
  <c r="H97" i="29"/>
  <c r="G98" i="29"/>
  <c r="N100" i="29"/>
  <c r="C105" i="29"/>
  <c r="O106" i="29"/>
  <c r="AM109" i="29"/>
  <c r="R109" i="29" s="1"/>
  <c r="I111" i="29"/>
  <c r="N113" i="29"/>
  <c r="T112" i="29"/>
  <c r="AO113" i="29"/>
  <c r="T113" i="29" s="1"/>
  <c r="T114" i="29"/>
  <c r="AO115" i="29"/>
  <c r="T115" i="29" s="1"/>
  <c r="O116" i="29"/>
  <c r="I117" i="29"/>
  <c r="G119" i="29"/>
  <c r="J124" i="29"/>
  <c r="P125" i="29"/>
  <c r="Y129" i="29"/>
  <c r="D129" i="29" s="1"/>
  <c r="D128" i="29"/>
  <c r="AD129" i="29"/>
  <c r="I129" i="29" s="1"/>
  <c r="I132" i="29"/>
  <c r="AJ133" i="29"/>
  <c r="O133" i="29" s="1"/>
  <c r="N101" i="29"/>
  <c r="M107" i="29"/>
  <c r="M110" i="30"/>
  <c r="AK121" i="30"/>
  <c r="P121" i="30" s="1"/>
  <c r="AF123" i="31"/>
  <c r="K123" i="31" s="1"/>
  <c r="X129" i="33"/>
  <c r="C129" i="33" s="1"/>
  <c r="C128" i="33"/>
  <c r="E124" i="38"/>
  <c r="Z125" i="38"/>
  <c r="E125" i="38" s="1"/>
  <c r="AA125" i="43"/>
  <c r="F125" i="43" s="1"/>
  <c r="F124" i="43"/>
  <c r="AN125" i="43"/>
  <c r="S125" i="43" s="1"/>
  <c r="S124" i="43"/>
  <c r="AH105" i="23"/>
  <c r="M105" i="23" s="1"/>
  <c r="AN111" i="23"/>
  <c r="S111" i="23" s="1"/>
  <c r="S110" i="23"/>
  <c r="O120" i="23"/>
  <c r="AO123" i="23"/>
  <c r="T123" i="23" s="1"/>
  <c r="C132" i="23"/>
  <c r="AK133" i="23"/>
  <c r="P133" i="23" s="1"/>
  <c r="Y129" i="24"/>
  <c r="D129" i="24" s="1"/>
  <c r="Z129" i="25"/>
  <c r="E129" i="25" s="1"/>
  <c r="E128" i="25"/>
  <c r="AK107" i="28"/>
  <c r="P107" i="28" s="1"/>
  <c r="P108" i="28"/>
  <c r="AK109" i="28"/>
  <c r="P109" i="28" s="1"/>
  <c r="AJ111" i="28"/>
  <c r="O111" i="28" s="1"/>
  <c r="O110" i="28"/>
  <c r="R112" i="28"/>
  <c r="AM113" i="28"/>
  <c r="R113" i="28" s="1"/>
  <c r="S114" i="28"/>
  <c r="AN115" i="28"/>
  <c r="S115" i="28" s="1"/>
  <c r="O115" i="29"/>
  <c r="J115" i="29"/>
  <c r="R121" i="29"/>
  <c r="Q125" i="29"/>
  <c r="W127" i="29"/>
  <c r="B127" i="29" s="1"/>
  <c r="G127" i="29"/>
  <c r="AM127" i="29"/>
  <c r="R127" i="29" s="1"/>
  <c r="R126" i="29"/>
  <c r="M131" i="29"/>
  <c r="B133" i="29"/>
  <c r="D133" i="29"/>
  <c r="AH121" i="30"/>
  <c r="M121" i="30" s="1"/>
  <c r="AJ117" i="31"/>
  <c r="O117" i="31" s="1"/>
  <c r="O116" i="31"/>
  <c r="G124" i="31"/>
  <c r="AB125" i="31"/>
  <c r="G125" i="31" s="1"/>
  <c r="AO131" i="31"/>
  <c r="T131" i="31" s="1"/>
  <c r="T130" i="31"/>
  <c r="E124" i="32"/>
  <c r="Z125" i="32"/>
  <c r="E125" i="32" s="1"/>
  <c r="AK111" i="23"/>
  <c r="P111" i="23" s="1"/>
  <c r="AI115" i="23"/>
  <c r="N115" i="23" s="1"/>
  <c r="P124" i="23"/>
  <c r="AM125" i="23"/>
  <c r="R125" i="23" s="1"/>
  <c r="AO127" i="23"/>
  <c r="T127" i="23" s="1"/>
  <c r="AJ129" i="23"/>
  <c r="O129" i="23" s="1"/>
  <c r="AC133" i="23"/>
  <c r="H133" i="23" s="1"/>
  <c r="Z127" i="24"/>
  <c r="E127" i="24" s="1"/>
  <c r="E126" i="24"/>
  <c r="J126" i="24"/>
  <c r="AE127" i="24"/>
  <c r="J127" i="24" s="1"/>
  <c r="AI127" i="24"/>
  <c r="N127" i="24" s="1"/>
  <c r="AH129" i="24"/>
  <c r="M129" i="24" s="1"/>
  <c r="M128" i="24"/>
  <c r="M100" i="25"/>
  <c r="AH101" i="25"/>
  <c r="M101" i="25" s="1"/>
  <c r="AL111" i="25"/>
  <c r="Q111" i="25" s="1"/>
  <c r="Q110" i="25"/>
  <c r="AH123" i="25"/>
  <c r="M123" i="25" s="1"/>
  <c r="AN125" i="25"/>
  <c r="S125" i="25" s="1"/>
  <c r="AE129" i="28"/>
  <c r="J129" i="28" s="1"/>
  <c r="AG133" i="28"/>
  <c r="L133" i="28" s="1"/>
  <c r="L132" i="28"/>
  <c r="AM133" i="28"/>
  <c r="R133" i="28" s="1"/>
  <c r="R132" i="28"/>
  <c r="C79" i="29"/>
  <c r="B87" i="29"/>
  <c r="B89" i="29"/>
  <c r="B97" i="29"/>
  <c r="I97" i="29"/>
  <c r="B99" i="29"/>
  <c r="B101" i="29"/>
  <c r="N105" i="29"/>
  <c r="M109" i="29"/>
  <c r="O114" i="29"/>
  <c r="Q117" i="29"/>
  <c r="H119" i="29"/>
  <c r="S121" i="29"/>
  <c r="T123" i="29"/>
  <c r="E125" i="29"/>
  <c r="G126" i="29"/>
  <c r="F129" i="29"/>
  <c r="K128" i="29"/>
  <c r="AL129" i="29"/>
  <c r="Q129" i="29" s="1"/>
  <c r="H131" i="29"/>
  <c r="M130" i="29"/>
  <c r="C133" i="29"/>
  <c r="P132" i="29"/>
  <c r="AK133" i="29"/>
  <c r="P133" i="29" s="1"/>
  <c r="AH115" i="30"/>
  <c r="M115" i="30" s="1"/>
  <c r="M114" i="30"/>
  <c r="I130" i="30"/>
  <c r="J98" i="30"/>
  <c r="AE99" i="30"/>
  <c r="J99" i="30" s="1"/>
  <c r="O102" i="31"/>
  <c r="AJ103" i="31"/>
  <c r="O103" i="31" s="1"/>
  <c r="AO121" i="32"/>
  <c r="T121" i="32" s="1"/>
  <c r="T120" i="32"/>
  <c r="AA125" i="32"/>
  <c r="F125" i="32" s="1"/>
  <c r="F124" i="32"/>
  <c r="AL123" i="39"/>
  <c r="Q123" i="39" s="1"/>
  <c r="Q122" i="39"/>
  <c r="AK133" i="41"/>
  <c r="P133" i="41" s="1"/>
  <c r="P132" i="41"/>
  <c r="W83" i="41"/>
  <c r="B83" i="41" s="1"/>
  <c r="B82" i="41"/>
  <c r="W83" i="43"/>
  <c r="B83" i="43" s="1"/>
  <c r="B82" i="43"/>
  <c r="P108" i="23"/>
  <c r="AK109" i="23"/>
  <c r="P109" i="23" s="1"/>
  <c r="AN125" i="23"/>
  <c r="S125" i="23" s="1"/>
  <c r="S124" i="23"/>
  <c r="K122" i="24"/>
  <c r="AF123" i="24"/>
  <c r="K123" i="24" s="1"/>
  <c r="T128" i="24"/>
  <c r="AO129" i="24"/>
  <c r="T129" i="24" s="1"/>
  <c r="AH113" i="25"/>
  <c r="M113" i="25" s="1"/>
  <c r="M112" i="25"/>
  <c r="AL133" i="25"/>
  <c r="Q133" i="25" s="1"/>
  <c r="Q132" i="25"/>
  <c r="AL111" i="28"/>
  <c r="Q111" i="28" s="1"/>
  <c r="Q110" i="28"/>
  <c r="W127" i="28"/>
  <c r="B127" i="28" s="1"/>
  <c r="B126" i="28"/>
  <c r="AK115" i="29"/>
  <c r="P115" i="29" s="1"/>
  <c r="E118" i="29"/>
  <c r="I104" i="29"/>
  <c r="F102" i="29"/>
  <c r="I99" i="29"/>
  <c r="F94" i="29"/>
  <c r="I92" i="29"/>
  <c r="D80" i="29"/>
  <c r="H104" i="29"/>
  <c r="F97" i="29"/>
  <c r="B92" i="29"/>
  <c r="D82" i="29"/>
  <c r="D124" i="29"/>
  <c r="D108" i="29"/>
  <c r="L105" i="29"/>
  <c r="H96" i="29"/>
  <c r="G88" i="29"/>
  <c r="E97" i="29"/>
  <c r="D95" i="29"/>
  <c r="E83" i="29"/>
  <c r="E124" i="29"/>
  <c r="J99" i="29"/>
  <c r="I96" i="29"/>
  <c r="G94" i="29"/>
  <c r="I90" i="29"/>
  <c r="N130" i="29"/>
  <c r="C108" i="29"/>
  <c r="N106" i="29"/>
  <c r="G102" i="29"/>
  <c r="D93" i="29"/>
  <c r="B90" i="29"/>
  <c r="E85" i="29"/>
  <c r="C92" i="29"/>
  <c r="H98" i="29"/>
  <c r="B104" i="29"/>
  <c r="D112" i="29"/>
  <c r="R130" i="29"/>
  <c r="C96" i="29"/>
  <c r="I106" i="29"/>
  <c r="J114" i="29"/>
  <c r="C84" i="29"/>
  <c r="J94" i="29"/>
  <c r="J102" i="29"/>
  <c r="E109" i="29"/>
  <c r="L118" i="29"/>
  <c r="H114" i="29"/>
  <c r="B108" i="29"/>
  <c r="I108" i="29"/>
  <c r="P112" i="29"/>
  <c r="I118" i="29"/>
  <c r="E114" i="29"/>
  <c r="G118" i="29"/>
  <c r="B113" i="29"/>
  <c r="E86" i="29"/>
  <c r="C94" i="29"/>
  <c r="C102" i="29"/>
  <c r="F117" i="29"/>
  <c r="J121" i="29"/>
  <c r="F86" i="29"/>
  <c r="D98" i="29"/>
  <c r="N108" i="29"/>
  <c r="F84" i="29"/>
  <c r="E98" i="29"/>
  <c r="H111" i="29"/>
  <c r="S120" i="29"/>
  <c r="P108" i="29"/>
  <c r="M121" i="29"/>
  <c r="F121" i="29"/>
  <c r="I100" i="29"/>
  <c r="J97" i="29"/>
  <c r="C95" i="29"/>
  <c r="F88" i="29"/>
  <c r="H116" i="29"/>
  <c r="I113" i="29"/>
  <c r="P109" i="29"/>
  <c r="D107" i="29"/>
  <c r="H100" i="29"/>
  <c r="M98" i="29"/>
  <c r="E82" i="29"/>
  <c r="F95" i="29"/>
  <c r="C101" i="29"/>
  <c r="G108" i="29"/>
  <c r="P126" i="29"/>
  <c r="Q132" i="29"/>
  <c r="I98" i="29"/>
  <c r="K108" i="29"/>
  <c r="E92" i="29"/>
  <c r="B102" i="29"/>
  <c r="I110" i="29"/>
  <c r="I128" i="29"/>
  <c r="J120" i="29"/>
  <c r="F116" i="29"/>
  <c r="E116" i="29"/>
  <c r="P120" i="29"/>
  <c r="E111" i="29"/>
  <c r="F128" i="29"/>
  <c r="D121" i="29"/>
  <c r="E110" i="29"/>
  <c r="F120" i="29"/>
  <c r="D114" i="29"/>
  <c r="S114" i="29"/>
  <c r="C110" i="29"/>
  <c r="F92" i="29"/>
  <c r="J110" i="29"/>
  <c r="B80" i="29"/>
  <c r="F96" i="29"/>
  <c r="F122" i="29"/>
  <c r="E94" i="29"/>
  <c r="R110" i="29"/>
  <c r="F130" i="29"/>
  <c r="K122" i="29"/>
  <c r="O130" i="29"/>
  <c r="B114" i="29"/>
  <c r="J105" i="29"/>
  <c r="F98" i="29"/>
  <c r="F89" i="29"/>
  <c r="C83" i="29"/>
  <c r="T112" i="30"/>
  <c r="AO113" i="30"/>
  <c r="T113" i="30" s="1"/>
  <c r="Z131" i="30"/>
  <c r="E131" i="30" s="1"/>
  <c r="AE119" i="31"/>
  <c r="J119" i="31" s="1"/>
  <c r="J118" i="31"/>
  <c r="AM115" i="33"/>
  <c r="R115" i="33" s="1"/>
  <c r="R114" i="33"/>
  <c r="O120" i="38"/>
  <c r="AJ121" i="38"/>
  <c r="O121" i="38" s="1"/>
  <c r="AM127" i="39"/>
  <c r="R127" i="39" s="1"/>
  <c r="R126" i="39"/>
  <c r="B118" i="41"/>
  <c r="W119" i="41"/>
  <c r="B119" i="41" s="1"/>
  <c r="AD123" i="24"/>
  <c r="I123" i="24" s="1"/>
  <c r="AG127" i="24"/>
  <c r="L127" i="24" s="1"/>
  <c r="AN127" i="24"/>
  <c r="S127" i="24" s="1"/>
  <c r="AK133" i="24"/>
  <c r="P133" i="24" s="1"/>
  <c r="AA127" i="25"/>
  <c r="F127" i="25" s="1"/>
  <c r="F126" i="25"/>
  <c r="Y133" i="25"/>
  <c r="D133" i="25" s="1"/>
  <c r="AL113" i="28"/>
  <c r="Q113" i="28" s="1"/>
  <c r="AD125" i="28"/>
  <c r="I125" i="28" s="1"/>
  <c r="D126" i="28"/>
  <c r="Y127" i="28"/>
  <c r="D127" i="28" s="1"/>
  <c r="AF129" i="28"/>
  <c r="K129" i="28" s="1"/>
  <c r="K128" i="28"/>
  <c r="AF131" i="28"/>
  <c r="K131" i="28" s="1"/>
  <c r="K130" i="28"/>
  <c r="AA133" i="28"/>
  <c r="F133" i="28" s="1"/>
  <c r="E99" i="29"/>
  <c r="L99" i="29"/>
  <c r="J101" i="29"/>
  <c r="I107" i="29"/>
  <c r="O111" i="29"/>
  <c r="C111" i="29"/>
  <c r="O113" i="29"/>
  <c r="J117" i="29"/>
  <c r="S119" i="29"/>
  <c r="Q121" i="29"/>
  <c r="C123" i="29"/>
  <c r="I122" i="29"/>
  <c r="K125" i="29"/>
  <c r="T124" i="29"/>
  <c r="O127" i="29"/>
  <c r="F127" i="29"/>
  <c r="F128" i="32"/>
  <c r="AA129" i="32"/>
  <c r="F129" i="32" s="1"/>
  <c r="W81" i="43"/>
  <c r="B81" i="43" s="1"/>
  <c r="B80" i="43"/>
  <c r="G124" i="43"/>
  <c r="AB125" i="43"/>
  <c r="G125" i="43" s="1"/>
  <c r="AI107" i="23"/>
  <c r="N107" i="23" s="1"/>
  <c r="AH113" i="23"/>
  <c r="M113" i="23" s="1"/>
  <c r="M112" i="23"/>
  <c r="AM113" i="23"/>
  <c r="R113" i="23" s="1"/>
  <c r="AC131" i="23"/>
  <c r="H131" i="23" s="1"/>
  <c r="P104" i="24"/>
  <c r="AH115" i="24"/>
  <c r="M115" i="24" s="1"/>
  <c r="X123" i="24"/>
  <c r="C123" i="24" s="1"/>
  <c r="AE123" i="24"/>
  <c r="J123" i="24" s="1"/>
  <c r="AM123" i="24"/>
  <c r="R123" i="24" s="1"/>
  <c r="AO127" i="24"/>
  <c r="T127" i="24" s="1"/>
  <c r="Z129" i="24"/>
  <c r="E129" i="24" s="1"/>
  <c r="AH131" i="24"/>
  <c r="M131" i="24" s="1"/>
  <c r="P132" i="24"/>
  <c r="Y133" i="24"/>
  <c r="D133" i="24" s="1"/>
  <c r="T116" i="25"/>
  <c r="AI121" i="25"/>
  <c r="N121" i="25" s="1"/>
  <c r="N120" i="25"/>
  <c r="AN123" i="25"/>
  <c r="S123" i="25" s="1"/>
  <c r="AH125" i="25"/>
  <c r="M125" i="25" s="1"/>
  <c r="W129" i="28"/>
  <c r="B129" i="28" s="1"/>
  <c r="P132" i="28"/>
  <c r="AK133" i="28"/>
  <c r="P133" i="28" s="1"/>
  <c r="D83" i="29"/>
  <c r="G99" i="29"/>
  <c r="L101" i="29"/>
  <c r="D103" i="29"/>
  <c r="J103" i="29"/>
  <c r="D105" i="29"/>
  <c r="K105" i="29"/>
  <c r="L109" i="29"/>
  <c r="E121" i="29"/>
  <c r="J126" i="29"/>
  <c r="AM129" i="29"/>
  <c r="R129" i="29" s="1"/>
  <c r="F131" i="29"/>
  <c r="T130" i="29"/>
  <c r="Q133" i="29"/>
  <c r="AM125" i="30"/>
  <c r="R125" i="30" s="1"/>
  <c r="AE129" i="30"/>
  <c r="J129" i="30" s="1"/>
  <c r="AF133" i="30"/>
  <c r="K133" i="30" s="1"/>
  <c r="K132" i="30"/>
  <c r="AH103" i="32"/>
  <c r="M103" i="32" s="1"/>
  <c r="M102" i="32"/>
  <c r="AK113" i="33"/>
  <c r="P113" i="33" s="1"/>
  <c r="P112" i="33"/>
  <c r="AH105" i="24"/>
  <c r="M105" i="24" s="1"/>
  <c r="AH103" i="25"/>
  <c r="M103" i="25" s="1"/>
  <c r="AL113" i="25"/>
  <c r="Q113" i="25" s="1"/>
  <c r="F126" i="28"/>
  <c r="AA127" i="28"/>
  <c r="F127" i="28" s="1"/>
  <c r="AL127" i="28"/>
  <c r="Q127" i="28" s="1"/>
  <c r="Q126" i="28"/>
  <c r="E103" i="29"/>
  <c r="E105" i="29"/>
  <c r="N115" i="29"/>
  <c r="M117" i="29"/>
  <c r="N121" i="29"/>
  <c r="AA125" i="29"/>
  <c r="F125" i="29" s="1"/>
  <c r="B129" i="29"/>
  <c r="G131" i="29"/>
  <c r="L125" i="29"/>
  <c r="AL113" i="30"/>
  <c r="Q113" i="30" s="1"/>
  <c r="Q112" i="30"/>
  <c r="AE125" i="30"/>
  <c r="J125" i="30" s="1"/>
  <c r="AF103" i="31"/>
  <c r="K103" i="31" s="1"/>
  <c r="K102" i="31"/>
  <c r="O128" i="31"/>
  <c r="AJ129" i="31"/>
  <c r="O129" i="31" s="1"/>
  <c r="AJ133" i="31"/>
  <c r="O133" i="31" s="1"/>
  <c r="P114" i="32"/>
  <c r="AK115" i="32"/>
  <c r="P115" i="32" s="1"/>
  <c r="AE119" i="32"/>
  <c r="J119" i="32" s="1"/>
  <c r="J118" i="32"/>
  <c r="O120" i="33"/>
  <c r="AJ121" i="33"/>
  <c r="O121" i="33" s="1"/>
  <c r="AH101" i="31"/>
  <c r="M101" i="31" s="1"/>
  <c r="M100" i="31"/>
  <c r="Q118" i="31"/>
  <c r="AL119" i="31"/>
  <c r="Q119" i="31" s="1"/>
  <c r="N122" i="31"/>
  <c r="AI123" i="31"/>
  <c r="N123" i="31" s="1"/>
  <c r="AM133" i="31"/>
  <c r="R133" i="31" s="1"/>
  <c r="AJ111" i="32"/>
  <c r="O111" i="32" s="1"/>
  <c r="O110" i="32"/>
  <c r="AB123" i="32"/>
  <c r="G123" i="32" s="1"/>
  <c r="G122" i="32"/>
  <c r="L130" i="32"/>
  <c r="AG131" i="32"/>
  <c r="L131" i="32" s="1"/>
  <c r="AO125" i="33"/>
  <c r="T125" i="33" s="1"/>
  <c r="T124" i="33"/>
  <c r="AO131" i="33"/>
  <c r="T131" i="33" s="1"/>
  <c r="T130" i="33"/>
  <c r="R114" i="23"/>
  <c r="N100" i="23"/>
  <c r="D132" i="24"/>
  <c r="J124" i="25"/>
  <c r="R116" i="28"/>
  <c r="AH103" i="29"/>
  <c r="M103" i="29" s="1"/>
  <c r="N120" i="29"/>
  <c r="M110" i="39"/>
  <c r="AJ119" i="24"/>
  <c r="O119" i="24" s="1"/>
  <c r="AK121" i="24"/>
  <c r="P121" i="24" s="1"/>
  <c r="AF129" i="24"/>
  <c r="K129" i="24" s="1"/>
  <c r="AC131" i="24"/>
  <c r="H131" i="24" s="1"/>
  <c r="P106" i="25"/>
  <c r="AL109" i="25"/>
  <c r="Q109" i="25" s="1"/>
  <c r="AM123" i="25"/>
  <c r="R123" i="25" s="1"/>
  <c r="T128" i="25"/>
  <c r="AJ131" i="25"/>
  <c r="O131" i="25" s="1"/>
  <c r="AK113" i="28"/>
  <c r="P113" i="28" s="1"/>
  <c r="H122" i="28"/>
  <c r="AC125" i="28"/>
  <c r="H125" i="28" s="1"/>
  <c r="Z127" i="28"/>
  <c r="E127" i="28" s="1"/>
  <c r="B81" i="29"/>
  <c r="E95" i="29"/>
  <c r="F99" i="29"/>
  <c r="AJ105" i="29"/>
  <c r="O105" i="29" s="1"/>
  <c r="Q107" i="29"/>
  <c r="D109" i="29"/>
  <c r="AH115" i="29"/>
  <c r="M115" i="29" s="1"/>
  <c r="AN117" i="29"/>
  <c r="S117" i="29" s="1"/>
  <c r="AM119" i="29"/>
  <c r="R119" i="29" s="1"/>
  <c r="W123" i="29"/>
  <c r="B123" i="29" s="1"/>
  <c r="AL123" i="29"/>
  <c r="Q123" i="29" s="1"/>
  <c r="AN127" i="29"/>
  <c r="S127" i="29" s="1"/>
  <c r="AF99" i="30"/>
  <c r="K99" i="30" s="1"/>
  <c r="AH123" i="30"/>
  <c r="M123" i="30" s="1"/>
  <c r="AL123" i="30"/>
  <c r="Q123" i="30" s="1"/>
  <c r="AO133" i="30"/>
  <c r="T133" i="30" s="1"/>
  <c r="AK105" i="31"/>
  <c r="P105" i="31" s="1"/>
  <c r="P104" i="31"/>
  <c r="AF129" i="31"/>
  <c r="K129" i="31" s="1"/>
  <c r="AF101" i="32"/>
  <c r="K101" i="32" s="1"/>
  <c r="AK111" i="32"/>
  <c r="P111" i="32" s="1"/>
  <c r="AM111" i="32"/>
  <c r="R111" i="32" s="1"/>
  <c r="AL113" i="32"/>
  <c r="Q113" i="32" s="1"/>
  <c r="Q112" i="32"/>
  <c r="AH133" i="32"/>
  <c r="M133" i="32" s="1"/>
  <c r="M126" i="33"/>
  <c r="AH127" i="33"/>
  <c r="M127" i="33" s="1"/>
  <c r="E130" i="33"/>
  <c r="AI125" i="39"/>
  <c r="N125" i="39" s="1"/>
  <c r="AL125" i="24"/>
  <c r="Q125" i="24" s="1"/>
  <c r="AI125" i="25"/>
  <c r="N125" i="25" s="1"/>
  <c r="AH125" i="28"/>
  <c r="M125" i="28" s="1"/>
  <c r="L130" i="28"/>
  <c r="AG131" i="28"/>
  <c r="L131" i="28" s="1"/>
  <c r="AK121" i="28"/>
  <c r="P121" i="28" s="1"/>
  <c r="E87" i="29"/>
  <c r="K97" i="29"/>
  <c r="H101" i="29"/>
  <c r="G117" i="29"/>
  <c r="AJ125" i="29"/>
  <c r="O125" i="29" s="1"/>
  <c r="AJ131" i="29"/>
  <c r="O131" i="29" s="1"/>
  <c r="AH117" i="30"/>
  <c r="M117" i="30" s="1"/>
  <c r="AL117" i="30"/>
  <c r="Q117" i="30" s="1"/>
  <c r="Z123" i="30"/>
  <c r="E123" i="30" s="1"/>
  <c r="AK127" i="30"/>
  <c r="P127" i="30" s="1"/>
  <c r="L96" i="30"/>
  <c r="AG97" i="30"/>
  <c r="L97" i="30" s="1"/>
  <c r="L114" i="31"/>
  <c r="AG115" i="31"/>
  <c r="L115" i="31" s="1"/>
  <c r="N118" i="31"/>
  <c r="K94" i="32"/>
  <c r="AF95" i="32"/>
  <c r="K95" i="32" s="1"/>
  <c r="E126" i="32"/>
  <c r="AJ129" i="32"/>
  <c r="O129" i="32" s="1"/>
  <c r="O128" i="32"/>
  <c r="T112" i="33"/>
  <c r="AN113" i="33"/>
  <c r="S113" i="33" s="1"/>
  <c r="S112" i="33"/>
  <c r="AN119" i="33"/>
  <c r="S119" i="33" s="1"/>
  <c r="S118" i="33"/>
  <c r="D122" i="33"/>
  <c r="Y123" i="33"/>
  <c r="D123" i="33" s="1"/>
  <c r="AK123" i="33"/>
  <c r="P123" i="33" s="1"/>
  <c r="P122" i="33"/>
  <c r="W125" i="33"/>
  <c r="B125" i="33" s="1"/>
  <c r="B124" i="33"/>
  <c r="AF125" i="33"/>
  <c r="K125" i="33" s="1"/>
  <c r="K124" i="33"/>
  <c r="AC125" i="38"/>
  <c r="H125" i="38" s="1"/>
  <c r="F85" i="29"/>
  <c r="G95" i="29"/>
  <c r="B107" i="29"/>
  <c r="AM113" i="29"/>
  <c r="R113" i="29" s="1"/>
  <c r="P116" i="29"/>
  <c r="AH123" i="29"/>
  <c r="M123" i="29" s="1"/>
  <c r="J128" i="29"/>
  <c r="E129" i="29"/>
  <c r="L130" i="29"/>
  <c r="J133" i="29"/>
  <c r="T118" i="30"/>
  <c r="AO119" i="30"/>
  <c r="T119" i="30" s="1"/>
  <c r="AB127" i="30"/>
  <c r="G127" i="30" s="1"/>
  <c r="AC129" i="30"/>
  <c r="H129" i="30" s="1"/>
  <c r="AF111" i="30"/>
  <c r="K111" i="30" s="1"/>
  <c r="K110" i="30"/>
  <c r="B126" i="31"/>
  <c r="E126" i="31"/>
  <c r="Z127" i="31"/>
  <c r="E127" i="31" s="1"/>
  <c r="N132" i="31"/>
  <c r="AI133" i="31"/>
  <c r="N133" i="31" s="1"/>
  <c r="AI107" i="32"/>
  <c r="N107" i="32" s="1"/>
  <c r="J128" i="32"/>
  <c r="AE129" i="32"/>
  <c r="J129" i="32" s="1"/>
  <c r="P128" i="32"/>
  <c r="AK129" i="32"/>
  <c r="P129" i="32" s="1"/>
  <c r="AG129" i="33"/>
  <c r="L129" i="33" s="1"/>
  <c r="L128" i="33"/>
  <c r="AL129" i="33"/>
  <c r="Q129" i="33" s="1"/>
  <c r="Q128" i="33"/>
  <c r="L102" i="38"/>
  <c r="AG103" i="38"/>
  <c r="L103" i="38" s="1"/>
  <c r="AJ125" i="39"/>
  <c r="O125" i="39" s="1"/>
  <c r="AM127" i="28"/>
  <c r="R127" i="28" s="1"/>
  <c r="AL133" i="28"/>
  <c r="Q133" i="28" s="1"/>
  <c r="G89" i="29"/>
  <c r="F103" i="29"/>
  <c r="N107" i="29"/>
  <c r="N110" i="29"/>
  <c r="R122" i="29"/>
  <c r="AC127" i="29"/>
  <c r="H127" i="29" s="1"/>
  <c r="AJ121" i="30"/>
  <c r="O121" i="30" s="1"/>
  <c r="G132" i="30"/>
  <c r="AB133" i="30"/>
  <c r="G133" i="30" s="1"/>
  <c r="AE107" i="31"/>
  <c r="J107" i="31" s="1"/>
  <c r="J106" i="31"/>
  <c r="AE133" i="31"/>
  <c r="J133" i="31" s="1"/>
  <c r="AI115" i="32"/>
  <c r="N115" i="32" s="1"/>
  <c r="N114" i="32"/>
  <c r="AH117" i="32"/>
  <c r="M117" i="32" s="1"/>
  <c r="M116" i="32"/>
  <c r="AM117" i="32"/>
  <c r="R117" i="32" s="1"/>
  <c r="AO125" i="32"/>
  <c r="T125" i="32" s="1"/>
  <c r="T124" i="32"/>
  <c r="AF123" i="33"/>
  <c r="K123" i="33" s="1"/>
  <c r="K122" i="33"/>
  <c r="L96" i="39"/>
  <c r="AG97" i="39"/>
  <c r="L97" i="39" s="1"/>
  <c r="H122" i="39"/>
  <c r="AC123" i="39"/>
  <c r="H123" i="39" s="1"/>
  <c r="AN121" i="32"/>
  <c r="S121" i="32" s="1"/>
  <c r="S120" i="32"/>
  <c r="X127" i="33"/>
  <c r="C127" i="33" s="1"/>
  <c r="D128" i="33"/>
  <c r="Y129" i="33"/>
  <c r="D129" i="33" s="1"/>
  <c r="AH129" i="33"/>
  <c r="M129" i="33" s="1"/>
  <c r="M128" i="33"/>
  <c r="L106" i="38"/>
  <c r="AG107" i="38"/>
  <c r="L107" i="38" s="1"/>
  <c r="N114" i="39"/>
  <c r="AK127" i="39"/>
  <c r="P127" i="39" s="1"/>
  <c r="S132" i="33"/>
  <c r="AN133" i="33"/>
  <c r="S133" i="33" s="1"/>
  <c r="AL113" i="39"/>
  <c r="Q113" i="39" s="1"/>
  <c r="D130" i="43"/>
  <c r="Y131" i="43"/>
  <c r="D131" i="43" s="1"/>
  <c r="AK115" i="39"/>
  <c r="P115" i="39" s="1"/>
  <c r="AD127" i="39"/>
  <c r="I127" i="39" s="1"/>
  <c r="AO131" i="39"/>
  <c r="T131" i="39" s="1"/>
  <c r="N104" i="43"/>
  <c r="AI105" i="43"/>
  <c r="N105" i="43" s="1"/>
  <c r="AO115" i="43"/>
  <c r="T115" i="43" s="1"/>
  <c r="T114" i="43"/>
  <c r="P118" i="43"/>
  <c r="AK119" i="43"/>
  <c r="P119" i="43" s="1"/>
  <c r="AM127" i="43"/>
  <c r="R127" i="43" s="1"/>
  <c r="R126" i="43"/>
  <c r="G110" i="28"/>
  <c r="S110" i="28"/>
  <c r="F112" i="28"/>
  <c r="H114" i="28"/>
  <c r="F116" i="28"/>
  <c r="J118" i="28"/>
  <c r="B120" i="28"/>
  <c r="Q124" i="28"/>
  <c r="AL121" i="30"/>
  <c r="Q121" i="30" s="1"/>
  <c r="Q120" i="30"/>
  <c r="R108" i="31"/>
  <c r="AM109" i="31"/>
  <c r="R109" i="31" s="1"/>
  <c r="AK115" i="31"/>
  <c r="P115" i="31" s="1"/>
  <c r="AL121" i="31"/>
  <c r="Q121" i="31" s="1"/>
  <c r="AG131" i="31"/>
  <c r="L131" i="31" s="1"/>
  <c r="L130" i="31"/>
  <c r="R112" i="32"/>
  <c r="AM113" i="32"/>
  <c r="R113" i="32" s="1"/>
  <c r="AA127" i="32"/>
  <c r="F127" i="32" s="1"/>
  <c r="F126" i="32"/>
  <c r="AJ105" i="39"/>
  <c r="O105" i="39" s="1"/>
  <c r="AA125" i="39"/>
  <c r="F125" i="39" s="1"/>
  <c r="J128" i="39"/>
  <c r="AE129" i="39"/>
  <c r="J129" i="39" s="1"/>
  <c r="B88" i="43"/>
  <c r="W89" i="43"/>
  <c r="B89" i="43" s="1"/>
  <c r="M116" i="43"/>
  <c r="AH117" i="43"/>
  <c r="M117" i="43" s="1"/>
  <c r="AG123" i="43"/>
  <c r="L123" i="43" s="1"/>
  <c r="L122" i="43"/>
  <c r="AJ127" i="30"/>
  <c r="O127" i="30" s="1"/>
  <c r="Q120" i="31"/>
  <c r="AE127" i="31"/>
  <c r="J127" i="31" s="1"/>
  <c r="AH121" i="32"/>
  <c r="M121" i="32" s="1"/>
  <c r="M120" i="32"/>
  <c r="AD129" i="32"/>
  <c r="I129" i="32" s="1"/>
  <c r="I128" i="32"/>
  <c r="K130" i="33"/>
  <c r="AF131" i="33"/>
  <c r="K131" i="33" s="1"/>
  <c r="AD123" i="38"/>
  <c r="I123" i="38" s="1"/>
  <c r="X125" i="38"/>
  <c r="C125" i="38" s="1"/>
  <c r="AM133" i="38"/>
  <c r="R133" i="38" s="1"/>
  <c r="C122" i="39"/>
  <c r="X123" i="39"/>
  <c r="C123" i="39" s="1"/>
  <c r="AF129" i="39"/>
  <c r="K129" i="39" s="1"/>
  <c r="AM133" i="39"/>
  <c r="R133" i="39" s="1"/>
  <c r="R132" i="39"/>
  <c r="W125" i="41"/>
  <c r="B125" i="41" s="1"/>
  <c r="AJ111" i="31"/>
  <c r="O111" i="31" s="1"/>
  <c r="AJ119" i="31"/>
  <c r="O119" i="31" s="1"/>
  <c r="AC123" i="31"/>
  <c r="H123" i="31" s="1"/>
  <c r="AK123" i="31"/>
  <c r="P123" i="31" s="1"/>
  <c r="AF125" i="31"/>
  <c r="K125" i="31" s="1"/>
  <c r="AK131" i="31"/>
  <c r="P131" i="31" s="1"/>
  <c r="AC131" i="31"/>
  <c r="H131" i="31" s="1"/>
  <c r="Q110" i="32"/>
  <c r="AH113" i="32"/>
  <c r="M113" i="32" s="1"/>
  <c r="AF117" i="32"/>
  <c r="K117" i="32" s="1"/>
  <c r="K116" i="32"/>
  <c r="AO123" i="32"/>
  <c r="T123" i="32" s="1"/>
  <c r="AB127" i="32"/>
  <c r="G127" i="32" s="1"/>
  <c r="AK133" i="32"/>
  <c r="P133" i="32" s="1"/>
  <c r="AN123" i="33"/>
  <c r="S123" i="33" s="1"/>
  <c r="AI119" i="38"/>
  <c r="N119" i="38" s="1"/>
  <c r="AK123" i="38"/>
  <c r="P123" i="38" s="1"/>
  <c r="AB125" i="39"/>
  <c r="G125" i="39" s="1"/>
  <c r="AH125" i="39"/>
  <c r="M125" i="39" s="1"/>
  <c r="AK133" i="39"/>
  <c r="P133" i="39" s="1"/>
  <c r="AL117" i="31"/>
  <c r="Q117" i="31" s="1"/>
  <c r="AJ121" i="31"/>
  <c r="O121" i="31" s="1"/>
  <c r="Y131" i="31"/>
  <c r="D131" i="31" s="1"/>
  <c r="S116" i="33"/>
  <c r="AN117" i="33"/>
  <c r="S117" i="33" s="1"/>
  <c r="AJ119" i="33"/>
  <c r="O119" i="33" s="1"/>
  <c r="AK125" i="38"/>
  <c r="P125" i="38" s="1"/>
  <c r="AI123" i="41"/>
  <c r="N123" i="41" s="1"/>
  <c r="AI113" i="43"/>
  <c r="N113" i="43" s="1"/>
  <c r="N112" i="43"/>
  <c r="P120" i="43"/>
  <c r="AK121" i="43"/>
  <c r="P121" i="43" s="1"/>
  <c r="O128" i="43"/>
  <c r="AJ129" i="43"/>
  <c r="O129" i="43" s="1"/>
  <c r="AG133" i="51"/>
  <c r="L133" i="51" s="1"/>
  <c r="L132" i="51"/>
  <c r="AM117" i="33"/>
  <c r="R117" i="33" s="1"/>
  <c r="AL119" i="33"/>
  <c r="Q119" i="33" s="1"/>
  <c r="AE133" i="33"/>
  <c r="J133" i="33" s="1"/>
  <c r="AH99" i="39"/>
  <c r="M99" i="39" s="1"/>
  <c r="AE127" i="39"/>
  <c r="J127" i="39" s="1"/>
  <c r="AL133" i="39"/>
  <c r="Q133" i="39" s="1"/>
  <c r="AN119" i="43"/>
  <c r="S119" i="43" s="1"/>
  <c r="N120" i="43"/>
  <c r="AI121" i="43"/>
  <c r="N121" i="43" s="1"/>
  <c r="R122" i="43"/>
  <c r="AM123" i="43"/>
  <c r="R123" i="43" s="1"/>
  <c r="AM131" i="43"/>
  <c r="R131" i="43" s="1"/>
  <c r="R130" i="43"/>
  <c r="Y133" i="43"/>
  <c r="D133" i="43" s="1"/>
  <c r="AI103" i="31"/>
  <c r="N103" i="31" s="1"/>
  <c r="AI125" i="31"/>
  <c r="N125" i="31" s="1"/>
  <c r="Y127" i="31"/>
  <c r="D127" i="31" s="1"/>
  <c r="AL125" i="32"/>
  <c r="Q125" i="32" s="1"/>
  <c r="AI111" i="33"/>
  <c r="N111" i="33" s="1"/>
  <c r="AL111" i="33"/>
  <c r="Q111" i="33" s="1"/>
  <c r="AF127" i="33"/>
  <c r="K127" i="33" s="1"/>
  <c r="B100" i="38"/>
  <c r="C90" i="38"/>
  <c r="C121" i="38"/>
  <c r="R118" i="38"/>
  <c r="T116" i="38"/>
  <c r="I113" i="38"/>
  <c r="F107" i="38"/>
  <c r="F105" i="38"/>
  <c r="D103" i="38"/>
  <c r="B101" i="38"/>
  <c r="C97" i="38"/>
  <c r="F87" i="38"/>
  <c r="E87" i="38"/>
  <c r="B77" i="38"/>
  <c r="I108" i="38"/>
  <c r="H94" i="38"/>
  <c r="D92" i="38"/>
  <c r="C86" i="38"/>
  <c r="AO113" i="39"/>
  <c r="T113" i="39" s="1"/>
  <c r="AI119" i="39"/>
  <c r="N119" i="39" s="1"/>
  <c r="AN123" i="39"/>
  <c r="S123" i="39" s="1"/>
  <c r="AN131" i="39"/>
  <c r="S131" i="39" s="1"/>
  <c r="AB133" i="41"/>
  <c r="G133" i="41" s="1"/>
  <c r="AL113" i="43"/>
  <c r="Q113" i="43" s="1"/>
  <c r="AH131" i="43"/>
  <c r="M131" i="43" s="1"/>
  <c r="T130" i="43"/>
  <c r="AO131" i="43"/>
  <c r="T131" i="43" s="1"/>
  <c r="O116" i="50"/>
  <c r="AJ117" i="50"/>
  <c r="O117" i="50" s="1"/>
  <c r="S118" i="50"/>
  <c r="AN119" i="50"/>
  <c r="S119" i="50" s="1"/>
  <c r="W113" i="51"/>
  <c r="B113" i="51" s="1"/>
  <c r="B112" i="51"/>
  <c r="L102" i="52"/>
  <c r="AG103" i="52"/>
  <c r="L103" i="52" s="1"/>
  <c r="AM113" i="33"/>
  <c r="R113" i="33" s="1"/>
  <c r="M130" i="33"/>
  <c r="J100" i="39"/>
  <c r="AL127" i="39"/>
  <c r="Q127" i="39" s="1"/>
  <c r="W119" i="43"/>
  <c r="B119" i="43" s="1"/>
  <c r="L98" i="51"/>
  <c r="AG99" i="51"/>
  <c r="L99" i="51" s="1"/>
  <c r="AE101" i="51"/>
  <c r="J101" i="51" s="1"/>
  <c r="J100" i="51"/>
  <c r="AK125" i="39"/>
  <c r="P125" i="39" s="1"/>
  <c r="X133" i="39"/>
  <c r="C133" i="39" s="1"/>
  <c r="AH109" i="41"/>
  <c r="M109" i="41" s="1"/>
  <c r="AD125" i="41"/>
  <c r="I125" i="41" s="1"/>
  <c r="AK125" i="41"/>
  <c r="P125" i="41" s="1"/>
  <c r="AD127" i="41"/>
  <c r="I127" i="41" s="1"/>
  <c r="AA117" i="50"/>
  <c r="F117" i="50" s="1"/>
  <c r="F116" i="50"/>
  <c r="AL129" i="51"/>
  <c r="Q129" i="51" s="1"/>
  <c r="Q128" i="51"/>
  <c r="AG133" i="39"/>
  <c r="L133" i="39" s="1"/>
  <c r="AH103" i="41"/>
  <c r="M103" i="41" s="1"/>
  <c r="AK107" i="41"/>
  <c r="P107" i="41" s="1"/>
  <c r="AJ113" i="41"/>
  <c r="O113" i="41" s="1"/>
  <c r="AL125" i="41"/>
  <c r="Q125" i="41" s="1"/>
  <c r="AJ127" i="41"/>
  <c r="O127" i="41" s="1"/>
  <c r="AC133" i="41"/>
  <c r="H133" i="41" s="1"/>
  <c r="AH103" i="43"/>
  <c r="M103" i="43" s="1"/>
  <c r="AD123" i="43"/>
  <c r="I123" i="43" s="1"/>
  <c r="AA131" i="43"/>
  <c r="F131" i="43" s="1"/>
  <c r="F130" i="43"/>
  <c r="AH111" i="51"/>
  <c r="M111" i="51" s="1"/>
  <c r="M110" i="51"/>
  <c r="H112" i="50"/>
  <c r="AC113" i="50"/>
  <c r="H113" i="50" s="1"/>
  <c r="J110" i="50"/>
  <c r="AE111" i="50"/>
  <c r="J111" i="50" s="1"/>
  <c r="N130" i="50"/>
  <c r="AI131" i="50"/>
  <c r="N131" i="50" s="1"/>
  <c r="O120" i="50"/>
  <c r="AJ121" i="50"/>
  <c r="O121" i="50" s="1"/>
  <c r="AM127" i="52"/>
  <c r="R127" i="52" s="1"/>
  <c r="R126" i="52"/>
  <c r="AF127" i="43"/>
  <c r="K127" i="43" s="1"/>
  <c r="AA115" i="50"/>
  <c r="F115" i="50" s="1"/>
  <c r="F114" i="50"/>
  <c r="AD113" i="50"/>
  <c r="I113" i="50" s="1"/>
  <c r="I112" i="50"/>
  <c r="AJ113" i="50"/>
  <c r="O113" i="50" s="1"/>
  <c r="O112" i="50"/>
  <c r="L114" i="50"/>
  <c r="AG115" i="50"/>
  <c r="L115" i="50" s="1"/>
  <c r="AL127" i="50"/>
  <c r="Q127" i="50" s="1"/>
  <c r="Q126" i="50"/>
  <c r="K116" i="51"/>
  <c r="AF117" i="51"/>
  <c r="K117" i="51" s="1"/>
  <c r="H126" i="51"/>
  <c r="AC127" i="51"/>
  <c r="H127" i="51" s="1"/>
  <c r="Z119" i="52"/>
  <c r="E119" i="52" s="1"/>
  <c r="E118" i="52"/>
  <c r="D132" i="51"/>
  <c r="Y133" i="51"/>
  <c r="D133" i="51" s="1"/>
  <c r="R110" i="52"/>
  <c r="AM111" i="52"/>
  <c r="R111" i="52" s="1"/>
  <c r="AH101" i="43"/>
  <c r="M101" i="43" s="1"/>
  <c r="AM111" i="43"/>
  <c r="R111" i="43" s="1"/>
  <c r="AJ123" i="43"/>
  <c r="O123" i="43" s="1"/>
  <c r="C124" i="43"/>
  <c r="X125" i="43"/>
  <c r="C125" i="43" s="1"/>
  <c r="I116" i="50"/>
  <c r="AF133" i="50"/>
  <c r="K133" i="50" s="1"/>
  <c r="M104" i="51"/>
  <c r="AH105" i="51"/>
  <c r="M105" i="51" s="1"/>
  <c r="S112" i="51"/>
  <c r="AN113" i="51"/>
  <c r="S113" i="51" s="1"/>
  <c r="AJ131" i="51"/>
  <c r="O131" i="51" s="1"/>
  <c r="AG109" i="50"/>
  <c r="L109" i="50" s="1"/>
  <c r="L108" i="50"/>
  <c r="AK111" i="51"/>
  <c r="P111" i="51" s="1"/>
  <c r="D114" i="51"/>
  <c r="Y115" i="51"/>
  <c r="D115" i="51" s="1"/>
  <c r="Y113" i="50"/>
  <c r="D113" i="50" s="1"/>
  <c r="D112" i="50"/>
  <c r="AA119" i="50"/>
  <c r="F119" i="50" s="1"/>
  <c r="F118" i="50"/>
  <c r="AN111" i="50"/>
  <c r="S111" i="50" s="1"/>
  <c r="AE117" i="50"/>
  <c r="J117" i="50" s="1"/>
  <c r="J116" i="50"/>
  <c r="P110" i="51"/>
  <c r="AA115" i="51"/>
  <c r="F115" i="51" s="1"/>
  <c r="F114" i="51"/>
  <c r="AB117" i="51"/>
  <c r="G117" i="51" s="1"/>
  <c r="G116" i="51"/>
  <c r="Y119" i="51"/>
  <c r="D119" i="51" s="1"/>
  <c r="AM119" i="51"/>
  <c r="R119" i="51" s="1"/>
  <c r="R118" i="51"/>
  <c r="AD121" i="51"/>
  <c r="I121" i="51" s="1"/>
  <c r="AD127" i="51"/>
  <c r="I127" i="51" s="1"/>
  <c r="I126" i="51"/>
  <c r="AG105" i="52"/>
  <c r="L105" i="52" s="1"/>
  <c r="L104" i="52"/>
  <c r="N106" i="52"/>
  <c r="AI107" i="52"/>
  <c r="N107" i="52" s="1"/>
  <c r="AI115" i="52"/>
  <c r="N115" i="52" s="1"/>
  <c r="N114" i="52"/>
  <c r="T114" i="52"/>
  <c r="AO115" i="52"/>
  <c r="T115" i="52" s="1"/>
  <c r="F120" i="52"/>
  <c r="AA121" i="52"/>
  <c r="F121" i="52" s="1"/>
  <c r="AM121" i="52"/>
  <c r="R121" i="52" s="1"/>
  <c r="R120" i="52"/>
  <c r="J122" i="52"/>
  <c r="AE123" i="52"/>
  <c r="J123" i="52" s="1"/>
  <c r="AL123" i="52"/>
  <c r="Q123" i="52" s="1"/>
  <c r="D128" i="50"/>
  <c r="Y129" i="50"/>
  <c r="D129" i="50" s="1"/>
  <c r="AE97" i="50"/>
  <c r="J97" i="50" s="1"/>
  <c r="J96" i="50"/>
  <c r="AL125" i="50"/>
  <c r="Q125" i="50" s="1"/>
  <c r="C116" i="50"/>
  <c r="X117" i="50"/>
  <c r="C117" i="50" s="1"/>
  <c r="K110" i="51"/>
  <c r="AF111" i="51"/>
  <c r="K111" i="51" s="1"/>
  <c r="N118" i="52"/>
  <c r="AI119" i="52"/>
  <c r="N119" i="52" s="1"/>
  <c r="C122" i="52"/>
  <c r="X123" i="52"/>
  <c r="C123" i="52" s="1"/>
  <c r="AK111" i="43"/>
  <c r="P111" i="43" s="1"/>
  <c r="AM119" i="43"/>
  <c r="R119" i="43" s="1"/>
  <c r="C130" i="43"/>
  <c r="F132" i="43"/>
  <c r="AI123" i="50"/>
  <c r="N123" i="50" s="1"/>
  <c r="AK133" i="50"/>
  <c r="P133" i="50" s="1"/>
  <c r="W133" i="50"/>
  <c r="B133" i="50" s="1"/>
  <c r="F110" i="51"/>
  <c r="AA111" i="51"/>
  <c r="F111" i="51" s="1"/>
  <c r="AJ115" i="51"/>
  <c r="O115" i="51" s="1"/>
  <c r="O114" i="51"/>
  <c r="K118" i="51"/>
  <c r="J120" i="51"/>
  <c r="AE123" i="51"/>
  <c r="J123" i="51" s="1"/>
  <c r="J122" i="51"/>
  <c r="Y125" i="51"/>
  <c r="D125" i="51" s="1"/>
  <c r="D124" i="51"/>
  <c r="AA129" i="51"/>
  <c r="F129" i="51" s="1"/>
  <c r="F128" i="51"/>
  <c r="AE109" i="50"/>
  <c r="J109" i="50" s="1"/>
  <c r="AL123" i="50"/>
  <c r="Q123" i="50" s="1"/>
  <c r="K96" i="51"/>
  <c r="AF97" i="51"/>
  <c r="K97" i="51" s="1"/>
  <c r="AH101" i="51"/>
  <c r="M101" i="51" s="1"/>
  <c r="M100" i="51"/>
  <c r="AH107" i="51"/>
  <c r="M107" i="51" s="1"/>
  <c r="X111" i="51"/>
  <c r="C111" i="51" s="1"/>
  <c r="AB111" i="51"/>
  <c r="G111" i="51" s="1"/>
  <c r="AK115" i="51"/>
  <c r="P115" i="51" s="1"/>
  <c r="P114" i="51"/>
  <c r="AL117" i="51"/>
  <c r="Q117" i="51" s="1"/>
  <c r="Q116" i="51"/>
  <c r="E120" i="51"/>
  <c r="Z121" i="51"/>
  <c r="E121" i="51" s="1"/>
  <c r="AM123" i="51"/>
  <c r="R123" i="51" s="1"/>
  <c r="R122" i="51"/>
  <c r="O116" i="52"/>
  <c r="AJ117" i="52"/>
  <c r="O117" i="52" s="1"/>
  <c r="AH105" i="50"/>
  <c r="M105" i="50" s="1"/>
  <c r="AH131" i="50"/>
  <c r="M131" i="50" s="1"/>
  <c r="AI119" i="51"/>
  <c r="N119" i="51" s="1"/>
  <c r="N118" i="51"/>
  <c r="AG123" i="51"/>
  <c r="L123" i="51" s="1"/>
  <c r="L122" i="51"/>
  <c r="F124" i="51"/>
  <c r="AA125" i="51"/>
  <c r="F125" i="51" s="1"/>
  <c r="AH131" i="51"/>
  <c r="M131" i="51" s="1"/>
  <c r="M130" i="51"/>
  <c r="AL133" i="51"/>
  <c r="Q133" i="51" s="1"/>
  <c r="Q132" i="51"/>
  <c r="AK109" i="52"/>
  <c r="P109" i="52" s="1"/>
  <c r="P108" i="52"/>
  <c r="D114" i="52"/>
  <c r="Y115" i="52"/>
  <c r="D115" i="52" s="1"/>
  <c r="B116" i="52"/>
  <c r="W117" i="52"/>
  <c r="B117" i="52" s="1"/>
  <c r="H126" i="52"/>
  <c r="AC127" i="52"/>
  <c r="H127" i="52" s="1"/>
  <c r="O126" i="52"/>
  <c r="AJ127" i="52"/>
  <c r="O127" i="52" s="1"/>
  <c r="G130" i="53"/>
  <c r="AB131" i="53"/>
  <c r="G131" i="53" s="1"/>
  <c r="AI113" i="54"/>
  <c r="N113" i="54" s="1"/>
  <c r="M108" i="53"/>
  <c r="AH109" i="53"/>
  <c r="M109" i="53" s="1"/>
  <c r="X113" i="54"/>
  <c r="C113" i="54" s="1"/>
  <c r="C112" i="54"/>
  <c r="I114" i="54"/>
  <c r="AD115" i="54"/>
  <c r="I115" i="54" s="1"/>
  <c r="AI131" i="55"/>
  <c r="N131" i="55" s="1"/>
  <c r="N130" i="55"/>
  <c r="AF123" i="65"/>
  <c r="K122" i="65"/>
  <c r="K128" i="65"/>
  <c r="AF129" i="65"/>
  <c r="K129" i="65" s="1"/>
  <c r="AJ113" i="66"/>
  <c r="O113" i="66" s="1"/>
  <c r="O112" i="66"/>
  <c r="AO125" i="50"/>
  <c r="T125" i="50" s="1"/>
  <c r="AK129" i="50"/>
  <c r="P129" i="50" s="1"/>
  <c r="I116" i="51"/>
  <c r="AD117" i="51"/>
  <c r="I117" i="51" s="1"/>
  <c r="L118" i="51"/>
  <c r="AG119" i="51"/>
  <c r="L119" i="51" s="1"/>
  <c r="Q126" i="51"/>
  <c r="AL127" i="51"/>
  <c r="Q127" i="51" s="1"/>
  <c r="AB131" i="51"/>
  <c r="G131" i="51" s="1"/>
  <c r="G130" i="51"/>
  <c r="AB133" i="51"/>
  <c r="G133" i="51" s="1"/>
  <c r="AI111" i="52"/>
  <c r="N111" i="52" s="1"/>
  <c r="N110" i="52"/>
  <c r="AH131" i="52"/>
  <c r="M131" i="52" s="1"/>
  <c r="M130" i="52"/>
  <c r="AD113" i="54"/>
  <c r="I113" i="54" s="1"/>
  <c r="I112" i="54"/>
  <c r="AF123" i="55"/>
  <c r="K123" i="55" s="1"/>
  <c r="K122" i="55"/>
  <c r="C132" i="64"/>
  <c r="X133" i="64"/>
  <c r="C133" i="64" s="1"/>
  <c r="AJ109" i="51"/>
  <c r="O109" i="51" s="1"/>
  <c r="O108" i="51"/>
  <c r="C124" i="51"/>
  <c r="X125" i="51"/>
  <c r="C125" i="51" s="1"/>
  <c r="AJ125" i="51"/>
  <c r="O125" i="51" s="1"/>
  <c r="O124" i="51"/>
  <c r="W129" i="51"/>
  <c r="B129" i="51" s="1"/>
  <c r="B128" i="51"/>
  <c r="AO129" i="51"/>
  <c r="T129" i="51" s="1"/>
  <c r="M104" i="52"/>
  <c r="AF111" i="52"/>
  <c r="K111" i="52" s="1"/>
  <c r="K110" i="52"/>
  <c r="Y113" i="52"/>
  <c r="D113" i="52" s="1"/>
  <c r="AK123" i="52"/>
  <c r="P123" i="52" s="1"/>
  <c r="P122" i="52"/>
  <c r="AI129" i="52"/>
  <c r="N129" i="52" s="1"/>
  <c r="N128" i="52"/>
  <c r="AG117" i="55"/>
  <c r="L117" i="55" s="1"/>
  <c r="L116" i="55"/>
  <c r="C126" i="54"/>
  <c r="X127" i="54"/>
  <c r="C127" i="54" s="1"/>
  <c r="J104" i="50"/>
  <c r="N124" i="50"/>
  <c r="AC133" i="50"/>
  <c r="H133" i="50" s="1"/>
  <c r="AJ125" i="50"/>
  <c r="O125" i="50" s="1"/>
  <c r="AJ107" i="51"/>
  <c r="O107" i="51" s="1"/>
  <c r="AO115" i="51"/>
  <c r="T115" i="51" s="1"/>
  <c r="T122" i="51"/>
  <c r="AC123" i="51"/>
  <c r="H123" i="51" s="1"/>
  <c r="H124" i="51"/>
  <c r="AE107" i="52"/>
  <c r="J107" i="52" s="1"/>
  <c r="J106" i="52"/>
  <c r="X111" i="52"/>
  <c r="C111" i="52" s="1"/>
  <c r="C110" i="52"/>
  <c r="C112" i="52"/>
  <c r="X113" i="52"/>
  <c r="C113" i="52" s="1"/>
  <c r="R118" i="52"/>
  <c r="T118" i="52"/>
  <c r="AO119" i="52"/>
  <c r="T119" i="52" s="1"/>
  <c r="Z115" i="53"/>
  <c r="E115" i="53" s="1"/>
  <c r="E114" i="53"/>
  <c r="AG113" i="51"/>
  <c r="L113" i="51" s="1"/>
  <c r="L112" i="51"/>
  <c r="S116" i="51"/>
  <c r="AN117" i="51"/>
  <c r="S117" i="51" s="1"/>
  <c r="AD123" i="51"/>
  <c r="I123" i="51" s="1"/>
  <c r="E124" i="51"/>
  <c r="Z125" i="51"/>
  <c r="E125" i="51" s="1"/>
  <c r="AF113" i="52"/>
  <c r="K113" i="52" s="1"/>
  <c r="K112" i="52"/>
  <c r="R112" i="52"/>
  <c r="AM113" i="52"/>
  <c r="R113" i="52" s="1"/>
  <c r="AD115" i="52"/>
  <c r="I115" i="52" s="1"/>
  <c r="I114" i="52"/>
  <c r="B126" i="52"/>
  <c r="W127" i="52"/>
  <c r="B127" i="52" s="1"/>
  <c r="AD131" i="52"/>
  <c r="I131" i="52" s="1"/>
  <c r="I130" i="52"/>
  <c r="AK131" i="52"/>
  <c r="P131" i="52" s="1"/>
  <c r="P130" i="52"/>
  <c r="P124" i="54"/>
  <c r="AK125" i="54"/>
  <c r="P125" i="54" s="1"/>
  <c r="AF133" i="54"/>
  <c r="K133" i="54" s="1"/>
  <c r="K132" i="54"/>
  <c r="AA115" i="53"/>
  <c r="F115" i="53" s="1"/>
  <c r="F114" i="53"/>
  <c r="T114" i="53"/>
  <c r="AO115" i="53"/>
  <c r="T115" i="53" s="1"/>
  <c r="F130" i="53"/>
  <c r="AA131" i="53"/>
  <c r="F131" i="53" s="1"/>
  <c r="AO113" i="54"/>
  <c r="T113" i="54" s="1"/>
  <c r="AG117" i="54"/>
  <c r="L117" i="54" s="1"/>
  <c r="W121" i="54"/>
  <c r="B121" i="54" s="1"/>
  <c r="B120" i="54"/>
  <c r="AL121" i="54"/>
  <c r="Q121" i="54" s="1"/>
  <c r="Q120" i="54"/>
  <c r="AD121" i="54"/>
  <c r="I121" i="54" s="1"/>
  <c r="F130" i="54"/>
  <c r="AA131" i="54"/>
  <c r="F131" i="54" s="1"/>
  <c r="AH103" i="52"/>
  <c r="M103" i="52" s="1"/>
  <c r="AJ119" i="52"/>
  <c r="O119" i="52" s="1"/>
  <c r="M120" i="52"/>
  <c r="AH121" i="52"/>
  <c r="M121" i="52" s="1"/>
  <c r="D122" i="52"/>
  <c r="Y123" i="52"/>
  <c r="D123" i="52" s="1"/>
  <c r="AL131" i="52"/>
  <c r="Q131" i="52" s="1"/>
  <c r="Q130" i="52"/>
  <c r="N106" i="53"/>
  <c r="AI107" i="53"/>
  <c r="N107" i="53" s="1"/>
  <c r="AI129" i="53"/>
  <c r="N129" i="53" s="1"/>
  <c r="N128" i="53"/>
  <c r="AE121" i="54"/>
  <c r="J121" i="54" s="1"/>
  <c r="J120" i="54"/>
  <c r="AB131" i="54"/>
  <c r="G131" i="54" s="1"/>
  <c r="G130" i="54"/>
  <c r="AL129" i="55"/>
  <c r="Q129" i="55" s="1"/>
  <c r="Q128" i="55"/>
  <c r="Z123" i="52"/>
  <c r="E123" i="52" s="1"/>
  <c r="E122" i="52"/>
  <c r="AK125" i="52"/>
  <c r="P125" i="52" s="1"/>
  <c r="P124" i="52"/>
  <c r="X125" i="52"/>
  <c r="C125" i="52" s="1"/>
  <c r="AN127" i="52"/>
  <c r="S127" i="52" s="1"/>
  <c r="W129" i="52"/>
  <c r="B129" i="52" s="1"/>
  <c r="AI125" i="53"/>
  <c r="N125" i="53" s="1"/>
  <c r="N124" i="53"/>
  <c r="Z115" i="54"/>
  <c r="E115" i="54" s="1"/>
  <c r="E114" i="54"/>
  <c r="W123" i="51"/>
  <c r="B123" i="51" s="1"/>
  <c r="B122" i="51"/>
  <c r="AO113" i="52"/>
  <c r="T113" i="52" s="1"/>
  <c r="L116" i="52"/>
  <c r="AG117" i="52"/>
  <c r="L117" i="52" s="1"/>
  <c r="O118" i="52"/>
  <c r="AI105" i="53"/>
  <c r="N105" i="53" s="1"/>
  <c r="AO119" i="53"/>
  <c r="T119" i="53" s="1"/>
  <c r="O130" i="53"/>
  <c r="AJ131" i="53"/>
  <c r="O131" i="53" s="1"/>
  <c r="AC127" i="54"/>
  <c r="H127" i="54" s="1"/>
  <c r="H126" i="54"/>
  <c r="AJ127" i="54"/>
  <c r="O127" i="54" s="1"/>
  <c r="O126" i="54"/>
  <c r="Q128" i="54"/>
  <c r="G118" i="55"/>
  <c r="AB119" i="55"/>
  <c r="G119" i="55" s="1"/>
  <c r="AG103" i="53"/>
  <c r="L103" i="53" s="1"/>
  <c r="L102" i="53"/>
  <c r="AE103" i="54"/>
  <c r="J103" i="54" s="1"/>
  <c r="J102" i="54"/>
  <c r="AA119" i="54"/>
  <c r="F119" i="54" s="1"/>
  <c r="F118" i="54"/>
  <c r="R128" i="54"/>
  <c r="AG129" i="54"/>
  <c r="L129" i="54" s="1"/>
  <c r="H118" i="55"/>
  <c r="AC119" i="55"/>
  <c r="H119" i="55" s="1"/>
  <c r="AO119" i="51"/>
  <c r="T119" i="51" s="1"/>
  <c r="T118" i="51"/>
  <c r="AN125" i="51"/>
  <c r="S125" i="51" s="1"/>
  <c r="S124" i="51"/>
  <c r="AJ133" i="51"/>
  <c r="O133" i="51" s="1"/>
  <c r="O132" i="51"/>
  <c r="AB111" i="52"/>
  <c r="G111" i="52" s="1"/>
  <c r="G110" i="52"/>
  <c r="AB115" i="52"/>
  <c r="G115" i="52" s="1"/>
  <c r="G114" i="52"/>
  <c r="AN125" i="52"/>
  <c r="S125" i="52" s="1"/>
  <c r="X127" i="52"/>
  <c r="C127" i="52" s="1"/>
  <c r="Y131" i="52"/>
  <c r="D131" i="52" s="1"/>
  <c r="M102" i="53"/>
  <c r="AH103" i="53"/>
  <c r="M103" i="53" s="1"/>
  <c r="AD117" i="53"/>
  <c r="I117" i="53" s="1"/>
  <c r="I116" i="53"/>
  <c r="AL127" i="53"/>
  <c r="Q127" i="53" s="1"/>
  <c r="Q126" i="53"/>
  <c r="O102" i="54"/>
  <c r="AJ103" i="54"/>
  <c r="O103" i="54" s="1"/>
  <c r="AN113" i="54"/>
  <c r="S113" i="54" s="1"/>
  <c r="S112" i="54"/>
  <c r="W127" i="54"/>
  <c r="B127" i="54" s="1"/>
  <c r="AH129" i="54"/>
  <c r="M129" i="54" s="1"/>
  <c r="M128" i="54"/>
  <c r="L114" i="55"/>
  <c r="AG115" i="55"/>
  <c r="L115" i="55" s="1"/>
  <c r="F116" i="55"/>
  <c r="AA117" i="55"/>
  <c r="F117" i="55" s="1"/>
  <c r="Z129" i="53"/>
  <c r="E129" i="53" s="1"/>
  <c r="AL129" i="53"/>
  <c r="Q129" i="53" s="1"/>
  <c r="AF99" i="54"/>
  <c r="K99" i="54" s="1"/>
  <c r="K98" i="54"/>
  <c r="E120" i="54"/>
  <c r="Z121" i="54"/>
  <c r="E121" i="54" s="1"/>
  <c r="F110" i="55"/>
  <c r="AA111" i="55"/>
  <c r="F111" i="55" s="1"/>
  <c r="Y113" i="55"/>
  <c r="D113" i="55" s="1"/>
  <c r="D112" i="55"/>
  <c r="J112" i="55"/>
  <c r="AE113" i="55"/>
  <c r="J113" i="55" s="1"/>
  <c r="M124" i="55"/>
  <c r="AH125" i="55"/>
  <c r="M125" i="55" s="1"/>
  <c r="M102" i="52"/>
  <c r="AI113" i="52"/>
  <c r="N113" i="52" s="1"/>
  <c r="T112" i="52"/>
  <c r="B120" i="52"/>
  <c r="AG123" i="52"/>
  <c r="L123" i="52" s="1"/>
  <c r="L122" i="52"/>
  <c r="F124" i="52"/>
  <c r="AK127" i="52"/>
  <c r="P127" i="52" s="1"/>
  <c r="AI131" i="52"/>
  <c r="N131" i="52" s="1"/>
  <c r="AF103" i="53"/>
  <c r="K103" i="53" s="1"/>
  <c r="AH107" i="53"/>
  <c r="M107" i="53" s="1"/>
  <c r="AN111" i="53"/>
  <c r="S111" i="53" s="1"/>
  <c r="S110" i="53"/>
  <c r="AC117" i="53"/>
  <c r="H117" i="53" s="1"/>
  <c r="X133" i="53"/>
  <c r="C133" i="53" s="1"/>
  <c r="AF105" i="54"/>
  <c r="K105" i="54" s="1"/>
  <c r="K104" i="54"/>
  <c r="P104" i="54"/>
  <c r="AK105" i="54"/>
  <c r="P105" i="54" s="1"/>
  <c r="AM109" i="54"/>
  <c r="R109" i="54" s="1"/>
  <c r="J112" i="54"/>
  <c r="H116" i="54"/>
  <c r="W117" i="54"/>
  <c r="B117" i="54" s="1"/>
  <c r="B128" i="54"/>
  <c r="AF113" i="55"/>
  <c r="K113" i="55" s="1"/>
  <c r="K112" i="55"/>
  <c r="AJ123" i="55"/>
  <c r="O123" i="55" s="1"/>
  <c r="O122" i="55"/>
  <c r="AA127" i="55"/>
  <c r="F127" i="55" s="1"/>
  <c r="F126" i="55"/>
  <c r="AE127" i="52"/>
  <c r="J127" i="52" s="1"/>
  <c r="AB131" i="52"/>
  <c r="G131" i="52" s="1"/>
  <c r="AK109" i="53"/>
  <c r="P109" i="53" s="1"/>
  <c r="H124" i="53"/>
  <c r="AC125" i="53"/>
  <c r="H125" i="53" s="1"/>
  <c r="Q116" i="54"/>
  <c r="AL117" i="54"/>
  <c r="Q117" i="54" s="1"/>
  <c r="K124" i="54"/>
  <c r="AF125" i="54"/>
  <c r="K125" i="54" s="1"/>
  <c r="AN127" i="54"/>
  <c r="S127" i="54" s="1"/>
  <c r="P132" i="54"/>
  <c r="AK133" i="54"/>
  <c r="P133" i="54" s="1"/>
  <c r="C124" i="55"/>
  <c r="X125" i="55"/>
  <c r="C125" i="55" s="1"/>
  <c r="AC123" i="52"/>
  <c r="H123" i="52" s="1"/>
  <c r="AN123" i="52"/>
  <c r="S123" i="52" s="1"/>
  <c r="AB125" i="52"/>
  <c r="G125" i="52" s="1"/>
  <c r="AA129" i="52"/>
  <c r="F129" i="52" s="1"/>
  <c r="AC131" i="52"/>
  <c r="H131" i="52" s="1"/>
  <c r="H130" i="52"/>
  <c r="X111" i="53"/>
  <c r="C111" i="53" s="1"/>
  <c r="C110" i="53"/>
  <c r="AJ127" i="53"/>
  <c r="O127" i="53" s="1"/>
  <c r="O126" i="53"/>
  <c r="D132" i="53"/>
  <c r="Y133" i="53"/>
  <c r="D133" i="53" s="1"/>
  <c r="T130" i="54"/>
  <c r="AO131" i="54"/>
  <c r="T131" i="54" s="1"/>
  <c r="AL133" i="54"/>
  <c r="Q133" i="54" s="1"/>
  <c r="Q132" i="54"/>
  <c r="Z121" i="55"/>
  <c r="E121" i="55" s="1"/>
  <c r="E120" i="55"/>
  <c r="E122" i="55"/>
  <c r="Z123" i="55"/>
  <c r="E123" i="55" s="1"/>
  <c r="W111" i="54"/>
  <c r="B111" i="54" s="1"/>
  <c r="AG115" i="54"/>
  <c r="L115" i="54" s="1"/>
  <c r="I116" i="54"/>
  <c r="O116" i="54"/>
  <c r="AG119" i="54"/>
  <c r="L119" i="54" s="1"/>
  <c r="M120" i="54"/>
  <c r="AI129" i="54"/>
  <c r="N129" i="54" s="1"/>
  <c r="AG133" i="54"/>
  <c r="L133" i="54" s="1"/>
  <c r="L132" i="54"/>
  <c r="O108" i="55"/>
  <c r="AJ109" i="55"/>
  <c r="O109" i="55" s="1"/>
  <c r="AD119" i="55"/>
  <c r="I119" i="55" s="1"/>
  <c r="I118" i="55"/>
  <c r="S118" i="54"/>
  <c r="AN119" i="54"/>
  <c r="S119" i="54" s="1"/>
  <c r="K122" i="54"/>
  <c r="AF123" i="54"/>
  <c r="K123" i="54" s="1"/>
  <c r="X125" i="54"/>
  <c r="C125" i="54" s="1"/>
  <c r="AM127" i="54"/>
  <c r="R127" i="54" s="1"/>
  <c r="AE109" i="55"/>
  <c r="J109" i="55" s="1"/>
  <c r="J108" i="55"/>
  <c r="H120" i="55"/>
  <c r="AC121" i="55"/>
  <c r="H121" i="55" s="1"/>
  <c r="M120" i="55"/>
  <c r="AH121" i="55"/>
  <c r="M121" i="55" s="1"/>
  <c r="W127" i="55"/>
  <c r="B127" i="55" s="1"/>
  <c r="M126" i="55"/>
  <c r="AH127" i="55"/>
  <c r="M127" i="55" s="1"/>
  <c r="H132" i="55"/>
  <c r="AC133" i="55"/>
  <c r="H133" i="55" s="1"/>
  <c r="J120" i="52"/>
  <c r="T128" i="52"/>
  <c r="G130" i="52"/>
  <c r="P108" i="53"/>
  <c r="AM117" i="53"/>
  <c r="R117" i="53" s="1"/>
  <c r="AC123" i="53"/>
  <c r="H123" i="53" s="1"/>
  <c r="M128" i="53"/>
  <c r="AI131" i="53"/>
  <c r="N131" i="53" s="1"/>
  <c r="M100" i="54"/>
  <c r="AG113" i="54"/>
  <c r="L113" i="54" s="1"/>
  <c r="L112" i="54"/>
  <c r="AL113" i="54"/>
  <c r="Q113" i="54" s="1"/>
  <c r="X119" i="54"/>
  <c r="C119" i="54" s="1"/>
  <c r="AI121" i="54"/>
  <c r="N121" i="54" s="1"/>
  <c r="N120" i="54"/>
  <c r="R126" i="54"/>
  <c r="AJ107" i="55"/>
  <c r="O107" i="55" s="1"/>
  <c r="O106" i="55"/>
  <c r="AL109" i="55"/>
  <c r="Q109" i="55" s="1"/>
  <c r="Q108" i="55"/>
  <c r="AM117" i="55"/>
  <c r="R117" i="55" s="1"/>
  <c r="R116" i="55"/>
  <c r="S120" i="55"/>
  <c r="AN121" i="55"/>
  <c r="S121" i="55" s="1"/>
  <c r="E130" i="55"/>
  <c r="Z131" i="55"/>
  <c r="E131" i="55" s="1"/>
  <c r="AN113" i="53"/>
  <c r="S113" i="53" s="1"/>
  <c r="AK109" i="54"/>
  <c r="P109" i="54" s="1"/>
  <c r="AM113" i="54"/>
  <c r="R113" i="54" s="1"/>
  <c r="G114" i="54"/>
  <c r="P106" i="55"/>
  <c r="AK107" i="55"/>
  <c r="P107" i="55" s="1"/>
  <c r="T120" i="55"/>
  <c r="AO121" i="55"/>
  <c r="T121" i="55" s="1"/>
  <c r="AA131" i="55"/>
  <c r="F131" i="55" s="1"/>
  <c r="F130" i="55"/>
  <c r="AJ133" i="55"/>
  <c r="O133" i="55" s="1"/>
  <c r="O132" i="55"/>
  <c r="R108" i="54"/>
  <c r="AI111" i="54"/>
  <c r="N111" i="54" s="1"/>
  <c r="H114" i="54"/>
  <c r="T122" i="54"/>
  <c r="AO123" i="54"/>
  <c r="T123" i="54" s="1"/>
  <c r="AF127" i="54"/>
  <c r="K127" i="54" s="1"/>
  <c r="AH105" i="55"/>
  <c r="M105" i="55" s="1"/>
  <c r="M104" i="55"/>
  <c r="AB113" i="55"/>
  <c r="G113" i="55" s="1"/>
  <c r="AI117" i="55"/>
  <c r="N117" i="55" s="1"/>
  <c r="N116" i="55"/>
  <c r="N124" i="55"/>
  <c r="D114" i="55"/>
  <c r="Y115" i="55"/>
  <c r="D115" i="55" s="1"/>
  <c r="Y119" i="55"/>
  <c r="D119" i="55" s="1"/>
  <c r="D118" i="55"/>
  <c r="P124" i="55"/>
  <c r="AK125" i="55"/>
  <c r="P125" i="55" s="1"/>
  <c r="K110" i="55"/>
  <c r="AF111" i="55"/>
  <c r="K111" i="55" s="1"/>
  <c r="AG119" i="55"/>
  <c r="L119" i="55" s="1"/>
  <c r="L118" i="55"/>
  <c r="R118" i="55"/>
  <c r="AM119" i="55"/>
  <c r="R119" i="55" s="1"/>
  <c r="AJ133" i="54"/>
  <c r="O133" i="54" s="1"/>
  <c r="AB133" i="55"/>
  <c r="G133" i="55" s="1"/>
  <c r="AG127" i="64"/>
  <c r="L127" i="64" s="1"/>
  <c r="L126" i="64"/>
  <c r="AD131" i="64"/>
  <c r="I131" i="64" s="1"/>
  <c r="I130" i="64"/>
  <c r="R108" i="65"/>
  <c r="AM109" i="65"/>
  <c r="R109" i="65" s="1"/>
  <c r="AI105" i="55"/>
  <c r="N105" i="55" s="1"/>
  <c r="Z129" i="55"/>
  <c r="E129" i="55" s="1"/>
  <c r="D130" i="55"/>
  <c r="K101" i="64"/>
  <c r="H107" i="64"/>
  <c r="AJ109" i="64"/>
  <c r="AC125" i="64"/>
  <c r="H125" i="64" s="1"/>
  <c r="D131" i="64"/>
  <c r="Y133" i="64"/>
  <c r="D133" i="64" s="1"/>
  <c r="H101" i="65"/>
  <c r="AI107" i="65"/>
  <c r="N107" i="65" s="1"/>
  <c r="L110" i="65"/>
  <c r="L111" i="65"/>
  <c r="B118" i="55"/>
  <c r="C115" i="64"/>
  <c r="Q122" i="64"/>
  <c r="AK111" i="66"/>
  <c r="P111" i="66" s="1"/>
  <c r="P110" i="66"/>
  <c r="AE129" i="55"/>
  <c r="J129" i="55" s="1"/>
  <c r="I130" i="55"/>
  <c r="AG131" i="55"/>
  <c r="L131" i="55" s="1"/>
  <c r="D91" i="64"/>
  <c r="AJ131" i="64"/>
  <c r="O131" i="64" s="1"/>
  <c r="T126" i="64"/>
  <c r="K107" i="65"/>
  <c r="AJ129" i="65"/>
  <c r="T112" i="55"/>
  <c r="AJ117" i="55"/>
  <c r="O117" i="55" s="1"/>
  <c r="AI127" i="55"/>
  <c r="N127" i="55" s="1"/>
  <c r="L130" i="55"/>
  <c r="G132" i="55"/>
  <c r="O120" i="64"/>
  <c r="AE129" i="64"/>
  <c r="J129" i="64" s="1"/>
  <c r="W103" i="65"/>
  <c r="B103" i="65" s="1"/>
  <c r="B102" i="65"/>
  <c r="AL123" i="65"/>
  <c r="Q123" i="65" s="1"/>
  <c r="AJ125" i="66"/>
  <c r="O125" i="66" s="1"/>
  <c r="O124" i="66"/>
  <c r="AF198" i="66"/>
  <c r="K129" i="66" s="1"/>
  <c r="W198" i="66"/>
  <c r="AE198" i="66"/>
  <c r="J128" i="66" s="1"/>
  <c r="AB198" i="66"/>
  <c r="X198" i="66"/>
  <c r="C129" i="66" s="1"/>
  <c r="AL198" i="66"/>
  <c r="Q128" i="66" s="1"/>
  <c r="Y127" i="64"/>
  <c r="D127" i="64" s="1"/>
  <c r="H130" i="64"/>
  <c r="C109" i="65"/>
  <c r="O116" i="65"/>
  <c r="AJ117" i="65"/>
  <c r="O117" i="65" s="1"/>
  <c r="L117" i="65"/>
  <c r="Z129" i="65"/>
  <c r="E129" i="65" s="1"/>
  <c r="B130" i="65"/>
  <c r="AC190" i="65"/>
  <c r="AL190" i="65"/>
  <c r="Q120" i="65" s="1"/>
  <c r="AL182" i="65"/>
  <c r="Q112" i="65" s="1"/>
  <c r="AL200" i="65"/>
  <c r="AL178" i="65"/>
  <c r="C113" i="66"/>
  <c r="G117" i="66"/>
  <c r="AE123" i="66"/>
  <c r="J123" i="66" s="1"/>
  <c r="P107" i="66"/>
  <c r="AO184" i="66"/>
  <c r="AE184" i="66"/>
  <c r="Y184" i="66"/>
  <c r="D114" i="66" s="1"/>
  <c r="W184" i="66"/>
  <c r="AM184" i="66"/>
  <c r="R114" i="66" s="1"/>
  <c r="AJ184" i="66"/>
  <c r="O115" i="66" s="1"/>
  <c r="Q121" i="65"/>
  <c r="AN129" i="65"/>
  <c r="S128" i="65"/>
  <c r="AJ133" i="65"/>
  <c r="O133" i="65" s="1"/>
  <c r="AG192" i="65"/>
  <c r="L122" i="65" s="1"/>
  <c r="AB192" i="65"/>
  <c r="G122" i="65" s="1"/>
  <c r="AF192" i="65"/>
  <c r="AC192" i="65"/>
  <c r="B130" i="66"/>
  <c r="W131" i="66"/>
  <c r="B131" i="66" s="1"/>
  <c r="C79" i="65"/>
  <c r="G114" i="65"/>
  <c r="AK117" i="65"/>
  <c r="AL119" i="65"/>
  <c r="Q119" i="65" s="1"/>
  <c r="J127" i="65"/>
  <c r="AH129" i="65"/>
  <c r="M129" i="65" s="1"/>
  <c r="R130" i="65"/>
  <c r="B106" i="65"/>
  <c r="AK196" i="64"/>
  <c r="P126" i="64" s="1"/>
  <c r="AK176" i="64"/>
  <c r="P107" i="64" s="1"/>
  <c r="AD196" i="64"/>
  <c r="AD192" i="64"/>
  <c r="AD176" i="64"/>
  <c r="AN202" i="64"/>
  <c r="S133" i="64" s="1"/>
  <c r="AG202" i="64"/>
  <c r="AC202" i="64"/>
  <c r="AJ188" i="64"/>
  <c r="W182" i="65"/>
  <c r="W198" i="65"/>
  <c r="B128" i="65" s="1"/>
  <c r="W178" i="65"/>
  <c r="B108" i="65" s="1"/>
  <c r="C97" i="66"/>
  <c r="L96" i="66"/>
  <c r="L97" i="66"/>
  <c r="AB129" i="65"/>
  <c r="G129" i="65" s="1"/>
  <c r="B129" i="65"/>
  <c r="D132" i="65"/>
  <c r="W192" i="65"/>
  <c r="B123" i="65" s="1"/>
  <c r="AJ192" i="64"/>
  <c r="AJ178" i="64"/>
  <c r="O108" i="64" s="1"/>
  <c r="AC162" i="64"/>
  <c r="H92" i="64" s="1"/>
  <c r="AC170" i="64"/>
  <c r="AF200" i="64"/>
  <c r="K130" i="64" s="1"/>
  <c r="AB200" i="64"/>
  <c r="Y200" i="64"/>
  <c r="D130" i="64" s="1"/>
  <c r="X200" i="64"/>
  <c r="C130" i="64" s="1"/>
  <c r="Z186" i="64"/>
  <c r="E116" i="64" s="1"/>
  <c r="AN186" i="64"/>
  <c r="S117" i="64" s="1"/>
  <c r="X186" i="64"/>
  <c r="AC186" i="64"/>
  <c r="R130" i="66"/>
  <c r="AM131" i="66"/>
  <c r="R131" i="66" s="1"/>
  <c r="AF184" i="66"/>
  <c r="R115" i="65"/>
  <c r="O124" i="65"/>
  <c r="AJ125" i="65"/>
  <c r="O125" i="65" s="1"/>
  <c r="X192" i="65"/>
  <c r="C123" i="65" s="1"/>
  <c r="AA202" i="64"/>
  <c r="F132" i="64" s="1"/>
  <c r="AB182" i="64"/>
  <c r="AB166" i="64"/>
  <c r="AL198" i="64"/>
  <c r="Q128" i="64" s="1"/>
  <c r="AI198" i="64"/>
  <c r="N129" i="64" s="1"/>
  <c r="AB198" i="64"/>
  <c r="G128" i="64" s="1"/>
  <c r="AF168" i="64"/>
  <c r="K98" i="64" s="1"/>
  <c r="Y168" i="64"/>
  <c r="D98" i="64" s="1"/>
  <c r="AC168" i="64"/>
  <c r="Y176" i="65"/>
  <c r="D106" i="65" s="1"/>
  <c r="AL176" i="65"/>
  <c r="Q106" i="65" s="1"/>
  <c r="AG176" i="65"/>
  <c r="AM186" i="65"/>
  <c r="R116" i="65" s="1"/>
  <c r="AE186" i="65"/>
  <c r="AJ186" i="65"/>
  <c r="Y186" i="65"/>
  <c r="AG186" i="65"/>
  <c r="L116" i="65" s="1"/>
  <c r="AF186" i="65"/>
  <c r="AC186" i="65"/>
  <c r="AD186" i="65"/>
  <c r="AD196" i="65"/>
  <c r="AK196" i="65"/>
  <c r="AE196" i="65"/>
  <c r="J126" i="65" s="1"/>
  <c r="W99" i="66"/>
  <c r="B99" i="66" s="1"/>
  <c r="B98" i="66"/>
  <c r="O114" i="66"/>
  <c r="AM198" i="66"/>
  <c r="R128" i="66" s="1"/>
  <c r="AJ198" i="65"/>
  <c r="O128" i="65" s="1"/>
  <c r="AJ188" i="65"/>
  <c r="AK105" i="66"/>
  <c r="P105" i="66" s="1"/>
  <c r="AN198" i="66"/>
  <c r="S129" i="66" s="1"/>
  <c r="X168" i="66"/>
  <c r="X182" i="66"/>
  <c r="C112" i="66" s="1"/>
  <c r="X152" i="66"/>
  <c r="X194" i="66"/>
  <c r="X150" i="66"/>
  <c r="C80" i="66" s="1"/>
  <c r="D99" i="64"/>
  <c r="AN111" i="64"/>
  <c r="S111" i="64" s="1"/>
  <c r="AJ174" i="64"/>
  <c r="AK200" i="64"/>
  <c r="D107" i="65"/>
  <c r="AK186" i="65"/>
  <c r="P116" i="65" s="1"/>
  <c r="S122" i="65"/>
  <c r="AK180" i="64"/>
  <c r="AJ180" i="64"/>
  <c r="AD180" i="64"/>
  <c r="AB129" i="66"/>
  <c r="G129" i="66" s="1"/>
  <c r="Y150" i="66"/>
  <c r="Y158" i="66"/>
  <c r="Y182" i="66"/>
  <c r="Y196" i="66"/>
  <c r="D126" i="66" s="1"/>
  <c r="Y180" i="66"/>
  <c r="D110" i="66" s="1"/>
  <c r="Y176" i="66"/>
  <c r="D106" i="66" s="1"/>
  <c r="K113" i="66"/>
  <c r="AF123" i="66"/>
  <c r="K123" i="66" s="1"/>
  <c r="C128" i="66"/>
  <c r="AJ129" i="66"/>
  <c r="O129" i="66" s="1"/>
  <c r="AL186" i="66"/>
  <c r="Q116" i="66" s="1"/>
  <c r="AK186" i="66"/>
  <c r="AB186" i="66"/>
  <c r="G116" i="66" s="1"/>
  <c r="Y186" i="66"/>
  <c r="AE174" i="66"/>
  <c r="J104" i="66" s="1"/>
  <c r="AE200" i="66"/>
  <c r="J131" i="66" s="1"/>
  <c r="C122" i="65"/>
  <c r="K130" i="65"/>
  <c r="AC184" i="65"/>
  <c r="H114" i="65" s="1"/>
  <c r="AK184" i="65"/>
  <c r="X184" i="65"/>
  <c r="AO117" i="66"/>
  <c r="T117" i="66" s="1"/>
  <c r="L122" i="66"/>
  <c r="AF166" i="66"/>
  <c r="AE180" i="66"/>
  <c r="J110" i="66" s="1"/>
  <c r="AE188" i="66"/>
  <c r="J130" i="66"/>
  <c r="AF164" i="66"/>
  <c r="Y164" i="66"/>
  <c r="X164" i="66"/>
  <c r="AD176" i="66"/>
  <c r="AB176" i="66"/>
  <c r="G106" i="66" s="1"/>
  <c r="AG176" i="66"/>
  <c r="X176" i="66"/>
  <c r="AE166" i="66"/>
  <c r="J96" i="66" s="1"/>
  <c r="AJ190" i="66"/>
  <c r="X190" i="66"/>
  <c r="AF180" i="66"/>
  <c r="AF200" i="66"/>
  <c r="B78" i="65"/>
  <c r="AB133" i="65"/>
  <c r="G133" i="65" s="1"/>
  <c r="Y166" i="65"/>
  <c r="AD166" i="65"/>
  <c r="I96" i="65" s="1"/>
  <c r="AL111" i="66"/>
  <c r="Q111" i="66" s="1"/>
  <c r="AN113" i="66"/>
  <c r="L115" i="66"/>
  <c r="AC123" i="66"/>
  <c r="H123" i="66" s="1"/>
  <c r="H122" i="66"/>
  <c r="W127" i="66"/>
  <c r="B127" i="66" s="1"/>
  <c r="AL129" i="66"/>
  <c r="Y133" i="66"/>
  <c r="D133" i="66" s="1"/>
  <c r="AB170" i="66"/>
  <c r="AG178" i="66"/>
  <c r="L108" i="66" s="1"/>
  <c r="AK178" i="66"/>
  <c r="P108" i="66" s="1"/>
  <c r="AO192" i="66"/>
  <c r="AJ192" i="66"/>
  <c r="O122" i="66" s="1"/>
  <c r="X192" i="66"/>
  <c r="C122" i="66" s="1"/>
  <c r="AC192" i="66"/>
  <c r="B110" i="65"/>
  <c r="AM184" i="65"/>
  <c r="R114" i="65" s="1"/>
  <c r="C79" i="66"/>
  <c r="D107" i="66"/>
  <c r="G113" i="66"/>
  <c r="X123" i="66"/>
  <c r="C123" i="66" s="1"/>
  <c r="AH125" i="66"/>
  <c r="M125" i="66" s="1"/>
  <c r="AM129" i="66"/>
  <c r="AG133" i="66"/>
  <c r="L133" i="66" s="1"/>
  <c r="AF176" i="66"/>
  <c r="AB182" i="66"/>
  <c r="G112" i="66" s="1"/>
  <c r="Y190" i="66"/>
  <c r="AM192" i="66"/>
  <c r="K128" i="66"/>
  <c r="AB200" i="66"/>
  <c r="X148" i="66"/>
  <c r="C78" i="66" s="1"/>
  <c r="AB168" i="66"/>
  <c r="AJ194" i="66"/>
  <c r="AK194" i="66"/>
  <c r="P124" i="66" s="1"/>
  <c r="AF194" i="66"/>
  <c r="W79" i="65"/>
  <c r="B79" i="65" s="1"/>
  <c r="C117" i="65"/>
  <c r="X178" i="65"/>
  <c r="C108" i="65" s="1"/>
  <c r="Y184" i="65"/>
  <c r="AD174" i="64"/>
  <c r="W200" i="65"/>
  <c r="B131" i="65" s="1"/>
  <c r="AJ200" i="65"/>
  <c r="Y200" i="65"/>
  <c r="D130" i="65" s="1"/>
  <c r="AI103" i="66"/>
  <c r="N103" i="66" s="1"/>
  <c r="AL121" i="66"/>
  <c r="W125" i="66"/>
  <c r="B125" i="66" s="1"/>
  <c r="S128" i="66"/>
  <c r="AB164" i="66"/>
  <c r="Y168" i="66"/>
  <c r="D98" i="66" s="1"/>
  <c r="AJ176" i="66"/>
  <c r="AM178" i="66"/>
  <c r="B110" i="66"/>
  <c r="AF182" i="66"/>
  <c r="K112" i="66" s="1"/>
  <c r="AC186" i="66"/>
  <c r="AL190" i="66"/>
  <c r="Q120" i="66" s="1"/>
  <c r="AG182" i="66"/>
  <c r="AL182" i="66"/>
  <c r="AO182" i="66"/>
  <c r="T112" i="66" s="1"/>
  <c r="AN182" i="66"/>
  <c r="S112" i="66" s="1"/>
  <c r="AN198" i="65"/>
  <c r="Y166" i="66"/>
  <c r="AG196" i="66"/>
  <c r="G128" i="66"/>
  <c r="R122" i="66" l="1"/>
  <c r="R123" i="66"/>
  <c r="T122" i="66"/>
  <c r="T123" i="66"/>
  <c r="S116" i="64"/>
  <c r="Q112" i="66"/>
  <c r="Q113" i="66"/>
  <c r="K96" i="66"/>
  <c r="K97" i="66"/>
  <c r="H116" i="65"/>
  <c r="H117" i="65"/>
  <c r="G96" i="64"/>
  <c r="G97" i="64"/>
  <c r="R117" i="65"/>
  <c r="O130" i="65"/>
  <c r="O131" i="65"/>
  <c r="D88" i="66"/>
  <c r="D89" i="66"/>
  <c r="C82" i="66"/>
  <c r="C83" i="66"/>
  <c r="D127" i="66"/>
  <c r="H133" i="64"/>
  <c r="H132" i="64"/>
  <c r="L113" i="66"/>
  <c r="L112" i="66"/>
  <c r="G94" i="66"/>
  <c r="G95" i="66"/>
  <c r="K107" i="66"/>
  <c r="K106" i="66"/>
  <c r="G100" i="66"/>
  <c r="G101" i="66"/>
  <c r="D115" i="66"/>
  <c r="K130" i="66"/>
  <c r="K131" i="66"/>
  <c r="I106" i="66"/>
  <c r="I107" i="66"/>
  <c r="D81" i="66"/>
  <c r="D80" i="66"/>
  <c r="P130" i="64"/>
  <c r="P131" i="64"/>
  <c r="K116" i="65"/>
  <c r="K117" i="65"/>
  <c r="G112" i="64"/>
  <c r="G113" i="64"/>
  <c r="K114" i="66"/>
  <c r="K115" i="66"/>
  <c r="L133" i="64"/>
  <c r="L132" i="64"/>
  <c r="S129" i="65"/>
  <c r="J114" i="66"/>
  <c r="J115" i="66"/>
  <c r="Q108" i="65"/>
  <c r="Q109" i="65"/>
  <c r="B122" i="65"/>
  <c r="D99" i="66"/>
  <c r="N7" i="11"/>
  <c r="O7" i="11"/>
  <c r="M8" i="11"/>
  <c r="B109" i="65"/>
  <c r="Q107" i="65"/>
  <c r="G129" i="64"/>
  <c r="P109" i="66"/>
  <c r="I104" i="64"/>
  <c r="I105" i="64"/>
  <c r="G98" i="66"/>
  <c r="G99" i="66"/>
  <c r="T113" i="66"/>
  <c r="K111" i="66"/>
  <c r="K110" i="66"/>
  <c r="C94" i="66"/>
  <c r="C95" i="66"/>
  <c r="O104" i="64"/>
  <c r="O105" i="64"/>
  <c r="C98" i="66"/>
  <c r="C99" i="66"/>
  <c r="H98" i="64"/>
  <c r="H99" i="64"/>
  <c r="G131" i="64"/>
  <c r="G130" i="64"/>
  <c r="T114" i="66"/>
  <c r="T115" i="66"/>
  <c r="Q130" i="65"/>
  <c r="Q131" i="65"/>
  <c r="L109" i="66"/>
  <c r="K123" i="65"/>
  <c r="L123" i="65"/>
  <c r="K131" i="64"/>
  <c r="O123" i="66"/>
  <c r="C81" i="66"/>
  <c r="O109" i="64"/>
  <c r="L126" i="66"/>
  <c r="L127" i="66"/>
  <c r="H116" i="66"/>
  <c r="H117" i="66"/>
  <c r="D114" i="65"/>
  <c r="D115" i="65"/>
  <c r="R129" i="66"/>
  <c r="S113" i="66"/>
  <c r="C121" i="66"/>
  <c r="C120" i="66"/>
  <c r="D95" i="66"/>
  <c r="D94" i="66"/>
  <c r="J97" i="66"/>
  <c r="D117" i="66"/>
  <c r="D116" i="66"/>
  <c r="J111" i="66"/>
  <c r="I110" i="64"/>
  <c r="I111" i="64"/>
  <c r="S132" i="64"/>
  <c r="D116" i="65"/>
  <c r="D117" i="65"/>
  <c r="I107" i="64"/>
  <c r="I106" i="64"/>
  <c r="H122" i="65"/>
  <c r="H123" i="65"/>
  <c r="B128" i="66"/>
  <c r="B129" i="66"/>
  <c r="O129" i="65"/>
  <c r="P127" i="64"/>
  <c r="G107" i="66"/>
  <c r="D96" i="66"/>
  <c r="D97" i="66"/>
  <c r="G131" i="66"/>
  <c r="G130" i="66"/>
  <c r="Q129" i="66"/>
  <c r="O120" i="66"/>
  <c r="O121" i="66"/>
  <c r="K94" i="66"/>
  <c r="K95" i="66"/>
  <c r="C114" i="65"/>
  <c r="C115" i="65"/>
  <c r="O110" i="64"/>
  <c r="O111" i="64"/>
  <c r="J105" i="66"/>
  <c r="H117" i="64"/>
  <c r="H116" i="64"/>
  <c r="H101" i="64"/>
  <c r="H100" i="64"/>
  <c r="I122" i="64"/>
  <c r="I123" i="64"/>
  <c r="G123" i="65"/>
  <c r="Q129" i="64"/>
  <c r="K99" i="64"/>
  <c r="H115" i="65"/>
  <c r="Q113" i="65"/>
  <c r="C131" i="64"/>
  <c r="Q117" i="66"/>
  <c r="D112" i="66"/>
  <c r="D113" i="66"/>
  <c r="C125" i="66"/>
  <c r="C124" i="66"/>
  <c r="I116" i="65"/>
  <c r="I117" i="65"/>
  <c r="L106" i="65"/>
  <c r="L107" i="65"/>
  <c r="Q121" i="66"/>
  <c r="P114" i="65"/>
  <c r="P115" i="65"/>
  <c r="P117" i="66"/>
  <c r="P116" i="66"/>
  <c r="P110" i="64"/>
  <c r="P111" i="64"/>
  <c r="P126" i="65"/>
  <c r="P127" i="65"/>
  <c r="J116" i="65"/>
  <c r="J117" i="65"/>
  <c r="C116" i="64"/>
  <c r="C117" i="64"/>
  <c r="I97" i="65"/>
  <c r="I127" i="64"/>
  <c r="I126" i="64"/>
  <c r="H120" i="65"/>
  <c r="H121" i="65"/>
  <c r="J129" i="66"/>
  <c r="D111" i="66"/>
  <c r="H93" i="64"/>
  <c r="F133" i="64"/>
  <c r="D131" i="65"/>
  <c r="O118" i="65"/>
  <c r="O119" i="65"/>
  <c r="I126" i="65"/>
  <c r="I127" i="65"/>
  <c r="N128" i="64"/>
  <c r="B112" i="65"/>
  <c r="B113" i="65"/>
  <c r="P117" i="65"/>
  <c r="E117" i="64"/>
  <c r="Q7" i="11"/>
  <c r="R3" i="11"/>
  <c r="Q8" i="11"/>
  <c r="R108" i="66"/>
  <c r="R109" i="66"/>
  <c r="D96" i="65"/>
  <c r="D97" i="65"/>
  <c r="C106" i="66"/>
  <c r="C107" i="66"/>
  <c r="J118" i="66"/>
  <c r="J119" i="66"/>
  <c r="O107" i="66"/>
  <c r="O106" i="66"/>
  <c r="K124" i="66"/>
  <c r="K125" i="66"/>
  <c r="D120" i="66"/>
  <c r="D121" i="66"/>
  <c r="L106" i="66"/>
  <c r="L107" i="66"/>
  <c r="O123" i="64"/>
  <c r="O122" i="64"/>
  <c r="R115" i="66"/>
  <c r="O118" i="64"/>
  <c r="O119" i="64"/>
  <c r="B115" i="66"/>
  <c r="B114" i="66"/>
  <c r="P106" i="64"/>
  <c r="P125" i="66"/>
  <c r="S3" i="11" l="1"/>
  <c r="R8" i="11"/>
  <c r="O8" i="11"/>
  <c r="M9" i="11"/>
  <c r="N8" i="11"/>
  <c r="P8" i="11"/>
  <c r="M10" i="11" l="1"/>
  <c r="N9" i="11"/>
  <c r="O9" i="11"/>
  <c r="P9" i="11"/>
  <c r="Q9" i="11"/>
  <c r="S9" i="11"/>
  <c r="S10" i="11"/>
  <c r="T3" i="11"/>
  <c r="R9" i="11"/>
  <c r="T10" i="11" l="1"/>
  <c r="T11" i="11"/>
  <c r="U3" i="11"/>
  <c r="N10" i="11"/>
  <c r="M11" i="11"/>
  <c r="O10" i="11"/>
  <c r="P10" i="11"/>
  <c r="Q10" i="11"/>
  <c r="R10" i="11"/>
  <c r="O11" i="11" l="1"/>
  <c r="M12" i="11"/>
  <c r="N11" i="11"/>
  <c r="P11" i="11"/>
  <c r="Q11" i="11"/>
  <c r="R11" i="11"/>
  <c r="S11" i="11"/>
  <c r="U11" i="11"/>
  <c r="U12" i="11"/>
  <c r="V3" i="11"/>
  <c r="W3" i="11" l="1"/>
  <c r="V12" i="11"/>
  <c r="M13" i="11"/>
  <c r="N12" i="11"/>
  <c r="O12" i="11"/>
  <c r="P12" i="11"/>
  <c r="Q12" i="11"/>
  <c r="R12" i="11"/>
  <c r="S12" i="11"/>
  <c r="T12" i="11"/>
  <c r="O13" i="11" l="1"/>
  <c r="M14" i="11"/>
  <c r="N13" i="11"/>
  <c r="P13" i="11"/>
  <c r="Q13" i="11"/>
  <c r="R13" i="11"/>
  <c r="S13" i="11"/>
  <c r="T13" i="11"/>
  <c r="U13" i="11"/>
  <c r="V13" i="11"/>
  <c r="W13" i="11"/>
  <c r="W14" i="11"/>
  <c r="M15" i="11" l="1"/>
  <c r="O14" i="11"/>
  <c r="N14" i="11"/>
  <c r="P14" i="11"/>
  <c r="Q14" i="11"/>
  <c r="R14" i="11"/>
  <c r="S14" i="11"/>
  <c r="T14" i="11"/>
  <c r="U14" i="11"/>
  <c r="V14" i="11"/>
  <c r="N15" i="11" l="1"/>
  <c r="P15" i="11"/>
  <c r="M16" i="11"/>
  <c r="O15" i="11"/>
  <c r="Q15" i="11"/>
  <c r="R15" i="11"/>
  <c r="S15" i="11"/>
  <c r="T15" i="11"/>
  <c r="U15" i="11"/>
  <c r="V15" i="11"/>
  <c r="W15" i="11"/>
  <c r="M17" i="11" l="1"/>
  <c r="O16" i="11"/>
  <c r="N16" i="11"/>
  <c r="P16" i="11"/>
  <c r="Q16" i="11"/>
  <c r="R16" i="11"/>
  <c r="S16" i="11"/>
  <c r="T16" i="11"/>
  <c r="U16" i="11"/>
  <c r="V16" i="11"/>
  <c r="W16" i="11"/>
  <c r="N17" i="11" l="1"/>
  <c r="O17" i="11"/>
  <c r="M18" i="11"/>
  <c r="P17" i="11"/>
  <c r="Q17" i="11"/>
  <c r="R17" i="11"/>
  <c r="S17" i="11"/>
  <c r="T17" i="11"/>
  <c r="U17" i="11"/>
  <c r="V17" i="11"/>
  <c r="W17" i="11"/>
  <c r="N18" i="11" l="1"/>
  <c r="O18" i="11"/>
  <c r="M19" i="11"/>
  <c r="P18" i="11"/>
  <c r="Q18" i="11"/>
  <c r="R18" i="11"/>
  <c r="S18" i="11"/>
  <c r="T18" i="11"/>
  <c r="U18" i="11"/>
  <c r="V18" i="11"/>
  <c r="W18" i="11"/>
  <c r="O19" i="11" l="1"/>
  <c r="N19" i="11"/>
  <c r="M20" i="11"/>
  <c r="P19" i="11"/>
  <c r="Q19" i="11"/>
  <c r="R19" i="11"/>
  <c r="S19" i="11"/>
  <c r="T19" i="11"/>
  <c r="U19" i="11"/>
  <c r="V19" i="11"/>
  <c r="W19" i="11"/>
  <c r="O20" i="11" l="1"/>
  <c r="N20" i="11"/>
  <c r="M21" i="11"/>
  <c r="P20" i="11"/>
  <c r="Q20" i="11"/>
  <c r="R20" i="11"/>
  <c r="S20" i="11"/>
  <c r="T20" i="11"/>
  <c r="U20" i="11"/>
  <c r="V20" i="11"/>
  <c r="W20" i="11"/>
  <c r="O21" i="11" l="1"/>
  <c r="M22" i="11"/>
  <c r="N21" i="11"/>
  <c r="P21" i="11"/>
  <c r="Q21" i="11"/>
  <c r="R21" i="11"/>
  <c r="S21" i="11"/>
  <c r="T21" i="11"/>
  <c r="U21" i="11"/>
  <c r="V21" i="11"/>
  <c r="W21" i="11"/>
  <c r="N22" i="11" l="1"/>
  <c r="O22" i="11"/>
  <c r="M23" i="11"/>
  <c r="P22" i="11"/>
  <c r="Q22" i="11"/>
  <c r="R22" i="11"/>
  <c r="S22" i="11"/>
  <c r="T22" i="11"/>
  <c r="U22" i="11"/>
  <c r="V22" i="11"/>
  <c r="W22" i="11"/>
  <c r="O23" i="11" l="1"/>
  <c r="M24" i="11"/>
  <c r="N23" i="11"/>
  <c r="P23" i="11"/>
  <c r="Q23" i="11"/>
  <c r="R23" i="11"/>
  <c r="S23" i="11"/>
  <c r="T23" i="11"/>
  <c r="U23" i="11"/>
  <c r="V23" i="11"/>
  <c r="W23" i="11"/>
  <c r="M25" i="11" l="1"/>
  <c r="N24" i="11"/>
  <c r="O24" i="11"/>
  <c r="P24" i="11"/>
  <c r="Q24" i="11"/>
  <c r="R24" i="11"/>
  <c r="S24" i="11"/>
  <c r="T24" i="11"/>
  <c r="U24" i="11"/>
  <c r="V24" i="11"/>
  <c r="W24" i="11"/>
  <c r="N25" i="11" l="1"/>
  <c r="O25" i="11"/>
  <c r="P25" i="11"/>
  <c r="Q25" i="11"/>
  <c r="R25" i="11"/>
  <c r="S25" i="11"/>
  <c r="T25" i="11"/>
  <c r="U25" i="11"/>
  <c r="V25" i="11"/>
  <c r="W25" i="11"/>
</calcChain>
</file>

<file path=xl/sharedStrings.xml><?xml version="1.0" encoding="utf-8"?>
<sst xmlns="http://schemas.openxmlformats.org/spreadsheetml/2006/main" count="5265" uniqueCount="416">
  <si>
    <t>Size</t>
  </si>
  <si>
    <t>6"</t>
  </si>
  <si>
    <t>8"</t>
  </si>
  <si>
    <t>10"</t>
  </si>
  <si>
    <t>12"</t>
  </si>
  <si>
    <t>14"</t>
  </si>
  <si>
    <t>16"</t>
  </si>
  <si>
    <t>18"</t>
  </si>
  <si>
    <t>20"</t>
  </si>
  <si>
    <t>22"</t>
  </si>
  <si>
    <t>24"</t>
  </si>
  <si>
    <t>26"</t>
  </si>
  <si>
    <t>28"</t>
  </si>
  <si>
    <t>30"</t>
  </si>
  <si>
    <t>32"</t>
  </si>
  <si>
    <t>34"</t>
  </si>
  <si>
    <t>36"</t>
  </si>
  <si>
    <t>38"</t>
  </si>
  <si>
    <t>40"</t>
  </si>
  <si>
    <t>42"</t>
  </si>
  <si>
    <t>44"</t>
  </si>
  <si>
    <t>46"</t>
  </si>
  <si>
    <t>48"</t>
  </si>
  <si>
    <t xml:space="preserve">Remarks: </t>
  </si>
  <si>
    <t>1. Prices may be changed without notices.</t>
  </si>
  <si>
    <t>2. Prices are in Thai Baht and not included VAT</t>
  </si>
  <si>
    <t>MODEL : 1-PFR</t>
  </si>
  <si>
    <t>PERFORATED GRILLE PRICE LIST</t>
  </si>
  <si>
    <t>4"</t>
  </si>
  <si>
    <t>SIZE</t>
  </si>
  <si>
    <t>LINEAR BAR GRILLE PRICE LIST</t>
  </si>
  <si>
    <t>MODEL : 1-LBG</t>
  </si>
  <si>
    <t>EGGCRATE GRILLE PRICE LIST</t>
  </si>
  <si>
    <t>Price/Foot</t>
  </si>
  <si>
    <t>MODEL : 1-EGC</t>
  </si>
  <si>
    <t>RETURN AIR GRILLE PRICE LIST</t>
  </si>
  <si>
    <t>LINEAR SLOT DIFFUSER PRICE LIST</t>
  </si>
  <si>
    <t>MODEL : LSD</t>
  </si>
  <si>
    <t>1-LSD</t>
  </si>
  <si>
    <t>2-LSD</t>
  </si>
  <si>
    <t>3-LSD</t>
  </si>
  <si>
    <t>4-LSD</t>
  </si>
  <si>
    <t>5-LSD</t>
  </si>
  <si>
    <t>6-LSD</t>
  </si>
  <si>
    <t>8-LSD</t>
  </si>
  <si>
    <t>SINGLE DEFLECTION SUPPLY AIR GRILLE PRICE LIST</t>
  </si>
  <si>
    <t>MODEL : 2-WSG</t>
  </si>
  <si>
    <t>DOUBLE DEFLECTION SUPPLY AIR GRILLE PRICE LIST</t>
  </si>
  <si>
    <t>MODEL : 4-WSG</t>
  </si>
  <si>
    <t>MODEL : ASD</t>
  </si>
  <si>
    <t>CEILING SQUARE DIFFUSER PRICE LIST</t>
  </si>
  <si>
    <t>6"x6"</t>
  </si>
  <si>
    <t>8"x8"</t>
  </si>
  <si>
    <t>9"x9"</t>
  </si>
  <si>
    <t>10"x10"</t>
  </si>
  <si>
    <t>12"x12"</t>
  </si>
  <si>
    <t>14"x14"</t>
  </si>
  <si>
    <t>15"x15"</t>
  </si>
  <si>
    <t>16"x16"</t>
  </si>
  <si>
    <t>18"x18"</t>
  </si>
  <si>
    <t>20"x20"</t>
  </si>
  <si>
    <t>22"x22"</t>
  </si>
  <si>
    <t>24"x24"</t>
  </si>
  <si>
    <t>Price</t>
  </si>
  <si>
    <t>With Damper</t>
  </si>
  <si>
    <t>Without Damper</t>
  </si>
  <si>
    <t>26"x26"</t>
  </si>
  <si>
    <t>28"x28"</t>
  </si>
  <si>
    <t>MODEL : CSD, CSD-D, CSD-F</t>
  </si>
  <si>
    <t>CEILING ROUND DIFFUSER PRICE LIST</t>
  </si>
  <si>
    <t>MODEL : RD</t>
  </si>
  <si>
    <t>OPPOSED BLADE VOLUME DAMPER</t>
  </si>
  <si>
    <t>MODEL : 1-OBD</t>
  </si>
  <si>
    <t xml:space="preserve">       4-ASD                 3-ASD                2-ASD                 1-ASD</t>
  </si>
  <si>
    <t xml:space="preserve">       4-CSD                  3-CSD                2-CSD                1-CSD</t>
  </si>
  <si>
    <t>4-WSG-H</t>
  </si>
  <si>
    <t>4-WSG-HF</t>
  </si>
  <si>
    <t>4-WSG-V</t>
  </si>
  <si>
    <t>4-WSG-VF</t>
  </si>
  <si>
    <t>2-WSG-H</t>
  </si>
  <si>
    <t>2-WSG-HF</t>
  </si>
  <si>
    <t>2-WSG-V</t>
  </si>
  <si>
    <t>2-WSG-VF</t>
  </si>
  <si>
    <t>1-HRG-R</t>
  </si>
  <si>
    <t>1-HRG</t>
  </si>
  <si>
    <t>MODEL : 1-HRG, 1-HRG-R</t>
  </si>
  <si>
    <t>Aluminium Filter - 1" Frame Thickness</t>
  </si>
  <si>
    <t>JET DIFFUSER PRICE LIST</t>
  </si>
  <si>
    <t>MODEL : JD</t>
  </si>
  <si>
    <t>3. Anodized Aluminium - plus 5%</t>
  </si>
  <si>
    <t>4. White Powder Coating - plus 25%</t>
  </si>
  <si>
    <t>Update 12-5-2008</t>
  </si>
  <si>
    <t>3. Standard in White Powder Coating</t>
  </si>
  <si>
    <t>3. White Powder Coating - plus 20% (1-PFR)</t>
  </si>
  <si>
    <t>4. Removable Type White Powder Coating - plus 35% (1-PFR-R)</t>
  </si>
  <si>
    <t>3. White Powder Coating - plus 20% (1-EGC)</t>
  </si>
  <si>
    <t>4. Removable Type White Powder Coating - plus 35% (1-EGC-R)</t>
  </si>
  <si>
    <t>CEILING SWIRL DIFFUSER PRICE LIST</t>
  </si>
  <si>
    <t>MODEL : SWL</t>
  </si>
  <si>
    <t>WD</t>
  </si>
  <si>
    <t>Perforate</t>
  </si>
  <si>
    <t>สี+ถอด</t>
  </si>
  <si>
    <t>laser</t>
  </si>
  <si>
    <t>รวม</t>
  </si>
  <si>
    <t>Round</t>
  </si>
  <si>
    <t>3. Standard finishing in White Powder Coating</t>
  </si>
  <si>
    <t>Update 27-05-2010</t>
  </si>
  <si>
    <t>4. Frame made from Extruded Aluminium,</t>
  </si>
  <si>
    <t xml:space="preserve">   Swirl Plate made from steel.</t>
  </si>
  <si>
    <t>ROUND EXHAUST LOUVER PRICE LIST</t>
  </si>
  <si>
    <t>MODEL : REL</t>
  </si>
  <si>
    <t>3. Material Stainless Steel</t>
  </si>
  <si>
    <t>Update 12-5-2010</t>
  </si>
  <si>
    <t>Update 29-7-2011</t>
  </si>
  <si>
    <t>MODEL : 1-RAL</t>
  </si>
  <si>
    <t>1-RAL</t>
  </si>
  <si>
    <t xml:space="preserve">4. White Powder Coating - plus 25% </t>
  </si>
  <si>
    <t>4. Motorized Damper On/Off 24V or 230V = 5000 baht/Unit</t>
  </si>
  <si>
    <t>6. Motorized Damper Spring Return 24V or 230V = 8000 baht/Unit</t>
  </si>
  <si>
    <t>5. Motorized Damper On/Off Modulating 24V or 230V = 6500 baht/Unit</t>
  </si>
  <si>
    <t>3. Hand Gear = 600 Baht/Unit</t>
  </si>
  <si>
    <t>3. Finishing in standard white, bronze, or</t>
  </si>
  <si>
    <t xml:space="preserve">    black powder coating.</t>
  </si>
  <si>
    <t>3. Painting - plus 25%</t>
  </si>
  <si>
    <t>Update 03-09-2563 (2020)</t>
  </si>
  <si>
    <t>(PLASTIC) DOUBLE DEFLECTION SUPPLY AIR GRILLE</t>
  </si>
  <si>
    <t>(PLASTIC) RETURN AIR GRILLE</t>
  </si>
  <si>
    <t>3. Painting - plus 25% (1-HRG)</t>
  </si>
  <si>
    <t>4. Removable Type - plus 15% (1-HRG-R)</t>
  </si>
  <si>
    <t>5. Removable Type &amp; Painting - plus 35% (1-HRG-R)</t>
  </si>
  <si>
    <t>50"</t>
  </si>
  <si>
    <t>52"</t>
  </si>
  <si>
    <t>54"</t>
  </si>
  <si>
    <t>56"</t>
  </si>
  <si>
    <t>58"</t>
  </si>
  <si>
    <t>60"</t>
  </si>
  <si>
    <t>62"</t>
  </si>
  <si>
    <t>64"</t>
  </si>
  <si>
    <t>66"</t>
  </si>
  <si>
    <t>68"</t>
  </si>
  <si>
    <t>70"</t>
  </si>
  <si>
    <t>72"</t>
  </si>
  <si>
    <t>74"</t>
  </si>
  <si>
    <t>76"</t>
  </si>
  <si>
    <t>78"</t>
  </si>
  <si>
    <t>80"</t>
  </si>
  <si>
    <t>Update 02-09-2021</t>
  </si>
  <si>
    <t>Update 02-09-2021 (2 ก.ย. 2564)</t>
  </si>
  <si>
    <t>* Price may be changed without notices.</t>
  </si>
  <si>
    <t>DUCT VOLUME DAMPER รุ่น VD</t>
  </si>
  <si>
    <t>MODEL : 4-WSG-V(PL) , 4-WSG-H(PL)</t>
  </si>
  <si>
    <t>CEILING ROUND FLAT DIFFUSER PRICE LIST</t>
  </si>
  <si>
    <t>MODEL : RD-F, RD-F(WD)</t>
  </si>
  <si>
    <t>Diffuser</t>
  </si>
  <si>
    <t>Damper</t>
  </si>
  <si>
    <t>3. Finishing in standard white powder coated</t>
  </si>
  <si>
    <t>Update 7-12-2020</t>
  </si>
  <si>
    <t>RD-F สีขาว</t>
  </si>
  <si>
    <t>RD-F(WD) สีขาว</t>
  </si>
  <si>
    <t>PRICE LIST</t>
  </si>
  <si>
    <t>Return / Exhaust / Fresh / Transfer air grille</t>
  </si>
  <si>
    <t>Return / Exhaust / Fresh / Transfer air grille w/Damper</t>
  </si>
  <si>
    <t>1-HRG(WD)</t>
  </si>
  <si>
    <t>OBD</t>
  </si>
  <si>
    <t xml:space="preserve"> </t>
  </si>
  <si>
    <t>1-HRG-R(WD)</t>
  </si>
  <si>
    <t>2-WSG-V, 2-WSG-H</t>
  </si>
  <si>
    <t>2-WSG-V(WD), 2-WSG-H(WD)</t>
  </si>
  <si>
    <t xml:space="preserve">Return / Exhaust / Fresh / Transfer air grille - Removable </t>
  </si>
  <si>
    <t>2-WSG-V-R, 2-WSG-H-R</t>
  </si>
  <si>
    <t>2-WSG-V-R(WD), 2-WSG-H-R(WD)</t>
  </si>
  <si>
    <t>Aluminium Louver</t>
  </si>
  <si>
    <t>1-AL</t>
  </si>
  <si>
    <t>1-AL(WD)</t>
  </si>
  <si>
    <t>Aluminium Louver w/Damper</t>
  </si>
  <si>
    <t xml:space="preserve">Rain Proof Louver </t>
  </si>
  <si>
    <t>Rain Proof Louver w/Damper</t>
  </si>
  <si>
    <t>1-RAL(WD)</t>
  </si>
  <si>
    <t>Single delection supply air grille</t>
  </si>
  <si>
    <t>Single delection supply air grille w /Damper</t>
  </si>
  <si>
    <t>Return / Exhaust / Fresh / Transfer air grille - Removable w/Damper</t>
  </si>
  <si>
    <t>Single delection supply air grille - Removable</t>
  </si>
  <si>
    <t>Single delection supply air grille - Removable w/Damper</t>
  </si>
  <si>
    <t>Double deflection supply air grille</t>
  </si>
  <si>
    <t>Double deflection supply air grille w/Damper</t>
  </si>
  <si>
    <t>4-WSG-V, 4-WSG-H</t>
  </si>
  <si>
    <t>4-WSG-V(WD), 4-WSG-H(WD)</t>
  </si>
  <si>
    <t>Adjustable Ceiling Diffuser</t>
  </si>
  <si>
    <t>Adjustable Ceiling Diffuser w/Damper</t>
  </si>
  <si>
    <t>ADCD</t>
  </si>
  <si>
    <t>ADCD(WD)</t>
  </si>
  <si>
    <t>Eggcrate Grille - Removable Type</t>
  </si>
  <si>
    <t>Eggcrate Grille - Removable Type w/Damper</t>
  </si>
  <si>
    <t>1-EGC-R</t>
  </si>
  <si>
    <t>1-EGC-R(WD)</t>
  </si>
  <si>
    <t>Drum Jet Louver</t>
  </si>
  <si>
    <t>SDL</t>
  </si>
  <si>
    <t>SDL(WD)</t>
  </si>
  <si>
    <t>Drum Jet Louver w/Damper</t>
  </si>
  <si>
    <t>Jet Diffuser</t>
  </si>
  <si>
    <t>JD</t>
  </si>
  <si>
    <t>Jet Diffuser w/Damper</t>
  </si>
  <si>
    <t>JD(WD), JD-N(WD)</t>
  </si>
  <si>
    <t>JD-N</t>
  </si>
  <si>
    <t>JD-A</t>
  </si>
  <si>
    <t>JD, JD-N, JD-A</t>
  </si>
  <si>
    <t>Butterfly Damper</t>
  </si>
  <si>
    <t>-</t>
  </si>
  <si>
    <t>Perforated Grille</t>
  </si>
  <si>
    <t>Perforated Grille w/Damper</t>
  </si>
  <si>
    <t>1-PFR-R</t>
  </si>
  <si>
    <t>1-PFR-R(WD)</t>
  </si>
  <si>
    <t>Service Panel</t>
  </si>
  <si>
    <t>Black Synthetic / Nylon Filter</t>
  </si>
  <si>
    <t>F ใยดำ, F ไนล่อนดำ</t>
  </si>
  <si>
    <t>White Synthetic, Frame Thk 1"</t>
  </si>
  <si>
    <t>Filter ใยขาว</t>
  </si>
  <si>
    <t>ใยดำ</t>
  </si>
  <si>
    <t>ใยขาว</t>
  </si>
  <si>
    <t>Aluminum Filter, Frame Thk 1"</t>
  </si>
  <si>
    <t>Aluminum Filter, Frame Thk 2"</t>
  </si>
  <si>
    <t>1" Alu Filter</t>
  </si>
  <si>
    <t>2" Alu Filter</t>
  </si>
  <si>
    <t>Update : JULY 2023</t>
  </si>
  <si>
    <t>Opposed Blade Volume Damper (OBD)</t>
  </si>
  <si>
    <t>Table</t>
  </si>
  <si>
    <t>Anodized</t>
  </si>
  <si>
    <t>White</t>
  </si>
  <si>
    <t>Powder Coated</t>
  </si>
  <si>
    <t>Aluminum</t>
  </si>
  <si>
    <t>x</t>
  </si>
  <si>
    <t>9"</t>
  </si>
  <si>
    <t>15"</t>
  </si>
  <si>
    <t xml:space="preserve">Model : </t>
  </si>
  <si>
    <t>4,3,2,1-ASD</t>
  </si>
  <si>
    <t>4,3,2,1-ASD(WD)</t>
  </si>
  <si>
    <t>Ceiling Diffuser แบบคอตรง</t>
  </si>
  <si>
    <t>Ceiling Diffuser แบบคอบาน</t>
  </si>
  <si>
    <t>4,3,2,1-CSD, CSD-F, CSD-D</t>
  </si>
  <si>
    <t>4,3,2,1-CSD(WD), CSD-F(WD), CSD-D(WD)</t>
  </si>
  <si>
    <t>PRICE LIST - CEILING DIFFUSER</t>
  </si>
  <si>
    <t>Ceiling Diffuser แบบคอตรง w/Damper</t>
  </si>
  <si>
    <t>Ceiling Diffuser แบบคอบาน w/Damper</t>
  </si>
  <si>
    <t>(1.2 Baht / in2, Min.50 Baht)</t>
  </si>
  <si>
    <t>(2.4 Baht / in2, Min.50 Baht)</t>
  </si>
  <si>
    <t>(0.6 Baht / in2, Min.50 Baht)</t>
  </si>
  <si>
    <t>(1.0 Baht / in2, Min.50 Baht)</t>
  </si>
  <si>
    <t>PRICE LIST - ROUND CEILING DIFFUSER</t>
  </si>
  <si>
    <t>Round Ceiling Diffuser</t>
  </si>
  <si>
    <t>RD</t>
  </si>
  <si>
    <t>Round Ceiling Diffuser w/Damper</t>
  </si>
  <si>
    <t>RD(WD)</t>
  </si>
  <si>
    <t>RD-F</t>
  </si>
  <si>
    <t>RD-F(WD)</t>
  </si>
  <si>
    <t>Round Flat Ceiling Diffuser w/Damper</t>
  </si>
  <si>
    <t>Round Flat Ceiling Diffuser</t>
  </si>
  <si>
    <t>Aluminium</t>
  </si>
  <si>
    <t>(Non coating)</t>
  </si>
  <si>
    <t>White/Bronze</t>
  </si>
  <si>
    <t>Round Butterfly Damper</t>
  </si>
  <si>
    <t>BD</t>
  </si>
  <si>
    <t xml:space="preserve">Ceiling Retangular Diffuser </t>
  </si>
  <si>
    <t>แบบคอตรง</t>
  </si>
  <si>
    <t>Ceiling Retangular Diffuser w/Damper</t>
  </si>
  <si>
    <t>4,3,2,1 ARD</t>
  </si>
  <si>
    <t>4,3,2,1 ARD(WD)</t>
  </si>
  <si>
    <t>แบบคอบาน</t>
  </si>
  <si>
    <t>4,3,2,1 CRD</t>
  </si>
  <si>
    <t>4,3,2,1 CRD(WD)</t>
  </si>
  <si>
    <t>7-LSD</t>
  </si>
  <si>
    <t>9-LSD</t>
  </si>
  <si>
    <t>10-LSD</t>
  </si>
  <si>
    <t>11-LSD</t>
  </si>
  <si>
    <t>12-LSD</t>
  </si>
  <si>
    <t>13-LSD</t>
  </si>
  <si>
    <t>14-LSD</t>
  </si>
  <si>
    <t>15-LSD</t>
  </si>
  <si>
    <t>16-LSD</t>
  </si>
  <si>
    <t>2"</t>
  </si>
  <si>
    <t>5"</t>
  </si>
  <si>
    <t>11"</t>
  </si>
  <si>
    <t>3 1/2"</t>
  </si>
  <si>
    <t>6 1/2"</t>
  </si>
  <si>
    <t>9 1/2"</t>
  </si>
  <si>
    <t>12 1/2"</t>
  </si>
  <si>
    <t>15 1/2"</t>
  </si>
  <si>
    <t>18 1/2"</t>
  </si>
  <si>
    <t>21 1/2"</t>
  </si>
  <si>
    <t>24 1/2"</t>
  </si>
  <si>
    <t>17"</t>
  </si>
  <si>
    <t>23"</t>
  </si>
  <si>
    <t>Price / 1 Ft.</t>
  </si>
  <si>
    <t xml:space="preserve"> Powder Coated</t>
  </si>
  <si>
    <t>Opening Size</t>
  </si>
  <si>
    <t>(mm)</t>
  </si>
  <si>
    <t>Price / 1 M</t>
  </si>
  <si>
    <t>Model : LSD</t>
  </si>
  <si>
    <r>
      <t>PRICE LIST</t>
    </r>
    <r>
      <rPr>
        <b/>
        <sz val="12"/>
        <rFont val="Arial Narrow"/>
        <family val="2"/>
      </rPr>
      <t xml:space="preserve"> - Linear Slot Diffuser</t>
    </r>
  </si>
  <si>
    <t>Neck Size</t>
  </si>
  <si>
    <t>(inch)</t>
  </si>
  <si>
    <r>
      <t>PRICE LIST</t>
    </r>
    <r>
      <rPr>
        <b/>
        <sz val="12"/>
        <rFont val="Arial Narrow"/>
        <family val="2"/>
      </rPr>
      <t xml:space="preserve"> - Linear Bar Grille</t>
    </r>
  </si>
  <si>
    <t>Model : LBG</t>
  </si>
  <si>
    <t>Adjustable Blade</t>
  </si>
  <si>
    <t>ADJ</t>
  </si>
  <si>
    <t>Condensing Grille</t>
  </si>
  <si>
    <t>(Galvanized Steel,0.5mm., finished with White Powder Coated)</t>
  </si>
  <si>
    <t>Model : VD</t>
  </si>
  <si>
    <t>Duct Volume Damper (Lever)</t>
  </si>
  <si>
    <t>Duct Volume Damper (Hand Gear)</t>
  </si>
  <si>
    <t>Model : VD-G</t>
  </si>
  <si>
    <t>Motorized Duct Volume Damper</t>
  </si>
  <si>
    <t>Model : VD-M</t>
  </si>
  <si>
    <t>Duct Gravity Damper</t>
  </si>
  <si>
    <t>Model : GVD</t>
  </si>
  <si>
    <t>On/Off</t>
  </si>
  <si>
    <t>Spring Return</t>
  </si>
  <si>
    <t>24V</t>
  </si>
  <si>
    <t>220V</t>
  </si>
  <si>
    <t>220V Prop.</t>
  </si>
  <si>
    <t>5Nm</t>
  </si>
  <si>
    <t>10Nm</t>
  </si>
  <si>
    <t>24V   Prop.</t>
  </si>
  <si>
    <t>4Nm</t>
  </si>
  <si>
    <t>Damper Actuator (Motor)</t>
  </si>
  <si>
    <t>Hand</t>
  </si>
  <si>
    <t>Gear</t>
  </si>
  <si>
    <t>1-LTG10-R</t>
  </si>
  <si>
    <t>1-LTG10-R(WD)</t>
  </si>
  <si>
    <t>ค่าปั๊มรูละ</t>
  </si>
  <si>
    <t>บาท</t>
  </si>
  <si>
    <t>จำนวน</t>
  </si>
  <si>
    <t>รู</t>
  </si>
  <si>
    <t>1-LTG15-R</t>
  </si>
  <si>
    <t>1-LTG15-R(WD)</t>
  </si>
  <si>
    <t>1-LTG20-R</t>
  </si>
  <si>
    <t>1-LTG20-R(WD)</t>
  </si>
  <si>
    <t>Lattice Grille (10x10 mm) w/Damper</t>
  </si>
  <si>
    <t>Lattice Grille (10x10 mm)</t>
  </si>
  <si>
    <t>Lattice Grille (15x15 mm)</t>
  </si>
  <si>
    <t>Lattice Grille (15x15 mm) w/Damper</t>
  </si>
  <si>
    <t>Lattice Grille (20x20 mm)</t>
  </si>
  <si>
    <t>Lattice Grille (20x20 mm) w/Damper</t>
  </si>
  <si>
    <t>SWD</t>
  </si>
  <si>
    <t>SWD(WD)</t>
  </si>
  <si>
    <t>Swirl Diffuser</t>
  </si>
  <si>
    <t>Swirl Diffuser w/Damper</t>
  </si>
  <si>
    <t>พ่นสี</t>
  </si>
  <si>
    <t>Laser</t>
  </si>
  <si>
    <t xml:space="preserve">Model  : </t>
  </si>
  <si>
    <t>1-CDG</t>
  </si>
  <si>
    <t>4,3,2,1-CSD-F</t>
  </si>
  <si>
    <t>4 Ways Perforated Ceiling Diffuser</t>
  </si>
  <si>
    <t>4,3,2,1-CSD-F(WD)</t>
  </si>
  <si>
    <t xml:space="preserve"> -</t>
  </si>
  <si>
    <t>Face Size</t>
  </si>
  <si>
    <t>Flat Plate Ceiling Diffuser</t>
  </si>
  <si>
    <t>FPD</t>
  </si>
  <si>
    <t>FPD(WD)</t>
  </si>
  <si>
    <t>Type 2 : Neck Size = 18x18 in</t>
  </si>
  <si>
    <t>Type 1 : Neck Size = 12x12 in</t>
  </si>
  <si>
    <t>w/Damper</t>
  </si>
  <si>
    <t>Return Air Grille</t>
  </si>
  <si>
    <t>Return Air Grille - Removable</t>
  </si>
  <si>
    <t>PRICE LIST - T-BAR CEILING DIFFUSER / RETURN AIR GRILLES</t>
  </si>
  <si>
    <r>
      <t xml:space="preserve">Model : </t>
    </r>
    <r>
      <rPr>
        <sz val="12"/>
        <rFont val="Arial Narrow"/>
        <family val="2"/>
      </rPr>
      <t>4-PFR</t>
    </r>
  </si>
  <si>
    <r>
      <t xml:space="preserve">Model : </t>
    </r>
    <r>
      <rPr>
        <sz val="12"/>
        <rFont val="Arial Narrow"/>
        <family val="2"/>
      </rPr>
      <t>4-PFR(WD)</t>
    </r>
  </si>
  <si>
    <r>
      <t xml:space="preserve">Model : </t>
    </r>
    <r>
      <rPr>
        <sz val="12"/>
        <rFont val="Arial Narrow"/>
        <family val="2"/>
      </rPr>
      <t>1-HRG-F</t>
    </r>
  </si>
  <si>
    <r>
      <t xml:space="preserve">Model : </t>
    </r>
    <r>
      <rPr>
        <sz val="12"/>
        <rFont val="Arial Narrow"/>
        <family val="2"/>
      </rPr>
      <t>1-HRG-RF</t>
    </r>
  </si>
  <si>
    <t>Update 15 Jan 2024</t>
  </si>
  <si>
    <t>PRICE LIST - PLASTIC DIFFUSER &amp; GRILLE</t>
  </si>
  <si>
    <t>4-ASD(PL)</t>
  </si>
  <si>
    <t>Nominal</t>
  </si>
  <si>
    <t>Face</t>
  </si>
  <si>
    <t>Neck</t>
  </si>
  <si>
    <t>( 8" x 8" )</t>
  </si>
  <si>
    <t>( 10" x 10" )</t>
  </si>
  <si>
    <t>( 12" x 12" )</t>
  </si>
  <si>
    <t>( 14" x 14" )</t>
  </si>
  <si>
    <t>( 20" x 20" )</t>
  </si>
  <si>
    <t>Ceiling</t>
  </si>
  <si>
    <t>Not</t>
  </si>
  <si>
    <t>Painted</t>
  </si>
  <si>
    <t>4-ASD(PL)(WD)</t>
  </si>
  <si>
    <t>Square Ceiling Diffuser</t>
  </si>
  <si>
    <t>Square Ceiling Diffuser w/Damper</t>
  </si>
  <si>
    <t>RD(PL)</t>
  </si>
  <si>
    <t>RD(PL)(WD)</t>
  </si>
  <si>
    <t>Linear Slot Diffuser</t>
  </si>
  <si>
    <t>LSD(PL)</t>
  </si>
  <si>
    <t>No. of Slot</t>
  </si>
  <si>
    <t>1-LSD(PL)</t>
  </si>
  <si>
    <t>2-LSD(PL)</t>
  </si>
  <si>
    <t>3-LSD(PL)</t>
  </si>
  <si>
    <t>4-LSD(PL)</t>
  </si>
  <si>
    <t>5-LSD(PL)</t>
  </si>
  <si>
    <t>Price /  Ft.</t>
  </si>
  <si>
    <t>Not Painted</t>
  </si>
  <si>
    <t>Linear Bar Grille</t>
  </si>
  <si>
    <t>Price /  Sq.in.</t>
  </si>
  <si>
    <r>
      <t xml:space="preserve">Model : </t>
    </r>
    <r>
      <rPr>
        <sz val="12"/>
        <rFont val="Arial Narrow"/>
        <family val="2"/>
      </rPr>
      <t>LBG(PL)</t>
    </r>
  </si>
  <si>
    <t>M</t>
  </si>
  <si>
    <t>=</t>
  </si>
  <si>
    <t>ราคาไม่รวม VAT</t>
  </si>
  <si>
    <t>in</t>
  </si>
  <si>
    <t>Linear Slot สีอบขาว</t>
  </si>
  <si>
    <t>Square Ceiling Diffuser w/Damper สีอบขาว</t>
  </si>
  <si>
    <t>Round Ceiling Diffuser w/Damper สีอบขาว</t>
  </si>
  <si>
    <t>Update : JAN 2025</t>
  </si>
  <si>
    <t>Sheet</t>
  </si>
  <si>
    <t>1-HRG,2-WSG TB</t>
  </si>
  <si>
    <t>Model</t>
  </si>
  <si>
    <t>Table id</t>
  </si>
  <si>
    <t>2-WSG</t>
  </si>
  <si>
    <t>Table ID</t>
  </si>
  <si>
    <t>Sheet Name</t>
  </si>
  <si>
    <t>1-HRG, 2-WSG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</si>
</sst>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0"/>
      <name val="Arial"/>
      <charset val="222"/>
    </font>
    <font>
      <sz val="8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9"/>
      <name val="Arial Narrow"/>
      <family val="2"/>
    </font>
    <font>
      <b/>
      <u/>
      <sz val="10"/>
      <name val="Arial Narrow"/>
      <family val="2"/>
    </font>
    <font>
      <b/>
      <sz val="9"/>
      <name val="Arial Narrow"/>
      <family val="2"/>
    </font>
    <font>
      <sz val="12"/>
      <name val="Arial Narrow"/>
      <family val="2"/>
    </font>
    <font>
      <b/>
      <u/>
      <sz val="12"/>
      <name val="Arial Narrow"/>
      <family val="2"/>
    </font>
    <font>
      <b/>
      <sz val="12"/>
      <name val="Arial Narrow"/>
      <family val="2"/>
    </font>
    <font>
      <b/>
      <sz val="26"/>
      <color rgb="FF0070C0"/>
      <name val="Arial Narrow"/>
      <family val="2"/>
    </font>
    <font>
      <b/>
      <sz val="24"/>
      <color rgb="FF0070C0"/>
      <name val="Arial Narrow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9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/>
      <diagonal/>
    </border>
    <border>
      <left style="dotted">
        <color indexed="64"/>
      </left>
      <right style="thin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dotted">
        <color indexed="64"/>
      </right>
      <top/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6" fillId="0" borderId="0" applyFont="0" applyFill="0" applyBorder="0" applyAlignment="0" applyProtection="0"/>
    <xf numFmtId="0" fontId="6" fillId="0" borderId="0"/>
  </cellStyleXfs>
  <cellXfs count="506">
    <xf numFmtId="0" fontId="0" fillId="0" borderId="0" xfId="0"/>
    <xf numFmtId="0" fontId="2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" fontId="4" fillId="0" borderId="1" xfId="1" applyNumberFormat="1" applyFont="1" applyBorder="1" applyAlignment="1">
      <alignment horizontal="center"/>
    </xf>
    <xf numFmtId="1" fontId="4" fillId="0" borderId="3" xfId="1" applyNumberFormat="1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1" fontId="4" fillId="0" borderId="11" xfId="1" applyNumberFormat="1" applyFont="1" applyBorder="1" applyAlignment="1">
      <alignment horizontal="center"/>
    </xf>
    <xf numFmtId="1" fontId="4" fillId="0" borderId="6" xfId="1" applyNumberFormat="1" applyFont="1" applyBorder="1" applyAlignment="1">
      <alignment horizontal="center"/>
    </xf>
    <xf numFmtId="1" fontId="4" fillId="0" borderId="10" xfId="1" applyNumberFormat="1" applyFont="1" applyBorder="1" applyAlignment="1">
      <alignment horizontal="center"/>
    </xf>
    <xf numFmtId="43" fontId="3" fillId="0" borderId="20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43" fontId="3" fillId="0" borderId="19" xfId="1" applyFont="1" applyBorder="1" applyAlignment="1">
      <alignment horizontal="center"/>
    </xf>
    <xf numFmtId="1" fontId="4" fillId="0" borderId="14" xfId="1" applyNumberFormat="1" applyFont="1" applyBorder="1" applyAlignment="1">
      <alignment horizontal="center"/>
    </xf>
    <xf numFmtId="1" fontId="4" fillId="0" borderId="12" xfId="1" applyNumberFormat="1" applyFont="1" applyBorder="1" applyAlignment="1">
      <alignment horizontal="center"/>
    </xf>
    <xf numFmtId="1" fontId="4" fillId="0" borderId="13" xfId="1" applyNumberFormat="1" applyFont="1" applyBorder="1" applyAlignment="1">
      <alignment horizontal="center"/>
    </xf>
    <xf numFmtId="0" fontId="3" fillId="0" borderId="18" xfId="2" applyFont="1" applyBorder="1" applyAlignment="1">
      <alignment horizontal="center"/>
    </xf>
    <xf numFmtId="0" fontId="3" fillId="0" borderId="17" xfId="2" applyFont="1" applyBorder="1" applyAlignment="1">
      <alignment horizontal="center"/>
    </xf>
    <xf numFmtId="0" fontId="3" fillId="0" borderId="15" xfId="2" applyFont="1" applyBorder="1" applyAlignment="1">
      <alignment horizontal="center"/>
    </xf>
    <xf numFmtId="0" fontId="3" fillId="0" borderId="16" xfId="2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5" xfId="0" applyBorder="1" applyAlignment="1">
      <alignment horizontal="center"/>
    </xf>
    <xf numFmtId="3" fontId="0" fillId="0" borderId="15" xfId="0" applyNumberFormat="1" applyBorder="1" applyAlignment="1">
      <alignment horizontal="center"/>
    </xf>
    <xf numFmtId="3" fontId="0" fillId="0" borderId="16" xfId="0" applyNumberForma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26" xfId="0" applyFont="1" applyBorder="1" applyAlignment="1">
      <alignment horizontal="center"/>
    </xf>
    <xf numFmtId="0" fontId="3" fillId="0" borderId="27" xfId="0" applyFont="1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3" fillId="0" borderId="30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2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0" fillId="0" borderId="16" xfId="0" applyBorder="1" applyAlignment="1">
      <alignment horizontal="center"/>
    </xf>
    <xf numFmtId="3" fontId="0" fillId="0" borderId="14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3" fontId="0" fillId="0" borderId="8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3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3" fontId="0" fillId="0" borderId="7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3" fontId="0" fillId="0" borderId="12" xfId="0" applyNumberFormat="1" applyBorder="1" applyAlignment="1">
      <alignment horizontal="center"/>
    </xf>
    <xf numFmtId="3" fontId="0" fillId="0" borderId="13" xfId="0" applyNumberFormat="1" applyBorder="1" applyAlignment="1">
      <alignment horizontal="center"/>
    </xf>
    <xf numFmtId="0" fontId="4" fillId="0" borderId="0" xfId="0" applyFont="1"/>
    <xf numFmtId="0" fontId="4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0" fillId="2" borderId="0" xfId="0" applyFill="1"/>
    <xf numFmtId="1" fontId="0" fillId="0" borderId="0" xfId="0" applyNumberFormat="1"/>
    <xf numFmtId="0" fontId="3" fillId="0" borderId="34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4" fillId="0" borderId="36" xfId="0" applyFont="1" applyBorder="1" applyAlignment="1">
      <alignment horizontal="center"/>
    </xf>
    <xf numFmtId="0" fontId="4" fillId="0" borderId="37" xfId="0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0" fontId="4" fillId="0" borderId="39" xfId="0" applyFont="1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0" fontId="4" fillId="0" borderId="42" xfId="0" applyFont="1" applyBorder="1" applyAlignment="1">
      <alignment horizontal="center"/>
    </xf>
    <xf numFmtId="0" fontId="4" fillId="0" borderId="43" xfId="0" applyFont="1" applyBorder="1" applyAlignment="1">
      <alignment horizontal="center"/>
    </xf>
    <xf numFmtId="0" fontId="4" fillId="0" borderId="44" xfId="0" applyFont="1" applyBorder="1" applyAlignment="1">
      <alignment horizontal="center"/>
    </xf>
    <xf numFmtId="0" fontId="4" fillId="0" borderId="45" xfId="0" applyFont="1" applyBorder="1" applyAlignment="1">
      <alignment horizontal="center"/>
    </xf>
    <xf numFmtId="0" fontId="4" fillId="0" borderId="4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47" xfId="0" applyFont="1" applyBorder="1" applyAlignment="1">
      <alignment horizontal="center"/>
    </xf>
    <xf numFmtId="0" fontId="4" fillId="0" borderId="24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4" fillId="0" borderId="48" xfId="0" applyFont="1" applyBorder="1" applyAlignment="1">
      <alignment horizontal="center"/>
    </xf>
    <xf numFmtId="0" fontId="3" fillId="0" borderId="49" xfId="0" applyFont="1" applyBorder="1" applyAlignment="1">
      <alignment horizontal="center"/>
    </xf>
    <xf numFmtId="0" fontId="4" fillId="0" borderId="50" xfId="0" applyFont="1" applyBorder="1" applyAlignment="1">
      <alignment horizontal="center"/>
    </xf>
    <xf numFmtId="0" fontId="4" fillId="0" borderId="51" xfId="0" applyFont="1" applyBorder="1" applyAlignment="1">
      <alignment horizontal="center"/>
    </xf>
    <xf numFmtId="0" fontId="4" fillId="0" borderId="52" xfId="0" applyFont="1" applyBorder="1" applyAlignment="1">
      <alignment horizontal="center"/>
    </xf>
    <xf numFmtId="0" fontId="4" fillId="0" borderId="53" xfId="0" applyFont="1" applyBorder="1" applyAlignment="1">
      <alignment horizontal="center"/>
    </xf>
    <xf numFmtId="0" fontId="4" fillId="0" borderId="54" xfId="0" applyFont="1" applyBorder="1" applyAlignment="1">
      <alignment horizontal="center"/>
    </xf>
    <xf numFmtId="0" fontId="8" fillId="0" borderId="53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right" vertical="center"/>
    </xf>
    <xf numFmtId="0" fontId="8" fillId="0" borderId="37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1" fontId="7" fillId="0" borderId="53" xfId="0" applyNumberFormat="1" applyFont="1" applyBorder="1" applyAlignment="1">
      <alignment horizontal="center" vertical="center"/>
    </xf>
    <xf numFmtId="1" fontId="7" fillId="0" borderId="37" xfId="0" applyNumberFormat="1" applyFont="1" applyBorder="1" applyAlignment="1">
      <alignment horizontal="center" vertical="center"/>
    </xf>
    <xf numFmtId="1" fontId="7" fillId="0" borderId="46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1" fontId="7" fillId="0" borderId="54" xfId="0" applyNumberFormat="1" applyFont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7" fillId="0" borderId="52" xfId="0" applyNumberFormat="1" applyFont="1" applyBorder="1" applyAlignment="1">
      <alignment horizontal="center" vertical="center"/>
    </xf>
    <xf numFmtId="1" fontId="7" fillId="0" borderId="6" xfId="0" applyNumberFormat="1" applyFont="1" applyBorder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" fontId="7" fillId="3" borderId="11" xfId="0" applyNumberFormat="1" applyFont="1" applyFill="1" applyBorder="1" applyAlignment="1">
      <alignment horizontal="center" vertical="center"/>
    </xf>
    <xf numFmtId="1" fontId="7" fillId="3" borderId="54" xfId="0" applyNumberFormat="1" applyFont="1" applyFill="1" applyBorder="1" applyAlignment="1">
      <alignment horizontal="center" vertical="center"/>
    </xf>
    <xf numFmtId="1" fontId="7" fillId="3" borderId="6" xfId="0" applyNumberFormat="1" applyFont="1" applyFill="1" applyBorder="1" applyAlignment="1">
      <alignment horizontal="center" vertical="center"/>
    </xf>
    <xf numFmtId="1" fontId="7" fillId="3" borderId="10" xfId="0" applyNumberFormat="1" applyFont="1" applyFill="1" applyBorder="1" applyAlignment="1">
      <alignment horizontal="center" vertical="center"/>
    </xf>
    <xf numFmtId="1" fontId="7" fillId="3" borderId="52" xfId="0" applyNumberFormat="1" applyFont="1" applyFill="1" applyBorder="1" applyAlignment="1">
      <alignment horizontal="center" vertical="center"/>
    </xf>
    <xf numFmtId="1" fontId="7" fillId="3" borderId="37" xfId="0" applyNumberFormat="1" applyFont="1" applyFill="1" applyBorder="1" applyAlignment="1">
      <alignment horizontal="center" vertical="center"/>
    </xf>
    <xf numFmtId="1" fontId="7" fillId="3" borderId="53" xfId="0" applyNumberFormat="1" applyFont="1" applyFill="1" applyBorder="1" applyAlignment="1">
      <alignment horizontal="center" vertical="center"/>
    </xf>
    <xf numFmtId="1" fontId="7" fillId="3" borderId="1" xfId="0" applyNumberFormat="1" applyFont="1" applyFill="1" applyBorder="1" applyAlignment="1">
      <alignment horizontal="center" vertical="center"/>
    </xf>
    <xf numFmtId="0" fontId="8" fillId="0" borderId="51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" fontId="7" fillId="0" borderId="51" xfId="0" applyNumberFormat="1" applyFont="1" applyBorder="1" applyAlignment="1">
      <alignment horizontal="center" vertical="center"/>
    </xf>
    <xf numFmtId="1" fontId="7" fillId="0" borderId="3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7" fillId="0" borderId="12" xfId="0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0" borderId="54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54" xfId="0" applyFont="1" applyFill="1" applyBorder="1" applyAlignment="1">
      <alignment horizontal="center" vertical="center"/>
    </xf>
    <xf numFmtId="0" fontId="7" fillId="0" borderId="5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51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53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7" fillId="0" borderId="46" xfId="0" applyFont="1" applyBorder="1" applyAlignment="1">
      <alignment horizontal="center" vertical="center"/>
    </xf>
    <xf numFmtId="0" fontId="7" fillId="0" borderId="55" xfId="0" applyFont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2" borderId="37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53" xfId="0" applyFont="1" applyFill="1" applyBorder="1" applyAlignment="1">
      <alignment horizontal="center" vertical="center"/>
    </xf>
    <xf numFmtId="4" fontId="0" fillId="0" borderId="0" xfId="0" applyNumberFormat="1"/>
    <xf numFmtId="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4" fontId="10" fillId="0" borderId="0" xfId="0" applyNumberFormat="1" applyFont="1" applyAlignment="1">
      <alignment horizontal="center"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2" fillId="0" borderId="39" xfId="0" applyFont="1" applyBorder="1" applyAlignment="1">
      <alignment horizontal="center" vertical="center"/>
    </xf>
    <xf numFmtId="0" fontId="12" fillId="0" borderId="41" xfId="0" applyFont="1" applyBorder="1" applyAlignment="1">
      <alignment horizontal="center" vertical="center"/>
    </xf>
    <xf numFmtId="0" fontId="12" fillId="0" borderId="56" xfId="0" applyFont="1" applyBorder="1" applyAlignment="1">
      <alignment horizontal="center" vertical="center"/>
    </xf>
    <xf numFmtId="0" fontId="12" fillId="0" borderId="42" xfId="0" applyFont="1" applyBorder="1" applyAlignment="1">
      <alignment horizontal="center" vertical="center"/>
    </xf>
    <xf numFmtId="0" fontId="12" fillId="0" borderId="44" xfId="0" applyFont="1" applyBorder="1" applyAlignment="1">
      <alignment horizontal="center" vertical="center"/>
    </xf>
    <xf numFmtId="0" fontId="12" fillId="0" borderId="57" xfId="0" applyFont="1" applyBorder="1" applyAlignment="1">
      <alignment horizontal="center" vertical="center"/>
    </xf>
    <xf numFmtId="0" fontId="12" fillId="0" borderId="27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58" xfId="0" applyFont="1" applyBorder="1" applyAlignment="1">
      <alignment horizontal="center" vertical="center"/>
    </xf>
    <xf numFmtId="3" fontId="10" fillId="0" borderId="38" xfId="0" applyNumberFormat="1" applyFont="1" applyBorder="1" applyAlignment="1">
      <alignment horizontal="center" vertical="center"/>
    </xf>
    <xf numFmtId="3" fontId="10" fillId="0" borderId="47" xfId="0" applyNumberFormat="1" applyFont="1" applyBorder="1" applyAlignment="1">
      <alignment horizontal="center" vertical="center"/>
    </xf>
    <xf numFmtId="3" fontId="10" fillId="0" borderId="1" xfId="0" applyNumberFormat="1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3" fontId="10" fillId="0" borderId="31" xfId="0" applyNumberFormat="1" applyFont="1" applyBorder="1" applyAlignment="1">
      <alignment horizontal="center" vertical="center"/>
    </xf>
    <xf numFmtId="3" fontId="10" fillId="0" borderId="59" xfId="0" applyNumberFormat="1" applyFont="1" applyBorder="1" applyAlignment="1">
      <alignment horizontal="center" vertical="center"/>
    </xf>
    <xf numFmtId="0" fontId="12" fillId="0" borderId="60" xfId="0" applyFont="1" applyBorder="1" applyAlignment="1">
      <alignment horizontal="center" vertical="center"/>
    </xf>
    <xf numFmtId="3" fontId="10" fillId="0" borderId="61" xfId="0" applyNumberFormat="1" applyFont="1" applyBorder="1" applyAlignment="1">
      <alignment horizontal="center" vertical="center"/>
    </xf>
    <xf numFmtId="3" fontId="10" fillId="0" borderId="62" xfId="0" applyNumberFormat="1" applyFont="1" applyBorder="1" applyAlignment="1">
      <alignment horizontal="center" vertical="center"/>
    </xf>
    <xf numFmtId="3" fontId="10" fillId="2" borderId="1" xfId="0" applyNumberFormat="1" applyFont="1" applyFill="1" applyBorder="1" applyAlignment="1">
      <alignment horizontal="center" vertical="center"/>
    </xf>
    <xf numFmtId="0" fontId="12" fillId="0" borderId="63" xfId="0" applyFont="1" applyBorder="1" applyAlignment="1">
      <alignment horizontal="center" vertical="center"/>
    </xf>
    <xf numFmtId="3" fontId="10" fillId="0" borderId="48" xfId="0" applyNumberFormat="1" applyFont="1" applyBorder="1" applyAlignment="1">
      <alignment horizontal="center" vertical="center"/>
    </xf>
    <xf numFmtId="3" fontId="10" fillId="0" borderId="64" xfId="0" applyNumberFormat="1" applyFont="1" applyBorder="1" applyAlignment="1">
      <alignment horizontal="center" vertical="center"/>
    </xf>
    <xf numFmtId="0" fontId="12" fillId="2" borderId="65" xfId="0" applyFont="1" applyFill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3" fontId="10" fillId="0" borderId="0" xfId="0" applyNumberFormat="1" applyFont="1" applyAlignment="1">
      <alignment vertical="center"/>
    </xf>
    <xf numFmtId="3" fontId="10" fillId="0" borderId="0" xfId="0" applyNumberFormat="1" applyFont="1" applyAlignment="1">
      <alignment horizontal="center" vertical="center"/>
    </xf>
    <xf numFmtId="4" fontId="10" fillId="5" borderId="47" xfId="0" applyNumberFormat="1" applyFont="1" applyFill="1" applyBorder="1" applyAlignment="1">
      <alignment horizontal="center" vertical="center"/>
    </xf>
    <xf numFmtId="2" fontId="10" fillId="5" borderId="0" xfId="0" applyNumberFormat="1" applyFont="1" applyFill="1" applyAlignment="1">
      <alignment horizontal="center" vertical="center"/>
    </xf>
    <xf numFmtId="0" fontId="10" fillId="5" borderId="0" xfId="0" applyFont="1" applyFill="1" applyAlignment="1">
      <alignment vertical="center"/>
    </xf>
    <xf numFmtId="0" fontId="10" fillId="5" borderId="0" xfId="0" applyFont="1" applyFill="1" applyAlignment="1">
      <alignment horizontal="center" vertical="center"/>
    </xf>
    <xf numFmtId="2" fontId="10" fillId="5" borderId="0" xfId="0" applyNumberFormat="1" applyFont="1" applyFill="1" applyAlignment="1">
      <alignment vertical="center"/>
    </xf>
    <xf numFmtId="2" fontId="10" fillId="0" borderId="0" xfId="0" applyNumberFormat="1" applyFont="1" applyAlignment="1">
      <alignment vertical="center"/>
    </xf>
    <xf numFmtId="0" fontId="12" fillId="6" borderId="65" xfId="0" applyFont="1" applyFill="1" applyBorder="1" applyAlignment="1">
      <alignment horizontal="center" vertical="center"/>
    </xf>
    <xf numFmtId="0" fontId="12" fillId="6" borderId="66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12" fillId="6" borderId="14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0" fillId="0" borderId="67" xfId="0" applyFont="1" applyBorder="1" applyAlignment="1">
      <alignment horizontal="center" vertical="center"/>
    </xf>
    <xf numFmtId="0" fontId="10" fillId="0" borderId="68" xfId="0" applyFont="1" applyBorder="1" applyAlignment="1">
      <alignment horizontal="center" vertical="center"/>
    </xf>
    <xf numFmtId="0" fontId="10" fillId="0" borderId="69" xfId="0" applyFont="1" applyBorder="1" applyAlignment="1">
      <alignment horizontal="center" vertical="center"/>
    </xf>
    <xf numFmtId="0" fontId="10" fillId="0" borderId="70" xfId="0" applyFont="1" applyBorder="1" applyAlignment="1">
      <alignment horizontal="center" vertical="center"/>
    </xf>
    <xf numFmtId="0" fontId="10" fillId="0" borderId="71" xfId="0" applyFont="1" applyBorder="1" applyAlignment="1">
      <alignment horizontal="center" vertical="center"/>
    </xf>
    <xf numFmtId="0" fontId="10" fillId="0" borderId="72" xfId="0" applyFont="1" applyBorder="1" applyAlignment="1">
      <alignment horizontal="center" vertical="center"/>
    </xf>
    <xf numFmtId="0" fontId="10" fillId="0" borderId="73" xfId="0" applyFont="1" applyBorder="1" applyAlignment="1">
      <alignment horizontal="center" vertical="center"/>
    </xf>
    <xf numFmtId="0" fontId="10" fillId="0" borderId="74" xfId="0" applyFont="1" applyBorder="1" applyAlignment="1">
      <alignment horizontal="center" vertical="center"/>
    </xf>
    <xf numFmtId="0" fontId="10" fillId="0" borderId="75" xfId="0" applyFont="1" applyBorder="1" applyAlignment="1">
      <alignment horizontal="center" vertical="center"/>
    </xf>
    <xf numFmtId="0" fontId="10" fillId="0" borderId="76" xfId="0" applyFont="1" applyBorder="1" applyAlignment="1">
      <alignment horizontal="center" vertical="center"/>
    </xf>
    <xf numFmtId="0" fontId="10" fillId="0" borderId="77" xfId="0" applyFont="1" applyBorder="1" applyAlignment="1">
      <alignment horizontal="center" vertical="center"/>
    </xf>
    <xf numFmtId="0" fontId="10" fillId="0" borderId="78" xfId="0" applyFont="1" applyBorder="1" applyAlignment="1">
      <alignment horizontal="center" vertical="center"/>
    </xf>
    <xf numFmtId="0" fontId="10" fillId="0" borderId="79" xfId="0" applyFont="1" applyBorder="1" applyAlignment="1">
      <alignment horizontal="center" vertical="center"/>
    </xf>
    <xf numFmtId="0" fontId="10" fillId="0" borderId="80" xfId="0" applyFont="1" applyBorder="1" applyAlignment="1">
      <alignment horizontal="center" vertical="center"/>
    </xf>
    <xf numFmtId="0" fontId="10" fillId="0" borderId="81" xfId="0" applyFont="1" applyBorder="1" applyAlignment="1">
      <alignment horizontal="center" vertical="center"/>
    </xf>
    <xf numFmtId="0" fontId="10" fillId="0" borderId="82" xfId="0" applyFont="1" applyBorder="1" applyAlignment="1">
      <alignment horizontal="center" vertical="center"/>
    </xf>
    <xf numFmtId="0" fontId="10" fillId="0" borderId="83" xfId="0" applyFont="1" applyBorder="1" applyAlignment="1">
      <alignment horizontal="center" vertical="center"/>
    </xf>
    <xf numFmtId="0" fontId="10" fillId="0" borderId="84" xfId="0" applyFont="1" applyBorder="1" applyAlignment="1">
      <alignment horizontal="center" vertical="center"/>
    </xf>
    <xf numFmtId="0" fontId="10" fillId="0" borderId="85" xfId="0" applyFont="1" applyBorder="1" applyAlignment="1">
      <alignment horizontal="center" vertical="center"/>
    </xf>
    <xf numFmtId="0" fontId="10" fillId="0" borderId="86" xfId="0" applyFont="1" applyBorder="1" applyAlignment="1">
      <alignment horizontal="center" vertical="center"/>
    </xf>
    <xf numFmtId="0" fontId="12" fillId="5" borderId="0" xfId="0" applyFont="1" applyFill="1" applyAlignment="1">
      <alignment horizontal="center" vertical="center"/>
    </xf>
    <xf numFmtId="4" fontId="12" fillId="0" borderId="0" xfId="0" applyNumberFormat="1" applyFont="1" applyAlignment="1">
      <alignment horizontal="center" vertical="center"/>
    </xf>
    <xf numFmtId="0" fontId="3" fillId="0" borderId="63" xfId="0" applyFont="1" applyBorder="1" applyAlignment="1">
      <alignment horizontal="center"/>
    </xf>
    <xf numFmtId="0" fontId="4" fillId="0" borderId="61" xfId="0" applyFont="1" applyBorder="1" applyAlignment="1">
      <alignment horizontal="center"/>
    </xf>
    <xf numFmtId="0" fontId="4" fillId="0" borderId="65" xfId="0" applyFont="1" applyBorder="1" applyAlignment="1">
      <alignment horizontal="center"/>
    </xf>
    <xf numFmtId="0" fontId="4" fillId="0" borderId="87" xfId="0" applyFont="1" applyBorder="1" applyAlignment="1">
      <alignment horizontal="center"/>
    </xf>
    <xf numFmtId="0" fontId="4" fillId="0" borderId="88" xfId="0" applyFont="1" applyBorder="1" applyAlignment="1">
      <alignment horizontal="center"/>
    </xf>
    <xf numFmtId="3" fontId="10" fillId="0" borderId="75" xfId="0" applyNumberFormat="1" applyFont="1" applyBorder="1" applyAlignment="1">
      <alignment horizontal="center" vertical="center"/>
    </xf>
    <xf numFmtId="3" fontId="10" fillId="0" borderId="74" xfId="0" applyNumberFormat="1" applyFont="1" applyBorder="1" applyAlignment="1">
      <alignment horizontal="center" vertical="center"/>
    </xf>
    <xf numFmtId="3" fontId="10" fillId="0" borderId="79" xfId="0" applyNumberFormat="1" applyFont="1" applyBorder="1" applyAlignment="1">
      <alignment horizontal="center" vertical="center"/>
    </xf>
    <xf numFmtId="3" fontId="10" fillId="0" borderId="73" xfId="0" applyNumberFormat="1" applyFont="1" applyBorder="1" applyAlignment="1">
      <alignment horizontal="center" vertical="center"/>
    </xf>
    <xf numFmtId="3" fontId="10" fillId="0" borderId="76" xfId="0" applyNumberFormat="1" applyFont="1" applyBorder="1" applyAlignment="1">
      <alignment horizontal="center" vertical="center"/>
    </xf>
    <xf numFmtId="3" fontId="10" fillId="0" borderId="70" xfId="0" applyNumberFormat="1" applyFont="1" applyBorder="1" applyAlignment="1">
      <alignment horizontal="center" vertical="center"/>
    </xf>
    <xf numFmtId="3" fontId="10" fillId="0" borderId="80" xfId="0" applyNumberFormat="1" applyFont="1" applyBorder="1" applyAlignment="1">
      <alignment horizontal="center" vertical="center"/>
    </xf>
    <xf numFmtId="3" fontId="10" fillId="0" borderId="68" xfId="0" applyNumberFormat="1" applyFont="1" applyBorder="1" applyAlignment="1">
      <alignment horizontal="center" vertical="center"/>
    </xf>
    <xf numFmtId="3" fontId="10" fillId="0" borderId="77" xfId="0" applyNumberFormat="1" applyFont="1" applyBorder="1" applyAlignment="1">
      <alignment horizontal="center" vertical="center"/>
    </xf>
    <xf numFmtId="3" fontId="10" fillId="0" borderId="69" xfId="0" applyNumberFormat="1" applyFont="1" applyBorder="1" applyAlignment="1">
      <alignment horizontal="center" vertical="center"/>
    </xf>
    <xf numFmtId="3" fontId="10" fillId="0" borderId="81" xfId="0" applyNumberFormat="1" applyFont="1" applyBorder="1" applyAlignment="1">
      <alignment horizontal="center" vertical="center"/>
    </xf>
    <xf numFmtId="3" fontId="10" fillId="0" borderId="67" xfId="0" applyNumberFormat="1" applyFont="1" applyBorder="1" applyAlignment="1">
      <alignment horizontal="center" vertical="center"/>
    </xf>
    <xf numFmtId="3" fontId="10" fillId="0" borderId="78" xfId="0" applyNumberFormat="1" applyFont="1" applyBorder="1" applyAlignment="1">
      <alignment horizontal="center" vertical="center"/>
    </xf>
    <xf numFmtId="3" fontId="10" fillId="0" borderId="72" xfId="0" applyNumberFormat="1" applyFont="1" applyBorder="1" applyAlignment="1">
      <alignment horizontal="center" vertical="center"/>
    </xf>
    <xf numFmtId="3" fontId="10" fillId="0" borderId="82" xfId="0" applyNumberFormat="1" applyFont="1" applyBorder="1" applyAlignment="1">
      <alignment horizontal="center" vertical="center"/>
    </xf>
    <xf numFmtId="3" fontId="10" fillId="0" borderId="71" xfId="0" applyNumberFormat="1" applyFont="1" applyBorder="1" applyAlignment="1">
      <alignment horizontal="center" vertical="center"/>
    </xf>
    <xf numFmtId="3" fontId="10" fillId="0" borderId="83" xfId="0" applyNumberFormat="1" applyFont="1" applyBorder="1" applyAlignment="1">
      <alignment horizontal="center" vertical="center"/>
    </xf>
    <xf numFmtId="3" fontId="10" fillId="0" borderId="84" xfId="0" applyNumberFormat="1" applyFont="1" applyBorder="1" applyAlignment="1">
      <alignment horizontal="center" vertical="center"/>
    </xf>
    <xf numFmtId="3" fontId="10" fillId="0" borderId="85" xfId="0" applyNumberFormat="1" applyFont="1" applyBorder="1" applyAlignment="1">
      <alignment horizontal="center" vertical="center"/>
    </xf>
    <xf numFmtId="3" fontId="10" fillId="0" borderId="86" xfId="0" applyNumberFormat="1" applyFont="1" applyBorder="1" applyAlignment="1">
      <alignment horizontal="center" vertical="center"/>
    </xf>
    <xf numFmtId="3" fontId="10" fillId="7" borderId="61" xfId="0" applyNumberFormat="1" applyFont="1" applyFill="1" applyBorder="1" applyAlignment="1">
      <alignment horizontal="center" vertical="center"/>
    </xf>
    <xf numFmtId="3" fontId="10" fillId="7" borderId="31" xfId="0" applyNumberFormat="1" applyFont="1" applyFill="1" applyBorder="1" applyAlignment="1">
      <alignment horizontal="center" vertical="center"/>
    </xf>
    <xf numFmtId="3" fontId="10" fillId="7" borderId="48" xfId="0" applyNumberFormat="1" applyFont="1" applyFill="1" applyBorder="1" applyAlignment="1">
      <alignment horizontal="center" vertical="center"/>
    </xf>
    <xf numFmtId="3" fontId="10" fillId="7" borderId="38" xfId="0" applyNumberFormat="1" applyFont="1" applyFill="1" applyBorder="1" applyAlignment="1">
      <alignment horizontal="center" vertical="center"/>
    </xf>
    <xf numFmtId="0" fontId="0" fillId="0" borderId="66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88" xfId="0" applyBorder="1" applyAlignment="1">
      <alignment horizontal="center"/>
    </xf>
    <xf numFmtId="0" fontId="10" fillId="8" borderId="0" xfId="0" applyFont="1" applyFill="1" applyAlignment="1">
      <alignment vertical="center"/>
    </xf>
    <xf numFmtId="2" fontId="10" fillId="8" borderId="0" xfId="0" applyNumberFormat="1" applyFont="1" applyFill="1" applyAlignment="1">
      <alignment vertical="center"/>
    </xf>
    <xf numFmtId="0" fontId="12" fillId="8" borderId="0" xfId="0" applyFont="1" applyFill="1" applyAlignment="1">
      <alignment horizontal="center" vertical="center"/>
    </xf>
    <xf numFmtId="0" fontId="10" fillId="8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4" fontId="13" fillId="0" borderId="0" xfId="0" applyNumberFormat="1" applyFont="1" applyAlignment="1">
      <alignment horizontal="center"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5" fillId="0" borderId="0" xfId="0" applyFont="1" applyAlignment="1">
      <alignment horizontal="left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right" vertical="center"/>
    </xf>
    <xf numFmtId="0" fontId="13" fillId="0" borderId="0" xfId="0" applyFont="1" applyAlignment="1">
      <alignment horizontal="left" vertical="center"/>
    </xf>
    <xf numFmtId="0" fontId="13" fillId="9" borderId="89" xfId="0" applyFont="1" applyFill="1" applyBorder="1" applyAlignment="1">
      <alignment horizontal="center" vertical="center"/>
    </xf>
    <xf numFmtId="0" fontId="13" fillId="9" borderId="90" xfId="0" applyFont="1" applyFill="1" applyBorder="1" applyAlignment="1">
      <alignment horizontal="center" vertical="center"/>
    </xf>
    <xf numFmtId="0" fontId="13" fillId="9" borderId="91" xfId="0" applyFont="1" applyFill="1" applyBorder="1" applyAlignment="1">
      <alignment horizontal="center" vertical="center"/>
    </xf>
    <xf numFmtId="0" fontId="13" fillId="9" borderId="5" xfId="0" applyFont="1" applyFill="1" applyBorder="1" applyAlignment="1">
      <alignment horizontal="center" vertical="center"/>
    </xf>
    <xf numFmtId="0" fontId="13" fillId="9" borderId="31" xfId="0" applyFont="1" applyFill="1" applyBorder="1" applyAlignment="1">
      <alignment horizontal="center" vertical="center"/>
    </xf>
    <xf numFmtId="0" fontId="13" fillId="9" borderId="14" xfId="0" applyFont="1" applyFill="1" applyBorder="1" applyAlignment="1">
      <alignment horizontal="center" vertical="center"/>
    </xf>
    <xf numFmtId="0" fontId="15" fillId="9" borderId="66" xfId="0" applyFont="1" applyFill="1" applyBorder="1" applyAlignment="1">
      <alignment horizontal="center" vertical="center"/>
    </xf>
    <xf numFmtId="0" fontId="15" fillId="9" borderId="5" xfId="0" applyFont="1" applyFill="1" applyBorder="1" applyAlignment="1">
      <alignment horizontal="center" vertical="center"/>
    </xf>
    <xf numFmtId="0" fontId="15" fillId="9" borderId="14" xfId="0" applyFont="1" applyFill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91" xfId="0" applyFont="1" applyBorder="1" applyAlignment="1">
      <alignment horizontal="center" vertical="center"/>
    </xf>
    <xf numFmtId="0" fontId="10" fillId="2" borderId="0" xfId="0" applyFont="1" applyFill="1" applyAlignment="1">
      <alignment vertical="center"/>
    </xf>
    <xf numFmtId="4" fontId="10" fillId="2" borderId="0" xfId="0" applyNumberFormat="1" applyFont="1" applyFill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3" fontId="10" fillId="10" borderId="1" xfId="0" applyNumberFormat="1" applyFont="1" applyFill="1" applyBorder="1" applyAlignment="1">
      <alignment horizontal="center" vertical="center"/>
    </xf>
    <xf numFmtId="3" fontId="10" fillId="11" borderId="1" xfId="0" applyNumberFormat="1" applyFont="1" applyFill="1" applyBorder="1" applyAlignment="1">
      <alignment horizontal="center" vertical="center"/>
    </xf>
    <xf numFmtId="3" fontId="10" fillId="12" borderId="1" xfId="0" applyNumberFormat="1" applyFont="1" applyFill="1" applyBorder="1" applyAlignment="1">
      <alignment horizontal="center" vertical="center"/>
    </xf>
    <xf numFmtId="0" fontId="15" fillId="9" borderId="89" xfId="0" applyFont="1" applyFill="1" applyBorder="1" applyAlignment="1">
      <alignment horizontal="center" vertical="center"/>
    </xf>
    <xf numFmtId="0" fontId="15" fillId="9" borderId="65" xfId="0" applyFont="1" applyFill="1" applyBorder="1" applyAlignment="1">
      <alignment horizontal="center" vertical="center"/>
    </xf>
    <xf numFmtId="0" fontId="15" fillId="9" borderId="4" xfId="0" applyFont="1" applyFill="1" applyBorder="1" applyAlignment="1">
      <alignment horizontal="center" vertical="center"/>
    </xf>
    <xf numFmtId="0" fontId="15" fillId="9" borderId="3" xfId="0" applyFont="1" applyFill="1" applyBorder="1" applyAlignment="1">
      <alignment horizontal="center" vertical="center"/>
    </xf>
    <xf numFmtId="0" fontId="13" fillId="0" borderId="92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5" fillId="0" borderId="53" xfId="0" applyFont="1" applyBorder="1" applyAlignment="1">
      <alignment horizontal="center" vertical="center"/>
    </xf>
    <xf numFmtId="0" fontId="15" fillId="0" borderId="46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5" fillId="0" borderId="52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0" fontId="13" fillId="0" borderId="53" xfId="0" applyFont="1" applyBorder="1" applyAlignment="1">
      <alignment horizontal="center" vertical="center"/>
    </xf>
    <xf numFmtId="0" fontId="13" fillId="0" borderId="37" xfId="0" applyFont="1" applyBorder="1" applyAlignment="1">
      <alignment horizontal="center" vertical="center"/>
    </xf>
    <xf numFmtId="0" fontId="13" fillId="0" borderId="46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5" fillId="0" borderId="54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3" fillId="0" borderId="54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52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5" fillId="0" borderId="51" xfId="0" applyFont="1" applyBorder="1" applyAlignment="1">
      <alignment horizontal="center" vertical="center"/>
    </xf>
    <xf numFmtId="0" fontId="15" fillId="0" borderId="9" xfId="0" applyFont="1" applyBorder="1" applyAlignment="1">
      <alignment horizontal="center" vertical="center"/>
    </xf>
    <xf numFmtId="0" fontId="13" fillId="0" borderId="51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3" fillId="2" borderId="54" xfId="0" applyFont="1" applyFill="1" applyBorder="1" applyAlignment="1">
      <alignment horizontal="center" vertical="center"/>
    </xf>
    <xf numFmtId="0" fontId="13" fillId="2" borderId="11" xfId="0" applyFont="1" applyFill="1" applyBorder="1" applyAlignment="1">
      <alignment horizontal="center" vertical="center"/>
    </xf>
    <xf numFmtId="0" fontId="13" fillId="2" borderId="10" xfId="0" applyFont="1" applyFill="1" applyBorder="1" applyAlignment="1">
      <alignment horizontal="center" vertical="center"/>
    </xf>
    <xf numFmtId="0" fontId="13" fillId="2" borderId="37" xfId="0" applyFont="1" applyFill="1" applyBorder="1" applyAlignment="1">
      <alignment horizontal="center" vertical="center"/>
    </xf>
    <xf numFmtId="0" fontId="13" fillId="2" borderId="6" xfId="0" applyFont="1" applyFill="1" applyBorder="1" applyAlignment="1">
      <alignment horizontal="center" vertical="center"/>
    </xf>
    <xf numFmtId="0" fontId="13" fillId="2" borderId="53" xfId="0" applyFont="1" applyFill="1" applyBorder="1" applyAlignment="1">
      <alignment horizontal="center" vertical="center"/>
    </xf>
    <xf numFmtId="0" fontId="13" fillId="2" borderId="12" xfId="0" applyFont="1" applyFill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5" fillId="9" borderId="1" xfId="0" applyFont="1" applyFill="1" applyBorder="1" applyAlignment="1">
      <alignment horizontal="center" vertical="center"/>
    </xf>
    <xf numFmtId="3" fontId="13" fillId="0" borderId="1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left" vertical="center"/>
    </xf>
    <xf numFmtId="0" fontId="15" fillId="0" borderId="32" xfId="0" applyFont="1" applyBorder="1" applyAlignment="1">
      <alignment horizontal="left" vertical="center"/>
    </xf>
    <xf numFmtId="0" fontId="15" fillId="0" borderId="32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3" fontId="13" fillId="0" borderId="32" xfId="0" applyNumberFormat="1" applyFont="1" applyBorder="1" applyAlignment="1">
      <alignment horizontal="center" vertical="center"/>
    </xf>
    <xf numFmtId="3" fontId="13" fillId="0" borderId="12" xfId="0" applyNumberFormat="1" applyFont="1" applyBorder="1" applyAlignment="1">
      <alignment horizontal="center" vertical="center"/>
    </xf>
    <xf numFmtId="0" fontId="13" fillId="0" borderId="65" xfId="0" applyFont="1" applyBorder="1" applyAlignment="1">
      <alignment horizontal="center" vertical="center"/>
    </xf>
    <xf numFmtId="0" fontId="15" fillId="0" borderId="65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2" fillId="0" borderId="87" xfId="0" applyFont="1" applyBorder="1" applyAlignment="1">
      <alignment horizontal="center" vertical="center"/>
    </xf>
    <xf numFmtId="0" fontId="12" fillId="0" borderId="61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31" xfId="0" applyFont="1" applyBorder="1" applyAlignment="1">
      <alignment horizontal="center" vertical="center"/>
    </xf>
    <xf numFmtId="0" fontId="10" fillId="7" borderId="0" xfId="0" applyFont="1" applyFill="1" applyAlignment="1">
      <alignment vertical="center"/>
    </xf>
    <xf numFmtId="4" fontId="12" fillId="0" borderId="0" xfId="0" applyNumberFormat="1" applyFont="1" applyAlignment="1">
      <alignment horizontal="right" vertical="center"/>
    </xf>
    <xf numFmtId="4" fontId="15" fillId="0" borderId="0" xfId="0" applyNumberFormat="1" applyFont="1" applyAlignment="1">
      <alignment horizontal="left" vertical="center"/>
    </xf>
    <xf numFmtId="0" fontId="13" fillId="13" borderId="89" xfId="0" applyFont="1" applyFill="1" applyBorder="1" applyAlignment="1">
      <alignment horizontal="center" vertical="center"/>
    </xf>
    <xf numFmtId="0" fontId="13" fillId="13" borderId="90" xfId="0" applyFont="1" applyFill="1" applyBorder="1" applyAlignment="1">
      <alignment horizontal="center" vertical="center"/>
    </xf>
    <xf numFmtId="0" fontId="13" fillId="13" borderId="91" xfId="0" applyFont="1" applyFill="1" applyBorder="1" applyAlignment="1">
      <alignment horizontal="center" vertical="center"/>
    </xf>
    <xf numFmtId="0" fontId="13" fillId="13" borderId="5" xfId="0" applyFont="1" applyFill="1" applyBorder="1" applyAlignment="1">
      <alignment horizontal="center" vertical="center"/>
    </xf>
    <xf numFmtId="0" fontId="13" fillId="13" borderId="31" xfId="0" applyFont="1" applyFill="1" applyBorder="1" applyAlignment="1">
      <alignment horizontal="center" vertical="center"/>
    </xf>
    <xf numFmtId="0" fontId="13" fillId="13" borderId="14" xfId="0" applyFont="1" applyFill="1" applyBorder="1" applyAlignment="1">
      <alignment horizontal="center" vertical="center"/>
    </xf>
    <xf numFmtId="0" fontId="13" fillId="13" borderId="2" xfId="0" applyFont="1" applyFill="1" applyBorder="1" applyAlignment="1">
      <alignment horizontal="center" vertical="center"/>
    </xf>
    <xf numFmtId="0" fontId="13" fillId="13" borderId="32" xfId="0" applyFont="1" applyFill="1" applyBorder="1" applyAlignment="1">
      <alignment horizontal="center"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3" fontId="0" fillId="0" borderId="0" xfId="0" applyNumberFormat="1"/>
    <xf numFmtId="3" fontId="5" fillId="0" borderId="0" xfId="0" applyNumberFormat="1" applyFont="1" applyAlignment="1">
      <alignment horizontal="center"/>
    </xf>
    <xf numFmtId="0" fontId="0" fillId="0" borderId="1" xfId="0" quotePrefix="1" applyBorder="1" applyAlignment="1">
      <alignment horizontal="center"/>
    </xf>
    <xf numFmtId="3" fontId="0" fillId="0" borderId="1" xfId="0" applyNumberFormat="1" applyBorder="1"/>
    <xf numFmtId="0" fontId="4" fillId="0" borderId="87" xfId="0" applyFont="1" applyBorder="1"/>
    <xf numFmtId="0" fontId="4" fillId="0" borderId="61" xfId="0" applyFont="1" applyBorder="1"/>
    <xf numFmtId="0" fontId="4" fillId="0" borderId="66" xfId="0" applyFont="1" applyBorder="1"/>
    <xf numFmtId="0" fontId="0" fillId="0" borderId="5" xfId="0" applyBorder="1"/>
    <xf numFmtId="0" fontId="4" fillId="0" borderId="31" xfId="0" applyFont="1" applyBorder="1"/>
    <xf numFmtId="0" fontId="4" fillId="0" borderId="14" xfId="0" applyFont="1" applyBorder="1"/>
    <xf numFmtId="0" fontId="15" fillId="9" borderId="5" xfId="0" applyFont="1" applyFill="1" applyBorder="1" applyAlignment="1">
      <alignment horizontal="center" vertical="center"/>
    </xf>
    <xf numFmtId="0" fontId="15" fillId="9" borderId="14" xfId="0" applyFont="1" applyFill="1" applyBorder="1" applyAlignment="1">
      <alignment horizontal="center" vertical="center"/>
    </xf>
    <xf numFmtId="0" fontId="15" fillId="9" borderId="87" xfId="0" applyFont="1" applyFill="1" applyBorder="1" applyAlignment="1">
      <alignment horizontal="center" vertical="center"/>
    </xf>
    <xf numFmtId="0" fontId="15" fillId="9" borderId="66" xfId="0" applyFont="1" applyFill="1" applyBorder="1" applyAlignment="1">
      <alignment horizontal="center" vertical="center"/>
    </xf>
    <xf numFmtId="0" fontId="13" fillId="0" borderId="87" xfId="0" applyFont="1" applyBorder="1" applyAlignment="1">
      <alignment horizontal="center" vertical="center"/>
    </xf>
    <xf numFmtId="0" fontId="13" fillId="0" borderId="61" xfId="0" applyFont="1" applyBorder="1" applyAlignment="1">
      <alignment horizontal="center" vertical="center"/>
    </xf>
    <xf numFmtId="0" fontId="13" fillId="0" borderId="66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93" xfId="0" applyFont="1" applyBorder="1" applyAlignment="1">
      <alignment horizontal="center" vertical="center"/>
    </xf>
    <xf numFmtId="0" fontId="15" fillId="9" borderId="6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5" fillId="9" borderId="31" xfId="0" applyFont="1" applyFill="1" applyBorder="1" applyAlignment="1">
      <alignment horizontal="center" vertical="center"/>
    </xf>
    <xf numFmtId="0" fontId="13" fillId="0" borderId="89" xfId="0" applyFont="1" applyBorder="1" applyAlignment="1">
      <alignment horizontal="center" vertical="center"/>
    </xf>
    <xf numFmtId="0" fontId="13" fillId="0" borderId="91" xfId="0" applyFont="1" applyBorder="1" applyAlignment="1">
      <alignment horizontal="center" vertical="center"/>
    </xf>
    <xf numFmtId="0" fontId="13" fillId="0" borderId="94" xfId="0" applyFont="1" applyBorder="1" applyAlignment="1">
      <alignment horizontal="center" vertical="center"/>
    </xf>
    <xf numFmtId="0" fontId="13" fillId="0" borderId="95" xfId="0" applyFont="1" applyBorder="1" applyAlignment="1">
      <alignment horizontal="center" vertical="center"/>
    </xf>
    <xf numFmtId="0" fontId="13" fillId="13" borderId="87" xfId="0" applyFont="1" applyFill="1" applyBorder="1" applyAlignment="1">
      <alignment horizontal="center" vertical="center"/>
    </xf>
    <xf numFmtId="0" fontId="13" fillId="13" borderId="61" xfId="0" applyFont="1" applyFill="1" applyBorder="1" applyAlignment="1">
      <alignment horizontal="center" vertical="center"/>
    </xf>
    <xf numFmtId="0" fontId="13" fillId="13" borderId="66" xfId="0" applyFont="1" applyFill="1" applyBorder="1" applyAlignment="1">
      <alignment horizontal="center" vertical="center"/>
    </xf>
    <xf numFmtId="0" fontId="13" fillId="13" borderId="5" xfId="0" applyFont="1" applyFill="1" applyBorder="1" applyAlignment="1">
      <alignment horizontal="center" vertical="center"/>
    </xf>
    <xf numFmtId="0" fontId="13" fillId="13" borderId="31" xfId="0" applyFont="1" applyFill="1" applyBorder="1" applyAlignment="1">
      <alignment horizontal="center" vertical="center"/>
    </xf>
    <xf numFmtId="0" fontId="13" fillId="13" borderId="14" xfId="0" applyFont="1" applyFill="1" applyBorder="1" applyAlignment="1">
      <alignment horizontal="center" vertical="center"/>
    </xf>
    <xf numFmtId="0" fontId="13" fillId="13" borderId="2" xfId="0" applyFont="1" applyFill="1" applyBorder="1" applyAlignment="1">
      <alignment horizontal="center" vertical="center"/>
    </xf>
    <xf numFmtId="0" fontId="13" fillId="13" borderId="32" xfId="0" applyFont="1" applyFill="1" applyBorder="1" applyAlignment="1">
      <alignment horizontal="center" vertical="center"/>
    </xf>
    <xf numFmtId="0" fontId="13" fillId="13" borderId="12" xfId="0" applyFont="1" applyFill="1" applyBorder="1" applyAlignment="1">
      <alignment horizontal="center" vertical="center"/>
    </xf>
    <xf numFmtId="0" fontId="15" fillId="9" borderId="2" xfId="0" applyFont="1" applyFill="1" applyBorder="1" applyAlignment="1">
      <alignment horizontal="center" vertical="center"/>
    </xf>
    <xf numFmtId="0" fontId="15" fillId="9" borderId="32" xfId="0" applyFont="1" applyFill="1" applyBorder="1" applyAlignment="1">
      <alignment horizontal="center" vertical="center"/>
    </xf>
    <xf numFmtId="0" fontId="15" fillId="9" borderId="12" xfId="0" applyFont="1" applyFill="1" applyBorder="1" applyAlignment="1">
      <alignment horizontal="center" vertical="center"/>
    </xf>
    <xf numFmtId="0" fontId="15" fillId="9" borderId="35" xfId="0" applyFont="1" applyFill="1" applyBorder="1" applyAlignment="1">
      <alignment horizontal="center" vertical="center"/>
    </xf>
    <xf numFmtId="0" fontId="15" fillId="9" borderId="0" xfId="0" applyFont="1" applyFill="1" applyAlignment="1">
      <alignment horizontal="center" vertical="center"/>
    </xf>
    <xf numFmtId="0" fontId="15" fillId="9" borderId="93" xfId="0" applyFont="1" applyFill="1" applyBorder="1" applyAlignment="1">
      <alignment horizontal="center" vertical="center"/>
    </xf>
    <xf numFmtId="0" fontId="13" fillId="9" borderId="61" xfId="0" applyFont="1" applyFill="1" applyBorder="1" applyAlignment="1">
      <alignment horizontal="center" vertical="center"/>
    </xf>
    <xf numFmtId="0" fontId="13" fillId="9" borderId="31" xfId="0" applyFont="1" applyFill="1" applyBorder="1" applyAlignment="1">
      <alignment horizontal="center" vertical="center"/>
    </xf>
    <xf numFmtId="0" fontId="13" fillId="9" borderId="66" xfId="0" applyFont="1" applyFill="1" applyBorder="1" applyAlignment="1">
      <alignment horizontal="center" vertical="center"/>
    </xf>
    <xf numFmtId="0" fontId="13" fillId="9" borderId="14" xfId="0" applyFont="1" applyFill="1" applyBorder="1" applyAlignment="1">
      <alignment horizontal="center" vertical="center"/>
    </xf>
    <xf numFmtId="0" fontId="13" fillId="9" borderId="87" xfId="0" applyFont="1" applyFill="1" applyBorder="1" applyAlignment="1">
      <alignment horizontal="center" vertical="center"/>
    </xf>
    <xf numFmtId="0" fontId="13" fillId="9" borderId="5" xfId="0" applyFont="1" applyFill="1" applyBorder="1" applyAlignment="1">
      <alignment horizontal="center" vertical="center"/>
    </xf>
    <xf numFmtId="3" fontId="13" fillId="0" borderId="5" xfId="0" applyNumberFormat="1" applyFont="1" applyBorder="1" applyAlignment="1">
      <alignment horizontal="center" vertical="center"/>
    </xf>
    <xf numFmtId="3" fontId="13" fillId="0" borderId="31" xfId="0" applyNumberFormat="1" applyFont="1" applyBorder="1" applyAlignment="1">
      <alignment horizontal="center" vertical="center"/>
    </xf>
    <xf numFmtId="3" fontId="13" fillId="0" borderId="14" xfId="0" applyNumberFormat="1" applyFont="1" applyBorder="1" applyAlignment="1">
      <alignment horizontal="center" vertical="center"/>
    </xf>
    <xf numFmtId="3" fontId="13" fillId="0" borderId="89" xfId="0" applyNumberFormat="1" applyFont="1" applyBorder="1" applyAlignment="1">
      <alignment horizontal="center" vertical="center"/>
    </xf>
    <xf numFmtId="3" fontId="13" fillId="0" borderId="90" xfId="0" applyNumberFormat="1" applyFont="1" applyBorder="1" applyAlignment="1">
      <alignment horizontal="center" vertical="center"/>
    </xf>
    <xf numFmtId="3" fontId="13" fillId="0" borderId="91" xfId="0" applyNumberFormat="1" applyFont="1" applyBorder="1" applyAlignment="1">
      <alignment horizontal="center" vertical="center"/>
    </xf>
    <xf numFmtId="3" fontId="13" fillId="0" borderId="94" xfId="0" applyNumberFormat="1" applyFont="1" applyBorder="1" applyAlignment="1">
      <alignment horizontal="center" vertical="center"/>
    </xf>
    <xf numFmtId="3" fontId="13" fillId="0" borderId="96" xfId="0" applyNumberFormat="1" applyFont="1" applyBorder="1" applyAlignment="1">
      <alignment horizontal="center" vertical="center"/>
    </xf>
    <xf numFmtId="3" fontId="13" fillId="0" borderId="95" xfId="0" applyNumberFormat="1" applyFont="1" applyBorder="1" applyAlignment="1">
      <alignment horizontal="center" vertical="center"/>
    </xf>
    <xf numFmtId="0" fontId="13" fillId="0" borderId="90" xfId="0" applyFont="1" applyBorder="1" applyAlignment="1">
      <alignment horizontal="center" vertical="center"/>
    </xf>
    <xf numFmtId="0" fontId="13" fillId="0" borderId="96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31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87" xfId="0" applyFont="1" applyBorder="1" applyAlignment="1">
      <alignment horizontal="center" vertical="center"/>
    </xf>
    <xf numFmtId="0" fontId="12" fillId="0" borderId="61" xfId="0" applyFont="1" applyBorder="1" applyAlignment="1">
      <alignment horizontal="center" vertical="center"/>
    </xf>
    <xf numFmtId="0" fontId="12" fillId="0" borderId="66" xfId="0" applyFont="1" applyBorder="1" applyAlignment="1">
      <alignment horizontal="center" vertical="center"/>
    </xf>
    <xf numFmtId="3" fontId="10" fillId="0" borderId="87" xfId="0" applyNumberFormat="1" applyFont="1" applyBorder="1" applyAlignment="1">
      <alignment horizontal="center" vertical="center"/>
    </xf>
    <xf numFmtId="3" fontId="10" fillId="0" borderId="61" xfId="0" applyNumberFormat="1" applyFont="1" applyBorder="1" applyAlignment="1">
      <alignment horizontal="center" vertical="center"/>
    </xf>
    <xf numFmtId="3" fontId="10" fillId="0" borderId="66" xfId="0" applyNumberFormat="1" applyFont="1" applyBorder="1" applyAlignment="1">
      <alignment horizontal="center" vertical="center"/>
    </xf>
    <xf numFmtId="3" fontId="10" fillId="0" borderId="5" xfId="0" applyNumberFormat="1" applyFont="1" applyBorder="1" applyAlignment="1">
      <alignment horizontal="center" vertical="center"/>
    </xf>
    <xf numFmtId="3" fontId="10" fillId="0" borderId="31" xfId="0" applyNumberFormat="1" applyFont="1" applyBorder="1" applyAlignment="1">
      <alignment horizontal="center" vertical="center"/>
    </xf>
    <xf numFmtId="3" fontId="10" fillId="0" borderId="14" xfId="0" applyNumberFormat="1" applyFont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65" xfId="0" applyFont="1" applyFill="1" applyBorder="1" applyAlignment="1">
      <alignment horizontal="center" vertical="center"/>
    </xf>
    <xf numFmtId="0" fontId="12" fillId="6" borderId="87" xfId="0" applyFont="1" applyFill="1" applyBorder="1" applyAlignment="1">
      <alignment horizontal="center" vertical="center"/>
    </xf>
    <xf numFmtId="0" fontId="12" fillId="6" borderId="66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0" fontId="12" fillId="6" borderId="14" xfId="0" applyFont="1" applyFill="1" applyBorder="1" applyAlignment="1">
      <alignment horizontal="center" vertical="center"/>
    </xf>
    <xf numFmtId="0" fontId="15" fillId="0" borderId="53" xfId="0" applyFont="1" applyBorder="1" applyAlignment="1">
      <alignment horizontal="center" vertical="center"/>
    </xf>
    <xf numFmtId="0" fontId="15" fillId="0" borderId="46" xfId="0" applyFont="1" applyBorder="1" applyAlignment="1">
      <alignment horizontal="center" vertical="center"/>
    </xf>
    <xf numFmtId="0" fontId="15" fillId="0" borderId="52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3" fillId="0" borderId="2" xfId="0" applyFont="1" applyBorder="1" applyAlignment="1">
      <alignment horizontal="left" vertical="center"/>
    </xf>
    <xf numFmtId="0" fontId="13" fillId="0" borderId="12" xfId="0" applyFont="1" applyBorder="1" applyAlignment="1">
      <alignment horizontal="left" vertical="center"/>
    </xf>
    <xf numFmtId="0" fontId="15" fillId="9" borderId="1" xfId="0" applyFont="1" applyFill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27" xfId="0" applyFont="1" applyBorder="1" applyAlignment="1">
      <alignment horizontal="center" vertical="center"/>
    </xf>
    <xf numFmtId="0" fontId="3" fillId="0" borderId="60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/>
    </xf>
    <xf numFmtId="0" fontId="3" fillId="0" borderId="97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29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58" xfId="0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4" fillId="0" borderId="4" xfId="1" applyNumberFormat="1" applyFont="1" applyBorder="1" applyAlignment="1">
      <alignment horizontal="center"/>
    </xf>
    <xf numFmtId="1" fontId="4" fillId="0" borderId="3" xfId="1" applyNumberFormat="1" applyFont="1" applyBorder="1" applyAlignment="1">
      <alignment horizontal="center"/>
    </xf>
    <xf numFmtId="1" fontId="4" fillId="0" borderId="8" xfId="1" applyNumberFormat="1" applyFont="1" applyBorder="1" applyAlignment="1">
      <alignment horizontal="center"/>
    </xf>
    <xf numFmtId="1" fontId="4" fillId="0" borderId="9" xfId="1" applyNumberFormat="1" applyFont="1" applyBorder="1" applyAlignment="1">
      <alignment horizontal="center"/>
    </xf>
    <xf numFmtId="0" fontId="8" fillId="0" borderId="53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</cellXfs>
  <cellStyles count="3">
    <cellStyle name="Normal" xfId="0" builtinId="0"/>
    <cellStyle name="เครื่องหมายจุลภาค_Sheet2" xfId="1" xr:uid="{CC7654D3-D8B8-B345-BE47-1CB9A667ECD8}"/>
    <cellStyle name="ปกติ_Sheet2" xfId="2" xr:uid="{152857E6-E20F-1144-96E4-6D8BCF7ADA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jpeg"/><Relationship Id="rId1" Type="http://schemas.openxmlformats.org/officeDocument/2006/relationships/image" Target="../media/image1.png"/><Relationship Id="rId6" Type="http://schemas.openxmlformats.org/officeDocument/2006/relationships/image" Target="../media/image15.jpeg"/><Relationship Id="rId5" Type="http://schemas.openxmlformats.org/officeDocument/2006/relationships/image" Target="../media/image14.jpeg"/><Relationship Id="rId4" Type="http://schemas.openxmlformats.org/officeDocument/2006/relationships/image" Target="../media/image1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jpeg"/><Relationship Id="rId1" Type="http://schemas.openxmlformats.org/officeDocument/2006/relationships/image" Target="../media/image1.png"/><Relationship Id="rId6" Type="http://schemas.openxmlformats.org/officeDocument/2006/relationships/image" Target="../media/image15.jpeg"/><Relationship Id="rId5" Type="http://schemas.openxmlformats.org/officeDocument/2006/relationships/image" Target="../media/image14.jpeg"/><Relationship Id="rId4" Type="http://schemas.openxmlformats.org/officeDocument/2006/relationships/image" Target="../media/image1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jpeg"/><Relationship Id="rId1" Type="http://schemas.openxmlformats.org/officeDocument/2006/relationships/image" Target="../media/image1.png"/><Relationship Id="rId6" Type="http://schemas.openxmlformats.org/officeDocument/2006/relationships/image" Target="../media/image15.jpeg"/><Relationship Id="rId5" Type="http://schemas.openxmlformats.org/officeDocument/2006/relationships/image" Target="../media/image14.jpeg"/><Relationship Id="rId4" Type="http://schemas.openxmlformats.org/officeDocument/2006/relationships/image" Target="../media/image19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jpeg"/><Relationship Id="rId3" Type="http://schemas.openxmlformats.org/officeDocument/2006/relationships/image" Target="../media/image21.jpeg"/><Relationship Id="rId7" Type="http://schemas.openxmlformats.org/officeDocument/2006/relationships/image" Target="../media/image25.jpeg"/><Relationship Id="rId2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24.jpeg"/><Relationship Id="rId5" Type="http://schemas.openxmlformats.org/officeDocument/2006/relationships/image" Target="../media/image23.jpe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jpeg"/><Relationship Id="rId3" Type="http://schemas.openxmlformats.org/officeDocument/2006/relationships/image" Target="../media/image21.jpeg"/><Relationship Id="rId7" Type="http://schemas.openxmlformats.org/officeDocument/2006/relationships/image" Target="../media/image25.jpeg"/><Relationship Id="rId2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24.jpeg"/><Relationship Id="rId5" Type="http://schemas.openxmlformats.org/officeDocument/2006/relationships/image" Target="../media/image23.jpeg"/><Relationship Id="rId4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image" Target="../media/image27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image" Target="../media/image27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jpeg"/><Relationship Id="rId2" Type="http://schemas.openxmlformats.org/officeDocument/2006/relationships/image" Target="../media/image29.png"/><Relationship Id="rId1" Type="http://schemas.openxmlformats.org/officeDocument/2006/relationships/image" Target="../media/image1.png"/><Relationship Id="rId4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eg"/><Relationship Id="rId2" Type="http://schemas.openxmlformats.org/officeDocument/2006/relationships/image" Target="../media/image32.png"/><Relationship Id="rId1" Type="http://schemas.openxmlformats.org/officeDocument/2006/relationships/image" Target="../media/image1.png"/><Relationship Id="rId4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jpeg"/><Relationship Id="rId2" Type="http://schemas.openxmlformats.org/officeDocument/2006/relationships/image" Target="../media/image35.png"/><Relationship Id="rId1" Type="http://schemas.openxmlformats.org/officeDocument/2006/relationships/image" Target="../media/image1.png"/><Relationship Id="rId4" Type="http://schemas.openxmlformats.org/officeDocument/2006/relationships/image" Target="../media/image37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jpeg"/><Relationship Id="rId2" Type="http://schemas.openxmlformats.org/officeDocument/2006/relationships/image" Target="../media/image35.png"/><Relationship Id="rId1" Type="http://schemas.openxmlformats.org/officeDocument/2006/relationships/image" Target="../media/image1.png"/><Relationship Id="rId4" Type="http://schemas.openxmlformats.org/officeDocument/2006/relationships/image" Target="../media/image38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jpeg"/><Relationship Id="rId2" Type="http://schemas.openxmlformats.org/officeDocument/2006/relationships/image" Target="../media/image35.png"/><Relationship Id="rId1" Type="http://schemas.openxmlformats.org/officeDocument/2006/relationships/image" Target="../media/image1.png"/><Relationship Id="rId4" Type="http://schemas.openxmlformats.org/officeDocument/2006/relationships/image" Target="../media/image39.jpe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40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40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jpeg"/><Relationship Id="rId3" Type="http://schemas.openxmlformats.org/officeDocument/2006/relationships/image" Target="../media/image42.jpeg"/><Relationship Id="rId7" Type="http://schemas.openxmlformats.org/officeDocument/2006/relationships/image" Target="../media/image46.jpeg"/><Relationship Id="rId2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45.jpeg"/><Relationship Id="rId5" Type="http://schemas.openxmlformats.org/officeDocument/2006/relationships/image" Target="../media/image44.jpeg"/><Relationship Id="rId4" Type="http://schemas.openxmlformats.org/officeDocument/2006/relationships/image" Target="../media/image43.jpeg"/><Relationship Id="rId9" Type="http://schemas.openxmlformats.org/officeDocument/2006/relationships/image" Target="../media/image48.jpe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jpeg"/><Relationship Id="rId3" Type="http://schemas.openxmlformats.org/officeDocument/2006/relationships/image" Target="../media/image42.jpeg"/><Relationship Id="rId7" Type="http://schemas.openxmlformats.org/officeDocument/2006/relationships/image" Target="../media/image46.jpeg"/><Relationship Id="rId2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45.jpeg"/><Relationship Id="rId5" Type="http://schemas.openxmlformats.org/officeDocument/2006/relationships/image" Target="../media/image44.jpeg"/><Relationship Id="rId4" Type="http://schemas.openxmlformats.org/officeDocument/2006/relationships/image" Target="../media/image43.jpeg"/><Relationship Id="rId9" Type="http://schemas.openxmlformats.org/officeDocument/2006/relationships/image" Target="../media/image48.jpe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jpeg"/><Relationship Id="rId3" Type="http://schemas.openxmlformats.org/officeDocument/2006/relationships/image" Target="../media/image42.jpeg"/><Relationship Id="rId7" Type="http://schemas.openxmlformats.org/officeDocument/2006/relationships/image" Target="../media/image46.jpeg"/><Relationship Id="rId2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45.jpeg"/><Relationship Id="rId5" Type="http://schemas.openxmlformats.org/officeDocument/2006/relationships/image" Target="../media/image44.jpeg"/><Relationship Id="rId4" Type="http://schemas.openxmlformats.org/officeDocument/2006/relationships/image" Target="../media/image43.jpeg"/><Relationship Id="rId9" Type="http://schemas.openxmlformats.org/officeDocument/2006/relationships/image" Target="../media/image48.jpe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jpeg"/><Relationship Id="rId3" Type="http://schemas.openxmlformats.org/officeDocument/2006/relationships/image" Target="../media/image50.jpeg"/><Relationship Id="rId7" Type="http://schemas.openxmlformats.org/officeDocument/2006/relationships/image" Target="../media/image54.jpeg"/><Relationship Id="rId12" Type="http://schemas.openxmlformats.org/officeDocument/2006/relationships/image" Target="../media/image59.png"/><Relationship Id="rId2" Type="http://schemas.openxmlformats.org/officeDocument/2006/relationships/image" Target="../media/image49.png"/><Relationship Id="rId1" Type="http://schemas.openxmlformats.org/officeDocument/2006/relationships/image" Target="../media/image1.png"/><Relationship Id="rId6" Type="http://schemas.openxmlformats.org/officeDocument/2006/relationships/image" Target="../media/image53.jpeg"/><Relationship Id="rId11" Type="http://schemas.openxmlformats.org/officeDocument/2006/relationships/image" Target="../media/image58.jpeg"/><Relationship Id="rId5" Type="http://schemas.openxmlformats.org/officeDocument/2006/relationships/image" Target="../media/image52.jpe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jpe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1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jpeg"/><Relationship Id="rId3" Type="http://schemas.openxmlformats.org/officeDocument/2006/relationships/image" Target="../media/image68.jpeg"/><Relationship Id="rId7" Type="http://schemas.openxmlformats.org/officeDocument/2006/relationships/image" Target="../media/image72.jpeg"/><Relationship Id="rId2" Type="http://schemas.openxmlformats.org/officeDocument/2006/relationships/image" Target="../media/image67.jpeg"/><Relationship Id="rId1" Type="http://schemas.openxmlformats.org/officeDocument/2006/relationships/image" Target="../media/image1.png"/><Relationship Id="rId6" Type="http://schemas.openxmlformats.org/officeDocument/2006/relationships/image" Target="../media/image71.jpeg"/><Relationship Id="rId5" Type="http://schemas.openxmlformats.org/officeDocument/2006/relationships/image" Target="../media/image70.jpeg"/><Relationship Id="rId4" Type="http://schemas.openxmlformats.org/officeDocument/2006/relationships/image" Target="../media/image69.jpe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jpeg"/><Relationship Id="rId3" Type="http://schemas.openxmlformats.org/officeDocument/2006/relationships/image" Target="../media/image68.jpeg"/><Relationship Id="rId7" Type="http://schemas.openxmlformats.org/officeDocument/2006/relationships/image" Target="../media/image72.jpeg"/><Relationship Id="rId2" Type="http://schemas.openxmlformats.org/officeDocument/2006/relationships/image" Target="../media/image67.jpeg"/><Relationship Id="rId1" Type="http://schemas.openxmlformats.org/officeDocument/2006/relationships/image" Target="../media/image1.png"/><Relationship Id="rId6" Type="http://schemas.openxmlformats.org/officeDocument/2006/relationships/image" Target="../media/image71.jpeg"/><Relationship Id="rId5" Type="http://schemas.openxmlformats.org/officeDocument/2006/relationships/image" Target="../media/image70.jpeg"/><Relationship Id="rId4" Type="http://schemas.openxmlformats.org/officeDocument/2006/relationships/image" Target="../media/image69.jpe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jpeg"/><Relationship Id="rId3" Type="http://schemas.openxmlformats.org/officeDocument/2006/relationships/image" Target="../media/image68.jpeg"/><Relationship Id="rId7" Type="http://schemas.openxmlformats.org/officeDocument/2006/relationships/image" Target="../media/image72.jpeg"/><Relationship Id="rId2" Type="http://schemas.openxmlformats.org/officeDocument/2006/relationships/image" Target="../media/image67.jpeg"/><Relationship Id="rId1" Type="http://schemas.openxmlformats.org/officeDocument/2006/relationships/image" Target="../media/image1.png"/><Relationship Id="rId6" Type="http://schemas.openxmlformats.org/officeDocument/2006/relationships/image" Target="../media/image71.jpeg"/><Relationship Id="rId5" Type="http://schemas.openxmlformats.org/officeDocument/2006/relationships/image" Target="../media/image70.jpeg"/><Relationship Id="rId4" Type="http://schemas.openxmlformats.org/officeDocument/2006/relationships/image" Target="../media/image69.jpe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jpeg"/><Relationship Id="rId3" Type="http://schemas.openxmlformats.org/officeDocument/2006/relationships/image" Target="../media/image75.jpeg"/><Relationship Id="rId7" Type="http://schemas.openxmlformats.org/officeDocument/2006/relationships/image" Target="../media/image79.jpeg"/><Relationship Id="rId2" Type="http://schemas.openxmlformats.org/officeDocument/2006/relationships/image" Target="../media/image74.jpeg"/><Relationship Id="rId1" Type="http://schemas.openxmlformats.org/officeDocument/2006/relationships/image" Target="../media/image1.png"/><Relationship Id="rId6" Type="http://schemas.openxmlformats.org/officeDocument/2006/relationships/image" Target="../media/image78.jpeg"/><Relationship Id="rId5" Type="http://schemas.openxmlformats.org/officeDocument/2006/relationships/image" Target="../media/image77.jpeg"/><Relationship Id="rId4" Type="http://schemas.openxmlformats.org/officeDocument/2006/relationships/image" Target="../media/image76.jpe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jpeg"/><Relationship Id="rId3" Type="http://schemas.openxmlformats.org/officeDocument/2006/relationships/image" Target="../media/image75.jpeg"/><Relationship Id="rId7" Type="http://schemas.openxmlformats.org/officeDocument/2006/relationships/image" Target="../media/image79.jpeg"/><Relationship Id="rId2" Type="http://schemas.openxmlformats.org/officeDocument/2006/relationships/image" Target="../media/image74.jpeg"/><Relationship Id="rId1" Type="http://schemas.openxmlformats.org/officeDocument/2006/relationships/image" Target="../media/image1.png"/><Relationship Id="rId6" Type="http://schemas.openxmlformats.org/officeDocument/2006/relationships/image" Target="../media/image78.jpeg"/><Relationship Id="rId5" Type="http://schemas.openxmlformats.org/officeDocument/2006/relationships/image" Target="../media/image77.jpeg"/><Relationship Id="rId4" Type="http://schemas.openxmlformats.org/officeDocument/2006/relationships/image" Target="../media/image76.jpe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jpeg"/><Relationship Id="rId3" Type="http://schemas.openxmlformats.org/officeDocument/2006/relationships/image" Target="../media/image75.jpeg"/><Relationship Id="rId7" Type="http://schemas.openxmlformats.org/officeDocument/2006/relationships/image" Target="../media/image79.jpeg"/><Relationship Id="rId2" Type="http://schemas.openxmlformats.org/officeDocument/2006/relationships/image" Target="../media/image74.jpeg"/><Relationship Id="rId1" Type="http://schemas.openxmlformats.org/officeDocument/2006/relationships/image" Target="../media/image1.png"/><Relationship Id="rId6" Type="http://schemas.openxmlformats.org/officeDocument/2006/relationships/image" Target="../media/image78.jpeg"/><Relationship Id="rId5" Type="http://schemas.openxmlformats.org/officeDocument/2006/relationships/image" Target="../media/image77.jpeg"/><Relationship Id="rId4" Type="http://schemas.openxmlformats.org/officeDocument/2006/relationships/image" Target="../media/image76.jpe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jpeg"/><Relationship Id="rId3" Type="http://schemas.openxmlformats.org/officeDocument/2006/relationships/image" Target="../media/image82.jpeg"/><Relationship Id="rId7" Type="http://schemas.openxmlformats.org/officeDocument/2006/relationships/image" Target="../media/image86.png"/><Relationship Id="rId2" Type="http://schemas.openxmlformats.org/officeDocument/2006/relationships/image" Target="../media/image81.jpeg"/><Relationship Id="rId1" Type="http://schemas.openxmlformats.org/officeDocument/2006/relationships/image" Target="../media/image1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10" Type="http://schemas.openxmlformats.org/officeDocument/2006/relationships/image" Target="../media/image89.jpeg"/><Relationship Id="rId4" Type="http://schemas.openxmlformats.org/officeDocument/2006/relationships/image" Target="../media/image83.png"/><Relationship Id="rId9" Type="http://schemas.openxmlformats.org/officeDocument/2006/relationships/image" Target="../media/image88.jpe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jpeg"/><Relationship Id="rId3" Type="http://schemas.openxmlformats.org/officeDocument/2006/relationships/image" Target="../media/image91.jpeg"/><Relationship Id="rId7" Type="http://schemas.openxmlformats.org/officeDocument/2006/relationships/image" Target="../media/image95.jpeg"/><Relationship Id="rId12" Type="http://schemas.openxmlformats.org/officeDocument/2006/relationships/image" Target="../media/image100.png"/><Relationship Id="rId2" Type="http://schemas.openxmlformats.org/officeDocument/2006/relationships/image" Target="../media/image90.jpeg"/><Relationship Id="rId1" Type="http://schemas.openxmlformats.org/officeDocument/2006/relationships/image" Target="../media/image1.png"/><Relationship Id="rId6" Type="http://schemas.openxmlformats.org/officeDocument/2006/relationships/image" Target="../media/image94.jpeg"/><Relationship Id="rId11" Type="http://schemas.openxmlformats.org/officeDocument/2006/relationships/image" Target="../media/image99.png"/><Relationship Id="rId5" Type="http://schemas.openxmlformats.org/officeDocument/2006/relationships/image" Target="../media/image93.jpe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jpeg"/><Relationship Id="rId3" Type="http://schemas.openxmlformats.org/officeDocument/2006/relationships/image" Target="../media/image103.png"/><Relationship Id="rId7" Type="http://schemas.openxmlformats.org/officeDocument/2006/relationships/image" Target="../media/image107.jpeg"/><Relationship Id="rId2" Type="http://schemas.openxmlformats.org/officeDocument/2006/relationships/image" Target="../media/image102.png"/><Relationship Id="rId1" Type="http://schemas.openxmlformats.org/officeDocument/2006/relationships/image" Target="../media/image101.jpeg"/><Relationship Id="rId6" Type="http://schemas.openxmlformats.org/officeDocument/2006/relationships/image" Target="../media/image106.jpeg"/><Relationship Id="rId5" Type="http://schemas.openxmlformats.org/officeDocument/2006/relationships/image" Target="../media/image105.png"/><Relationship Id="rId4" Type="http://schemas.openxmlformats.org/officeDocument/2006/relationships/image" Target="../media/image104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jpeg"/><Relationship Id="rId3" Type="http://schemas.openxmlformats.org/officeDocument/2006/relationships/image" Target="../media/image110.png"/><Relationship Id="rId7" Type="http://schemas.openxmlformats.org/officeDocument/2006/relationships/image" Target="../media/image113.jpeg"/><Relationship Id="rId2" Type="http://schemas.openxmlformats.org/officeDocument/2006/relationships/image" Target="../media/image109.png"/><Relationship Id="rId1" Type="http://schemas.openxmlformats.org/officeDocument/2006/relationships/image" Target="../media/image101.jpeg"/><Relationship Id="rId6" Type="http://schemas.openxmlformats.org/officeDocument/2006/relationships/image" Target="../media/image106.jpeg"/><Relationship Id="rId5" Type="http://schemas.openxmlformats.org/officeDocument/2006/relationships/image" Target="../media/image112.png"/><Relationship Id="rId4" Type="http://schemas.openxmlformats.org/officeDocument/2006/relationships/image" Target="../media/image111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5.jpeg"/><Relationship Id="rId1" Type="http://schemas.openxmlformats.org/officeDocument/2006/relationships/image" Target="../media/image106.jpe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7.jpeg"/><Relationship Id="rId7" Type="http://schemas.openxmlformats.org/officeDocument/2006/relationships/image" Target="../media/image121.png"/><Relationship Id="rId2" Type="http://schemas.openxmlformats.org/officeDocument/2006/relationships/image" Target="../media/image116.jpeg"/><Relationship Id="rId1" Type="http://schemas.openxmlformats.org/officeDocument/2006/relationships/image" Target="../media/image1.png"/><Relationship Id="rId6" Type="http://schemas.openxmlformats.org/officeDocument/2006/relationships/image" Target="../media/image120.png"/><Relationship Id="rId5" Type="http://schemas.openxmlformats.org/officeDocument/2006/relationships/image" Target="../media/image119.jpeg"/><Relationship Id="rId4" Type="http://schemas.openxmlformats.org/officeDocument/2006/relationships/image" Target="../media/image118.jpe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3.png"/><Relationship Id="rId2" Type="http://schemas.openxmlformats.org/officeDocument/2006/relationships/image" Target="../media/image122.png"/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jpeg"/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6.png"/><Relationship Id="rId2" Type="http://schemas.openxmlformats.org/officeDocument/2006/relationships/image" Target="../media/image125.png"/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8.jpeg"/><Relationship Id="rId2" Type="http://schemas.openxmlformats.org/officeDocument/2006/relationships/image" Target="../media/image127.jpeg"/><Relationship Id="rId1" Type="http://schemas.openxmlformats.org/officeDocument/2006/relationships/image" Target="../media/image1.png"/><Relationship Id="rId4" Type="http://schemas.openxmlformats.org/officeDocument/2006/relationships/image" Target="../media/image129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jpeg"/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3.jpeg"/><Relationship Id="rId1" Type="http://schemas.openxmlformats.org/officeDocument/2006/relationships/image" Target="../media/image132.jpe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5.jpeg"/><Relationship Id="rId1" Type="http://schemas.openxmlformats.org/officeDocument/2006/relationships/image" Target="../media/image134.jpe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7.jpeg"/><Relationship Id="rId1" Type="http://schemas.openxmlformats.org/officeDocument/2006/relationships/image" Target="../media/image136.jpe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9.jpeg"/><Relationship Id="rId2" Type="http://schemas.openxmlformats.org/officeDocument/2006/relationships/image" Target="../media/image138.jpeg"/><Relationship Id="rId1" Type="http://schemas.openxmlformats.org/officeDocument/2006/relationships/image" Target="../media/image133.jpe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2.jpeg"/><Relationship Id="rId2" Type="http://schemas.openxmlformats.org/officeDocument/2006/relationships/image" Target="../media/image141.jpeg"/><Relationship Id="rId1" Type="http://schemas.openxmlformats.org/officeDocument/2006/relationships/image" Target="../media/image140.jpe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6.jpeg"/><Relationship Id="rId1" Type="http://schemas.openxmlformats.org/officeDocument/2006/relationships/image" Target="../media/image143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6.jpeg"/><Relationship Id="rId1" Type="http://schemas.openxmlformats.org/officeDocument/2006/relationships/image" Target="../media/image144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6.jpeg"/><Relationship Id="rId1" Type="http://schemas.openxmlformats.org/officeDocument/2006/relationships/image" Target="../media/image145.jpe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6.jpeg"/><Relationship Id="rId1" Type="http://schemas.openxmlformats.org/officeDocument/2006/relationships/image" Target="../media/image136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jpe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0.jpeg"/><Relationship Id="rId1" Type="http://schemas.openxmlformats.org/officeDocument/2006/relationships/image" Target="../media/image140.jpe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1.png"/><Relationship Id="rId1" Type="http://schemas.openxmlformats.org/officeDocument/2006/relationships/image" Target="../media/image101.jpe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4.png"/><Relationship Id="rId2" Type="http://schemas.openxmlformats.org/officeDocument/2006/relationships/image" Target="../media/image153.png"/><Relationship Id="rId1" Type="http://schemas.openxmlformats.org/officeDocument/2006/relationships/image" Target="../media/image152.jpeg"/><Relationship Id="rId4" Type="http://schemas.openxmlformats.org/officeDocument/2006/relationships/image" Target="../media/image155.jpe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7.jpeg"/><Relationship Id="rId2" Type="http://schemas.openxmlformats.org/officeDocument/2006/relationships/image" Target="../media/image156.jpeg"/><Relationship Id="rId1" Type="http://schemas.openxmlformats.org/officeDocument/2006/relationships/image" Target="../media/image133.jpeg"/><Relationship Id="rId4" Type="http://schemas.openxmlformats.org/officeDocument/2006/relationships/image" Target="../media/image15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50800</xdr:rowOff>
    </xdr:from>
    <xdr:to>
      <xdr:col>6</xdr:col>
      <xdr:colOff>50800</xdr:colOff>
      <xdr:row>4</xdr:row>
      <xdr:rowOff>101600</xdr:rowOff>
    </xdr:to>
    <xdr:pic>
      <xdr:nvPicPr>
        <xdr:cNvPr id="101479" name="รูปภาพ 2">
          <a:extLst>
            <a:ext uri="{FF2B5EF4-FFF2-40B4-BE49-F238E27FC236}">
              <a16:creationId xmlns:a16="http://schemas.microsoft.com/office/drawing/2014/main" id="{11A32EC1-50AB-FE1F-95D6-74BC877B6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50800"/>
          <a:ext cx="1816100" cy="86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127000</xdr:colOff>
      <xdr:row>8</xdr:row>
      <xdr:rowOff>127000</xdr:rowOff>
    </xdr:from>
    <xdr:to>
      <xdr:col>4</xdr:col>
      <xdr:colOff>76200</xdr:colOff>
      <xdr:row>10</xdr:row>
      <xdr:rowOff>177800</xdr:rowOff>
    </xdr:to>
    <xdr:pic>
      <xdr:nvPicPr>
        <xdr:cNvPr id="101480" name="รูปภาพ 11">
          <a:extLst>
            <a:ext uri="{FF2B5EF4-FFF2-40B4-BE49-F238E27FC236}">
              <a16:creationId xmlns:a16="http://schemas.microsoft.com/office/drawing/2014/main" id="{B0264BB1-B460-B84E-78EA-8444D6B6F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0" y="1752600"/>
          <a:ext cx="838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177800</xdr:colOff>
      <xdr:row>8</xdr:row>
      <xdr:rowOff>127000</xdr:rowOff>
    </xdr:from>
    <xdr:to>
      <xdr:col>7</xdr:col>
      <xdr:colOff>114300</xdr:colOff>
      <xdr:row>10</xdr:row>
      <xdr:rowOff>177800</xdr:rowOff>
    </xdr:to>
    <xdr:pic>
      <xdr:nvPicPr>
        <xdr:cNvPr id="101481" name="รูปภาพ 13">
          <a:extLst>
            <a:ext uri="{FF2B5EF4-FFF2-40B4-BE49-F238E27FC236}">
              <a16:creationId xmlns:a16="http://schemas.microsoft.com/office/drawing/2014/main" id="{8848E212-4E76-5D92-D7BD-19675C715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" y="1752600"/>
          <a:ext cx="8255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76200</xdr:colOff>
      <xdr:row>8</xdr:row>
      <xdr:rowOff>88900</xdr:rowOff>
    </xdr:from>
    <xdr:to>
      <xdr:col>16</xdr:col>
      <xdr:colOff>76200</xdr:colOff>
      <xdr:row>10</xdr:row>
      <xdr:rowOff>177800</xdr:rowOff>
    </xdr:to>
    <xdr:pic>
      <xdr:nvPicPr>
        <xdr:cNvPr id="101482" name="รูปภาพ 15">
          <a:extLst>
            <a:ext uri="{FF2B5EF4-FFF2-40B4-BE49-F238E27FC236}">
              <a16:creationId xmlns:a16="http://schemas.microsoft.com/office/drawing/2014/main" id="{407DACD9-C5E0-CE8F-DA50-12605F7D1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1714500"/>
          <a:ext cx="8382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28</xdr:row>
      <xdr:rowOff>127000</xdr:rowOff>
    </xdr:from>
    <xdr:to>
      <xdr:col>4</xdr:col>
      <xdr:colOff>215900</xdr:colOff>
      <xdr:row>31</xdr:row>
      <xdr:rowOff>76200</xdr:rowOff>
    </xdr:to>
    <xdr:pic>
      <xdr:nvPicPr>
        <xdr:cNvPr id="101483" name="รูปภาพ 17">
          <a:extLst>
            <a:ext uri="{FF2B5EF4-FFF2-40B4-BE49-F238E27FC236}">
              <a16:creationId xmlns:a16="http://schemas.microsoft.com/office/drawing/2014/main" id="{4026F5BD-4E78-A613-7713-A3698011D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" y="5816600"/>
          <a:ext cx="800100" cy="55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38100</xdr:colOff>
      <xdr:row>28</xdr:row>
      <xdr:rowOff>88900</xdr:rowOff>
    </xdr:from>
    <xdr:to>
      <xdr:col>15</xdr:col>
      <xdr:colOff>393700</xdr:colOff>
      <xdr:row>31</xdr:row>
      <xdr:rowOff>76200</xdr:rowOff>
    </xdr:to>
    <xdr:pic>
      <xdr:nvPicPr>
        <xdr:cNvPr id="101484" name="รูปภาพ 21">
          <a:extLst>
            <a:ext uri="{FF2B5EF4-FFF2-40B4-BE49-F238E27FC236}">
              <a16:creationId xmlns:a16="http://schemas.microsoft.com/office/drawing/2014/main" id="{276BC822-A452-A134-F36F-D2FD47682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8800" y="5778500"/>
          <a:ext cx="774700" cy="59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50800</xdr:colOff>
      <xdr:row>28</xdr:row>
      <xdr:rowOff>114300</xdr:rowOff>
    </xdr:from>
    <xdr:to>
      <xdr:col>13</xdr:col>
      <xdr:colOff>330200</xdr:colOff>
      <xdr:row>31</xdr:row>
      <xdr:rowOff>63500</xdr:rowOff>
    </xdr:to>
    <xdr:pic>
      <xdr:nvPicPr>
        <xdr:cNvPr id="101485" name="รูปภาพ 22">
          <a:extLst>
            <a:ext uri="{FF2B5EF4-FFF2-40B4-BE49-F238E27FC236}">
              <a16:creationId xmlns:a16="http://schemas.microsoft.com/office/drawing/2014/main" id="{59F5968E-989C-0882-1D8C-1E0A1B491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5803900"/>
          <a:ext cx="812800" cy="55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101600</xdr:colOff>
      <xdr:row>41</xdr:row>
      <xdr:rowOff>152400</xdr:rowOff>
    </xdr:from>
    <xdr:to>
      <xdr:col>9</xdr:col>
      <xdr:colOff>203200</xdr:colOff>
      <xdr:row>43</xdr:row>
      <xdr:rowOff>38100</xdr:rowOff>
    </xdr:to>
    <xdr:pic>
      <xdr:nvPicPr>
        <xdr:cNvPr id="101486" name="รูปภาพ 24">
          <a:extLst>
            <a:ext uri="{FF2B5EF4-FFF2-40B4-BE49-F238E27FC236}">
              <a16:creationId xmlns:a16="http://schemas.microsoft.com/office/drawing/2014/main" id="{0904BC0C-32EC-5599-6F62-7E46D2C5A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8483600"/>
          <a:ext cx="2413000" cy="292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63500</xdr:colOff>
      <xdr:row>8</xdr:row>
      <xdr:rowOff>127000</xdr:rowOff>
    </xdr:from>
    <xdr:to>
      <xdr:col>13</xdr:col>
      <xdr:colOff>368300</xdr:colOff>
      <xdr:row>10</xdr:row>
      <xdr:rowOff>165100</xdr:rowOff>
    </xdr:to>
    <xdr:pic>
      <xdr:nvPicPr>
        <xdr:cNvPr id="101487" name="รูปภาพ 25">
          <a:extLst>
            <a:ext uri="{FF2B5EF4-FFF2-40B4-BE49-F238E27FC236}">
              <a16:creationId xmlns:a16="http://schemas.microsoft.com/office/drawing/2014/main" id="{40BDB5C1-456E-CA45-D47F-C7DC64DBE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700" y="1752600"/>
          <a:ext cx="838200" cy="44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114300</xdr:colOff>
      <xdr:row>41</xdr:row>
      <xdr:rowOff>88900</xdr:rowOff>
    </xdr:from>
    <xdr:to>
      <xdr:col>18</xdr:col>
      <xdr:colOff>279400</xdr:colOff>
      <xdr:row>43</xdr:row>
      <xdr:rowOff>38100</xdr:rowOff>
    </xdr:to>
    <xdr:pic>
      <xdr:nvPicPr>
        <xdr:cNvPr id="101488" name="รูปภาพ 27">
          <a:extLst>
            <a:ext uri="{FF2B5EF4-FFF2-40B4-BE49-F238E27FC236}">
              <a16:creationId xmlns:a16="http://schemas.microsoft.com/office/drawing/2014/main" id="{1A3142C5-EEB8-2F40-3056-2B8EEFE13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0" y="8420100"/>
          <a:ext cx="196850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88311" name="รูปภาพ 2">
          <a:extLst>
            <a:ext uri="{FF2B5EF4-FFF2-40B4-BE49-F238E27FC236}">
              <a16:creationId xmlns:a16="http://schemas.microsoft.com/office/drawing/2014/main" id="{740DF294-3B29-3788-5084-9FC848605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50800</xdr:colOff>
      <xdr:row>9</xdr:row>
      <xdr:rowOff>38100</xdr:rowOff>
    </xdr:from>
    <xdr:to>
      <xdr:col>19</xdr:col>
      <xdr:colOff>317500</xdr:colOff>
      <xdr:row>28</xdr:row>
      <xdr:rowOff>127000</xdr:rowOff>
    </xdr:to>
    <xdr:grpSp>
      <xdr:nvGrpSpPr>
        <xdr:cNvPr id="88312" name="กลุ่ม 3">
          <a:extLst>
            <a:ext uri="{FF2B5EF4-FFF2-40B4-BE49-F238E27FC236}">
              <a16:creationId xmlns:a16="http://schemas.microsoft.com/office/drawing/2014/main" id="{3407EB9F-BE46-E923-457C-4C5B38A44AB0}"/>
            </a:ext>
          </a:extLst>
        </xdr:cNvPr>
        <xdr:cNvGrpSpPr>
          <a:grpSpLocks/>
        </xdr:cNvGrpSpPr>
      </xdr:nvGrpSpPr>
      <xdr:grpSpPr bwMode="auto">
        <a:xfrm>
          <a:off x="3998843" y="1464549"/>
          <a:ext cx="3138005" cy="3061437"/>
          <a:chOff x="3767138" y="1233489"/>
          <a:chExt cx="2962274" cy="2885430"/>
        </a:xfrm>
      </xdr:grpSpPr>
      <xdr:pic>
        <xdr:nvPicPr>
          <xdr:cNvPr id="88314" name="รูปภาพ 4">
            <a:extLst>
              <a:ext uri="{FF2B5EF4-FFF2-40B4-BE49-F238E27FC236}">
                <a16:creationId xmlns:a16="http://schemas.microsoft.com/office/drawing/2014/main" id="{7188CE11-A6D6-8967-B2CC-FE2CCFC9E53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90964" y="1319215"/>
            <a:ext cx="1314449" cy="68960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8315" name="รูปภาพ 6">
            <a:extLst>
              <a:ext uri="{FF2B5EF4-FFF2-40B4-BE49-F238E27FC236}">
                <a16:creationId xmlns:a16="http://schemas.microsoft.com/office/drawing/2014/main" id="{2A111E59-667F-4989-7761-2535496D769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86402" y="1233489"/>
            <a:ext cx="1157288" cy="83521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7" name="กล่องข้อความ 6">
            <a:extLst>
              <a:ext uri="{FF2B5EF4-FFF2-40B4-BE49-F238E27FC236}">
                <a16:creationId xmlns:a16="http://schemas.microsoft.com/office/drawing/2014/main" id="{955D5C4F-F5CD-73BB-B0BC-C50EC62B3761}"/>
              </a:ext>
            </a:extLst>
          </xdr:cNvPr>
          <xdr:cNvSpPr txBox="1"/>
        </xdr:nvSpPr>
        <xdr:spPr>
          <a:xfrm>
            <a:off x="4274956" y="2117536"/>
            <a:ext cx="568273" cy="257847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100" b="1"/>
              <a:t>1-HRG</a:t>
            </a:r>
          </a:p>
        </xdr:txBody>
      </xdr:sp>
      <xdr:sp macro="" textlink="">
        <xdr:nvSpPr>
          <xdr:cNvPr id="8" name="กล่องข้อความ 7">
            <a:extLst>
              <a:ext uri="{FF2B5EF4-FFF2-40B4-BE49-F238E27FC236}">
                <a16:creationId xmlns:a16="http://schemas.microsoft.com/office/drawing/2014/main" id="{57BB419B-D83B-277A-B1F8-9367E3F9B0BE}"/>
              </a:ext>
            </a:extLst>
          </xdr:cNvPr>
          <xdr:cNvSpPr txBox="1"/>
        </xdr:nvSpPr>
        <xdr:spPr>
          <a:xfrm>
            <a:off x="5629139" y="2105257"/>
            <a:ext cx="931000" cy="27012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en-US" sz="1100" b="1"/>
              <a:t>1-HRG(WD)</a:t>
            </a:r>
          </a:p>
        </xdr:txBody>
      </xdr:sp>
      <xdr:sp macro="" textlink="">
        <xdr:nvSpPr>
          <xdr:cNvPr id="9" name="กล่องข้อความ 8">
            <a:extLst>
              <a:ext uri="{FF2B5EF4-FFF2-40B4-BE49-F238E27FC236}">
                <a16:creationId xmlns:a16="http://schemas.microsoft.com/office/drawing/2014/main" id="{4F633643-9E83-D306-DF32-AEC0124A019C}"/>
              </a:ext>
            </a:extLst>
          </xdr:cNvPr>
          <xdr:cNvSpPr txBox="1"/>
        </xdr:nvSpPr>
        <xdr:spPr>
          <a:xfrm>
            <a:off x="4154047" y="3026139"/>
            <a:ext cx="798000" cy="27012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en-US" sz="1100" b="1"/>
              <a:t>2-WSG-V</a:t>
            </a:r>
          </a:p>
        </xdr:txBody>
      </xdr:sp>
      <xdr:sp macro="" textlink="">
        <xdr:nvSpPr>
          <xdr:cNvPr id="10" name="กล่องข้อความ 9">
            <a:extLst>
              <a:ext uri="{FF2B5EF4-FFF2-40B4-BE49-F238E27FC236}">
                <a16:creationId xmlns:a16="http://schemas.microsoft.com/office/drawing/2014/main" id="{C9B125C2-3306-2DD4-01E7-CC498F985EA9}"/>
              </a:ext>
            </a:extLst>
          </xdr:cNvPr>
          <xdr:cNvSpPr txBox="1"/>
        </xdr:nvSpPr>
        <xdr:spPr>
          <a:xfrm>
            <a:off x="4154047" y="3848794"/>
            <a:ext cx="822182" cy="27012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en-US" sz="1100" b="1"/>
              <a:t>2-WSG-H</a:t>
            </a:r>
          </a:p>
        </xdr:txBody>
      </xdr:sp>
      <xdr:pic>
        <xdr:nvPicPr>
          <xdr:cNvPr id="88320" name="รูปภาพ 10">
            <a:extLst>
              <a:ext uri="{FF2B5EF4-FFF2-40B4-BE49-F238E27FC236}">
                <a16:creationId xmlns:a16="http://schemas.microsoft.com/office/drawing/2014/main" id="{E8911511-3283-25EA-E353-687555E0C2E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67138" y="3362500"/>
            <a:ext cx="1423988" cy="4403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8321" name="รูปภาพ 11">
            <a:extLst>
              <a:ext uri="{FF2B5EF4-FFF2-40B4-BE49-F238E27FC236}">
                <a16:creationId xmlns:a16="http://schemas.microsoft.com/office/drawing/2014/main" id="{A4A9DC62-44AE-BFE1-AD47-539D721494D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93314" y="2500313"/>
            <a:ext cx="1412100" cy="43510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3" name="กล่องข้อความ 12">
            <a:extLst>
              <a:ext uri="{FF2B5EF4-FFF2-40B4-BE49-F238E27FC236}">
                <a16:creationId xmlns:a16="http://schemas.microsoft.com/office/drawing/2014/main" id="{375E940E-9001-8A7C-3ABE-661B8213244E}"/>
              </a:ext>
            </a:extLst>
          </xdr:cNvPr>
          <xdr:cNvSpPr txBox="1"/>
        </xdr:nvSpPr>
        <xdr:spPr>
          <a:xfrm>
            <a:off x="5496139" y="3038418"/>
            <a:ext cx="1124455" cy="527972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2-WSG-V(WD)</a:t>
            </a:r>
          </a:p>
          <a:p>
            <a:pPr algn="ctr"/>
            <a:r>
              <a:rPr lang="en-US" sz="1100" b="1"/>
              <a:t>2-WSG-H(WD)</a:t>
            </a:r>
          </a:p>
        </xdr:txBody>
      </xdr:sp>
      <xdr:pic>
        <xdr:nvPicPr>
          <xdr:cNvPr id="88323" name="รูปภาพ 13">
            <a:extLst>
              <a:ext uri="{FF2B5EF4-FFF2-40B4-BE49-F238E27FC236}">
                <a16:creationId xmlns:a16="http://schemas.microsoft.com/office/drawing/2014/main" id="{5092F944-F129-FF5B-ACCA-CAA0EC353DE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05425" y="2509838"/>
            <a:ext cx="1423987" cy="42679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oneCellAnchor>
    <xdr:from>
      <xdr:col>16</xdr:col>
      <xdr:colOff>331787</xdr:colOff>
      <xdr:row>0</xdr:row>
      <xdr:rowOff>33338</xdr:rowOff>
    </xdr:from>
    <xdr:ext cx="1042857" cy="264111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3561289C-5929-2A94-F5F7-F4EBD1D9DE62}"/>
            </a:ext>
          </a:extLst>
        </xdr:cNvPr>
        <xdr:cNvSpPr txBox="1"/>
      </xdr:nvSpPr>
      <xdr:spPr>
        <a:xfrm>
          <a:off x="5729287" y="33338"/>
          <a:ext cx="103073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TABLE</a:t>
          </a:r>
          <a:endParaRPr 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89335" name="รูปภาพ 2">
          <a:extLst>
            <a:ext uri="{FF2B5EF4-FFF2-40B4-BE49-F238E27FC236}">
              <a16:creationId xmlns:a16="http://schemas.microsoft.com/office/drawing/2014/main" id="{A1BCDD3D-C8EE-A5AE-4097-C2E0EC099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0</xdr:colOff>
      <xdr:row>0</xdr:row>
      <xdr:rowOff>38100</xdr:rowOff>
    </xdr:from>
    <xdr:ext cx="1697481" cy="281628"/>
    <xdr:sp macro="" textlink="">
      <xdr:nvSpPr>
        <xdr:cNvPr id="8" name="กล่องข้อความ 7">
          <a:extLst>
            <a:ext uri="{FF2B5EF4-FFF2-40B4-BE49-F238E27FC236}">
              <a16:creationId xmlns:a16="http://schemas.microsoft.com/office/drawing/2014/main" id="{EA099EF4-76A5-2D80-BF86-BA3639572B0A}"/>
            </a:ext>
          </a:extLst>
        </xdr:cNvPr>
        <xdr:cNvSpPr txBox="1"/>
      </xdr:nvSpPr>
      <xdr:spPr>
        <a:xfrm>
          <a:off x="5072063" y="38100"/>
          <a:ext cx="1697481" cy="264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ANODIZED ALUMINUM</a:t>
          </a:r>
          <a:endParaRPr lang="en-US" sz="1100"/>
        </a:p>
      </xdr:txBody>
    </xdr:sp>
    <xdr:clientData/>
  </xdr:oneCellAnchor>
  <xdr:twoCellAnchor>
    <xdr:from>
      <xdr:col>11</xdr:col>
      <xdr:colOff>50800</xdr:colOff>
      <xdr:row>9</xdr:row>
      <xdr:rowOff>38100</xdr:rowOff>
    </xdr:from>
    <xdr:to>
      <xdr:col>19</xdr:col>
      <xdr:colOff>317500</xdr:colOff>
      <xdr:row>28</xdr:row>
      <xdr:rowOff>127000</xdr:rowOff>
    </xdr:to>
    <xdr:grpSp>
      <xdr:nvGrpSpPr>
        <xdr:cNvPr id="89337" name="กลุ่ม 3">
          <a:extLst>
            <a:ext uri="{FF2B5EF4-FFF2-40B4-BE49-F238E27FC236}">
              <a16:creationId xmlns:a16="http://schemas.microsoft.com/office/drawing/2014/main" id="{199C69AC-FDBD-5C41-04A4-EE0FA845638D}"/>
            </a:ext>
          </a:extLst>
        </xdr:cNvPr>
        <xdr:cNvGrpSpPr>
          <a:grpSpLocks/>
        </xdr:cNvGrpSpPr>
      </xdr:nvGrpSpPr>
      <xdr:grpSpPr bwMode="auto">
        <a:xfrm>
          <a:off x="3962400" y="1435100"/>
          <a:ext cx="3111500" cy="2984500"/>
          <a:chOff x="3767138" y="1233489"/>
          <a:chExt cx="2962274" cy="2885430"/>
        </a:xfrm>
      </xdr:grpSpPr>
      <xdr:pic>
        <xdr:nvPicPr>
          <xdr:cNvPr id="89338" name="รูปภาพ 4">
            <a:extLst>
              <a:ext uri="{FF2B5EF4-FFF2-40B4-BE49-F238E27FC236}">
                <a16:creationId xmlns:a16="http://schemas.microsoft.com/office/drawing/2014/main" id="{57D3BE47-409B-B9A3-E826-8857F634806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90964" y="1319215"/>
            <a:ext cx="1314449" cy="68960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9339" name="รูปภาพ 6">
            <a:extLst>
              <a:ext uri="{FF2B5EF4-FFF2-40B4-BE49-F238E27FC236}">
                <a16:creationId xmlns:a16="http://schemas.microsoft.com/office/drawing/2014/main" id="{D9908EDD-1CF8-D71E-35D9-604289E8FD1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86402" y="1233489"/>
            <a:ext cx="1157288" cy="83521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7" name="กล่องข้อความ 6">
            <a:extLst>
              <a:ext uri="{FF2B5EF4-FFF2-40B4-BE49-F238E27FC236}">
                <a16:creationId xmlns:a16="http://schemas.microsoft.com/office/drawing/2014/main" id="{7F9CC85D-97DC-89B2-03B2-8E42DFA7F274}"/>
              </a:ext>
            </a:extLst>
          </xdr:cNvPr>
          <xdr:cNvSpPr txBox="1"/>
        </xdr:nvSpPr>
        <xdr:spPr>
          <a:xfrm>
            <a:off x="4274956" y="2117536"/>
            <a:ext cx="568273" cy="257847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100" b="1"/>
              <a:t>1-HRG</a:t>
            </a:r>
          </a:p>
        </xdr:txBody>
      </xdr:sp>
      <xdr:sp macro="" textlink="">
        <xdr:nvSpPr>
          <xdr:cNvPr id="11" name="กล่องข้อความ 10">
            <a:extLst>
              <a:ext uri="{FF2B5EF4-FFF2-40B4-BE49-F238E27FC236}">
                <a16:creationId xmlns:a16="http://schemas.microsoft.com/office/drawing/2014/main" id="{F824986F-D04F-AC68-39B1-6712EACF9474}"/>
              </a:ext>
            </a:extLst>
          </xdr:cNvPr>
          <xdr:cNvSpPr txBox="1"/>
        </xdr:nvSpPr>
        <xdr:spPr>
          <a:xfrm>
            <a:off x="5629139" y="2105257"/>
            <a:ext cx="931000" cy="27012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en-US" sz="1100" b="1"/>
              <a:t>1-HRG(WD)</a:t>
            </a:r>
          </a:p>
        </xdr:txBody>
      </xdr:sp>
      <xdr:sp macro="" textlink="">
        <xdr:nvSpPr>
          <xdr:cNvPr id="12" name="กล่องข้อความ 11">
            <a:extLst>
              <a:ext uri="{FF2B5EF4-FFF2-40B4-BE49-F238E27FC236}">
                <a16:creationId xmlns:a16="http://schemas.microsoft.com/office/drawing/2014/main" id="{50EA3E4F-80A7-836F-DD2F-31CEB6ACC381}"/>
              </a:ext>
            </a:extLst>
          </xdr:cNvPr>
          <xdr:cNvSpPr txBox="1"/>
        </xdr:nvSpPr>
        <xdr:spPr>
          <a:xfrm>
            <a:off x="4154047" y="3026139"/>
            <a:ext cx="798000" cy="27012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en-US" sz="1100" b="1"/>
              <a:t>2-WSG-V</a:t>
            </a:r>
          </a:p>
        </xdr:txBody>
      </xdr:sp>
      <xdr:sp macro="" textlink="">
        <xdr:nvSpPr>
          <xdr:cNvPr id="14" name="กล่องข้อความ 13">
            <a:extLst>
              <a:ext uri="{FF2B5EF4-FFF2-40B4-BE49-F238E27FC236}">
                <a16:creationId xmlns:a16="http://schemas.microsoft.com/office/drawing/2014/main" id="{BED5FA32-ECB5-92D7-FDB3-E6D568A2F37A}"/>
              </a:ext>
            </a:extLst>
          </xdr:cNvPr>
          <xdr:cNvSpPr txBox="1"/>
        </xdr:nvSpPr>
        <xdr:spPr>
          <a:xfrm>
            <a:off x="4154047" y="3848794"/>
            <a:ext cx="822182" cy="27012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en-US" sz="1100" b="1"/>
              <a:t>2-WSG-H</a:t>
            </a:r>
          </a:p>
        </xdr:txBody>
      </xdr:sp>
      <xdr:pic>
        <xdr:nvPicPr>
          <xdr:cNvPr id="89344" name="รูปภาพ 10">
            <a:extLst>
              <a:ext uri="{FF2B5EF4-FFF2-40B4-BE49-F238E27FC236}">
                <a16:creationId xmlns:a16="http://schemas.microsoft.com/office/drawing/2014/main" id="{9DD7961C-E8AC-C365-2B03-08D63551D47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67138" y="3362500"/>
            <a:ext cx="1423988" cy="4403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9345" name="รูปภาพ 11">
            <a:extLst>
              <a:ext uri="{FF2B5EF4-FFF2-40B4-BE49-F238E27FC236}">
                <a16:creationId xmlns:a16="http://schemas.microsoft.com/office/drawing/2014/main" id="{08B48338-0FF6-4774-0679-A18CCD59D31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93314" y="2500313"/>
            <a:ext cx="1412100" cy="43510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7" name="กล่องข้อความ 16">
            <a:extLst>
              <a:ext uri="{FF2B5EF4-FFF2-40B4-BE49-F238E27FC236}">
                <a16:creationId xmlns:a16="http://schemas.microsoft.com/office/drawing/2014/main" id="{541463AC-1AAC-C32D-4482-C581A8586A66}"/>
              </a:ext>
            </a:extLst>
          </xdr:cNvPr>
          <xdr:cNvSpPr txBox="1"/>
        </xdr:nvSpPr>
        <xdr:spPr>
          <a:xfrm>
            <a:off x="5496139" y="3038418"/>
            <a:ext cx="1124455" cy="527972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2-WSG-V(WD)</a:t>
            </a:r>
          </a:p>
          <a:p>
            <a:pPr algn="ctr"/>
            <a:r>
              <a:rPr lang="en-US" sz="1100" b="1"/>
              <a:t>2-WSG-H(WD)</a:t>
            </a:r>
          </a:p>
        </xdr:txBody>
      </xdr:sp>
      <xdr:pic>
        <xdr:nvPicPr>
          <xdr:cNvPr id="89347" name="รูปภาพ 13">
            <a:extLst>
              <a:ext uri="{FF2B5EF4-FFF2-40B4-BE49-F238E27FC236}">
                <a16:creationId xmlns:a16="http://schemas.microsoft.com/office/drawing/2014/main" id="{BC84ADF8-670F-3E13-0394-FB88D30E96F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05425" y="2509838"/>
            <a:ext cx="1423987" cy="42679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90359" name="รูปภาพ 2">
          <a:extLst>
            <a:ext uri="{FF2B5EF4-FFF2-40B4-BE49-F238E27FC236}">
              <a16:creationId xmlns:a16="http://schemas.microsoft.com/office/drawing/2014/main" id="{E1BF1213-4317-437F-5C35-8BE757E68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341316</xdr:colOff>
      <xdr:row>0</xdr:row>
      <xdr:rowOff>29939</xdr:rowOff>
    </xdr:from>
    <xdr:ext cx="1709606" cy="270991"/>
    <xdr:sp macro="" textlink="">
      <xdr:nvSpPr>
        <xdr:cNvPr id="19" name="กล่องข้อความ 18">
          <a:extLst>
            <a:ext uri="{FF2B5EF4-FFF2-40B4-BE49-F238E27FC236}">
              <a16:creationId xmlns:a16="http://schemas.microsoft.com/office/drawing/2014/main" id="{FD9E2277-2469-35CC-9791-596EF6839E8F}"/>
            </a:ext>
          </a:extLst>
        </xdr:cNvPr>
        <xdr:cNvSpPr txBox="1"/>
      </xdr:nvSpPr>
      <xdr:spPr>
        <a:xfrm>
          <a:off x="5062541" y="29939"/>
          <a:ext cx="1697481" cy="27135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>
    <xdr:from>
      <xdr:col>11</xdr:col>
      <xdr:colOff>38100</xdr:colOff>
      <xdr:row>9</xdr:row>
      <xdr:rowOff>50800</xdr:rowOff>
    </xdr:from>
    <xdr:to>
      <xdr:col>19</xdr:col>
      <xdr:colOff>304800</xdr:colOff>
      <xdr:row>28</xdr:row>
      <xdr:rowOff>127000</xdr:rowOff>
    </xdr:to>
    <xdr:grpSp>
      <xdr:nvGrpSpPr>
        <xdr:cNvPr id="90361" name="กลุ่ม 3">
          <a:extLst>
            <a:ext uri="{FF2B5EF4-FFF2-40B4-BE49-F238E27FC236}">
              <a16:creationId xmlns:a16="http://schemas.microsoft.com/office/drawing/2014/main" id="{D26ACA51-755A-8B78-E8B1-776BB4F39ED8}"/>
            </a:ext>
          </a:extLst>
        </xdr:cNvPr>
        <xdr:cNvGrpSpPr>
          <a:grpSpLocks/>
        </xdr:cNvGrpSpPr>
      </xdr:nvGrpSpPr>
      <xdr:grpSpPr bwMode="auto">
        <a:xfrm>
          <a:off x="3949700" y="1447800"/>
          <a:ext cx="3111500" cy="2971800"/>
          <a:chOff x="3767138" y="1233489"/>
          <a:chExt cx="2962274" cy="2885430"/>
        </a:xfrm>
      </xdr:grpSpPr>
      <xdr:pic>
        <xdr:nvPicPr>
          <xdr:cNvPr id="90362" name="รูปภาพ 4">
            <a:extLst>
              <a:ext uri="{FF2B5EF4-FFF2-40B4-BE49-F238E27FC236}">
                <a16:creationId xmlns:a16="http://schemas.microsoft.com/office/drawing/2014/main" id="{33AD50FA-0A4B-2371-9421-3271033155C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890964" y="1319215"/>
            <a:ext cx="1314449" cy="68960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0363" name="รูปภาพ 6">
            <a:extLst>
              <a:ext uri="{FF2B5EF4-FFF2-40B4-BE49-F238E27FC236}">
                <a16:creationId xmlns:a16="http://schemas.microsoft.com/office/drawing/2014/main" id="{653A9C74-374F-37BA-3CCE-6A2C3EB0E4D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86402" y="1233489"/>
            <a:ext cx="1157288" cy="83521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5" name="กล่องข้อความ 4">
            <a:extLst>
              <a:ext uri="{FF2B5EF4-FFF2-40B4-BE49-F238E27FC236}">
                <a16:creationId xmlns:a16="http://schemas.microsoft.com/office/drawing/2014/main" id="{5E8224F8-9B80-27E2-88D0-422A645AD1D8}"/>
              </a:ext>
            </a:extLst>
          </xdr:cNvPr>
          <xdr:cNvSpPr txBox="1"/>
        </xdr:nvSpPr>
        <xdr:spPr>
          <a:xfrm>
            <a:off x="4274956" y="2108983"/>
            <a:ext cx="568273" cy="27128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100" b="1"/>
              <a:t>1-HRG</a:t>
            </a:r>
          </a:p>
        </xdr:txBody>
      </xdr:sp>
      <xdr:sp macro="" textlink="">
        <xdr:nvSpPr>
          <xdr:cNvPr id="6" name="กล่องข้อความ 5">
            <a:extLst>
              <a:ext uri="{FF2B5EF4-FFF2-40B4-BE49-F238E27FC236}">
                <a16:creationId xmlns:a16="http://schemas.microsoft.com/office/drawing/2014/main" id="{6CD50EBA-E6C8-69BE-222B-956E609B1B05}"/>
              </a:ext>
            </a:extLst>
          </xdr:cNvPr>
          <xdr:cNvSpPr txBox="1"/>
        </xdr:nvSpPr>
        <xdr:spPr>
          <a:xfrm>
            <a:off x="5629139" y="2108983"/>
            <a:ext cx="931000" cy="25894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en-US" sz="1100" b="1"/>
              <a:t>1-HRG(WD)</a:t>
            </a:r>
          </a:p>
        </xdr:txBody>
      </xdr:sp>
      <xdr:sp macro="" textlink="">
        <xdr:nvSpPr>
          <xdr:cNvPr id="7" name="กล่องข้อความ 6">
            <a:extLst>
              <a:ext uri="{FF2B5EF4-FFF2-40B4-BE49-F238E27FC236}">
                <a16:creationId xmlns:a16="http://schemas.microsoft.com/office/drawing/2014/main" id="{E15EB571-A503-9F6A-D68F-1161B63684CB}"/>
              </a:ext>
            </a:extLst>
          </xdr:cNvPr>
          <xdr:cNvSpPr txBox="1"/>
        </xdr:nvSpPr>
        <xdr:spPr>
          <a:xfrm>
            <a:off x="4154047" y="3021469"/>
            <a:ext cx="798000" cy="27128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en-US" sz="1100" b="1"/>
              <a:t>2-WSG-V</a:t>
            </a:r>
          </a:p>
        </xdr:txBody>
      </xdr:sp>
      <xdr:sp macro="" textlink="">
        <xdr:nvSpPr>
          <xdr:cNvPr id="8" name="กล่องข้อความ 7">
            <a:extLst>
              <a:ext uri="{FF2B5EF4-FFF2-40B4-BE49-F238E27FC236}">
                <a16:creationId xmlns:a16="http://schemas.microsoft.com/office/drawing/2014/main" id="{C04A773A-676E-C26B-B146-BFD623A14B06}"/>
              </a:ext>
            </a:extLst>
          </xdr:cNvPr>
          <xdr:cNvSpPr txBox="1"/>
        </xdr:nvSpPr>
        <xdr:spPr>
          <a:xfrm>
            <a:off x="4154047" y="3847639"/>
            <a:ext cx="822182" cy="27128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en-US" sz="1100" b="1"/>
              <a:t>2-WSG-H</a:t>
            </a:r>
          </a:p>
        </xdr:txBody>
      </xdr:sp>
      <xdr:pic>
        <xdr:nvPicPr>
          <xdr:cNvPr id="90368" name="รูปภาพ 10">
            <a:extLst>
              <a:ext uri="{FF2B5EF4-FFF2-40B4-BE49-F238E27FC236}">
                <a16:creationId xmlns:a16="http://schemas.microsoft.com/office/drawing/2014/main" id="{6E8881CD-3225-4431-9616-E32A9F06E66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67138" y="3362500"/>
            <a:ext cx="1423988" cy="4403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0369" name="รูปภาพ 11">
            <a:extLst>
              <a:ext uri="{FF2B5EF4-FFF2-40B4-BE49-F238E27FC236}">
                <a16:creationId xmlns:a16="http://schemas.microsoft.com/office/drawing/2014/main" id="{06547B66-917E-C029-5FD9-94BE22FF92A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93314" y="2500313"/>
            <a:ext cx="1412100" cy="43510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5" name="กล่องข้อความ 14">
            <a:extLst>
              <a:ext uri="{FF2B5EF4-FFF2-40B4-BE49-F238E27FC236}">
                <a16:creationId xmlns:a16="http://schemas.microsoft.com/office/drawing/2014/main" id="{7A11FEFC-26E7-ECA3-2E8F-ABA7083B5C4D}"/>
              </a:ext>
            </a:extLst>
          </xdr:cNvPr>
          <xdr:cNvSpPr txBox="1"/>
        </xdr:nvSpPr>
        <xdr:spPr>
          <a:xfrm>
            <a:off x="5496139" y="3033800"/>
            <a:ext cx="1124455" cy="53022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2-WSG-V(WD)</a:t>
            </a:r>
          </a:p>
          <a:p>
            <a:pPr algn="ctr"/>
            <a:r>
              <a:rPr lang="en-US" sz="1100" b="1"/>
              <a:t>2-WSG-H(WD)</a:t>
            </a:r>
          </a:p>
        </xdr:txBody>
      </xdr:sp>
      <xdr:pic>
        <xdr:nvPicPr>
          <xdr:cNvPr id="90371" name="รูปภาพ 13">
            <a:extLst>
              <a:ext uri="{FF2B5EF4-FFF2-40B4-BE49-F238E27FC236}">
                <a16:creationId xmlns:a16="http://schemas.microsoft.com/office/drawing/2014/main" id="{3C16F369-F82B-846D-F97C-BB5A3F30C9E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05425" y="2509838"/>
            <a:ext cx="1423987" cy="42679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91554" name="รูปภาพ 2">
          <a:extLst>
            <a:ext uri="{FF2B5EF4-FFF2-40B4-BE49-F238E27FC236}">
              <a16:creationId xmlns:a16="http://schemas.microsoft.com/office/drawing/2014/main" id="{24623BA1-C27B-DABB-58CE-1393BC965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331788</xdr:colOff>
      <xdr:row>0</xdr:row>
      <xdr:rowOff>28574</xdr:rowOff>
    </xdr:from>
    <xdr:ext cx="1692713" cy="264560"/>
    <xdr:sp macro="" textlink="">
      <xdr:nvSpPr>
        <xdr:cNvPr id="15" name="กล่องข้อความ 14">
          <a:extLst>
            <a:ext uri="{FF2B5EF4-FFF2-40B4-BE49-F238E27FC236}">
              <a16:creationId xmlns:a16="http://schemas.microsoft.com/office/drawing/2014/main" id="{8B4DC4E4-8673-26E1-EBE8-C1C8798DC0DF}"/>
            </a:ext>
          </a:extLst>
        </xdr:cNvPr>
        <xdr:cNvSpPr txBox="1"/>
      </xdr:nvSpPr>
      <xdr:spPr>
        <a:xfrm>
          <a:off x="5053013" y="28574"/>
          <a:ext cx="1697481" cy="264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ANODIZED ALUMINUM</a:t>
          </a:r>
          <a:endParaRPr lang="en-US" sz="1100"/>
        </a:p>
      </xdr:txBody>
    </xdr:sp>
    <xdr:clientData/>
  </xdr:oneCellAnchor>
  <xdr:twoCellAnchor>
    <xdr:from>
      <xdr:col>7</xdr:col>
      <xdr:colOff>12700</xdr:colOff>
      <xdr:row>9</xdr:row>
      <xdr:rowOff>50800</xdr:rowOff>
    </xdr:from>
    <xdr:to>
      <xdr:col>19</xdr:col>
      <xdr:colOff>317500</xdr:colOff>
      <xdr:row>33</xdr:row>
      <xdr:rowOff>38100</xdr:rowOff>
    </xdr:to>
    <xdr:grpSp>
      <xdr:nvGrpSpPr>
        <xdr:cNvPr id="91556" name="กลุ่ม 1">
          <a:extLst>
            <a:ext uri="{FF2B5EF4-FFF2-40B4-BE49-F238E27FC236}">
              <a16:creationId xmlns:a16="http://schemas.microsoft.com/office/drawing/2014/main" id="{78B20A0F-5075-D2E7-2B28-C1E13DC890CB}"/>
            </a:ext>
          </a:extLst>
        </xdr:cNvPr>
        <xdr:cNvGrpSpPr>
          <a:grpSpLocks/>
        </xdr:cNvGrpSpPr>
      </xdr:nvGrpSpPr>
      <xdr:grpSpPr bwMode="auto">
        <a:xfrm>
          <a:off x="2501900" y="1447800"/>
          <a:ext cx="4572000" cy="3644900"/>
          <a:chOff x="2305050" y="1409700"/>
          <a:chExt cx="4352926" cy="3533776"/>
        </a:xfrm>
      </xdr:grpSpPr>
      <xdr:grpSp>
        <xdr:nvGrpSpPr>
          <xdr:cNvPr id="91557" name="กลุ่ม 1">
            <a:extLst>
              <a:ext uri="{FF2B5EF4-FFF2-40B4-BE49-F238E27FC236}">
                <a16:creationId xmlns:a16="http://schemas.microsoft.com/office/drawing/2014/main" id="{4B61ABB1-C561-4800-9391-6F3B6D81E4B1}"/>
              </a:ext>
            </a:extLst>
          </xdr:cNvPr>
          <xdr:cNvGrpSpPr>
            <a:grpSpLocks/>
          </xdr:cNvGrpSpPr>
        </xdr:nvGrpSpPr>
        <xdr:grpSpPr bwMode="auto">
          <a:xfrm>
            <a:off x="2305050" y="1409700"/>
            <a:ext cx="4352926" cy="1566863"/>
            <a:chOff x="11568113" y="1209676"/>
            <a:chExt cx="4351707" cy="1566863"/>
          </a:xfrm>
        </xdr:grpSpPr>
        <xdr:pic>
          <xdr:nvPicPr>
            <xdr:cNvPr id="91568" name="รูปภาพ 6">
              <a:extLst>
                <a:ext uri="{FF2B5EF4-FFF2-40B4-BE49-F238E27FC236}">
                  <a16:creationId xmlns:a16="http://schemas.microsoft.com/office/drawing/2014/main" id="{B8DF2FCD-FFE4-EEC0-C581-B093C0601EEF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2711799" y="1941012"/>
              <a:ext cx="1156601" cy="83552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6" name="กล่องข้อความ 5">
              <a:extLst>
                <a:ext uri="{FF2B5EF4-FFF2-40B4-BE49-F238E27FC236}">
                  <a16:creationId xmlns:a16="http://schemas.microsoft.com/office/drawing/2014/main" id="{23607E2E-10D5-0ECB-A9BD-12613A0EC9A9}"/>
                </a:ext>
              </a:extLst>
            </xdr:cNvPr>
            <xdr:cNvSpPr txBox="1"/>
          </xdr:nvSpPr>
          <xdr:spPr bwMode="auto">
            <a:xfrm>
              <a:off x="11568113" y="2120824"/>
              <a:ext cx="942870" cy="27088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lang="en-US" sz="1100" b="1"/>
                <a:t>1-HRG-R(WD)</a:t>
              </a:r>
            </a:p>
          </xdr:txBody>
        </xdr:sp>
        <xdr:grpSp>
          <xdr:nvGrpSpPr>
            <xdr:cNvPr id="91570" name="กลุ่ม 27">
              <a:extLst>
                <a:ext uri="{FF2B5EF4-FFF2-40B4-BE49-F238E27FC236}">
                  <a16:creationId xmlns:a16="http://schemas.microsoft.com/office/drawing/2014/main" id="{B0258B80-D7C6-D0C8-4A18-DC1FC9751842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581787" y="1209676"/>
              <a:ext cx="4338033" cy="814515"/>
              <a:chOff x="8780081" y="1583514"/>
              <a:chExt cx="4340609" cy="814207"/>
            </a:xfrm>
          </xdr:grpSpPr>
          <xdr:sp macro="" textlink="">
            <xdr:nvSpPr>
              <xdr:cNvPr id="5" name="กล่องข้อความ 4">
                <a:extLst>
                  <a:ext uri="{FF2B5EF4-FFF2-40B4-BE49-F238E27FC236}">
                    <a16:creationId xmlns:a16="http://schemas.microsoft.com/office/drawing/2014/main" id="{5B300FEC-C57D-5636-CBB3-30DA376F9A85}"/>
                  </a:ext>
                </a:extLst>
              </xdr:cNvPr>
              <xdr:cNvSpPr txBox="1"/>
            </xdr:nvSpPr>
            <xdr:spPr>
              <a:xfrm>
                <a:off x="8778494" y="1841985"/>
                <a:ext cx="677334" cy="270779"/>
              </a:xfrm>
              <a:prstGeom prst="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lang="en-US" sz="1100" b="1"/>
                  <a:t>1-HRG-R</a:t>
                </a:r>
              </a:p>
            </xdr:txBody>
          </xdr:sp>
          <xdr:grpSp>
            <xdr:nvGrpSpPr>
              <xdr:cNvPr id="91572" name="กลุ่ม 13">
                <a:extLst>
                  <a:ext uri="{FF2B5EF4-FFF2-40B4-BE49-F238E27FC236}">
                    <a16:creationId xmlns:a16="http://schemas.microsoft.com/office/drawing/2014/main" id="{1759D8E1-1CFE-759F-3538-4E732EDD6A4E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9601164" y="1583514"/>
                <a:ext cx="3519526" cy="814207"/>
                <a:chOff x="2152613" y="1734282"/>
                <a:chExt cx="4724697" cy="1093012"/>
              </a:xfrm>
            </xdr:grpSpPr>
            <xdr:pic>
              <xdr:nvPicPr>
                <xdr:cNvPr id="91573" name="รูปภาพ 8">
                  <a:extLst>
                    <a:ext uri="{FF2B5EF4-FFF2-40B4-BE49-F238E27FC236}">
                      <a16:creationId xmlns:a16="http://schemas.microsoft.com/office/drawing/2014/main" id="{F68D6487-62F5-B82A-8641-543A4F7A7A67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3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3626024" y="1817643"/>
                  <a:ext cx="1620545" cy="1009651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pic>
              <xdr:nvPicPr>
                <xdr:cNvPr id="91574" name="รูปภาพ 10">
                  <a:extLst>
                    <a:ext uri="{FF2B5EF4-FFF2-40B4-BE49-F238E27FC236}">
                      <a16:creationId xmlns:a16="http://schemas.microsoft.com/office/drawing/2014/main" id="{1D836DB7-B62A-7FC4-FC04-C74E1CC9B954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4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5179460" y="1734282"/>
                  <a:ext cx="1697850" cy="98646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pic>
              <xdr:nvPicPr>
                <xdr:cNvPr id="91575" name="รูปภาพ 12">
                  <a:extLst>
                    <a:ext uri="{FF2B5EF4-FFF2-40B4-BE49-F238E27FC236}">
                      <a16:creationId xmlns:a16="http://schemas.microsoft.com/office/drawing/2014/main" id="{3791DEDC-906F-FB84-C033-FE04EEAB7BD1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5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2152613" y="1866864"/>
                  <a:ext cx="1428787" cy="766863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</xdr:grpSp>
        </xdr:grpSp>
      </xdr:grpSp>
      <xdr:grpSp>
        <xdr:nvGrpSpPr>
          <xdr:cNvPr id="91558" name="กลุ่ม 45">
            <a:extLst>
              <a:ext uri="{FF2B5EF4-FFF2-40B4-BE49-F238E27FC236}">
                <a16:creationId xmlns:a16="http://schemas.microsoft.com/office/drawing/2014/main" id="{7299B1CB-3C46-195D-2A7F-2100A1F7B6C0}"/>
              </a:ext>
            </a:extLst>
          </xdr:cNvPr>
          <xdr:cNvGrpSpPr>
            <a:grpSpLocks/>
          </xdr:cNvGrpSpPr>
        </xdr:nvGrpSpPr>
        <xdr:grpSpPr bwMode="auto">
          <a:xfrm>
            <a:off x="3711521" y="3080599"/>
            <a:ext cx="2833791" cy="1862877"/>
            <a:chOff x="8258925" y="3216942"/>
            <a:chExt cx="4834945" cy="3176627"/>
          </a:xfrm>
        </xdr:grpSpPr>
        <xdr:grpSp>
          <xdr:nvGrpSpPr>
            <xdr:cNvPr id="91559" name="กลุ่ม 29">
              <a:extLst>
                <a:ext uri="{FF2B5EF4-FFF2-40B4-BE49-F238E27FC236}">
                  <a16:creationId xmlns:a16="http://schemas.microsoft.com/office/drawing/2014/main" id="{7782147B-1DD5-3C57-C8D1-3BA548EC192C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258925" y="3216942"/>
              <a:ext cx="4834945" cy="3176627"/>
              <a:chOff x="3793314" y="2498809"/>
              <a:chExt cx="2901940" cy="1906615"/>
            </a:xfrm>
          </xdr:grpSpPr>
          <xdr:sp macro="" textlink="">
            <xdr:nvSpPr>
              <xdr:cNvPr id="35" name="กล่องข้อความ 34">
                <a:extLst>
                  <a:ext uri="{FF2B5EF4-FFF2-40B4-BE49-F238E27FC236}">
                    <a16:creationId xmlns:a16="http://schemas.microsoft.com/office/drawing/2014/main" id="{FD0583CC-D450-651C-C61D-91D02C411714}"/>
                  </a:ext>
                </a:extLst>
              </xdr:cNvPr>
              <xdr:cNvSpPr txBox="1"/>
            </xdr:nvSpPr>
            <xdr:spPr>
              <a:xfrm>
                <a:off x="4024622" y="3031817"/>
                <a:ext cx="978197" cy="264640"/>
              </a:xfrm>
              <a:prstGeom prst="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ctr">
                <a:spAutoFit/>
              </a:bodyPr>
              <a:lstStyle/>
              <a:p>
                <a:pPr algn="ctr"/>
                <a:r>
                  <a:rPr lang="en-US" sz="1100" b="1"/>
                  <a:t>2-WSG-V-R</a:t>
                </a:r>
              </a:p>
            </xdr:txBody>
          </xdr:sp>
          <xdr:sp macro="" textlink="">
            <xdr:nvSpPr>
              <xdr:cNvPr id="36" name="กล่องข้อความ 35">
                <a:extLst>
                  <a:ext uri="{FF2B5EF4-FFF2-40B4-BE49-F238E27FC236}">
                    <a16:creationId xmlns:a16="http://schemas.microsoft.com/office/drawing/2014/main" id="{BD845AE5-6464-AE3A-A7D5-CA64B97791CD}"/>
                  </a:ext>
                </a:extLst>
              </xdr:cNvPr>
              <xdr:cNvSpPr txBox="1"/>
            </xdr:nvSpPr>
            <xdr:spPr>
              <a:xfrm>
                <a:off x="5448580" y="3031817"/>
                <a:ext cx="1052491" cy="264640"/>
              </a:xfrm>
              <a:prstGeom prst="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ctr">
                <a:spAutoFit/>
              </a:bodyPr>
              <a:lstStyle/>
              <a:p>
                <a:pPr algn="ctr"/>
                <a:r>
                  <a:rPr lang="en-US" sz="1100" b="1"/>
                  <a:t>2-WSG-H-R</a:t>
                </a:r>
              </a:p>
            </xdr:txBody>
          </xdr:sp>
          <xdr:pic>
            <xdr:nvPicPr>
              <xdr:cNvPr id="91564" name="รูปภาพ 36">
                <a:extLst>
                  <a:ext uri="{FF2B5EF4-FFF2-40B4-BE49-F238E27FC236}">
                    <a16:creationId xmlns:a16="http://schemas.microsoft.com/office/drawing/2014/main" id="{39FBD79E-619A-C2B9-07A4-4771AB5D03FD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260299" y="2498809"/>
                <a:ext cx="1423988" cy="440375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1565" name="รูปภาพ 37">
                <a:extLst>
                  <a:ext uri="{FF2B5EF4-FFF2-40B4-BE49-F238E27FC236}">
                    <a16:creationId xmlns:a16="http://schemas.microsoft.com/office/drawing/2014/main" id="{754B5B5A-1AD1-F382-DCAD-8283366FB9D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793314" y="2500313"/>
                <a:ext cx="1412100" cy="435105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sp macro="" textlink="">
            <xdr:nvSpPr>
              <xdr:cNvPr id="39" name="กล่องข้อความ 38">
                <a:extLst>
                  <a:ext uri="{FF2B5EF4-FFF2-40B4-BE49-F238E27FC236}">
                    <a16:creationId xmlns:a16="http://schemas.microsoft.com/office/drawing/2014/main" id="{99C98157-A042-CAB8-A782-F61748DDF846}"/>
                  </a:ext>
                </a:extLst>
              </xdr:cNvPr>
              <xdr:cNvSpPr txBox="1"/>
            </xdr:nvSpPr>
            <xdr:spPr>
              <a:xfrm>
                <a:off x="5411434" y="3913950"/>
                <a:ext cx="1176313" cy="491474"/>
              </a:xfrm>
              <a:prstGeom prst="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lang="en-US" sz="1100" b="1"/>
                  <a:t>2-WSG-V-R (WD)</a:t>
                </a:r>
              </a:p>
              <a:p>
                <a:pPr algn="ctr"/>
                <a:r>
                  <a:rPr lang="en-US" sz="1100" b="1"/>
                  <a:t>2-WSG-H-R (WD)</a:t>
                </a:r>
              </a:p>
            </xdr:txBody>
          </xdr:sp>
          <xdr:pic>
            <xdr:nvPicPr>
              <xdr:cNvPr id="91567" name="รูปภาพ 39">
                <a:extLst>
                  <a:ext uri="{FF2B5EF4-FFF2-40B4-BE49-F238E27FC236}">
                    <a16:creationId xmlns:a16="http://schemas.microsoft.com/office/drawing/2014/main" id="{6D625297-7B4D-099E-E09C-131CB642226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271267" y="3422323"/>
                <a:ext cx="1423987" cy="42679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  <xdr:sp macro="" textlink="">
          <xdr:nvSpPr>
            <xdr:cNvPr id="42" name="เฟรม 41">
              <a:extLst>
                <a:ext uri="{FF2B5EF4-FFF2-40B4-BE49-F238E27FC236}">
                  <a16:creationId xmlns:a16="http://schemas.microsoft.com/office/drawing/2014/main" id="{F6E6BFEE-76CE-5FDA-2065-DB82C9183DD2}"/>
                </a:ext>
              </a:extLst>
            </xdr:cNvPr>
            <xdr:cNvSpPr/>
          </xdr:nvSpPr>
          <xdr:spPr>
            <a:xfrm>
              <a:off x="8376117" y="3370126"/>
              <a:ext cx="2104276" cy="440919"/>
            </a:xfrm>
            <a:prstGeom prst="frame">
              <a:avLst>
                <a:gd name="adj1" fmla="val 16666"/>
              </a:avLst>
            </a:prstGeom>
            <a:solidFill>
              <a:schemeClr val="bg1">
                <a:lumMod val="85000"/>
              </a:schemeClr>
            </a:solidFill>
            <a:ln w="3175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43" name="เฟรม 42">
              <a:extLst>
                <a:ext uri="{FF2B5EF4-FFF2-40B4-BE49-F238E27FC236}">
                  <a16:creationId xmlns:a16="http://schemas.microsoft.com/office/drawing/2014/main" id="{D7DC505B-12CB-6574-EC98-8C0A039EB9B1}"/>
                </a:ext>
              </a:extLst>
            </xdr:cNvPr>
            <xdr:cNvSpPr/>
          </xdr:nvSpPr>
          <xdr:spPr>
            <a:xfrm>
              <a:off x="10831106" y="3370126"/>
              <a:ext cx="2104276" cy="440919"/>
            </a:xfrm>
            <a:prstGeom prst="frame">
              <a:avLst>
                <a:gd name="adj1" fmla="val 16666"/>
              </a:avLst>
            </a:prstGeom>
            <a:solidFill>
              <a:schemeClr val="bg1">
                <a:lumMod val="85000"/>
              </a:schemeClr>
            </a:solidFill>
            <a:ln w="3175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92578" name="รูปภาพ 2">
          <a:extLst>
            <a:ext uri="{FF2B5EF4-FFF2-40B4-BE49-F238E27FC236}">
              <a16:creationId xmlns:a16="http://schemas.microsoft.com/office/drawing/2014/main" id="{DDB5EA22-80AC-5AB1-B895-084241022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3176</xdr:colOff>
      <xdr:row>0</xdr:row>
      <xdr:rowOff>24342</xdr:rowOff>
    </xdr:from>
    <xdr:ext cx="1673573" cy="264111"/>
    <xdr:sp macro="" textlink="">
      <xdr:nvSpPr>
        <xdr:cNvPr id="18" name="กล่องข้อความ 17">
          <a:extLst>
            <a:ext uri="{FF2B5EF4-FFF2-40B4-BE49-F238E27FC236}">
              <a16:creationId xmlns:a16="http://schemas.microsoft.com/office/drawing/2014/main" id="{B4CC4F58-B68D-9306-EA04-A5D6CCE60C16}"/>
            </a:ext>
          </a:extLst>
        </xdr:cNvPr>
        <xdr:cNvSpPr txBox="1"/>
      </xdr:nvSpPr>
      <xdr:spPr>
        <a:xfrm>
          <a:off x="5067301" y="23812"/>
          <a:ext cx="169748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>
    <xdr:from>
      <xdr:col>7</xdr:col>
      <xdr:colOff>12700</xdr:colOff>
      <xdr:row>9</xdr:row>
      <xdr:rowOff>50800</xdr:rowOff>
    </xdr:from>
    <xdr:to>
      <xdr:col>19</xdr:col>
      <xdr:colOff>317500</xdr:colOff>
      <xdr:row>33</xdr:row>
      <xdr:rowOff>38100</xdr:rowOff>
    </xdr:to>
    <xdr:grpSp>
      <xdr:nvGrpSpPr>
        <xdr:cNvPr id="92580" name="กลุ่ม 1">
          <a:extLst>
            <a:ext uri="{FF2B5EF4-FFF2-40B4-BE49-F238E27FC236}">
              <a16:creationId xmlns:a16="http://schemas.microsoft.com/office/drawing/2014/main" id="{D21E2080-82AC-11F9-0546-AD4FCB5AE3BF}"/>
            </a:ext>
          </a:extLst>
        </xdr:cNvPr>
        <xdr:cNvGrpSpPr>
          <a:grpSpLocks/>
        </xdr:cNvGrpSpPr>
      </xdr:nvGrpSpPr>
      <xdr:grpSpPr bwMode="auto">
        <a:xfrm>
          <a:off x="2501900" y="1447800"/>
          <a:ext cx="4572000" cy="3644900"/>
          <a:chOff x="2305050" y="1409700"/>
          <a:chExt cx="4352926" cy="3533776"/>
        </a:xfrm>
      </xdr:grpSpPr>
      <xdr:grpSp>
        <xdr:nvGrpSpPr>
          <xdr:cNvPr id="92581" name="กลุ่ม 1">
            <a:extLst>
              <a:ext uri="{FF2B5EF4-FFF2-40B4-BE49-F238E27FC236}">
                <a16:creationId xmlns:a16="http://schemas.microsoft.com/office/drawing/2014/main" id="{1EC71A82-900C-4E04-7E15-FD6B680C4805}"/>
              </a:ext>
            </a:extLst>
          </xdr:cNvPr>
          <xdr:cNvGrpSpPr>
            <a:grpSpLocks/>
          </xdr:cNvGrpSpPr>
        </xdr:nvGrpSpPr>
        <xdr:grpSpPr bwMode="auto">
          <a:xfrm>
            <a:off x="2305050" y="1409700"/>
            <a:ext cx="4352926" cy="1566863"/>
            <a:chOff x="11568113" y="1209676"/>
            <a:chExt cx="4351707" cy="1566863"/>
          </a:xfrm>
        </xdr:grpSpPr>
        <xdr:pic>
          <xdr:nvPicPr>
            <xdr:cNvPr id="92592" name="รูปภาพ 6">
              <a:extLst>
                <a:ext uri="{FF2B5EF4-FFF2-40B4-BE49-F238E27FC236}">
                  <a16:creationId xmlns:a16="http://schemas.microsoft.com/office/drawing/2014/main" id="{0F9036F1-0BAB-817E-98FA-9D24E7D01D1D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2711799" y="1941012"/>
              <a:ext cx="1156601" cy="83552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15" name="กล่องข้อความ 14">
              <a:extLst>
                <a:ext uri="{FF2B5EF4-FFF2-40B4-BE49-F238E27FC236}">
                  <a16:creationId xmlns:a16="http://schemas.microsoft.com/office/drawing/2014/main" id="{672AFB1E-FDB8-F69A-129F-3DFD3859ABD2}"/>
                </a:ext>
              </a:extLst>
            </xdr:cNvPr>
            <xdr:cNvSpPr txBox="1"/>
          </xdr:nvSpPr>
          <xdr:spPr bwMode="auto">
            <a:xfrm>
              <a:off x="11568113" y="2120824"/>
              <a:ext cx="942870" cy="27088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lang="en-US" sz="1100" b="1"/>
                <a:t>1-HRG-R(WD)</a:t>
              </a:r>
            </a:p>
          </xdr:txBody>
        </xdr:sp>
        <xdr:grpSp>
          <xdr:nvGrpSpPr>
            <xdr:cNvPr id="92594" name="กลุ่ม 27">
              <a:extLst>
                <a:ext uri="{FF2B5EF4-FFF2-40B4-BE49-F238E27FC236}">
                  <a16:creationId xmlns:a16="http://schemas.microsoft.com/office/drawing/2014/main" id="{8C121AC8-5B5B-9AFD-C657-488B9D9623A2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581787" y="1209676"/>
              <a:ext cx="4338033" cy="814515"/>
              <a:chOff x="8780081" y="1583514"/>
              <a:chExt cx="4340609" cy="814207"/>
            </a:xfrm>
          </xdr:grpSpPr>
          <xdr:sp macro="" textlink="">
            <xdr:nvSpPr>
              <xdr:cNvPr id="17" name="กล่องข้อความ 16">
                <a:extLst>
                  <a:ext uri="{FF2B5EF4-FFF2-40B4-BE49-F238E27FC236}">
                    <a16:creationId xmlns:a16="http://schemas.microsoft.com/office/drawing/2014/main" id="{1823F0AA-70FE-8E38-4861-0ACD1D02DEB7}"/>
                  </a:ext>
                </a:extLst>
              </xdr:cNvPr>
              <xdr:cNvSpPr txBox="1"/>
            </xdr:nvSpPr>
            <xdr:spPr>
              <a:xfrm>
                <a:off x="8778494" y="1841985"/>
                <a:ext cx="677334" cy="270779"/>
              </a:xfrm>
              <a:prstGeom prst="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lang="en-US" sz="1100" b="1"/>
                  <a:t>1-HRG-R</a:t>
                </a:r>
              </a:p>
            </xdr:txBody>
          </xdr:sp>
          <xdr:grpSp>
            <xdr:nvGrpSpPr>
              <xdr:cNvPr id="92596" name="กลุ่ม 13">
                <a:extLst>
                  <a:ext uri="{FF2B5EF4-FFF2-40B4-BE49-F238E27FC236}">
                    <a16:creationId xmlns:a16="http://schemas.microsoft.com/office/drawing/2014/main" id="{311C5AAB-38B0-11A5-F424-0434B6BE2C62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9601164" y="1583514"/>
                <a:ext cx="3519526" cy="814207"/>
                <a:chOff x="2152613" y="1734282"/>
                <a:chExt cx="4724697" cy="1093012"/>
              </a:xfrm>
            </xdr:grpSpPr>
            <xdr:pic>
              <xdr:nvPicPr>
                <xdr:cNvPr id="92597" name="รูปภาพ 8">
                  <a:extLst>
                    <a:ext uri="{FF2B5EF4-FFF2-40B4-BE49-F238E27FC236}">
                      <a16:creationId xmlns:a16="http://schemas.microsoft.com/office/drawing/2014/main" id="{7559977C-5517-0179-CE8F-57795B538CE9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3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3626024" y="1817643"/>
                  <a:ext cx="1620545" cy="1009651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pic>
              <xdr:nvPicPr>
                <xdr:cNvPr id="92598" name="รูปภาพ 10">
                  <a:extLst>
                    <a:ext uri="{FF2B5EF4-FFF2-40B4-BE49-F238E27FC236}">
                      <a16:creationId xmlns:a16="http://schemas.microsoft.com/office/drawing/2014/main" id="{1C37E3FD-100F-F8EE-5EC0-768EE4DB8FE5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4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5179460" y="1734282"/>
                  <a:ext cx="1697850" cy="98646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pic>
              <xdr:nvPicPr>
                <xdr:cNvPr id="92599" name="รูปภาพ 12">
                  <a:extLst>
                    <a:ext uri="{FF2B5EF4-FFF2-40B4-BE49-F238E27FC236}">
                      <a16:creationId xmlns:a16="http://schemas.microsoft.com/office/drawing/2014/main" id="{26695244-620D-2F31-4D19-BF755566524D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5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2152613" y="1866864"/>
                  <a:ext cx="1428787" cy="766863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</xdr:grpSp>
        </xdr:grpSp>
      </xdr:grpSp>
      <xdr:grpSp>
        <xdr:nvGrpSpPr>
          <xdr:cNvPr id="92582" name="กลุ่ม 45">
            <a:extLst>
              <a:ext uri="{FF2B5EF4-FFF2-40B4-BE49-F238E27FC236}">
                <a16:creationId xmlns:a16="http://schemas.microsoft.com/office/drawing/2014/main" id="{1126EB29-47E8-974F-E155-8BF06AEBD0AD}"/>
              </a:ext>
            </a:extLst>
          </xdr:cNvPr>
          <xdr:cNvGrpSpPr>
            <a:grpSpLocks/>
          </xdr:cNvGrpSpPr>
        </xdr:nvGrpSpPr>
        <xdr:grpSpPr bwMode="auto">
          <a:xfrm>
            <a:off x="3711521" y="3080599"/>
            <a:ext cx="2833791" cy="1862877"/>
            <a:chOff x="8258925" y="3216942"/>
            <a:chExt cx="4834945" cy="3176627"/>
          </a:xfrm>
        </xdr:grpSpPr>
        <xdr:grpSp>
          <xdr:nvGrpSpPr>
            <xdr:cNvPr id="92583" name="กลุ่ม 29">
              <a:extLst>
                <a:ext uri="{FF2B5EF4-FFF2-40B4-BE49-F238E27FC236}">
                  <a16:creationId xmlns:a16="http://schemas.microsoft.com/office/drawing/2014/main" id="{2A0B6B68-065A-7095-847E-737E158491C2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8258925" y="3216942"/>
              <a:ext cx="4834945" cy="3176627"/>
              <a:chOff x="3793314" y="2498809"/>
              <a:chExt cx="2901940" cy="1906615"/>
            </a:xfrm>
          </xdr:grpSpPr>
          <xdr:sp macro="" textlink="">
            <xdr:nvSpPr>
              <xdr:cNvPr id="8" name="กล่องข้อความ 7">
                <a:extLst>
                  <a:ext uri="{FF2B5EF4-FFF2-40B4-BE49-F238E27FC236}">
                    <a16:creationId xmlns:a16="http://schemas.microsoft.com/office/drawing/2014/main" id="{B73BEDC6-E8A9-A8FF-22A7-71364538347B}"/>
                  </a:ext>
                </a:extLst>
              </xdr:cNvPr>
              <xdr:cNvSpPr txBox="1"/>
            </xdr:nvSpPr>
            <xdr:spPr>
              <a:xfrm>
                <a:off x="4024622" y="3031817"/>
                <a:ext cx="978197" cy="264640"/>
              </a:xfrm>
              <a:prstGeom prst="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ctr">
                <a:spAutoFit/>
              </a:bodyPr>
              <a:lstStyle/>
              <a:p>
                <a:pPr algn="ctr"/>
                <a:r>
                  <a:rPr lang="en-US" sz="1100" b="1"/>
                  <a:t>2-WSG-V-R</a:t>
                </a:r>
              </a:p>
            </xdr:txBody>
          </xdr:sp>
          <xdr:sp macro="" textlink="">
            <xdr:nvSpPr>
              <xdr:cNvPr id="9" name="กล่องข้อความ 8">
                <a:extLst>
                  <a:ext uri="{FF2B5EF4-FFF2-40B4-BE49-F238E27FC236}">
                    <a16:creationId xmlns:a16="http://schemas.microsoft.com/office/drawing/2014/main" id="{DE08F10A-3312-E737-9959-6AAFFF301C80}"/>
                  </a:ext>
                </a:extLst>
              </xdr:cNvPr>
              <xdr:cNvSpPr txBox="1"/>
            </xdr:nvSpPr>
            <xdr:spPr>
              <a:xfrm>
                <a:off x="5448580" y="3031817"/>
                <a:ext cx="1052491" cy="264640"/>
              </a:xfrm>
              <a:prstGeom prst="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ctr">
                <a:spAutoFit/>
              </a:bodyPr>
              <a:lstStyle/>
              <a:p>
                <a:pPr algn="ctr"/>
                <a:r>
                  <a:rPr lang="en-US" sz="1100" b="1"/>
                  <a:t>2-WSG-H-R</a:t>
                </a:r>
              </a:p>
            </xdr:txBody>
          </xdr:sp>
          <xdr:pic>
            <xdr:nvPicPr>
              <xdr:cNvPr id="92588" name="รูปภาพ 36">
                <a:extLst>
                  <a:ext uri="{FF2B5EF4-FFF2-40B4-BE49-F238E27FC236}">
                    <a16:creationId xmlns:a16="http://schemas.microsoft.com/office/drawing/2014/main" id="{AF81DD2E-0A42-429A-8E57-A3FEA10C28DD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260299" y="2498809"/>
                <a:ext cx="1423988" cy="440375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2589" name="รูปภาพ 37">
                <a:extLst>
                  <a:ext uri="{FF2B5EF4-FFF2-40B4-BE49-F238E27FC236}">
                    <a16:creationId xmlns:a16="http://schemas.microsoft.com/office/drawing/2014/main" id="{523E7B21-A253-4877-3E7A-7B0BD524245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793314" y="2500313"/>
                <a:ext cx="1412100" cy="435105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sp macro="" textlink="">
            <xdr:nvSpPr>
              <xdr:cNvPr id="12" name="กล่องข้อความ 11">
                <a:extLst>
                  <a:ext uri="{FF2B5EF4-FFF2-40B4-BE49-F238E27FC236}">
                    <a16:creationId xmlns:a16="http://schemas.microsoft.com/office/drawing/2014/main" id="{01E3CFFD-9FD0-243F-8EE6-2FF6F35A9BA5}"/>
                  </a:ext>
                </a:extLst>
              </xdr:cNvPr>
              <xdr:cNvSpPr txBox="1"/>
            </xdr:nvSpPr>
            <xdr:spPr>
              <a:xfrm>
                <a:off x="5411434" y="3913950"/>
                <a:ext cx="1176313" cy="491474"/>
              </a:xfrm>
              <a:prstGeom prst="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>
                <a:solidFill>
                  <a:schemeClr val="tx1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lang="en-US" sz="1100" b="1"/>
                  <a:t>2-WSG-V-R (WD)</a:t>
                </a:r>
              </a:p>
              <a:p>
                <a:pPr algn="ctr"/>
                <a:r>
                  <a:rPr lang="en-US" sz="1100" b="1"/>
                  <a:t>2-WSG-H-R (WD)</a:t>
                </a:r>
              </a:p>
            </xdr:txBody>
          </xdr:sp>
          <xdr:pic>
            <xdr:nvPicPr>
              <xdr:cNvPr id="92591" name="รูปภาพ 39">
                <a:extLst>
                  <a:ext uri="{FF2B5EF4-FFF2-40B4-BE49-F238E27FC236}">
                    <a16:creationId xmlns:a16="http://schemas.microsoft.com/office/drawing/2014/main" id="{8C9CB341-4FC2-D69A-0302-D486818109D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271267" y="3422323"/>
                <a:ext cx="1423987" cy="42679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  <xdr:sp macro="" textlink="">
          <xdr:nvSpPr>
            <xdr:cNvPr id="6" name="เฟรม 5">
              <a:extLst>
                <a:ext uri="{FF2B5EF4-FFF2-40B4-BE49-F238E27FC236}">
                  <a16:creationId xmlns:a16="http://schemas.microsoft.com/office/drawing/2014/main" id="{DE0F7501-3469-CD3D-D926-CF5D01F35D00}"/>
                </a:ext>
              </a:extLst>
            </xdr:cNvPr>
            <xdr:cNvSpPr/>
          </xdr:nvSpPr>
          <xdr:spPr>
            <a:xfrm>
              <a:off x="8376117" y="3370126"/>
              <a:ext cx="2104276" cy="440919"/>
            </a:xfrm>
            <a:prstGeom prst="frame">
              <a:avLst>
                <a:gd name="adj1" fmla="val 16666"/>
              </a:avLst>
            </a:prstGeom>
            <a:solidFill>
              <a:schemeClr val="bg1">
                <a:lumMod val="85000"/>
              </a:schemeClr>
            </a:solidFill>
            <a:ln w="3175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  <xdr:sp macro="" textlink="">
          <xdr:nvSpPr>
            <xdr:cNvPr id="7" name="เฟรม 6">
              <a:extLst>
                <a:ext uri="{FF2B5EF4-FFF2-40B4-BE49-F238E27FC236}">
                  <a16:creationId xmlns:a16="http://schemas.microsoft.com/office/drawing/2014/main" id="{3B821DAB-5F12-16CF-2532-A68F6B3A5855}"/>
                </a:ext>
              </a:extLst>
            </xdr:cNvPr>
            <xdr:cNvSpPr/>
          </xdr:nvSpPr>
          <xdr:spPr>
            <a:xfrm>
              <a:off x="10831106" y="3370126"/>
              <a:ext cx="2104276" cy="440919"/>
            </a:xfrm>
            <a:prstGeom prst="frame">
              <a:avLst>
                <a:gd name="adj1" fmla="val 16666"/>
              </a:avLst>
            </a:prstGeom>
            <a:solidFill>
              <a:schemeClr val="bg1">
                <a:lumMod val="85000"/>
              </a:schemeClr>
            </a:solidFill>
            <a:ln w="3175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en-US"/>
            </a:p>
          </xdr:txBody>
        </xdr: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28608" name="รูปภาพ 2">
          <a:extLst>
            <a:ext uri="{FF2B5EF4-FFF2-40B4-BE49-F238E27FC236}">
              <a16:creationId xmlns:a16="http://schemas.microsoft.com/office/drawing/2014/main" id="{84CFD21B-05C0-7C1B-F94B-1E489C6B0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0</xdr:colOff>
      <xdr:row>0</xdr:row>
      <xdr:rowOff>38100</xdr:rowOff>
    </xdr:from>
    <xdr:ext cx="1697481" cy="281628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406D63E7-046E-534E-58AF-1987B68BB87A}"/>
            </a:ext>
          </a:extLst>
        </xdr:cNvPr>
        <xdr:cNvSpPr txBox="1"/>
      </xdr:nvSpPr>
      <xdr:spPr>
        <a:xfrm>
          <a:off x="5072063" y="38100"/>
          <a:ext cx="1697481" cy="264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ANODIZED ALUMINUM</a:t>
          </a:r>
          <a:endParaRPr lang="en-US" sz="1100"/>
        </a:p>
      </xdr:txBody>
    </xdr:sp>
    <xdr:clientData/>
  </xdr:oneCellAnchor>
  <xdr:twoCellAnchor>
    <xdr:from>
      <xdr:col>8</xdr:col>
      <xdr:colOff>177800</xdr:colOff>
      <xdr:row>10</xdr:row>
      <xdr:rowOff>50800</xdr:rowOff>
    </xdr:from>
    <xdr:to>
      <xdr:col>18</xdr:col>
      <xdr:colOff>139700</xdr:colOff>
      <xdr:row>18</xdr:row>
      <xdr:rowOff>139700</xdr:rowOff>
    </xdr:to>
    <xdr:grpSp>
      <xdr:nvGrpSpPr>
        <xdr:cNvPr id="28610" name="กลุ่ม 20">
          <a:extLst>
            <a:ext uri="{FF2B5EF4-FFF2-40B4-BE49-F238E27FC236}">
              <a16:creationId xmlns:a16="http://schemas.microsoft.com/office/drawing/2014/main" id="{22F0CE8D-E6BF-7339-E71A-855CE30AC0F4}"/>
            </a:ext>
          </a:extLst>
        </xdr:cNvPr>
        <xdr:cNvGrpSpPr>
          <a:grpSpLocks/>
        </xdr:cNvGrpSpPr>
      </xdr:nvGrpSpPr>
      <xdr:grpSpPr bwMode="auto">
        <a:xfrm>
          <a:off x="3022600" y="1600200"/>
          <a:ext cx="3517900" cy="1308100"/>
          <a:chOff x="2871788" y="1409641"/>
          <a:chExt cx="3343274" cy="1264743"/>
        </a:xfrm>
      </xdr:grpSpPr>
      <xdr:sp macro="" textlink="">
        <xdr:nvSpPr>
          <xdr:cNvPr id="15" name="กล่องข้อความ 14">
            <a:extLst>
              <a:ext uri="{FF2B5EF4-FFF2-40B4-BE49-F238E27FC236}">
                <a16:creationId xmlns:a16="http://schemas.microsoft.com/office/drawing/2014/main" id="{71B5E2AA-6F96-9D96-2C73-80B9B8F40910}"/>
              </a:ext>
            </a:extLst>
          </xdr:cNvPr>
          <xdr:cNvSpPr txBox="1"/>
        </xdr:nvSpPr>
        <xdr:spPr>
          <a:xfrm>
            <a:off x="3294223" y="2404245"/>
            <a:ext cx="555201" cy="27013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1-AL</a:t>
            </a:r>
          </a:p>
        </xdr:txBody>
      </xdr:sp>
      <xdr:sp macro="" textlink="">
        <xdr:nvSpPr>
          <xdr:cNvPr id="16" name="กล่องข้อความ 15">
            <a:extLst>
              <a:ext uri="{FF2B5EF4-FFF2-40B4-BE49-F238E27FC236}">
                <a16:creationId xmlns:a16="http://schemas.microsoft.com/office/drawing/2014/main" id="{19E05354-534F-AB7A-C99D-2A21102CE57F}"/>
              </a:ext>
            </a:extLst>
          </xdr:cNvPr>
          <xdr:cNvSpPr txBox="1"/>
        </xdr:nvSpPr>
        <xdr:spPr>
          <a:xfrm>
            <a:off x="5333983" y="2404245"/>
            <a:ext cx="555201" cy="27013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1-RAL</a:t>
            </a:r>
          </a:p>
        </xdr:txBody>
      </xdr:sp>
      <xdr:pic>
        <xdr:nvPicPr>
          <xdr:cNvPr id="28613" name="รูปภาพ 17">
            <a:extLst>
              <a:ext uri="{FF2B5EF4-FFF2-40B4-BE49-F238E27FC236}">
                <a16:creationId xmlns:a16="http://schemas.microsoft.com/office/drawing/2014/main" id="{77EC6628-6361-0125-1D92-C73E437CD6E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71788" y="1421286"/>
            <a:ext cx="1351026" cy="87900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8614" name="รูปภาพ 19">
            <a:extLst>
              <a:ext uri="{FF2B5EF4-FFF2-40B4-BE49-F238E27FC236}">
                <a16:creationId xmlns:a16="http://schemas.microsoft.com/office/drawing/2014/main" id="{48F644F7-54F0-C4BD-5EF7-4F832065458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937993" y="1409641"/>
            <a:ext cx="1277069" cy="88904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29632" name="รูปภาพ 2">
          <a:extLst>
            <a:ext uri="{FF2B5EF4-FFF2-40B4-BE49-F238E27FC236}">
              <a16:creationId xmlns:a16="http://schemas.microsoft.com/office/drawing/2014/main" id="{1AF0188A-035E-521B-2C63-AB18D7D14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0</xdr:colOff>
      <xdr:row>0</xdr:row>
      <xdr:rowOff>38100</xdr:rowOff>
    </xdr:from>
    <xdr:ext cx="1697481" cy="281628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1F6B652E-DF6B-3D7F-7959-86483A449BB7}"/>
            </a:ext>
          </a:extLst>
        </xdr:cNvPr>
        <xdr:cNvSpPr txBox="1"/>
      </xdr:nvSpPr>
      <xdr:spPr>
        <a:xfrm>
          <a:off x="5072063" y="38100"/>
          <a:ext cx="169748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>
    <xdr:from>
      <xdr:col>8</xdr:col>
      <xdr:colOff>177800</xdr:colOff>
      <xdr:row>10</xdr:row>
      <xdr:rowOff>50800</xdr:rowOff>
    </xdr:from>
    <xdr:to>
      <xdr:col>18</xdr:col>
      <xdr:colOff>139700</xdr:colOff>
      <xdr:row>18</xdr:row>
      <xdr:rowOff>139700</xdr:rowOff>
    </xdr:to>
    <xdr:grpSp>
      <xdr:nvGrpSpPr>
        <xdr:cNvPr id="29634" name="กลุ่ม 3">
          <a:extLst>
            <a:ext uri="{FF2B5EF4-FFF2-40B4-BE49-F238E27FC236}">
              <a16:creationId xmlns:a16="http://schemas.microsoft.com/office/drawing/2014/main" id="{9592227E-5F1A-0273-8BEF-C24B007EE172}"/>
            </a:ext>
          </a:extLst>
        </xdr:cNvPr>
        <xdr:cNvGrpSpPr>
          <a:grpSpLocks/>
        </xdr:cNvGrpSpPr>
      </xdr:nvGrpSpPr>
      <xdr:grpSpPr bwMode="auto">
        <a:xfrm>
          <a:off x="3022600" y="1600200"/>
          <a:ext cx="3517900" cy="1308100"/>
          <a:chOff x="2871788" y="1409641"/>
          <a:chExt cx="3343274" cy="1264743"/>
        </a:xfrm>
      </xdr:grpSpPr>
      <xdr:sp macro="" textlink="">
        <xdr:nvSpPr>
          <xdr:cNvPr id="5" name="กล่องข้อความ 4">
            <a:extLst>
              <a:ext uri="{FF2B5EF4-FFF2-40B4-BE49-F238E27FC236}">
                <a16:creationId xmlns:a16="http://schemas.microsoft.com/office/drawing/2014/main" id="{D90277BE-31DB-91D1-03DB-9BFC226B3CC2}"/>
              </a:ext>
            </a:extLst>
          </xdr:cNvPr>
          <xdr:cNvSpPr txBox="1"/>
        </xdr:nvSpPr>
        <xdr:spPr>
          <a:xfrm>
            <a:off x="3294223" y="2404245"/>
            <a:ext cx="555201" cy="27013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1-AL</a:t>
            </a:r>
          </a:p>
        </xdr:txBody>
      </xdr:sp>
      <xdr:sp macro="" textlink="">
        <xdr:nvSpPr>
          <xdr:cNvPr id="6" name="กล่องข้อความ 5">
            <a:extLst>
              <a:ext uri="{FF2B5EF4-FFF2-40B4-BE49-F238E27FC236}">
                <a16:creationId xmlns:a16="http://schemas.microsoft.com/office/drawing/2014/main" id="{BEBFEE51-97C9-45C8-1825-DF65930BDDF3}"/>
              </a:ext>
            </a:extLst>
          </xdr:cNvPr>
          <xdr:cNvSpPr txBox="1"/>
        </xdr:nvSpPr>
        <xdr:spPr>
          <a:xfrm>
            <a:off x="5333983" y="2404245"/>
            <a:ext cx="555201" cy="270139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1-RAL</a:t>
            </a:r>
          </a:p>
        </xdr:txBody>
      </xdr:sp>
      <xdr:pic>
        <xdr:nvPicPr>
          <xdr:cNvPr id="29637" name="รูปภาพ 6">
            <a:extLst>
              <a:ext uri="{FF2B5EF4-FFF2-40B4-BE49-F238E27FC236}">
                <a16:creationId xmlns:a16="http://schemas.microsoft.com/office/drawing/2014/main" id="{E1E33262-A813-1537-F1F4-430E0340CEB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71788" y="1421286"/>
            <a:ext cx="1351026" cy="87900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9638" name="รูปภาพ 7">
            <a:extLst>
              <a:ext uri="{FF2B5EF4-FFF2-40B4-BE49-F238E27FC236}">
                <a16:creationId xmlns:a16="http://schemas.microsoft.com/office/drawing/2014/main" id="{8315028B-39A6-1565-583D-8A2FE53CA46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937993" y="1409641"/>
            <a:ext cx="1277069" cy="88904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43718" name="รูปภาพ 2">
          <a:extLst>
            <a:ext uri="{FF2B5EF4-FFF2-40B4-BE49-F238E27FC236}">
              <a16:creationId xmlns:a16="http://schemas.microsoft.com/office/drawing/2014/main" id="{59AA1FAE-AFB4-D7B1-119C-BC8B9A507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17</xdr:col>
      <xdr:colOff>3175</xdr:colOff>
      <xdr:row>0</xdr:row>
      <xdr:rowOff>28576</xdr:rowOff>
    </xdr:from>
    <xdr:ext cx="1007036" cy="264560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1568C8E5-7445-1CFE-1B8C-ED3B3AEA3C4A}"/>
            </a:ext>
          </a:extLst>
        </xdr:cNvPr>
        <xdr:cNvSpPr txBox="1"/>
      </xdr:nvSpPr>
      <xdr:spPr>
        <a:xfrm>
          <a:off x="5743575" y="28576"/>
          <a:ext cx="103073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TABLE</a:t>
          </a:r>
          <a:endParaRPr lang="en-US" sz="1100"/>
        </a:p>
      </xdr:txBody>
    </xdr:sp>
    <xdr:clientData/>
  </xdr:oneCellAnchor>
  <xdr:twoCellAnchor>
    <xdr:from>
      <xdr:col>12</xdr:col>
      <xdr:colOff>215900</xdr:colOff>
      <xdr:row>11</xdr:row>
      <xdr:rowOff>50800</xdr:rowOff>
    </xdr:from>
    <xdr:to>
      <xdr:col>18</xdr:col>
      <xdr:colOff>304800</xdr:colOff>
      <xdr:row>28</xdr:row>
      <xdr:rowOff>0</xdr:rowOff>
    </xdr:to>
    <xdr:grpSp>
      <xdr:nvGrpSpPr>
        <xdr:cNvPr id="43720" name="กลุ่ม 4">
          <a:extLst>
            <a:ext uri="{FF2B5EF4-FFF2-40B4-BE49-F238E27FC236}">
              <a16:creationId xmlns:a16="http://schemas.microsoft.com/office/drawing/2014/main" id="{758B0D2B-242D-9601-4995-F023D7A61D34}"/>
            </a:ext>
          </a:extLst>
        </xdr:cNvPr>
        <xdr:cNvGrpSpPr>
          <a:grpSpLocks/>
        </xdr:cNvGrpSpPr>
      </xdr:nvGrpSpPr>
      <xdr:grpSpPr bwMode="auto">
        <a:xfrm>
          <a:off x="4483100" y="1752600"/>
          <a:ext cx="2222500" cy="2540000"/>
          <a:chOff x="4133850" y="1566863"/>
          <a:chExt cx="2124075" cy="2460074"/>
        </a:xfrm>
      </xdr:grpSpPr>
      <xdr:sp macro="" textlink="">
        <xdr:nvSpPr>
          <xdr:cNvPr id="7" name="กล่องข้อความ 6">
            <a:extLst>
              <a:ext uri="{FF2B5EF4-FFF2-40B4-BE49-F238E27FC236}">
                <a16:creationId xmlns:a16="http://schemas.microsoft.com/office/drawing/2014/main" id="{FD4F9FF9-07FC-3D5F-1932-9A98FEDDA3E6}"/>
              </a:ext>
            </a:extLst>
          </xdr:cNvPr>
          <xdr:cNvSpPr txBox="1"/>
        </xdr:nvSpPr>
        <xdr:spPr>
          <a:xfrm>
            <a:off x="4218813" y="2513991"/>
            <a:ext cx="667566" cy="258308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1-PFR-R</a:t>
            </a:r>
          </a:p>
        </xdr:txBody>
      </xdr:sp>
      <xdr:sp macro="" textlink="">
        <xdr:nvSpPr>
          <xdr:cNvPr id="8" name="กล่องข้อความ 7">
            <a:extLst>
              <a:ext uri="{FF2B5EF4-FFF2-40B4-BE49-F238E27FC236}">
                <a16:creationId xmlns:a16="http://schemas.microsoft.com/office/drawing/2014/main" id="{4F0EAF99-3D97-64FC-F8F3-597800B575A9}"/>
              </a:ext>
            </a:extLst>
          </xdr:cNvPr>
          <xdr:cNvSpPr txBox="1"/>
        </xdr:nvSpPr>
        <xdr:spPr>
          <a:xfrm>
            <a:off x="5311194" y="2513991"/>
            <a:ext cx="898180" cy="258308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1-PFR-R(WD)</a:t>
            </a:r>
          </a:p>
        </xdr:txBody>
      </xdr:sp>
      <xdr:pic>
        <xdr:nvPicPr>
          <xdr:cNvPr id="43723" name="รูปภาพ 5">
            <a:extLst>
              <a:ext uri="{FF2B5EF4-FFF2-40B4-BE49-F238E27FC236}">
                <a16:creationId xmlns:a16="http://schemas.microsoft.com/office/drawing/2014/main" id="{D5289186-AAE2-EA32-4518-BCFA07DD120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19688" y="1614488"/>
            <a:ext cx="1138237" cy="85248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3724" name="รูปภาพ 8">
            <a:extLst>
              <a:ext uri="{FF2B5EF4-FFF2-40B4-BE49-F238E27FC236}">
                <a16:creationId xmlns:a16="http://schemas.microsoft.com/office/drawing/2014/main" id="{1135AFCA-38DD-AB3C-D7E1-E3644EE8A91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33850" y="1566863"/>
            <a:ext cx="852488" cy="84296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3725" name="รูปภาพ 10">
            <a:extLst>
              <a:ext uri="{FF2B5EF4-FFF2-40B4-BE49-F238E27FC236}">
                <a16:creationId xmlns:a16="http://schemas.microsoft.com/office/drawing/2014/main" id="{E6244209-8E44-CFB7-8B56-BCF3CE6DF9D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-9900000">
            <a:off x="4143375" y="2862263"/>
            <a:ext cx="1728788" cy="9239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2" name="กล่องข้อความ 11">
            <a:extLst>
              <a:ext uri="{FF2B5EF4-FFF2-40B4-BE49-F238E27FC236}">
                <a16:creationId xmlns:a16="http://schemas.microsoft.com/office/drawing/2014/main" id="{25289457-A451-998E-7638-5EA6CA306185}"/>
              </a:ext>
            </a:extLst>
          </xdr:cNvPr>
          <xdr:cNvSpPr txBox="1"/>
        </xdr:nvSpPr>
        <xdr:spPr>
          <a:xfrm>
            <a:off x="4607215" y="3756329"/>
            <a:ext cx="910318" cy="270608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Service</a:t>
            </a:r>
            <a:r>
              <a:rPr lang="en-US" sz="1100" b="1" baseline="0"/>
              <a:t> Panel</a:t>
            </a:r>
            <a:endParaRPr lang="en-US" sz="1100" b="1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41865" name="รูปภาพ 2">
          <a:extLst>
            <a:ext uri="{FF2B5EF4-FFF2-40B4-BE49-F238E27FC236}">
              <a16:creationId xmlns:a16="http://schemas.microsoft.com/office/drawing/2014/main" id="{7C566E51-63B1-B70D-9331-F11A51E17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340784</xdr:colOff>
      <xdr:row>0</xdr:row>
      <xdr:rowOff>28575</xdr:rowOff>
    </xdr:from>
    <xdr:ext cx="1693258" cy="264560"/>
    <xdr:sp macro="" textlink="">
      <xdr:nvSpPr>
        <xdr:cNvPr id="7" name="กล่องข้อความ 6">
          <a:extLst>
            <a:ext uri="{FF2B5EF4-FFF2-40B4-BE49-F238E27FC236}">
              <a16:creationId xmlns:a16="http://schemas.microsoft.com/office/drawing/2014/main" id="{0D778A4F-8CD3-CE07-6F0B-64099700C8B2}"/>
            </a:ext>
          </a:extLst>
        </xdr:cNvPr>
        <xdr:cNvSpPr txBox="1"/>
      </xdr:nvSpPr>
      <xdr:spPr>
        <a:xfrm>
          <a:off x="5057776" y="28575"/>
          <a:ext cx="169748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>
    <xdr:from>
      <xdr:col>12</xdr:col>
      <xdr:colOff>215900</xdr:colOff>
      <xdr:row>11</xdr:row>
      <xdr:rowOff>50800</xdr:rowOff>
    </xdr:from>
    <xdr:to>
      <xdr:col>18</xdr:col>
      <xdr:colOff>317500</xdr:colOff>
      <xdr:row>27</xdr:row>
      <xdr:rowOff>152400</xdr:rowOff>
    </xdr:to>
    <xdr:grpSp>
      <xdr:nvGrpSpPr>
        <xdr:cNvPr id="41867" name="กลุ่ม 1">
          <a:extLst>
            <a:ext uri="{FF2B5EF4-FFF2-40B4-BE49-F238E27FC236}">
              <a16:creationId xmlns:a16="http://schemas.microsoft.com/office/drawing/2014/main" id="{5B4565AA-E64A-2056-F335-6976060423FA}"/>
            </a:ext>
          </a:extLst>
        </xdr:cNvPr>
        <xdr:cNvGrpSpPr>
          <a:grpSpLocks/>
        </xdr:cNvGrpSpPr>
      </xdr:nvGrpSpPr>
      <xdr:grpSpPr bwMode="auto">
        <a:xfrm>
          <a:off x="4483100" y="1752600"/>
          <a:ext cx="2235200" cy="2540000"/>
          <a:chOff x="4133850" y="1566863"/>
          <a:chExt cx="2124075" cy="2460074"/>
        </a:xfrm>
      </xdr:grpSpPr>
      <xdr:sp macro="" textlink="">
        <xdr:nvSpPr>
          <xdr:cNvPr id="3" name="กล่องข้อความ 2">
            <a:extLst>
              <a:ext uri="{FF2B5EF4-FFF2-40B4-BE49-F238E27FC236}">
                <a16:creationId xmlns:a16="http://schemas.microsoft.com/office/drawing/2014/main" id="{97D610D3-592F-E5BA-9BA8-0B47DBF35555}"/>
              </a:ext>
            </a:extLst>
          </xdr:cNvPr>
          <xdr:cNvSpPr txBox="1"/>
        </xdr:nvSpPr>
        <xdr:spPr>
          <a:xfrm>
            <a:off x="4218330" y="2513991"/>
            <a:ext cx="663773" cy="258308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1-PFR-R</a:t>
            </a:r>
          </a:p>
        </xdr:txBody>
      </xdr:sp>
      <xdr:sp macro="" textlink="">
        <xdr:nvSpPr>
          <xdr:cNvPr id="4" name="กล่องข้อความ 3">
            <a:extLst>
              <a:ext uri="{FF2B5EF4-FFF2-40B4-BE49-F238E27FC236}">
                <a16:creationId xmlns:a16="http://schemas.microsoft.com/office/drawing/2014/main" id="{46B1FD8B-6347-E718-DA19-60D8B2D02A79}"/>
              </a:ext>
            </a:extLst>
          </xdr:cNvPr>
          <xdr:cNvSpPr txBox="1"/>
        </xdr:nvSpPr>
        <xdr:spPr>
          <a:xfrm>
            <a:off x="5304505" y="2513991"/>
            <a:ext cx="905146" cy="258308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1-PFR-R(WD)</a:t>
            </a:r>
          </a:p>
        </xdr:txBody>
      </xdr:sp>
      <xdr:pic>
        <xdr:nvPicPr>
          <xdr:cNvPr id="41870" name="รูปภาพ 5">
            <a:extLst>
              <a:ext uri="{FF2B5EF4-FFF2-40B4-BE49-F238E27FC236}">
                <a16:creationId xmlns:a16="http://schemas.microsoft.com/office/drawing/2014/main" id="{74310FC1-0638-AA6F-245D-EBD2E181BE9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119688" y="1614488"/>
            <a:ext cx="1138237" cy="85248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871" name="รูปภาพ 8">
            <a:extLst>
              <a:ext uri="{FF2B5EF4-FFF2-40B4-BE49-F238E27FC236}">
                <a16:creationId xmlns:a16="http://schemas.microsoft.com/office/drawing/2014/main" id="{713A6383-FA30-75A2-CCC3-E1897ACF093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33850" y="1566863"/>
            <a:ext cx="852488" cy="84296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872" name="รูปภาพ 10">
            <a:extLst>
              <a:ext uri="{FF2B5EF4-FFF2-40B4-BE49-F238E27FC236}">
                <a16:creationId xmlns:a16="http://schemas.microsoft.com/office/drawing/2014/main" id="{C9F71E35-E8F9-78A3-CB8E-AFC65409336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-9900000">
            <a:off x="4143375" y="2862263"/>
            <a:ext cx="1728788" cy="9239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2" name="กล่องข้อความ 11">
            <a:extLst>
              <a:ext uri="{FF2B5EF4-FFF2-40B4-BE49-F238E27FC236}">
                <a16:creationId xmlns:a16="http://schemas.microsoft.com/office/drawing/2014/main" id="{2BEF411A-30CC-AF2A-20B0-15D23C0DF924}"/>
              </a:ext>
            </a:extLst>
          </xdr:cNvPr>
          <xdr:cNvSpPr txBox="1"/>
        </xdr:nvSpPr>
        <xdr:spPr>
          <a:xfrm>
            <a:off x="4604526" y="3756329"/>
            <a:ext cx="905146" cy="270608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Service</a:t>
            </a:r>
            <a:r>
              <a:rPr lang="en-US" sz="1100" b="1" baseline="0"/>
              <a:t> Panel</a:t>
            </a:r>
            <a:endParaRPr lang="en-US" sz="1100" b="1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83214" name="รูปภาพ 2">
          <a:extLst>
            <a:ext uri="{FF2B5EF4-FFF2-40B4-BE49-F238E27FC236}">
              <a16:creationId xmlns:a16="http://schemas.microsoft.com/office/drawing/2014/main" id="{DB81B919-712C-BCF2-AD40-DB10BFAD0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169861</xdr:colOff>
      <xdr:row>16</xdr:row>
      <xdr:rowOff>114831</xdr:rowOff>
    </xdr:from>
    <xdr:to>
      <xdr:col>14</xdr:col>
      <xdr:colOff>165099</xdr:colOff>
      <xdr:row>18</xdr:row>
      <xdr:rowOff>83617</xdr:rowOff>
    </xdr:to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8D81467A-EA41-A6F5-119A-6983A4850F90}"/>
            </a:ext>
          </a:extLst>
        </xdr:cNvPr>
        <xdr:cNvSpPr txBox="1"/>
      </xdr:nvSpPr>
      <xdr:spPr>
        <a:xfrm>
          <a:off x="4214811" y="2509839"/>
          <a:ext cx="671513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1-LTG10-R</a:t>
          </a:r>
        </a:p>
      </xdr:txBody>
    </xdr:sp>
    <xdr:clientData/>
  </xdr:twoCellAnchor>
  <xdr:twoCellAnchor>
    <xdr:from>
      <xdr:col>15</xdr:col>
      <xdr:colOff>250825</xdr:colOff>
      <xdr:row>16</xdr:row>
      <xdr:rowOff>114831</xdr:rowOff>
    </xdr:from>
    <xdr:to>
      <xdr:col>18</xdr:col>
      <xdr:colOff>335052</xdr:colOff>
      <xdr:row>18</xdr:row>
      <xdr:rowOff>83617</xdr:rowOff>
    </xdr:to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AA8A8633-D580-F48E-4FA4-797F6189CB79}"/>
            </a:ext>
          </a:extLst>
        </xdr:cNvPr>
        <xdr:cNvSpPr txBox="1"/>
      </xdr:nvSpPr>
      <xdr:spPr>
        <a:xfrm>
          <a:off x="5310188" y="2509839"/>
          <a:ext cx="1085850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1-LTG10-R</a:t>
          </a:r>
          <a:r>
            <a:rPr lang="en-US" sz="1100" b="1" baseline="0"/>
            <a:t> </a:t>
          </a:r>
          <a:r>
            <a:rPr lang="en-US" sz="1100" b="1"/>
            <a:t>(WD)</a:t>
          </a:r>
        </a:p>
      </xdr:txBody>
    </xdr:sp>
    <xdr:clientData/>
  </xdr:twoCellAnchor>
  <xdr:twoCellAnchor editAs="oneCell">
    <xdr:from>
      <xdr:col>15</xdr:col>
      <xdr:colOff>50800</xdr:colOff>
      <xdr:row>10</xdr:row>
      <xdr:rowOff>114300</xdr:rowOff>
    </xdr:from>
    <xdr:to>
      <xdr:col>18</xdr:col>
      <xdr:colOff>177800</xdr:colOff>
      <xdr:row>16</xdr:row>
      <xdr:rowOff>76200</xdr:rowOff>
    </xdr:to>
    <xdr:pic>
      <xdr:nvPicPr>
        <xdr:cNvPr id="83217" name="รูปภาพ 5">
          <a:extLst>
            <a:ext uri="{FF2B5EF4-FFF2-40B4-BE49-F238E27FC236}">
              <a16:creationId xmlns:a16="http://schemas.microsoft.com/office/drawing/2014/main" id="{449A18BC-7752-5CC6-4667-092CC85FB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4800" y="1663700"/>
          <a:ext cx="11938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50800</xdr:colOff>
      <xdr:row>10</xdr:row>
      <xdr:rowOff>25400</xdr:rowOff>
    </xdr:from>
    <xdr:to>
      <xdr:col>14</xdr:col>
      <xdr:colOff>292100</xdr:colOff>
      <xdr:row>16</xdr:row>
      <xdr:rowOff>38100</xdr:rowOff>
    </xdr:to>
    <xdr:pic>
      <xdr:nvPicPr>
        <xdr:cNvPr id="83218" name="รูปภาพ 11">
          <a:extLst>
            <a:ext uri="{FF2B5EF4-FFF2-40B4-BE49-F238E27FC236}">
              <a16:creationId xmlns:a16="http://schemas.microsoft.com/office/drawing/2014/main" id="{5850E8C7-6508-E111-93DD-4600F33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1574800"/>
          <a:ext cx="952500" cy="927100"/>
        </a:xfrm>
        <a:prstGeom prst="rect">
          <a:avLst/>
        </a:prstGeom>
        <a:noFill/>
        <a:ln w="635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0</xdr:colOff>
      <xdr:row>0</xdr:row>
      <xdr:rowOff>33336</xdr:rowOff>
    </xdr:from>
    <xdr:ext cx="1697481" cy="264111"/>
    <xdr:sp macro="" textlink="">
      <xdr:nvSpPr>
        <xdr:cNvPr id="13" name="กล่องข้อความ 12">
          <a:extLst>
            <a:ext uri="{FF2B5EF4-FFF2-40B4-BE49-F238E27FC236}">
              <a16:creationId xmlns:a16="http://schemas.microsoft.com/office/drawing/2014/main" id="{93660E16-64E4-C95D-DD52-313C5014A335}"/>
            </a:ext>
          </a:extLst>
        </xdr:cNvPr>
        <xdr:cNvSpPr txBox="1"/>
      </xdr:nvSpPr>
      <xdr:spPr>
        <a:xfrm>
          <a:off x="5072063" y="33336"/>
          <a:ext cx="169748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 editAs="oneCell">
    <xdr:from>
      <xdr:col>12</xdr:col>
      <xdr:colOff>76200</xdr:colOff>
      <xdr:row>19</xdr:row>
      <xdr:rowOff>88900</xdr:rowOff>
    </xdr:from>
    <xdr:to>
      <xdr:col>17</xdr:col>
      <xdr:colOff>279400</xdr:colOff>
      <xdr:row>28</xdr:row>
      <xdr:rowOff>63500</xdr:rowOff>
    </xdr:to>
    <xdr:pic>
      <xdr:nvPicPr>
        <xdr:cNvPr id="83220" name="รูปภาพ 14">
          <a:extLst>
            <a:ext uri="{FF2B5EF4-FFF2-40B4-BE49-F238E27FC236}">
              <a16:creationId xmlns:a16="http://schemas.microsoft.com/office/drawing/2014/main" id="{3A5D4A8F-47A9-C20E-7502-E26C0C1BF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3009900"/>
          <a:ext cx="1981200" cy="134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84220" name="รูปภาพ 2">
          <a:extLst>
            <a:ext uri="{FF2B5EF4-FFF2-40B4-BE49-F238E27FC236}">
              <a16:creationId xmlns:a16="http://schemas.microsoft.com/office/drawing/2014/main" id="{F9B6575D-7E8F-8627-84FA-923606C76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169861</xdr:colOff>
      <xdr:row>16</xdr:row>
      <xdr:rowOff>114831</xdr:rowOff>
    </xdr:from>
    <xdr:to>
      <xdr:col>14</xdr:col>
      <xdr:colOff>165099</xdr:colOff>
      <xdr:row>18</xdr:row>
      <xdr:rowOff>83617</xdr:rowOff>
    </xdr:to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4D7A0F16-09A4-A8C6-29BB-8E065FC73050}"/>
            </a:ext>
          </a:extLst>
        </xdr:cNvPr>
        <xdr:cNvSpPr txBox="1"/>
      </xdr:nvSpPr>
      <xdr:spPr>
        <a:xfrm>
          <a:off x="4214811" y="2509839"/>
          <a:ext cx="671513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1-LTG15-R</a:t>
          </a:r>
        </a:p>
      </xdr:txBody>
    </xdr:sp>
    <xdr:clientData/>
  </xdr:twoCellAnchor>
  <xdr:twoCellAnchor>
    <xdr:from>
      <xdr:col>15</xdr:col>
      <xdr:colOff>250825</xdr:colOff>
      <xdr:row>16</xdr:row>
      <xdr:rowOff>114831</xdr:rowOff>
    </xdr:from>
    <xdr:to>
      <xdr:col>18</xdr:col>
      <xdr:colOff>335052</xdr:colOff>
      <xdr:row>18</xdr:row>
      <xdr:rowOff>83617</xdr:rowOff>
    </xdr:to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F9595055-C03E-791E-2718-32B769EF9581}"/>
            </a:ext>
          </a:extLst>
        </xdr:cNvPr>
        <xdr:cNvSpPr txBox="1"/>
      </xdr:nvSpPr>
      <xdr:spPr>
        <a:xfrm>
          <a:off x="5310188" y="2509839"/>
          <a:ext cx="1085850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1-LTG15-R</a:t>
          </a:r>
          <a:r>
            <a:rPr lang="en-US" sz="1100" b="1" baseline="0"/>
            <a:t> </a:t>
          </a:r>
          <a:r>
            <a:rPr lang="en-US" sz="1100" b="1"/>
            <a:t>(WD)</a:t>
          </a:r>
        </a:p>
      </xdr:txBody>
    </xdr:sp>
    <xdr:clientData/>
  </xdr:twoCellAnchor>
  <xdr:twoCellAnchor editAs="oneCell">
    <xdr:from>
      <xdr:col>15</xdr:col>
      <xdr:colOff>50800</xdr:colOff>
      <xdr:row>10</xdr:row>
      <xdr:rowOff>114300</xdr:rowOff>
    </xdr:from>
    <xdr:to>
      <xdr:col>18</xdr:col>
      <xdr:colOff>177800</xdr:colOff>
      <xdr:row>16</xdr:row>
      <xdr:rowOff>76200</xdr:rowOff>
    </xdr:to>
    <xdr:pic>
      <xdr:nvPicPr>
        <xdr:cNvPr id="84223" name="รูปภาพ 5">
          <a:extLst>
            <a:ext uri="{FF2B5EF4-FFF2-40B4-BE49-F238E27FC236}">
              <a16:creationId xmlns:a16="http://schemas.microsoft.com/office/drawing/2014/main" id="{3B4FAEEE-C5BB-73D1-91F5-2A776DA8A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4800" y="1663700"/>
          <a:ext cx="11938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50800</xdr:colOff>
      <xdr:row>10</xdr:row>
      <xdr:rowOff>25400</xdr:rowOff>
    </xdr:from>
    <xdr:to>
      <xdr:col>14</xdr:col>
      <xdr:colOff>292100</xdr:colOff>
      <xdr:row>16</xdr:row>
      <xdr:rowOff>38100</xdr:rowOff>
    </xdr:to>
    <xdr:pic>
      <xdr:nvPicPr>
        <xdr:cNvPr id="84224" name="รูปภาพ 5">
          <a:extLst>
            <a:ext uri="{FF2B5EF4-FFF2-40B4-BE49-F238E27FC236}">
              <a16:creationId xmlns:a16="http://schemas.microsoft.com/office/drawing/2014/main" id="{80B2F431-9F41-158B-1F72-8F3451EF7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1574800"/>
          <a:ext cx="952500" cy="927100"/>
        </a:xfrm>
        <a:prstGeom prst="rect">
          <a:avLst/>
        </a:prstGeom>
        <a:noFill/>
        <a:ln w="635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0</xdr:colOff>
      <xdr:row>0</xdr:row>
      <xdr:rowOff>33336</xdr:rowOff>
    </xdr:from>
    <xdr:ext cx="1697481" cy="264111"/>
    <xdr:sp macro="" textlink="">
      <xdr:nvSpPr>
        <xdr:cNvPr id="7" name="กล่องข้อความ 6">
          <a:extLst>
            <a:ext uri="{FF2B5EF4-FFF2-40B4-BE49-F238E27FC236}">
              <a16:creationId xmlns:a16="http://schemas.microsoft.com/office/drawing/2014/main" id="{43B603AC-9017-0674-7EB8-1CBABDBFEB48}"/>
            </a:ext>
          </a:extLst>
        </xdr:cNvPr>
        <xdr:cNvSpPr txBox="1"/>
      </xdr:nvSpPr>
      <xdr:spPr>
        <a:xfrm>
          <a:off x="5072063" y="33336"/>
          <a:ext cx="169748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 editAs="oneCell">
    <xdr:from>
      <xdr:col>12</xdr:col>
      <xdr:colOff>76200</xdr:colOff>
      <xdr:row>19</xdr:row>
      <xdr:rowOff>88900</xdr:rowOff>
    </xdr:from>
    <xdr:to>
      <xdr:col>17</xdr:col>
      <xdr:colOff>266700</xdr:colOff>
      <xdr:row>28</xdr:row>
      <xdr:rowOff>63500</xdr:rowOff>
    </xdr:to>
    <xdr:pic>
      <xdr:nvPicPr>
        <xdr:cNvPr id="84226" name="รูปภาพ 8">
          <a:extLst>
            <a:ext uri="{FF2B5EF4-FFF2-40B4-BE49-F238E27FC236}">
              <a16:creationId xmlns:a16="http://schemas.microsoft.com/office/drawing/2014/main" id="{68357A47-17A6-0C51-451D-9DD1086BE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3009900"/>
          <a:ext cx="1968500" cy="134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85238" name="รูปภาพ 2">
          <a:extLst>
            <a:ext uri="{FF2B5EF4-FFF2-40B4-BE49-F238E27FC236}">
              <a16:creationId xmlns:a16="http://schemas.microsoft.com/office/drawing/2014/main" id="{3ED91F42-0833-3113-0739-738492833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169861</xdr:colOff>
      <xdr:row>16</xdr:row>
      <xdr:rowOff>114831</xdr:rowOff>
    </xdr:from>
    <xdr:to>
      <xdr:col>14</xdr:col>
      <xdr:colOff>165099</xdr:colOff>
      <xdr:row>18</xdr:row>
      <xdr:rowOff>83617</xdr:rowOff>
    </xdr:to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EA7D9E65-5B8F-A265-B715-C5EB1BFF7B66}"/>
            </a:ext>
          </a:extLst>
        </xdr:cNvPr>
        <xdr:cNvSpPr txBox="1"/>
      </xdr:nvSpPr>
      <xdr:spPr>
        <a:xfrm>
          <a:off x="4214811" y="2509839"/>
          <a:ext cx="671513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1-LTG20-R</a:t>
          </a:r>
        </a:p>
      </xdr:txBody>
    </xdr:sp>
    <xdr:clientData/>
  </xdr:twoCellAnchor>
  <xdr:twoCellAnchor>
    <xdr:from>
      <xdr:col>15</xdr:col>
      <xdr:colOff>250825</xdr:colOff>
      <xdr:row>16</xdr:row>
      <xdr:rowOff>114831</xdr:rowOff>
    </xdr:from>
    <xdr:to>
      <xdr:col>18</xdr:col>
      <xdr:colOff>335052</xdr:colOff>
      <xdr:row>18</xdr:row>
      <xdr:rowOff>83617</xdr:rowOff>
    </xdr:to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526FFDDB-48EA-8906-F967-3449337352E0}"/>
            </a:ext>
          </a:extLst>
        </xdr:cNvPr>
        <xdr:cNvSpPr txBox="1"/>
      </xdr:nvSpPr>
      <xdr:spPr>
        <a:xfrm>
          <a:off x="5310188" y="2509839"/>
          <a:ext cx="1085850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1-LTG20-R</a:t>
          </a:r>
          <a:r>
            <a:rPr lang="en-US" sz="1100" b="1" baseline="0"/>
            <a:t> </a:t>
          </a:r>
          <a:r>
            <a:rPr lang="en-US" sz="1100" b="1"/>
            <a:t>(WD)</a:t>
          </a:r>
        </a:p>
      </xdr:txBody>
    </xdr:sp>
    <xdr:clientData/>
  </xdr:twoCellAnchor>
  <xdr:twoCellAnchor editAs="oneCell">
    <xdr:from>
      <xdr:col>15</xdr:col>
      <xdr:colOff>50800</xdr:colOff>
      <xdr:row>10</xdr:row>
      <xdr:rowOff>114300</xdr:rowOff>
    </xdr:from>
    <xdr:to>
      <xdr:col>18</xdr:col>
      <xdr:colOff>177800</xdr:colOff>
      <xdr:row>16</xdr:row>
      <xdr:rowOff>76200</xdr:rowOff>
    </xdr:to>
    <xdr:pic>
      <xdr:nvPicPr>
        <xdr:cNvPr id="85241" name="รูปภาพ 5">
          <a:extLst>
            <a:ext uri="{FF2B5EF4-FFF2-40B4-BE49-F238E27FC236}">
              <a16:creationId xmlns:a16="http://schemas.microsoft.com/office/drawing/2014/main" id="{0C3F672D-C263-2116-F3DE-BFA2A3D9A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4800" y="1663700"/>
          <a:ext cx="11938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50800</xdr:colOff>
      <xdr:row>10</xdr:row>
      <xdr:rowOff>25400</xdr:rowOff>
    </xdr:from>
    <xdr:to>
      <xdr:col>14</xdr:col>
      <xdr:colOff>292100</xdr:colOff>
      <xdr:row>16</xdr:row>
      <xdr:rowOff>38100</xdr:rowOff>
    </xdr:to>
    <xdr:pic>
      <xdr:nvPicPr>
        <xdr:cNvPr id="85242" name="รูปภาพ 5">
          <a:extLst>
            <a:ext uri="{FF2B5EF4-FFF2-40B4-BE49-F238E27FC236}">
              <a16:creationId xmlns:a16="http://schemas.microsoft.com/office/drawing/2014/main" id="{545CD9E0-A955-ED30-2CA0-D3BBD2515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1574800"/>
          <a:ext cx="952500" cy="927100"/>
        </a:xfrm>
        <a:prstGeom prst="rect">
          <a:avLst/>
        </a:prstGeom>
        <a:noFill/>
        <a:ln w="635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0</xdr:colOff>
      <xdr:row>0</xdr:row>
      <xdr:rowOff>33336</xdr:rowOff>
    </xdr:from>
    <xdr:ext cx="1697481" cy="264111"/>
    <xdr:sp macro="" textlink="">
      <xdr:nvSpPr>
        <xdr:cNvPr id="7" name="กล่องข้อความ 6">
          <a:extLst>
            <a:ext uri="{FF2B5EF4-FFF2-40B4-BE49-F238E27FC236}">
              <a16:creationId xmlns:a16="http://schemas.microsoft.com/office/drawing/2014/main" id="{81EEAA2B-E417-AAA7-DB93-9BD174D6B669}"/>
            </a:ext>
          </a:extLst>
        </xdr:cNvPr>
        <xdr:cNvSpPr txBox="1"/>
      </xdr:nvSpPr>
      <xdr:spPr>
        <a:xfrm>
          <a:off x="5072063" y="33336"/>
          <a:ext cx="169748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 editAs="oneCell">
    <xdr:from>
      <xdr:col>12</xdr:col>
      <xdr:colOff>76200</xdr:colOff>
      <xdr:row>19</xdr:row>
      <xdr:rowOff>88900</xdr:rowOff>
    </xdr:from>
    <xdr:to>
      <xdr:col>17</xdr:col>
      <xdr:colOff>266700</xdr:colOff>
      <xdr:row>28</xdr:row>
      <xdr:rowOff>63500</xdr:rowOff>
    </xdr:to>
    <xdr:pic>
      <xdr:nvPicPr>
        <xdr:cNvPr id="85244" name="รูปภาพ 9">
          <a:extLst>
            <a:ext uri="{FF2B5EF4-FFF2-40B4-BE49-F238E27FC236}">
              <a16:creationId xmlns:a16="http://schemas.microsoft.com/office/drawing/2014/main" id="{51C3985F-B81E-DC75-7742-58E1B4A46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3009900"/>
          <a:ext cx="1968500" cy="134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38621" name="รูปภาพ 2">
          <a:extLst>
            <a:ext uri="{FF2B5EF4-FFF2-40B4-BE49-F238E27FC236}">
              <a16:creationId xmlns:a16="http://schemas.microsoft.com/office/drawing/2014/main" id="{D27E7907-72CD-1F11-5F4E-C3FC01D0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169861</xdr:colOff>
      <xdr:row>16</xdr:row>
      <xdr:rowOff>114831</xdr:rowOff>
    </xdr:from>
    <xdr:to>
      <xdr:col>14</xdr:col>
      <xdr:colOff>165099</xdr:colOff>
      <xdr:row>18</xdr:row>
      <xdr:rowOff>83617</xdr:rowOff>
    </xdr:to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8120FA2F-9602-84BD-8A70-F8AC2C2A33F1}"/>
            </a:ext>
          </a:extLst>
        </xdr:cNvPr>
        <xdr:cNvSpPr txBox="1"/>
      </xdr:nvSpPr>
      <xdr:spPr>
        <a:xfrm>
          <a:off x="4214811" y="2362201"/>
          <a:ext cx="671513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1-EGC-R</a:t>
          </a:r>
        </a:p>
      </xdr:txBody>
    </xdr:sp>
    <xdr:clientData/>
  </xdr:twoCellAnchor>
  <xdr:twoCellAnchor>
    <xdr:from>
      <xdr:col>15</xdr:col>
      <xdr:colOff>250825</xdr:colOff>
      <xdr:row>16</xdr:row>
      <xdr:rowOff>114831</xdr:rowOff>
    </xdr:from>
    <xdr:to>
      <xdr:col>18</xdr:col>
      <xdr:colOff>141288</xdr:colOff>
      <xdr:row>18</xdr:row>
      <xdr:rowOff>83617</xdr:rowOff>
    </xdr:to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1D13B0F9-3625-9B55-B167-0163EBCC6C63}"/>
            </a:ext>
          </a:extLst>
        </xdr:cNvPr>
        <xdr:cNvSpPr txBox="1"/>
      </xdr:nvSpPr>
      <xdr:spPr>
        <a:xfrm>
          <a:off x="5310188" y="2362201"/>
          <a:ext cx="904875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1-EGC-R(WD)</a:t>
          </a:r>
        </a:p>
      </xdr:txBody>
    </xdr:sp>
    <xdr:clientData/>
  </xdr:twoCellAnchor>
  <xdr:twoCellAnchor editAs="oneCell">
    <xdr:from>
      <xdr:col>12</xdr:col>
      <xdr:colOff>50800</xdr:colOff>
      <xdr:row>10</xdr:row>
      <xdr:rowOff>25400</xdr:rowOff>
    </xdr:from>
    <xdr:to>
      <xdr:col>14</xdr:col>
      <xdr:colOff>330200</xdr:colOff>
      <xdr:row>16</xdr:row>
      <xdr:rowOff>12700</xdr:rowOff>
    </xdr:to>
    <xdr:pic>
      <xdr:nvPicPr>
        <xdr:cNvPr id="38624" name="รูปภาพ 4">
          <a:extLst>
            <a:ext uri="{FF2B5EF4-FFF2-40B4-BE49-F238E27FC236}">
              <a16:creationId xmlns:a16="http://schemas.microsoft.com/office/drawing/2014/main" id="{32509A3D-FC92-6E0D-9F0E-59D04D26D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24" t="3671" r="3732" b="3439"/>
        <a:stretch>
          <a:fillRect/>
        </a:stretch>
      </xdr:blipFill>
      <xdr:spPr bwMode="auto">
        <a:xfrm>
          <a:off x="4318000" y="1574800"/>
          <a:ext cx="990600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50800</xdr:colOff>
      <xdr:row>10</xdr:row>
      <xdr:rowOff>114300</xdr:rowOff>
    </xdr:from>
    <xdr:to>
      <xdr:col>18</xdr:col>
      <xdr:colOff>177800</xdr:colOff>
      <xdr:row>16</xdr:row>
      <xdr:rowOff>76200</xdr:rowOff>
    </xdr:to>
    <xdr:pic>
      <xdr:nvPicPr>
        <xdr:cNvPr id="38625" name="รูปภาพ 5">
          <a:extLst>
            <a:ext uri="{FF2B5EF4-FFF2-40B4-BE49-F238E27FC236}">
              <a16:creationId xmlns:a16="http://schemas.microsoft.com/office/drawing/2014/main" id="{22CD11EC-C0D5-7C66-16BD-13B5FE7A8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4800" y="1663700"/>
          <a:ext cx="11938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340784</xdr:colOff>
      <xdr:row>0</xdr:row>
      <xdr:rowOff>28575</xdr:rowOff>
    </xdr:from>
    <xdr:ext cx="1693258" cy="264560"/>
    <xdr:sp macro="" textlink="">
      <xdr:nvSpPr>
        <xdr:cNvPr id="7" name="กล่องข้อความ 6">
          <a:extLst>
            <a:ext uri="{FF2B5EF4-FFF2-40B4-BE49-F238E27FC236}">
              <a16:creationId xmlns:a16="http://schemas.microsoft.com/office/drawing/2014/main" id="{67570778-0712-4447-F1B7-5B0CC6758903}"/>
            </a:ext>
          </a:extLst>
        </xdr:cNvPr>
        <xdr:cNvSpPr txBox="1"/>
      </xdr:nvSpPr>
      <xdr:spPr>
        <a:xfrm>
          <a:off x="5057776" y="28575"/>
          <a:ext cx="1697481" cy="264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ANODIZED ALUMINUM</a:t>
          </a:r>
          <a:endParaRPr lang="en-US" sz="1100"/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39645" name="รูปภาพ 2">
          <a:extLst>
            <a:ext uri="{FF2B5EF4-FFF2-40B4-BE49-F238E27FC236}">
              <a16:creationId xmlns:a16="http://schemas.microsoft.com/office/drawing/2014/main" id="{B43480F0-C124-EABE-06A1-6251EE14A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169861</xdr:colOff>
      <xdr:row>16</xdr:row>
      <xdr:rowOff>114831</xdr:rowOff>
    </xdr:from>
    <xdr:to>
      <xdr:col>14</xdr:col>
      <xdr:colOff>165099</xdr:colOff>
      <xdr:row>18</xdr:row>
      <xdr:rowOff>83617</xdr:rowOff>
    </xdr:to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DB58E249-9940-0614-8280-57BCF6952A92}"/>
            </a:ext>
          </a:extLst>
        </xdr:cNvPr>
        <xdr:cNvSpPr txBox="1"/>
      </xdr:nvSpPr>
      <xdr:spPr>
        <a:xfrm>
          <a:off x="4214811" y="2362201"/>
          <a:ext cx="671513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1-EGC-R</a:t>
          </a:r>
        </a:p>
      </xdr:txBody>
    </xdr:sp>
    <xdr:clientData/>
  </xdr:twoCellAnchor>
  <xdr:twoCellAnchor>
    <xdr:from>
      <xdr:col>15</xdr:col>
      <xdr:colOff>250825</xdr:colOff>
      <xdr:row>16</xdr:row>
      <xdr:rowOff>114831</xdr:rowOff>
    </xdr:from>
    <xdr:to>
      <xdr:col>18</xdr:col>
      <xdr:colOff>141288</xdr:colOff>
      <xdr:row>18</xdr:row>
      <xdr:rowOff>83617</xdr:rowOff>
    </xdr:to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D288FCCE-FCC0-0E92-7AB7-95B0109773E3}"/>
            </a:ext>
          </a:extLst>
        </xdr:cNvPr>
        <xdr:cNvSpPr txBox="1"/>
      </xdr:nvSpPr>
      <xdr:spPr>
        <a:xfrm>
          <a:off x="5310188" y="2362201"/>
          <a:ext cx="904875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1-EGC-R(WD)</a:t>
          </a:r>
        </a:p>
      </xdr:txBody>
    </xdr:sp>
    <xdr:clientData/>
  </xdr:twoCellAnchor>
  <xdr:twoCellAnchor editAs="oneCell">
    <xdr:from>
      <xdr:col>12</xdr:col>
      <xdr:colOff>50800</xdr:colOff>
      <xdr:row>10</xdr:row>
      <xdr:rowOff>25400</xdr:rowOff>
    </xdr:from>
    <xdr:to>
      <xdr:col>14</xdr:col>
      <xdr:colOff>330200</xdr:colOff>
      <xdr:row>16</xdr:row>
      <xdr:rowOff>12700</xdr:rowOff>
    </xdr:to>
    <xdr:pic>
      <xdr:nvPicPr>
        <xdr:cNvPr id="39648" name="รูปภาพ 4">
          <a:extLst>
            <a:ext uri="{FF2B5EF4-FFF2-40B4-BE49-F238E27FC236}">
              <a16:creationId xmlns:a16="http://schemas.microsoft.com/office/drawing/2014/main" id="{8E6BEDAE-6D21-928E-3F97-BD8FFF1B6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24" t="3671" r="3732" b="3439"/>
        <a:stretch>
          <a:fillRect/>
        </a:stretch>
      </xdr:blipFill>
      <xdr:spPr bwMode="auto">
        <a:xfrm>
          <a:off x="4318000" y="1574800"/>
          <a:ext cx="990600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50800</xdr:colOff>
      <xdr:row>10</xdr:row>
      <xdr:rowOff>114300</xdr:rowOff>
    </xdr:from>
    <xdr:to>
      <xdr:col>18</xdr:col>
      <xdr:colOff>177800</xdr:colOff>
      <xdr:row>16</xdr:row>
      <xdr:rowOff>76200</xdr:rowOff>
    </xdr:to>
    <xdr:pic>
      <xdr:nvPicPr>
        <xdr:cNvPr id="39649" name="รูปภาพ 5">
          <a:extLst>
            <a:ext uri="{FF2B5EF4-FFF2-40B4-BE49-F238E27FC236}">
              <a16:creationId xmlns:a16="http://schemas.microsoft.com/office/drawing/2014/main" id="{F9EC1C4F-37A7-3115-71F2-EA193113F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4800" y="1663700"/>
          <a:ext cx="11938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3177</xdr:colOff>
      <xdr:row>0</xdr:row>
      <xdr:rowOff>28575</xdr:rowOff>
    </xdr:from>
    <xdr:ext cx="1673573" cy="264560"/>
    <xdr:sp macro="" textlink="">
      <xdr:nvSpPr>
        <xdr:cNvPr id="7" name="กล่องข้อความ 6">
          <a:extLst>
            <a:ext uri="{FF2B5EF4-FFF2-40B4-BE49-F238E27FC236}">
              <a16:creationId xmlns:a16="http://schemas.microsoft.com/office/drawing/2014/main" id="{66DE7B70-7D57-49EF-E0D5-1EF4C038629E}"/>
            </a:ext>
          </a:extLst>
        </xdr:cNvPr>
        <xdr:cNvSpPr txBox="1"/>
      </xdr:nvSpPr>
      <xdr:spPr>
        <a:xfrm>
          <a:off x="5067302" y="28575"/>
          <a:ext cx="169748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93564" name="รูปภาพ 2">
          <a:extLst>
            <a:ext uri="{FF2B5EF4-FFF2-40B4-BE49-F238E27FC236}">
              <a16:creationId xmlns:a16="http://schemas.microsoft.com/office/drawing/2014/main" id="{EA18BAC5-5E34-0E97-4D8A-CD5E6DF86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50800</xdr:colOff>
      <xdr:row>9</xdr:row>
      <xdr:rowOff>63500</xdr:rowOff>
    </xdr:from>
    <xdr:to>
      <xdr:col>19</xdr:col>
      <xdr:colOff>304800</xdr:colOff>
      <xdr:row>16</xdr:row>
      <xdr:rowOff>139700</xdr:rowOff>
    </xdr:to>
    <xdr:grpSp>
      <xdr:nvGrpSpPr>
        <xdr:cNvPr id="93565" name="กลุ่ม 3">
          <a:extLst>
            <a:ext uri="{FF2B5EF4-FFF2-40B4-BE49-F238E27FC236}">
              <a16:creationId xmlns:a16="http://schemas.microsoft.com/office/drawing/2014/main" id="{C5DDC38E-E1C7-1860-2084-C351979C3EAB}"/>
            </a:ext>
          </a:extLst>
        </xdr:cNvPr>
        <xdr:cNvGrpSpPr>
          <a:grpSpLocks/>
        </xdr:cNvGrpSpPr>
      </xdr:nvGrpSpPr>
      <xdr:grpSpPr bwMode="auto">
        <a:xfrm>
          <a:off x="1828800" y="1460500"/>
          <a:ext cx="5232400" cy="1143000"/>
          <a:chOff x="3095627" y="1547812"/>
          <a:chExt cx="4976810" cy="1109663"/>
        </a:xfrm>
      </xdr:grpSpPr>
      <xdr:sp macro="" textlink="">
        <xdr:nvSpPr>
          <xdr:cNvPr id="5" name="กล่องข้อความ 4">
            <a:extLst>
              <a:ext uri="{FF2B5EF4-FFF2-40B4-BE49-F238E27FC236}">
                <a16:creationId xmlns:a16="http://schemas.microsoft.com/office/drawing/2014/main" id="{D54F09ED-E358-5548-56C5-BB628CF40AEC}"/>
              </a:ext>
            </a:extLst>
          </xdr:cNvPr>
          <xdr:cNvSpPr txBox="1"/>
        </xdr:nvSpPr>
        <xdr:spPr>
          <a:xfrm>
            <a:off x="3602972" y="2139632"/>
            <a:ext cx="676460" cy="271251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4-WSG-V</a:t>
            </a:r>
          </a:p>
        </xdr:txBody>
      </xdr:sp>
      <xdr:sp macro="" textlink="">
        <xdr:nvSpPr>
          <xdr:cNvPr id="6" name="กล่องข้อความ 5">
            <a:extLst>
              <a:ext uri="{FF2B5EF4-FFF2-40B4-BE49-F238E27FC236}">
                <a16:creationId xmlns:a16="http://schemas.microsoft.com/office/drawing/2014/main" id="{851B89DE-1A25-F182-BA33-BFFF4DE0C923}"/>
              </a:ext>
            </a:extLst>
          </xdr:cNvPr>
          <xdr:cNvSpPr txBox="1"/>
        </xdr:nvSpPr>
        <xdr:spPr>
          <a:xfrm>
            <a:off x="5257882" y="2139632"/>
            <a:ext cx="676460" cy="258921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4-WSG-H</a:t>
            </a:r>
          </a:p>
        </xdr:txBody>
      </xdr:sp>
      <xdr:sp macro="" textlink="">
        <xdr:nvSpPr>
          <xdr:cNvPr id="7" name="กล่องข้อความ 6">
            <a:extLst>
              <a:ext uri="{FF2B5EF4-FFF2-40B4-BE49-F238E27FC236}">
                <a16:creationId xmlns:a16="http://schemas.microsoft.com/office/drawing/2014/main" id="{BC4F441C-7A3A-61C8-72BA-2ACB555B1556}"/>
              </a:ext>
            </a:extLst>
          </xdr:cNvPr>
          <xdr:cNvSpPr txBox="1"/>
        </xdr:nvSpPr>
        <xdr:spPr>
          <a:xfrm>
            <a:off x="6816155" y="2127303"/>
            <a:ext cx="966371" cy="530172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4-WSG-V(WD)</a:t>
            </a:r>
          </a:p>
          <a:p>
            <a:pPr algn="ctr"/>
            <a:r>
              <a:rPr lang="en-US" sz="1100" b="1"/>
              <a:t>4-WSG-H(WD)</a:t>
            </a:r>
          </a:p>
        </xdr:txBody>
      </xdr:sp>
      <xdr:pic>
        <xdr:nvPicPr>
          <xdr:cNvPr id="93581" name="รูปภาพ 7">
            <a:extLst>
              <a:ext uri="{FF2B5EF4-FFF2-40B4-BE49-F238E27FC236}">
                <a16:creationId xmlns:a16="http://schemas.microsoft.com/office/drawing/2014/main" id="{447C0D49-BD9E-BB17-CA3B-82D7858934A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95838" y="1557338"/>
            <a:ext cx="1590675" cy="48540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3582" name="รูปภาพ 8">
            <a:extLst>
              <a:ext uri="{FF2B5EF4-FFF2-40B4-BE49-F238E27FC236}">
                <a16:creationId xmlns:a16="http://schemas.microsoft.com/office/drawing/2014/main" id="{B2A3A87C-8B57-9A1E-E9F8-64157D8E168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95627" y="1547812"/>
            <a:ext cx="1595436" cy="4868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3583" name="รูปภาพ 9">
            <a:extLst>
              <a:ext uri="{FF2B5EF4-FFF2-40B4-BE49-F238E27FC236}">
                <a16:creationId xmlns:a16="http://schemas.microsoft.com/office/drawing/2014/main" id="{1BF02109-0BDD-15F2-39A1-7EE5F3A246E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491287" y="1571626"/>
            <a:ext cx="1581150" cy="47389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11</xdr:col>
      <xdr:colOff>215900</xdr:colOff>
      <xdr:row>17</xdr:row>
      <xdr:rowOff>88900</xdr:rowOff>
    </xdr:from>
    <xdr:to>
      <xdr:col>19</xdr:col>
      <xdr:colOff>215900</xdr:colOff>
      <xdr:row>36</xdr:row>
      <xdr:rowOff>38100</xdr:rowOff>
    </xdr:to>
    <xdr:grpSp>
      <xdr:nvGrpSpPr>
        <xdr:cNvPr id="93566" name="กลุ่ม 20">
          <a:extLst>
            <a:ext uri="{FF2B5EF4-FFF2-40B4-BE49-F238E27FC236}">
              <a16:creationId xmlns:a16="http://schemas.microsoft.com/office/drawing/2014/main" id="{330C4510-B433-7BC9-149C-C9F093740A3C}"/>
            </a:ext>
          </a:extLst>
        </xdr:cNvPr>
        <xdr:cNvGrpSpPr>
          <a:grpSpLocks/>
        </xdr:cNvGrpSpPr>
      </xdr:nvGrpSpPr>
      <xdr:grpSpPr bwMode="auto">
        <a:xfrm>
          <a:off x="4127500" y="2705100"/>
          <a:ext cx="2844800" cy="2844800"/>
          <a:chOff x="3919537" y="2483661"/>
          <a:chExt cx="2709901" cy="2757487"/>
        </a:xfrm>
      </xdr:grpSpPr>
      <xdr:sp macro="" textlink="">
        <xdr:nvSpPr>
          <xdr:cNvPr id="11" name="กล่องข้อความ 10">
            <a:extLst>
              <a:ext uri="{FF2B5EF4-FFF2-40B4-BE49-F238E27FC236}">
                <a16:creationId xmlns:a16="http://schemas.microsoft.com/office/drawing/2014/main" id="{9FA65EA1-7541-55D6-CE87-59A6F6670112}"/>
              </a:ext>
            </a:extLst>
          </xdr:cNvPr>
          <xdr:cNvSpPr txBox="1"/>
        </xdr:nvSpPr>
        <xdr:spPr>
          <a:xfrm>
            <a:off x="4258275" y="3025310"/>
            <a:ext cx="665377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1-ADCD</a:t>
            </a:r>
          </a:p>
        </xdr:txBody>
      </xdr:sp>
      <xdr:sp macro="" textlink="">
        <xdr:nvSpPr>
          <xdr:cNvPr id="12" name="กล่องข้อความ 11">
            <a:extLst>
              <a:ext uri="{FF2B5EF4-FFF2-40B4-BE49-F238E27FC236}">
                <a16:creationId xmlns:a16="http://schemas.microsoft.com/office/drawing/2014/main" id="{57AD3324-2142-3DA0-415F-240F415FDB13}"/>
              </a:ext>
            </a:extLst>
          </xdr:cNvPr>
          <xdr:cNvSpPr txBox="1"/>
        </xdr:nvSpPr>
        <xdr:spPr>
          <a:xfrm>
            <a:off x="5649518" y="3025310"/>
            <a:ext cx="677475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2-ADCD</a:t>
            </a:r>
          </a:p>
        </xdr:txBody>
      </xdr:sp>
      <xdr:sp macro="" textlink="">
        <xdr:nvSpPr>
          <xdr:cNvPr id="13" name="กล่องข้อความ 12">
            <a:extLst>
              <a:ext uri="{FF2B5EF4-FFF2-40B4-BE49-F238E27FC236}">
                <a16:creationId xmlns:a16="http://schemas.microsoft.com/office/drawing/2014/main" id="{AE12CACC-1EFF-7157-8EF9-154B517026BC}"/>
              </a:ext>
            </a:extLst>
          </xdr:cNvPr>
          <xdr:cNvSpPr txBox="1"/>
        </xdr:nvSpPr>
        <xdr:spPr>
          <a:xfrm>
            <a:off x="5407563" y="4970323"/>
            <a:ext cx="1185582" cy="27082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1,2,3,4-ADCD(WD)</a:t>
            </a:r>
          </a:p>
        </xdr:txBody>
      </xdr:sp>
      <xdr:pic>
        <xdr:nvPicPr>
          <xdr:cNvPr id="93571" name="รูปภาพ 13">
            <a:extLst>
              <a:ext uri="{FF2B5EF4-FFF2-40B4-BE49-F238E27FC236}">
                <a16:creationId xmlns:a16="http://schemas.microsoft.com/office/drawing/2014/main" id="{93D45070-F4A8-CF2A-A659-3E979053E12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53085" y="4517249"/>
            <a:ext cx="1276032" cy="38244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5" name="กล่องข้อความ 14">
            <a:extLst>
              <a:ext uri="{FF2B5EF4-FFF2-40B4-BE49-F238E27FC236}">
                <a16:creationId xmlns:a16="http://schemas.microsoft.com/office/drawing/2014/main" id="{6A4708E2-CBAF-7ED5-95EB-69F38849426B}"/>
              </a:ext>
            </a:extLst>
          </xdr:cNvPr>
          <xdr:cNvSpPr txBox="1"/>
        </xdr:nvSpPr>
        <xdr:spPr>
          <a:xfrm>
            <a:off x="5649518" y="4059368"/>
            <a:ext cx="677475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4-ADCD</a:t>
            </a:r>
          </a:p>
        </xdr:txBody>
      </xdr:sp>
      <xdr:sp macro="" textlink="">
        <xdr:nvSpPr>
          <xdr:cNvPr id="16" name="กล่องข้อความ 15">
            <a:extLst>
              <a:ext uri="{FF2B5EF4-FFF2-40B4-BE49-F238E27FC236}">
                <a16:creationId xmlns:a16="http://schemas.microsoft.com/office/drawing/2014/main" id="{84ABF07E-B5CA-16B9-4070-460B7FC289BF}"/>
              </a:ext>
            </a:extLst>
          </xdr:cNvPr>
          <xdr:cNvSpPr txBox="1"/>
        </xdr:nvSpPr>
        <xdr:spPr>
          <a:xfrm>
            <a:off x="4270372" y="4034747"/>
            <a:ext cx="665377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3-ADCD</a:t>
            </a:r>
          </a:p>
        </xdr:txBody>
      </xdr:sp>
      <xdr:pic>
        <xdr:nvPicPr>
          <xdr:cNvPr id="93574" name="รูปภาพ 16">
            <a:extLst>
              <a:ext uri="{FF2B5EF4-FFF2-40B4-BE49-F238E27FC236}">
                <a16:creationId xmlns:a16="http://schemas.microsoft.com/office/drawing/2014/main" id="{98DFCC28-F6F6-E978-5869-DA8DA38A577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929098" y="2483661"/>
            <a:ext cx="1254939" cy="4773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3575" name="รูปภาพ 17">
            <a:extLst>
              <a:ext uri="{FF2B5EF4-FFF2-40B4-BE49-F238E27FC236}">
                <a16:creationId xmlns:a16="http://schemas.microsoft.com/office/drawing/2014/main" id="{D64B8AE8-6D89-27B8-D3BE-900CA8AF745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74499" y="2486025"/>
            <a:ext cx="1254939" cy="4773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3576" name="รูปภาพ 18">
            <a:extLst>
              <a:ext uri="{FF2B5EF4-FFF2-40B4-BE49-F238E27FC236}">
                <a16:creationId xmlns:a16="http://schemas.microsoft.com/office/drawing/2014/main" id="{8B0DF0FB-4468-CA50-69C9-80DEE14834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919537" y="3498036"/>
            <a:ext cx="1254939" cy="4787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3577" name="รูปภาพ 19">
            <a:extLst>
              <a:ext uri="{FF2B5EF4-FFF2-40B4-BE49-F238E27FC236}">
                <a16:creationId xmlns:a16="http://schemas.microsoft.com/office/drawing/2014/main" id="{E3663C63-BDD1-40EA-B17A-50E2DFA91CD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74461" y="3514685"/>
            <a:ext cx="1254939" cy="4787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oneCellAnchor>
    <xdr:from>
      <xdr:col>16</xdr:col>
      <xdr:colOff>331787</xdr:colOff>
      <xdr:row>0</xdr:row>
      <xdr:rowOff>28575</xdr:rowOff>
    </xdr:from>
    <xdr:ext cx="1042857" cy="264560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F06BDBF4-F73F-B3FE-3EB8-1F77DB69C8AD}"/>
            </a:ext>
          </a:extLst>
        </xdr:cNvPr>
        <xdr:cNvSpPr txBox="1"/>
      </xdr:nvSpPr>
      <xdr:spPr>
        <a:xfrm>
          <a:off x="5729287" y="28575"/>
          <a:ext cx="103073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TABLE</a:t>
          </a:r>
          <a:endParaRPr lang="en-US" sz="1100"/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94588" name="รูปภาพ 2">
          <a:extLst>
            <a:ext uri="{FF2B5EF4-FFF2-40B4-BE49-F238E27FC236}">
              <a16:creationId xmlns:a16="http://schemas.microsoft.com/office/drawing/2014/main" id="{1D75C9A4-9D8D-578D-D622-6E0402255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0</xdr:colOff>
      <xdr:row>0</xdr:row>
      <xdr:rowOff>38100</xdr:rowOff>
    </xdr:from>
    <xdr:ext cx="1697481" cy="281628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BF0C3B46-281D-D278-5DC8-87C30779608A}"/>
            </a:ext>
          </a:extLst>
        </xdr:cNvPr>
        <xdr:cNvSpPr txBox="1"/>
      </xdr:nvSpPr>
      <xdr:spPr>
        <a:xfrm>
          <a:off x="5072063" y="38100"/>
          <a:ext cx="1697481" cy="264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ANODIZED ALUMINUM</a:t>
          </a:r>
          <a:endParaRPr lang="en-US" sz="1100"/>
        </a:p>
      </xdr:txBody>
    </xdr:sp>
    <xdr:clientData/>
  </xdr:oneCellAnchor>
  <xdr:twoCellAnchor>
    <xdr:from>
      <xdr:col>5</xdr:col>
      <xdr:colOff>50800</xdr:colOff>
      <xdr:row>9</xdr:row>
      <xdr:rowOff>63500</xdr:rowOff>
    </xdr:from>
    <xdr:to>
      <xdr:col>19</xdr:col>
      <xdr:colOff>304800</xdr:colOff>
      <xdr:row>16</xdr:row>
      <xdr:rowOff>139700</xdr:rowOff>
    </xdr:to>
    <xdr:grpSp>
      <xdr:nvGrpSpPr>
        <xdr:cNvPr id="94590" name="กลุ่ม 54">
          <a:extLst>
            <a:ext uri="{FF2B5EF4-FFF2-40B4-BE49-F238E27FC236}">
              <a16:creationId xmlns:a16="http://schemas.microsoft.com/office/drawing/2014/main" id="{EE9E1CC7-ACD6-2ADB-5B0D-962FCACBC9D6}"/>
            </a:ext>
          </a:extLst>
        </xdr:cNvPr>
        <xdr:cNvGrpSpPr>
          <a:grpSpLocks/>
        </xdr:cNvGrpSpPr>
      </xdr:nvGrpSpPr>
      <xdr:grpSpPr bwMode="auto">
        <a:xfrm>
          <a:off x="1828800" y="1460500"/>
          <a:ext cx="5232400" cy="1143000"/>
          <a:chOff x="3095627" y="1547812"/>
          <a:chExt cx="4976810" cy="1109663"/>
        </a:xfrm>
      </xdr:grpSpPr>
      <xdr:sp macro="" textlink="">
        <xdr:nvSpPr>
          <xdr:cNvPr id="56" name="กล่องข้อความ 55">
            <a:extLst>
              <a:ext uri="{FF2B5EF4-FFF2-40B4-BE49-F238E27FC236}">
                <a16:creationId xmlns:a16="http://schemas.microsoft.com/office/drawing/2014/main" id="{5D161CF1-8B54-AEB3-E935-72E6FCE96A93}"/>
              </a:ext>
            </a:extLst>
          </xdr:cNvPr>
          <xdr:cNvSpPr txBox="1"/>
        </xdr:nvSpPr>
        <xdr:spPr>
          <a:xfrm>
            <a:off x="3602972" y="2139632"/>
            <a:ext cx="676460" cy="271251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4-WSG-V</a:t>
            </a:r>
          </a:p>
        </xdr:txBody>
      </xdr:sp>
      <xdr:sp macro="" textlink="">
        <xdr:nvSpPr>
          <xdr:cNvPr id="57" name="กล่องข้อความ 56">
            <a:extLst>
              <a:ext uri="{FF2B5EF4-FFF2-40B4-BE49-F238E27FC236}">
                <a16:creationId xmlns:a16="http://schemas.microsoft.com/office/drawing/2014/main" id="{1DAC2182-4E5D-0B57-8894-43946645B0C3}"/>
              </a:ext>
            </a:extLst>
          </xdr:cNvPr>
          <xdr:cNvSpPr txBox="1"/>
        </xdr:nvSpPr>
        <xdr:spPr>
          <a:xfrm>
            <a:off x="5257882" y="2139632"/>
            <a:ext cx="676460" cy="258921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4-WSG-H</a:t>
            </a:r>
          </a:p>
        </xdr:txBody>
      </xdr:sp>
      <xdr:sp macro="" textlink="">
        <xdr:nvSpPr>
          <xdr:cNvPr id="58" name="กล่องข้อความ 57">
            <a:extLst>
              <a:ext uri="{FF2B5EF4-FFF2-40B4-BE49-F238E27FC236}">
                <a16:creationId xmlns:a16="http://schemas.microsoft.com/office/drawing/2014/main" id="{B542BC67-8756-C38C-B642-D16DE1450108}"/>
              </a:ext>
            </a:extLst>
          </xdr:cNvPr>
          <xdr:cNvSpPr txBox="1"/>
        </xdr:nvSpPr>
        <xdr:spPr>
          <a:xfrm>
            <a:off x="6816155" y="2127303"/>
            <a:ext cx="966371" cy="530172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4-WSG-V(WD)</a:t>
            </a:r>
          </a:p>
          <a:p>
            <a:pPr algn="ctr"/>
            <a:r>
              <a:rPr lang="en-US" sz="1100" b="1"/>
              <a:t>4-WSG-H(WD)</a:t>
            </a:r>
          </a:p>
        </xdr:txBody>
      </xdr:sp>
      <xdr:pic>
        <xdr:nvPicPr>
          <xdr:cNvPr id="94605" name="รูปภาพ 58">
            <a:extLst>
              <a:ext uri="{FF2B5EF4-FFF2-40B4-BE49-F238E27FC236}">
                <a16:creationId xmlns:a16="http://schemas.microsoft.com/office/drawing/2014/main" id="{D210FD87-38CF-75A7-D49F-7562DA94FA2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95838" y="1557338"/>
            <a:ext cx="1590675" cy="48540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4606" name="รูปภาพ 59">
            <a:extLst>
              <a:ext uri="{FF2B5EF4-FFF2-40B4-BE49-F238E27FC236}">
                <a16:creationId xmlns:a16="http://schemas.microsoft.com/office/drawing/2014/main" id="{E6744335-3D4D-9078-8E53-AAA7012CACF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95627" y="1547812"/>
            <a:ext cx="1595436" cy="4868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4607" name="รูปภาพ 60">
            <a:extLst>
              <a:ext uri="{FF2B5EF4-FFF2-40B4-BE49-F238E27FC236}">
                <a16:creationId xmlns:a16="http://schemas.microsoft.com/office/drawing/2014/main" id="{19505686-1609-D5A3-C58C-81B746FD82D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491287" y="1571626"/>
            <a:ext cx="1581150" cy="47389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11</xdr:col>
      <xdr:colOff>203200</xdr:colOff>
      <xdr:row>17</xdr:row>
      <xdr:rowOff>101600</xdr:rowOff>
    </xdr:from>
    <xdr:to>
      <xdr:col>19</xdr:col>
      <xdr:colOff>203200</xdr:colOff>
      <xdr:row>36</xdr:row>
      <xdr:rowOff>50800</xdr:rowOff>
    </xdr:to>
    <xdr:grpSp>
      <xdr:nvGrpSpPr>
        <xdr:cNvPr id="94591" name="กลุ่ม 61">
          <a:extLst>
            <a:ext uri="{FF2B5EF4-FFF2-40B4-BE49-F238E27FC236}">
              <a16:creationId xmlns:a16="http://schemas.microsoft.com/office/drawing/2014/main" id="{5190D202-8AD9-14D8-F7BB-AA17B205FCFA}"/>
            </a:ext>
          </a:extLst>
        </xdr:cNvPr>
        <xdr:cNvGrpSpPr>
          <a:grpSpLocks/>
        </xdr:cNvGrpSpPr>
      </xdr:nvGrpSpPr>
      <xdr:grpSpPr bwMode="auto">
        <a:xfrm>
          <a:off x="4114800" y="2717800"/>
          <a:ext cx="2844800" cy="2844800"/>
          <a:chOff x="3919537" y="2483661"/>
          <a:chExt cx="2709901" cy="2757487"/>
        </a:xfrm>
      </xdr:grpSpPr>
      <xdr:sp macro="" textlink="">
        <xdr:nvSpPr>
          <xdr:cNvPr id="63" name="กล่องข้อความ 62">
            <a:extLst>
              <a:ext uri="{FF2B5EF4-FFF2-40B4-BE49-F238E27FC236}">
                <a16:creationId xmlns:a16="http://schemas.microsoft.com/office/drawing/2014/main" id="{56072265-9B18-F3B9-EA70-4B688B458F8D}"/>
              </a:ext>
            </a:extLst>
          </xdr:cNvPr>
          <xdr:cNvSpPr txBox="1"/>
        </xdr:nvSpPr>
        <xdr:spPr>
          <a:xfrm>
            <a:off x="4258275" y="3025310"/>
            <a:ext cx="665377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1-ADCD</a:t>
            </a:r>
          </a:p>
        </xdr:txBody>
      </xdr:sp>
      <xdr:sp macro="" textlink="">
        <xdr:nvSpPr>
          <xdr:cNvPr id="64" name="กล่องข้อความ 63">
            <a:extLst>
              <a:ext uri="{FF2B5EF4-FFF2-40B4-BE49-F238E27FC236}">
                <a16:creationId xmlns:a16="http://schemas.microsoft.com/office/drawing/2014/main" id="{226E5DAE-74F8-C302-DB18-9BA427052A42}"/>
              </a:ext>
            </a:extLst>
          </xdr:cNvPr>
          <xdr:cNvSpPr txBox="1"/>
        </xdr:nvSpPr>
        <xdr:spPr>
          <a:xfrm>
            <a:off x="5649518" y="3025310"/>
            <a:ext cx="677475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2-ADCD</a:t>
            </a:r>
          </a:p>
        </xdr:txBody>
      </xdr:sp>
      <xdr:sp macro="" textlink="">
        <xdr:nvSpPr>
          <xdr:cNvPr id="65" name="กล่องข้อความ 64">
            <a:extLst>
              <a:ext uri="{FF2B5EF4-FFF2-40B4-BE49-F238E27FC236}">
                <a16:creationId xmlns:a16="http://schemas.microsoft.com/office/drawing/2014/main" id="{CCA09B54-E83E-C151-A061-61614A49363B}"/>
              </a:ext>
            </a:extLst>
          </xdr:cNvPr>
          <xdr:cNvSpPr txBox="1"/>
        </xdr:nvSpPr>
        <xdr:spPr>
          <a:xfrm>
            <a:off x="5407563" y="4970323"/>
            <a:ext cx="1185582" cy="27082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1,2,3,4-ADCD(WD)</a:t>
            </a:r>
          </a:p>
        </xdr:txBody>
      </xdr:sp>
      <xdr:pic>
        <xdr:nvPicPr>
          <xdr:cNvPr id="94595" name="รูปภาพ 65">
            <a:extLst>
              <a:ext uri="{FF2B5EF4-FFF2-40B4-BE49-F238E27FC236}">
                <a16:creationId xmlns:a16="http://schemas.microsoft.com/office/drawing/2014/main" id="{967CF151-8BD7-D03A-1C8E-6929FFCC41C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53085" y="4517249"/>
            <a:ext cx="1276032" cy="38244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67" name="กล่องข้อความ 66">
            <a:extLst>
              <a:ext uri="{FF2B5EF4-FFF2-40B4-BE49-F238E27FC236}">
                <a16:creationId xmlns:a16="http://schemas.microsoft.com/office/drawing/2014/main" id="{F0DCB85A-E275-3041-A45A-2FED1525B55C}"/>
              </a:ext>
            </a:extLst>
          </xdr:cNvPr>
          <xdr:cNvSpPr txBox="1"/>
        </xdr:nvSpPr>
        <xdr:spPr>
          <a:xfrm>
            <a:off x="5649518" y="4059368"/>
            <a:ext cx="677475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4-ADCD</a:t>
            </a:r>
          </a:p>
        </xdr:txBody>
      </xdr:sp>
      <xdr:sp macro="" textlink="">
        <xdr:nvSpPr>
          <xdr:cNvPr id="68" name="กล่องข้อความ 67">
            <a:extLst>
              <a:ext uri="{FF2B5EF4-FFF2-40B4-BE49-F238E27FC236}">
                <a16:creationId xmlns:a16="http://schemas.microsoft.com/office/drawing/2014/main" id="{F70B963B-F7B7-560E-A3AA-E754BA149ED5}"/>
              </a:ext>
            </a:extLst>
          </xdr:cNvPr>
          <xdr:cNvSpPr txBox="1"/>
        </xdr:nvSpPr>
        <xdr:spPr>
          <a:xfrm>
            <a:off x="4270372" y="4034747"/>
            <a:ext cx="665377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3-ADCD</a:t>
            </a:r>
          </a:p>
        </xdr:txBody>
      </xdr:sp>
      <xdr:pic>
        <xdr:nvPicPr>
          <xdr:cNvPr id="94598" name="รูปภาพ 68">
            <a:extLst>
              <a:ext uri="{FF2B5EF4-FFF2-40B4-BE49-F238E27FC236}">
                <a16:creationId xmlns:a16="http://schemas.microsoft.com/office/drawing/2014/main" id="{E4643A61-9353-0038-3864-A35C4B22127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929098" y="2483661"/>
            <a:ext cx="1254939" cy="4773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4599" name="รูปภาพ 69">
            <a:extLst>
              <a:ext uri="{FF2B5EF4-FFF2-40B4-BE49-F238E27FC236}">
                <a16:creationId xmlns:a16="http://schemas.microsoft.com/office/drawing/2014/main" id="{6B032B81-32D6-D3E0-D50B-D72D2C5EC7A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74499" y="2486025"/>
            <a:ext cx="1254939" cy="4773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4600" name="รูปภาพ 70">
            <a:extLst>
              <a:ext uri="{FF2B5EF4-FFF2-40B4-BE49-F238E27FC236}">
                <a16:creationId xmlns:a16="http://schemas.microsoft.com/office/drawing/2014/main" id="{8D7906DB-DFC1-6EFD-8453-F1CB7BCABD4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919537" y="3498036"/>
            <a:ext cx="1254939" cy="4787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4601" name="รูปภาพ 71">
            <a:extLst>
              <a:ext uri="{FF2B5EF4-FFF2-40B4-BE49-F238E27FC236}">
                <a16:creationId xmlns:a16="http://schemas.microsoft.com/office/drawing/2014/main" id="{8865D51D-3F8E-660E-EF4D-F95B1382E71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74461" y="3514685"/>
            <a:ext cx="1254939" cy="4787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95612" name="รูปภาพ 2">
          <a:extLst>
            <a:ext uri="{FF2B5EF4-FFF2-40B4-BE49-F238E27FC236}">
              <a16:creationId xmlns:a16="http://schemas.microsoft.com/office/drawing/2014/main" id="{9E754C90-C9BA-3002-E5E6-8F9A06493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0</xdr:colOff>
      <xdr:row>0</xdr:row>
      <xdr:rowOff>38100</xdr:rowOff>
    </xdr:from>
    <xdr:ext cx="1697481" cy="281628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22F2955E-43B4-52B2-B8D2-2FE0FC9F4A4D}"/>
            </a:ext>
          </a:extLst>
        </xdr:cNvPr>
        <xdr:cNvSpPr txBox="1"/>
      </xdr:nvSpPr>
      <xdr:spPr>
        <a:xfrm>
          <a:off x="5072063" y="38100"/>
          <a:ext cx="169748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>
    <xdr:from>
      <xdr:col>5</xdr:col>
      <xdr:colOff>50800</xdr:colOff>
      <xdr:row>9</xdr:row>
      <xdr:rowOff>63500</xdr:rowOff>
    </xdr:from>
    <xdr:to>
      <xdr:col>19</xdr:col>
      <xdr:colOff>304800</xdr:colOff>
      <xdr:row>16</xdr:row>
      <xdr:rowOff>139700</xdr:rowOff>
    </xdr:to>
    <xdr:grpSp>
      <xdr:nvGrpSpPr>
        <xdr:cNvPr id="95614" name="กลุ่ม 18">
          <a:extLst>
            <a:ext uri="{FF2B5EF4-FFF2-40B4-BE49-F238E27FC236}">
              <a16:creationId xmlns:a16="http://schemas.microsoft.com/office/drawing/2014/main" id="{7FDD021A-B32C-0F41-E516-57482A73372B}"/>
            </a:ext>
          </a:extLst>
        </xdr:cNvPr>
        <xdr:cNvGrpSpPr>
          <a:grpSpLocks/>
        </xdr:cNvGrpSpPr>
      </xdr:nvGrpSpPr>
      <xdr:grpSpPr bwMode="auto">
        <a:xfrm>
          <a:off x="1828800" y="1460500"/>
          <a:ext cx="5232400" cy="1143000"/>
          <a:chOff x="3095627" y="1547812"/>
          <a:chExt cx="4976810" cy="1109663"/>
        </a:xfrm>
      </xdr:grpSpPr>
      <xdr:sp macro="" textlink="">
        <xdr:nvSpPr>
          <xdr:cNvPr id="20" name="กล่องข้อความ 19">
            <a:extLst>
              <a:ext uri="{FF2B5EF4-FFF2-40B4-BE49-F238E27FC236}">
                <a16:creationId xmlns:a16="http://schemas.microsoft.com/office/drawing/2014/main" id="{4FF256DF-78EB-4FDD-7984-333A3A4A3032}"/>
              </a:ext>
            </a:extLst>
          </xdr:cNvPr>
          <xdr:cNvSpPr txBox="1"/>
        </xdr:nvSpPr>
        <xdr:spPr>
          <a:xfrm>
            <a:off x="3602972" y="2139632"/>
            <a:ext cx="676460" cy="271251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4-WSG-V</a:t>
            </a:r>
          </a:p>
        </xdr:txBody>
      </xdr:sp>
      <xdr:sp macro="" textlink="">
        <xdr:nvSpPr>
          <xdr:cNvPr id="21" name="กล่องข้อความ 20">
            <a:extLst>
              <a:ext uri="{FF2B5EF4-FFF2-40B4-BE49-F238E27FC236}">
                <a16:creationId xmlns:a16="http://schemas.microsoft.com/office/drawing/2014/main" id="{23AE7F50-2096-AF36-5666-788538BEF71B}"/>
              </a:ext>
            </a:extLst>
          </xdr:cNvPr>
          <xdr:cNvSpPr txBox="1"/>
        </xdr:nvSpPr>
        <xdr:spPr>
          <a:xfrm>
            <a:off x="5257882" y="2139632"/>
            <a:ext cx="676460" cy="258921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4-WSG-H</a:t>
            </a:r>
          </a:p>
        </xdr:txBody>
      </xdr:sp>
      <xdr:sp macro="" textlink="">
        <xdr:nvSpPr>
          <xdr:cNvPr id="22" name="กล่องข้อความ 21">
            <a:extLst>
              <a:ext uri="{FF2B5EF4-FFF2-40B4-BE49-F238E27FC236}">
                <a16:creationId xmlns:a16="http://schemas.microsoft.com/office/drawing/2014/main" id="{9998AA9D-BA1A-6CC1-650D-0D112D30F03B}"/>
              </a:ext>
            </a:extLst>
          </xdr:cNvPr>
          <xdr:cNvSpPr txBox="1"/>
        </xdr:nvSpPr>
        <xdr:spPr>
          <a:xfrm>
            <a:off x="6816155" y="2127303"/>
            <a:ext cx="966371" cy="530172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4-WSG-V(WD)</a:t>
            </a:r>
          </a:p>
          <a:p>
            <a:pPr algn="ctr"/>
            <a:r>
              <a:rPr lang="en-US" sz="1100" b="1"/>
              <a:t>4-WSG-H(WD)</a:t>
            </a:r>
          </a:p>
        </xdr:txBody>
      </xdr:sp>
      <xdr:pic>
        <xdr:nvPicPr>
          <xdr:cNvPr id="95629" name="รูปภาพ 22">
            <a:extLst>
              <a:ext uri="{FF2B5EF4-FFF2-40B4-BE49-F238E27FC236}">
                <a16:creationId xmlns:a16="http://schemas.microsoft.com/office/drawing/2014/main" id="{C2DAF6BF-585D-E382-9A0A-B7DF40C000C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95838" y="1557338"/>
            <a:ext cx="1590675" cy="48540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5630" name="รูปภาพ 23">
            <a:extLst>
              <a:ext uri="{FF2B5EF4-FFF2-40B4-BE49-F238E27FC236}">
                <a16:creationId xmlns:a16="http://schemas.microsoft.com/office/drawing/2014/main" id="{A6DBA300-1A91-1679-90D2-54731717339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95627" y="1547812"/>
            <a:ext cx="1595436" cy="4868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5631" name="รูปภาพ 24">
            <a:extLst>
              <a:ext uri="{FF2B5EF4-FFF2-40B4-BE49-F238E27FC236}">
                <a16:creationId xmlns:a16="http://schemas.microsoft.com/office/drawing/2014/main" id="{B1650798-B5BA-1D58-0108-55E0F8AE32D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491287" y="1571626"/>
            <a:ext cx="1581150" cy="47389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11</xdr:col>
      <xdr:colOff>215900</xdr:colOff>
      <xdr:row>17</xdr:row>
      <xdr:rowOff>101600</xdr:rowOff>
    </xdr:from>
    <xdr:to>
      <xdr:col>19</xdr:col>
      <xdr:colOff>215900</xdr:colOff>
      <xdr:row>36</xdr:row>
      <xdr:rowOff>50800</xdr:rowOff>
    </xdr:to>
    <xdr:grpSp>
      <xdr:nvGrpSpPr>
        <xdr:cNvPr id="95615" name="กลุ่ม 25">
          <a:extLst>
            <a:ext uri="{FF2B5EF4-FFF2-40B4-BE49-F238E27FC236}">
              <a16:creationId xmlns:a16="http://schemas.microsoft.com/office/drawing/2014/main" id="{8825F70B-3000-4075-67DC-0396D1F1DD1D}"/>
            </a:ext>
          </a:extLst>
        </xdr:cNvPr>
        <xdr:cNvGrpSpPr>
          <a:grpSpLocks/>
        </xdr:cNvGrpSpPr>
      </xdr:nvGrpSpPr>
      <xdr:grpSpPr bwMode="auto">
        <a:xfrm>
          <a:off x="4127500" y="2717800"/>
          <a:ext cx="2844800" cy="2844800"/>
          <a:chOff x="3919537" y="2483661"/>
          <a:chExt cx="2709901" cy="2757487"/>
        </a:xfrm>
      </xdr:grpSpPr>
      <xdr:sp macro="" textlink="">
        <xdr:nvSpPr>
          <xdr:cNvPr id="27" name="กล่องข้อความ 26">
            <a:extLst>
              <a:ext uri="{FF2B5EF4-FFF2-40B4-BE49-F238E27FC236}">
                <a16:creationId xmlns:a16="http://schemas.microsoft.com/office/drawing/2014/main" id="{76E8BDD3-2359-14D3-0449-D90E1828D9B9}"/>
              </a:ext>
            </a:extLst>
          </xdr:cNvPr>
          <xdr:cNvSpPr txBox="1"/>
        </xdr:nvSpPr>
        <xdr:spPr>
          <a:xfrm>
            <a:off x="4258275" y="3025310"/>
            <a:ext cx="665377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1-ADCD</a:t>
            </a:r>
          </a:p>
        </xdr:txBody>
      </xdr:sp>
      <xdr:sp macro="" textlink="">
        <xdr:nvSpPr>
          <xdr:cNvPr id="28" name="กล่องข้อความ 27">
            <a:extLst>
              <a:ext uri="{FF2B5EF4-FFF2-40B4-BE49-F238E27FC236}">
                <a16:creationId xmlns:a16="http://schemas.microsoft.com/office/drawing/2014/main" id="{865AD53C-41C4-566A-BBB1-D9DC45BA53C1}"/>
              </a:ext>
            </a:extLst>
          </xdr:cNvPr>
          <xdr:cNvSpPr txBox="1"/>
        </xdr:nvSpPr>
        <xdr:spPr>
          <a:xfrm>
            <a:off x="5649518" y="3025310"/>
            <a:ext cx="677475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2-ADCD</a:t>
            </a:r>
          </a:p>
        </xdr:txBody>
      </xdr:sp>
      <xdr:sp macro="" textlink="">
        <xdr:nvSpPr>
          <xdr:cNvPr id="29" name="กล่องข้อความ 28">
            <a:extLst>
              <a:ext uri="{FF2B5EF4-FFF2-40B4-BE49-F238E27FC236}">
                <a16:creationId xmlns:a16="http://schemas.microsoft.com/office/drawing/2014/main" id="{F389769D-70AC-EED8-36B8-E593A6E71A87}"/>
              </a:ext>
            </a:extLst>
          </xdr:cNvPr>
          <xdr:cNvSpPr txBox="1"/>
        </xdr:nvSpPr>
        <xdr:spPr>
          <a:xfrm>
            <a:off x="5407563" y="4970323"/>
            <a:ext cx="1185582" cy="27082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1,2,3,4-ADCD(WD)</a:t>
            </a:r>
          </a:p>
        </xdr:txBody>
      </xdr:sp>
      <xdr:pic>
        <xdr:nvPicPr>
          <xdr:cNvPr id="95619" name="รูปภาพ 29">
            <a:extLst>
              <a:ext uri="{FF2B5EF4-FFF2-40B4-BE49-F238E27FC236}">
                <a16:creationId xmlns:a16="http://schemas.microsoft.com/office/drawing/2014/main" id="{4EC0C6AB-DA5B-BEB0-28D2-3DE1A7405D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53085" y="4517249"/>
            <a:ext cx="1276032" cy="38244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31" name="กล่องข้อความ 30">
            <a:extLst>
              <a:ext uri="{FF2B5EF4-FFF2-40B4-BE49-F238E27FC236}">
                <a16:creationId xmlns:a16="http://schemas.microsoft.com/office/drawing/2014/main" id="{CFD7AE73-86E6-ADFC-19D8-1BE840A28C59}"/>
              </a:ext>
            </a:extLst>
          </xdr:cNvPr>
          <xdr:cNvSpPr txBox="1"/>
        </xdr:nvSpPr>
        <xdr:spPr>
          <a:xfrm>
            <a:off x="5649518" y="4059368"/>
            <a:ext cx="677475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4-ADCD</a:t>
            </a:r>
          </a:p>
        </xdr:txBody>
      </xdr:sp>
      <xdr:sp macro="" textlink="">
        <xdr:nvSpPr>
          <xdr:cNvPr id="32" name="กล่องข้อความ 31">
            <a:extLst>
              <a:ext uri="{FF2B5EF4-FFF2-40B4-BE49-F238E27FC236}">
                <a16:creationId xmlns:a16="http://schemas.microsoft.com/office/drawing/2014/main" id="{805C4586-8F0D-7412-BF34-E2882C4A0810}"/>
              </a:ext>
            </a:extLst>
          </xdr:cNvPr>
          <xdr:cNvSpPr txBox="1"/>
        </xdr:nvSpPr>
        <xdr:spPr>
          <a:xfrm>
            <a:off x="4270372" y="4034747"/>
            <a:ext cx="665377" cy="25851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3-ADCD</a:t>
            </a:r>
          </a:p>
        </xdr:txBody>
      </xdr:sp>
      <xdr:pic>
        <xdr:nvPicPr>
          <xdr:cNvPr id="95622" name="รูปภาพ 32">
            <a:extLst>
              <a:ext uri="{FF2B5EF4-FFF2-40B4-BE49-F238E27FC236}">
                <a16:creationId xmlns:a16="http://schemas.microsoft.com/office/drawing/2014/main" id="{627BAEC9-1D7D-010F-C360-E56142E44B4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929098" y="2483661"/>
            <a:ext cx="1254939" cy="4773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5623" name="รูปภาพ 33">
            <a:extLst>
              <a:ext uri="{FF2B5EF4-FFF2-40B4-BE49-F238E27FC236}">
                <a16:creationId xmlns:a16="http://schemas.microsoft.com/office/drawing/2014/main" id="{B649DEC9-36D1-5730-8ECF-0FC7D29E4C3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74499" y="2486025"/>
            <a:ext cx="1254939" cy="4773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5624" name="รูปภาพ 34">
            <a:extLst>
              <a:ext uri="{FF2B5EF4-FFF2-40B4-BE49-F238E27FC236}">
                <a16:creationId xmlns:a16="http://schemas.microsoft.com/office/drawing/2014/main" id="{93AFBC4D-ED51-8E78-298B-33302DDBEB5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919537" y="3498036"/>
            <a:ext cx="1254939" cy="4787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5625" name="รูปภาพ 35">
            <a:extLst>
              <a:ext uri="{FF2B5EF4-FFF2-40B4-BE49-F238E27FC236}">
                <a16:creationId xmlns:a16="http://schemas.microsoft.com/office/drawing/2014/main" id="{BA638A85-445A-309F-4A92-4801C7826B0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74461" y="3514685"/>
            <a:ext cx="1254939" cy="4787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50800</xdr:rowOff>
    </xdr:from>
    <xdr:to>
      <xdr:col>5</xdr:col>
      <xdr:colOff>228600</xdr:colOff>
      <xdr:row>4</xdr:row>
      <xdr:rowOff>101600</xdr:rowOff>
    </xdr:to>
    <xdr:pic>
      <xdr:nvPicPr>
        <xdr:cNvPr id="87370" name="รูปภาพ 2">
          <a:extLst>
            <a:ext uri="{FF2B5EF4-FFF2-40B4-BE49-F238E27FC236}">
              <a16:creationId xmlns:a16="http://schemas.microsoft.com/office/drawing/2014/main" id="{FDDC1136-469B-E928-ABCA-BC0ECA33C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50800"/>
          <a:ext cx="1816100" cy="86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10</xdr:row>
      <xdr:rowOff>152400</xdr:rowOff>
    </xdr:from>
    <xdr:to>
      <xdr:col>5</xdr:col>
      <xdr:colOff>88900</xdr:colOff>
      <xdr:row>16</xdr:row>
      <xdr:rowOff>165100</xdr:rowOff>
    </xdr:to>
    <xdr:pic>
      <xdr:nvPicPr>
        <xdr:cNvPr id="87371" name="รูปภาพ 13">
          <a:extLst>
            <a:ext uri="{FF2B5EF4-FFF2-40B4-BE49-F238E27FC236}">
              <a16:creationId xmlns:a16="http://schemas.microsoft.com/office/drawing/2014/main" id="{E48F9845-52C8-7EE6-561E-2EA67D11B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" y="2184400"/>
          <a:ext cx="1219200" cy="123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25400</xdr:colOff>
      <xdr:row>27</xdr:row>
      <xdr:rowOff>12700</xdr:rowOff>
    </xdr:from>
    <xdr:to>
      <xdr:col>17</xdr:col>
      <xdr:colOff>38100</xdr:colOff>
      <xdr:row>31</xdr:row>
      <xdr:rowOff>190500</xdr:rowOff>
    </xdr:to>
    <xdr:pic>
      <xdr:nvPicPr>
        <xdr:cNvPr id="87372" name="รูปภาพ 23">
          <a:extLst>
            <a:ext uri="{FF2B5EF4-FFF2-40B4-BE49-F238E27FC236}">
              <a16:creationId xmlns:a16="http://schemas.microsoft.com/office/drawing/2014/main" id="{D4F81B88-78CD-5185-CBFD-5DFF4A974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89" t="8585" r="4637" b="7726"/>
        <a:stretch>
          <a:fillRect/>
        </a:stretch>
      </xdr:blipFill>
      <xdr:spPr bwMode="auto">
        <a:xfrm>
          <a:off x="4114800" y="5499100"/>
          <a:ext cx="16129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304800</xdr:colOff>
      <xdr:row>27</xdr:row>
      <xdr:rowOff>50800</xdr:rowOff>
    </xdr:from>
    <xdr:to>
      <xdr:col>21</xdr:col>
      <xdr:colOff>114300</xdr:colOff>
      <xdr:row>32</xdr:row>
      <xdr:rowOff>114300</xdr:rowOff>
    </xdr:to>
    <xdr:pic>
      <xdr:nvPicPr>
        <xdr:cNvPr id="87373" name="รูปภาพ 24">
          <a:extLst>
            <a:ext uri="{FF2B5EF4-FFF2-40B4-BE49-F238E27FC236}">
              <a16:creationId xmlns:a16="http://schemas.microsoft.com/office/drawing/2014/main" id="{C66E6106-0448-B63E-6510-CA260900D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5537200"/>
          <a:ext cx="1587500" cy="1079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26</xdr:row>
      <xdr:rowOff>114300</xdr:rowOff>
    </xdr:from>
    <xdr:to>
      <xdr:col>6</xdr:col>
      <xdr:colOff>12700</xdr:colOff>
      <xdr:row>31</xdr:row>
      <xdr:rowOff>177800</xdr:rowOff>
    </xdr:to>
    <xdr:pic>
      <xdr:nvPicPr>
        <xdr:cNvPr id="87374" name="รูปภาพ 28">
          <a:extLst>
            <a:ext uri="{FF2B5EF4-FFF2-40B4-BE49-F238E27FC236}">
              <a16:creationId xmlns:a16="http://schemas.microsoft.com/office/drawing/2014/main" id="{B55E3337-78A2-5C71-8F2B-D3D8ACCF7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700" y="5397500"/>
          <a:ext cx="1574800" cy="1079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279400</xdr:colOff>
      <xdr:row>27</xdr:row>
      <xdr:rowOff>25400</xdr:rowOff>
    </xdr:from>
    <xdr:to>
      <xdr:col>10</xdr:col>
      <xdr:colOff>88900</xdr:colOff>
      <xdr:row>32</xdr:row>
      <xdr:rowOff>88900</xdr:rowOff>
    </xdr:to>
    <xdr:pic>
      <xdr:nvPicPr>
        <xdr:cNvPr id="87375" name="รูปภาพ 29">
          <a:extLst>
            <a:ext uri="{FF2B5EF4-FFF2-40B4-BE49-F238E27FC236}">
              <a16:creationId xmlns:a16="http://schemas.microsoft.com/office/drawing/2014/main" id="{F81E4DEE-EC6D-C47A-F785-006DCA178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9600" y="5511800"/>
          <a:ext cx="1587500" cy="1079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6</xdr:col>
      <xdr:colOff>14287</xdr:colOff>
      <xdr:row>26</xdr:row>
      <xdr:rowOff>141817</xdr:rowOff>
    </xdr:from>
    <xdr:ext cx="1446871" cy="264560"/>
    <xdr:sp macro="" textlink="">
      <xdr:nvSpPr>
        <xdr:cNvPr id="31" name="กล่องข้อความ 30">
          <a:extLst>
            <a:ext uri="{FF2B5EF4-FFF2-40B4-BE49-F238E27FC236}">
              <a16:creationId xmlns:a16="http://schemas.microsoft.com/office/drawing/2014/main" id="{57868E73-E5C1-7486-D534-6A77AC8B0175}"/>
            </a:ext>
          </a:extLst>
        </xdr:cNvPr>
        <xdr:cNvSpPr txBox="1"/>
      </xdr:nvSpPr>
      <xdr:spPr>
        <a:xfrm>
          <a:off x="1970087" y="5425017"/>
          <a:ext cx="14468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/>
            <a:t>Neck Size Dia 300 mm</a:t>
          </a:r>
        </a:p>
      </xdr:txBody>
    </xdr:sp>
    <xdr:clientData/>
  </xdr:oneCellAnchor>
  <xdr:oneCellAnchor>
    <xdr:from>
      <xdr:col>16</xdr:col>
      <xdr:colOff>336550</xdr:colOff>
      <xdr:row>26</xdr:row>
      <xdr:rowOff>141817</xdr:rowOff>
    </xdr:from>
    <xdr:ext cx="1446871" cy="264560"/>
    <xdr:sp macro="" textlink="">
      <xdr:nvSpPr>
        <xdr:cNvPr id="32" name="กล่องข้อความ 31">
          <a:extLst>
            <a:ext uri="{FF2B5EF4-FFF2-40B4-BE49-F238E27FC236}">
              <a16:creationId xmlns:a16="http://schemas.microsoft.com/office/drawing/2014/main" id="{E9D29752-FDBD-C6D0-FE3D-5B931030EB36}"/>
            </a:ext>
          </a:extLst>
        </xdr:cNvPr>
        <xdr:cNvSpPr txBox="1"/>
      </xdr:nvSpPr>
      <xdr:spPr>
        <a:xfrm>
          <a:off x="5670550" y="5425017"/>
          <a:ext cx="14468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/>
            <a:t>Neck Size Dia 300 mm</a:t>
          </a:r>
        </a:p>
      </xdr:txBody>
    </xdr:sp>
    <xdr:clientData/>
  </xdr:oneCellAnchor>
  <xdr:twoCellAnchor editAs="oneCell">
    <xdr:from>
      <xdr:col>4</xdr:col>
      <xdr:colOff>215900</xdr:colOff>
      <xdr:row>40</xdr:row>
      <xdr:rowOff>190500</xdr:rowOff>
    </xdr:from>
    <xdr:to>
      <xdr:col>10</xdr:col>
      <xdr:colOff>12700</xdr:colOff>
      <xdr:row>45</xdr:row>
      <xdr:rowOff>101600</xdr:rowOff>
    </xdr:to>
    <xdr:pic>
      <xdr:nvPicPr>
        <xdr:cNvPr id="87378" name="fancybox-img">
          <a:extLst>
            <a:ext uri="{FF2B5EF4-FFF2-40B4-BE49-F238E27FC236}">
              <a16:creationId xmlns:a16="http://schemas.microsoft.com/office/drawing/2014/main" id="{17E8481A-5609-35D6-9087-893D12F7E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3" t="14494" r="2979" b="14221"/>
        <a:stretch>
          <a:fillRect/>
        </a:stretch>
      </xdr:blipFill>
      <xdr:spPr bwMode="auto">
        <a:xfrm>
          <a:off x="1460500" y="8318500"/>
          <a:ext cx="1930400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304800</xdr:colOff>
      <xdr:row>41</xdr:row>
      <xdr:rowOff>0</xdr:rowOff>
    </xdr:from>
    <xdr:to>
      <xdr:col>20</xdr:col>
      <xdr:colOff>355600</xdr:colOff>
      <xdr:row>45</xdr:row>
      <xdr:rowOff>101600</xdr:rowOff>
    </xdr:to>
    <xdr:pic>
      <xdr:nvPicPr>
        <xdr:cNvPr id="87379" name="fancybox-img">
          <a:extLst>
            <a:ext uri="{FF2B5EF4-FFF2-40B4-BE49-F238E27FC236}">
              <a16:creationId xmlns:a16="http://schemas.microsoft.com/office/drawing/2014/main" id="{000BDA4C-DCF2-2E2D-10C5-9115176F4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37" t="6375" r="8687" b="11501"/>
        <a:stretch>
          <a:fillRect/>
        </a:stretch>
      </xdr:blipFill>
      <xdr:spPr bwMode="auto">
        <a:xfrm>
          <a:off x="5283200" y="8331200"/>
          <a:ext cx="18288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3</xdr:col>
      <xdr:colOff>342900</xdr:colOff>
      <xdr:row>45</xdr:row>
      <xdr:rowOff>88900</xdr:rowOff>
    </xdr:to>
    <xdr:pic>
      <xdr:nvPicPr>
        <xdr:cNvPr id="87380" name="รูปภาพ 42">
          <a:extLst>
            <a:ext uri="{FF2B5EF4-FFF2-40B4-BE49-F238E27FC236}">
              <a16:creationId xmlns:a16="http://schemas.microsoft.com/office/drawing/2014/main" id="{8DE791EE-40BF-08F6-8FB3-55B07CFBF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00" t="4250" r="10750" b="14876"/>
        <a:stretch>
          <a:fillRect/>
        </a:stretch>
      </xdr:blipFill>
      <xdr:spPr bwMode="auto">
        <a:xfrm>
          <a:off x="355600" y="8331200"/>
          <a:ext cx="876300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40</xdr:row>
      <xdr:rowOff>190500</xdr:rowOff>
    </xdr:from>
    <xdr:to>
      <xdr:col>15</xdr:col>
      <xdr:colOff>50800</xdr:colOff>
      <xdr:row>45</xdr:row>
      <xdr:rowOff>127000</xdr:rowOff>
    </xdr:to>
    <xdr:pic>
      <xdr:nvPicPr>
        <xdr:cNvPr id="87381" name="รูปภาพ 43">
          <a:extLst>
            <a:ext uri="{FF2B5EF4-FFF2-40B4-BE49-F238E27FC236}">
              <a16:creationId xmlns:a16="http://schemas.microsoft.com/office/drawing/2014/main" id="{C9515122-7F0F-AFFC-8110-FC18F7A00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17" t="5617" r="7333" b="15308"/>
        <a:stretch>
          <a:fillRect/>
        </a:stretch>
      </xdr:blipFill>
      <xdr:spPr bwMode="auto">
        <a:xfrm>
          <a:off x="4089400" y="8318500"/>
          <a:ext cx="9398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10</xdr:row>
      <xdr:rowOff>190500</xdr:rowOff>
    </xdr:from>
    <xdr:to>
      <xdr:col>15</xdr:col>
      <xdr:colOff>127000</xdr:colOff>
      <xdr:row>15</xdr:row>
      <xdr:rowOff>203200</xdr:rowOff>
    </xdr:to>
    <xdr:pic>
      <xdr:nvPicPr>
        <xdr:cNvPr id="87382" name="รูปภาพ 44">
          <a:extLst>
            <a:ext uri="{FF2B5EF4-FFF2-40B4-BE49-F238E27FC236}">
              <a16:creationId xmlns:a16="http://schemas.microsoft.com/office/drawing/2014/main" id="{A1345D33-C5FB-C102-67A2-5B7A16BF1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87" t="4500" r="8125" b="11626"/>
        <a:stretch>
          <a:fillRect/>
        </a:stretch>
      </xdr:blipFill>
      <xdr:spPr bwMode="auto">
        <a:xfrm>
          <a:off x="4089400" y="2222500"/>
          <a:ext cx="101600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266700</xdr:colOff>
      <xdr:row>11</xdr:row>
      <xdr:rowOff>114300</xdr:rowOff>
    </xdr:from>
    <xdr:to>
      <xdr:col>21</xdr:col>
      <xdr:colOff>0</xdr:colOff>
      <xdr:row>15</xdr:row>
      <xdr:rowOff>88900</xdr:rowOff>
    </xdr:to>
    <xdr:pic>
      <xdr:nvPicPr>
        <xdr:cNvPr id="87383" name="รูปภาพ 45" descr="t-bar-4-csd(wd)_pattern4">
          <a:extLst>
            <a:ext uri="{FF2B5EF4-FFF2-40B4-BE49-F238E27FC236}">
              <a16:creationId xmlns:a16="http://schemas.microsoft.com/office/drawing/2014/main" id="{7D3931BD-6D13-C883-24A6-CC5AD132B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82" b="12241"/>
        <a:stretch>
          <a:fillRect/>
        </a:stretch>
      </xdr:blipFill>
      <xdr:spPr bwMode="auto">
        <a:xfrm>
          <a:off x="5245100" y="2349500"/>
          <a:ext cx="1866900" cy="78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228600</xdr:colOff>
      <xdr:row>11</xdr:row>
      <xdr:rowOff>50800</xdr:rowOff>
    </xdr:from>
    <xdr:to>
      <xdr:col>10</xdr:col>
      <xdr:colOff>0</xdr:colOff>
      <xdr:row>16</xdr:row>
      <xdr:rowOff>50800</xdr:rowOff>
    </xdr:to>
    <xdr:pic>
      <xdr:nvPicPr>
        <xdr:cNvPr id="87384" name="รูปภาพ 48">
          <a:extLst>
            <a:ext uri="{FF2B5EF4-FFF2-40B4-BE49-F238E27FC236}">
              <a16:creationId xmlns:a16="http://schemas.microsoft.com/office/drawing/2014/main" id="{9022B228-5E6D-2076-E51F-E7C6CAE4D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70" r="2032" b="56200"/>
        <a:stretch>
          <a:fillRect/>
        </a:stretch>
      </xdr:blipFill>
      <xdr:spPr bwMode="auto">
        <a:xfrm>
          <a:off x="1828800" y="2286000"/>
          <a:ext cx="1549400" cy="101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50800</xdr:rowOff>
    </xdr:from>
    <xdr:to>
      <xdr:col>5</xdr:col>
      <xdr:colOff>228600</xdr:colOff>
      <xdr:row>4</xdr:row>
      <xdr:rowOff>101600</xdr:rowOff>
    </xdr:to>
    <xdr:pic>
      <xdr:nvPicPr>
        <xdr:cNvPr id="50925" name="รูปภาพ 2">
          <a:extLst>
            <a:ext uri="{FF2B5EF4-FFF2-40B4-BE49-F238E27FC236}">
              <a16:creationId xmlns:a16="http://schemas.microsoft.com/office/drawing/2014/main" id="{1BF9CFB2-0A4E-D1CD-082D-AEF6C7C02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50800"/>
          <a:ext cx="1816100" cy="86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139700</xdr:colOff>
      <xdr:row>8</xdr:row>
      <xdr:rowOff>38100</xdr:rowOff>
    </xdr:from>
    <xdr:to>
      <xdr:col>5</xdr:col>
      <xdr:colOff>304800</xdr:colOff>
      <xdr:row>12</xdr:row>
      <xdr:rowOff>127000</xdr:rowOff>
    </xdr:to>
    <xdr:pic>
      <xdr:nvPicPr>
        <xdr:cNvPr id="50926" name="รูปภาพ 5">
          <a:extLst>
            <a:ext uri="{FF2B5EF4-FFF2-40B4-BE49-F238E27FC236}">
              <a16:creationId xmlns:a16="http://schemas.microsoft.com/office/drawing/2014/main" id="{98F864B5-D7E2-4D9F-070A-8E364299B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1663700"/>
          <a:ext cx="876300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292100</xdr:colOff>
      <xdr:row>17</xdr:row>
      <xdr:rowOff>114300</xdr:rowOff>
    </xdr:from>
    <xdr:to>
      <xdr:col>8</xdr:col>
      <xdr:colOff>63500</xdr:colOff>
      <xdr:row>21</xdr:row>
      <xdr:rowOff>139700</xdr:rowOff>
    </xdr:to>
    <xdr:pic>
      <xdr:nvPicPr>
        <xdr:cNvPr id="50927" name="รูปภาพ 7">
          <a:extLst>
            <a:ext uri="{FF2B5EF4-FFF2-40B4-BE49-F238E27FC236}">
              <a16:creationId xmlns:a16="http://schemas.microsoft.com/office/drawing/2014/main" id="{6326E188-A0AF-C15E-311C-1B4E80211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4064552">
          <a:off x="1892300" y="3568700"/>
          <a:ext cx="838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101600</xdr:colOff>
      <xdr:row>16</xdr:row>
      <xdr:rowOff>152400</xdr:rowOff>
    </xdr:from>
    <xdr:to>
      <xdr:col>5</xdr:col>
      <xdr:colOff>266700</xdr:colOff>
      <xdr:row>21</xdr:row>
      <xdr:rowOff>25400</xdr:rowOff>
    </xdr:to>
    <xdr:pic>
      <xdr:nvPicPr>
        <xdr:cNvPr id="50928" name="รูปภาพ 9">
          <a:extLst>
            <a:ext uri="{FF2B5EF4-FFF2-40B4-BE49-F238E27FC236}">
              <a16:creationId xmlns:a16="http://schemas.microsoft.com/office/drawing/2014/main" id="{175AE167-78D3-6FE5-E4B6-21E9EA6DB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3403600"/>
          <a:ext cx="876300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203200</xdr:colOff>
      <xdr:row>8</xdr:row>
      <xdr:rowOff>76200</xdr:rowOff>
    </xdr:from>
    <xdr:to>
      <xdr:col>15</xdr:col>
      <xdr:colOff>190500</xdr:colOff>
      <xdr:row>12</xdr:row>
      <xdr:rowOff>152400</xdr:rowOff>
    </xdr:to>
    <xdr:pic>
      <xdr:nvPicPr>
        <xdr:cNvPr id="50929" name="รูปภาพ 11">
          <a:extLst>
            <a:ext uri="{FF2B5EF4-FFF2-40B4-BE49-F238E27FC236}">
              <a16:creationId xmlns:a16="http://schemas.microsoft.com/office/drawing/2014/main" id="{2A40995A-61B2-3A5A-233F-09AA4D0FF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2600" y="1701800"/>
          <a:ext cx="876300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38100</xdr:colOff>
      <xdr:row>8</xdr:row>
      <xdr:rowOff>88900</xdr:rowOff>
    </xdr:from>
    <xdr:to>
      <xdr:col>20</xdr:col>
      <xdr:colOff>203200</xdr:colOff>
      <xdr:row>12</xdr:row>
      <xdr:rowOff>165100</xdr:rowOff>
    </xdr:to>
    <xdr:pic>
      <xdr:nvPicPr>
        <xdr:cNvPr id="50930" name="รูปภาพ 13">
          <a:extLst>
            <a:ext uri="{FF2B5EF4-FFF2-40B4-BE49-F238E27FC236}">
              <a16:creationId xmlns:a16="http://schemas.microsoft.com/office/drawing/2014/main" id="{56147306-E3C6-623D-0E11-B760439DA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1714500"/>
          <a:ext cx="876300" cy="889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190500</xdr:colOff>
      <xdr:row>8</xdr:row>
      <xdr:rowOff>63500</xdr:rowOff>
    </xdr:from>
    <xdr:to>
      <xdr:col>17</xdr:col>
      <xdr:colOff>355600</xdr:colOff>
      <xdr:row>12</xdr:row>
      <xdr:rowOff>152400</xdr:rowOff>
    </xdr:to>
    <xdr:pic>
      <xdr:nvPicPr>
        <xdr:cNvPr id="50931" name="รูปภาพ 15">
          <a:extLst>
            <a:ext uri="{FF2B5EF4-FFF2-40B4-BE49-F238E27FC236}">
              <a16:creationId xmlns:a16="http://schemas.microsoft.com/office/drawing/2014/main" id="{0C531F57-CE7C-36D7-5C3E-073333EF9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8900" y="1689100"/>
          <a:ext cx="876300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165100</xdr:colOff>
      <xdr:row>16</xdr:row>
      <xdr:rowOff>152400</xdr:rowOff>
    </xdr:from>
    <xdr:to>
      <xdr:col>16</xdr:col>
      <xdr:colOff>342900</xdr:colOff>
      <xdr:row>21</xdr:row>
      <xdr:rowOff>12700</xdr:rowOff>
    </xdr:to>
    <xdr:pic>
      <xdr:nvPicPr>
        <xdr:cNvPr id="50932" name="รูปภาพ 18">
          <a:extLst>
            <a:ext uri="{FF2B5EF4-FFF2-40B4-BE49-F238E27FC236}">
              <a16:creationId xmlns:a16="http://schemas.microsoft.com/office/drawing/2014/main" id="{E2B10BBD-4D39-E989-8105-1607995D2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900" y="3403600"/>
          <a:ext cx="8890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292100</xdr:colOff>
      <xdr:row>17</xdr:row>
      <xdr:rowOff>101600</xdr:rowOff>
    </xdr:from>
    <xdr:to>
      <xdr:col>19</xdr:col>
      <xdr:colOff>63500</xdr:colOff>
      <xdr:row>21</xdr:row>
      <xdr:rowOff>127000</xdr:rowOff>
    </xdr:to>
    <xdr:pic>
      <xdr:nvPicPr>
        <xdr:cNvPr id="50933" name="รูปภาพ 19">
          <a:extLst>
            <a:ext uri="{FF2B5EF4-FFF2-40B4-BE49-F238E27FC236}">
              <a16:creationId xmlns:a16="http://schemas.microsoft.com/office/drawing/2014/main" id="{3340D1FD-17F7-4A09-2470-24FC4149B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4064552">
          <a:off x="5626100" y="3556000"/>
          <a:ext cx="838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100561" name="รูปภาพ 2">
          <a:extLst>
            <a:ext uri="{FF2B5EF4-FFF2-40B4-BE49-F238E27FC236}">
              <a16:creationId xmlns:a16="http://schemas.microsoft.com/office/drawing/2014/main" id="{3AC5CE46-8379-39D7-F8A1-091892983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16</xdr:col>
      <xdr:colOff>331787</xdr:colOff>
      <xdr:row>0</xdr:row>
      <xdr:rowOff>33338</xdr:rowOff>
    </xdr:from>
    <xdr:ext cx="1042857" cy="264111"/>
    <xdr:sp macro="" textlink="">
      <xdr:nvSpPr>
        <xdr:cNvPr id="14" name="กล่องข้อความ 13">
          <a:extLst>
            <a:ext uri="{FF2B5EF4-FFF2-40B4-BE49-F238E27FC236}">
              <a16:creationId xmlns:a16="http://schemas.microsoft.com/office/drawing/2014/main" id="{5CC04A8C-F767-8315-D45E-DDA4FBCE46FB}"/>
            </a:ext>
          </a:extLst>
        </xdr:cNvPr>
        <xdr:cNvSpPr txBox="1"/>
      </xdr:nvSpPr>
      <xdr:spPr>
        <a:xfrm>
          <a:off x="5729287" y="33338"/>
          <a:ext cx="103073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TABLE</a:t>
          </a:r>
          <a:endParaRPr lang="en-US" sz="1100"/>
        </a:p>
      </xdr:txBody>
    </xdr:sp>
    <xdr:clientData/>
  </xdr:oneCellAnchor>
  <xdr:twoCellAnchor>
    <xdr:from>
      <xdr:col>7</xdr:col>
      <xdr:colOff>317500</xdr:colOff>
      <xdr:row>9</xdr:row>
      <xdr:rowOff>88900</xdr:rowOff>
    </xdr:from>
    <xdr:to>
      <xdr:col>19</xdr:col>
      <xdr:colOff>152400</xdr:colOff>
      <xdr:row>30</xdr:row>
      <xdr:rowOff>88900</xdr:rowOff>
    </xdr:to>
    <xdr:grpSp>
      <xdr:nvGrpSpPr>
        <xdr:cNvPr id="100563" name="กลุ่ม 34">
          <a:extLst>
            <a:ext uri="{FF2B5EF4-FFF2-40B4-BE49-F238E27FC236}">
              <a16:creationId xmlns:a16="http://schemas.microsoft.com/office/drawing/2014/main" id="{34EEEF8E-8714-E96F-6DF2-B4F267957786}"/>
            </a:ext>
          </a:extLst>
        </xdr:cNvPr>
        <xdr:cNvGrpSpPr>
          <a:grpSpLocks/>
        </xdr:cNvGrpSpPr>
      </xdr:nvGrpSpPr>
      <xdr:grpSpPr bwMode="auto">
        <a:xfrm>
          <a:off x="2806700" y="1485900"/>
          <a:ext cx="4102100" cy="3200400"/>
          <a:chOff x="2666888" y="1447726"/>
          <a:chExt cx="3900600" cy="3103083"/>
        </a:xfrm>
      </xdr:grpSpPr>
      <xdr:sp macro="" textlink="">
        <xdr:nvSpPr>
          <xdr:cNvPr id="6" name="กล่องข้อความ 5">
            <a:extLst>
              <a:ext uri="{FF2B5EF4-FFF2-40B4-BE49-F238E27FC236}">
                <a16:creationId xmlns:a16="http://schemas.microsoft.com/office/drawing/2014/main" id="{41A95868-4BEC-FF2A-3C72-1CAAF924D430}"/>
              </a:ext>
            </a:extLst>
          </xdr:cNvPr>
          <xdr:cNvSpPr txBox="1"/>
        </xdr:nvSpPr>
        <xdr:spPr bwMode="auto">
          <a:xfrm>
            <a:off x="2848030" y="2161928"/>
            <a:ext cx="857407" cy="25859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4L-ARD</a:t>
            </a:r>
          </a:p>
        </xdr:txBody>
      </xdr:sp>
      <xdr:pic>
        <xdr:nvPicPr>
          <xdr:cNvPr id="100565" name="รูปภาพ 15">
            <a:extLst>
              <a:ext uri="{FF2B5EF4-FFF2-40B4-BE49-F238E27FC236}">
                <a16:creationId xmlns:a16="http://schemas.microsoft.com/office/drawing/2014/main" id="{773EE9BB-8931-E63B-9DF7-DE438EF95C1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43362" y="3586162"/>
            <a:ext cx="1177772" cy="6600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0566" name="รูปภาพ 17">
            <a:extLst>
              <a:ext uri="{FF2B5EF4-FFF2-40B4-BE49-F238E27FC236}">
                <a16:creationId xmlns:a16="http://schemas.microsoft.com/office/drawing/2014/main" id="{5BCFD6FC-D74E-83D8-5965-27C11180EC2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07801" y="3593287"/>
            <a:ext cx="1159687" cy="65783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0567" name="รูปภาพ 19">
            <a:extLst>
              <a:ext uri="{FF2B5EF4-FFF2-40B4-BE49-F238E27FC236}">
                <a16:creationId xmlns:a16="http://schemas.microsoft.com/office/drawing/2014/main" id="{BD541E04-64EB-F37F-916F-8FA8CD5B2C3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43326" y="2505036"/>
            <a:ext cx="1159687" cy="65783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0568" name="รูปภาพ 21">
            <a:extLst>
              <a:ext uri="{FF2B5EF4-FFF2-40B4-BE49-F238E27FC236}">
                <a16:creationId xmlns:a16="http://schemas.microsoft.com/office/drawing/2014/main" id="{2B7801A6-28B4-8CC9-668D-9F93AAEF9F4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3476" y="2505075"/>
            <a:ext cx="1159687" cy="65038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0569" name="รูปภาพ 23">
            <a:extLst>
              <a:ext uri="{FF2B5EF4-FFF2-40B4-BE49-F238E27FC236}">
                <a16:creationId xmlns:a16="http://schemas.microsoft.com/office/drawing/2014/main" id="{1911AB77-8CA6-B8FF-4033-A45BA2B0E4E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52815" y="1447726"/>
            <a:ext cx="1159687" cy="6623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0570" name="รูปภาพ 25">
            <a:extLst>
              <a:ext uri="{FF2B5EF4-FFF2-40B4-BE49-F238E27FC236}">
                <a16:creationId xmlns:a16="http://schemas.microsoft.com/office/drawing/2014/main" id="{359D0F54-A3B0-1B5E-EEB4-D90975086EB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07726" y="1454850"/>
            <a:ext cx="1159687" cy="6600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0571" name="รูปภาพ 27">
            <a:extLst>
              <a:ext uri="{FF2B5EF4-FFF2-40B4-BE49-F238E27FC236}">
                <a16:creationId xmlns:a16="http://schemas.microsoft.com/office/drawing/2014/main" id="{E0B6AE1D-058C-579A-E8B4-7838E2D67A5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66888" y="1461975"/>
            <a:ext cx="1159687" cy="6600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9" name="กล่องข้อความ 28">
            <a:extLst>
              <a:ext uri="{FF2B5EF4-FFF2-40B4-BE49-F238E27FC236}">
                <a16:creationId xmlns:a16="http://schemas.microsoft.com/office/drawing/2014/main" id="{F974B694-38B1-F0E1-D053-AB181D3312DD}"/>
              </a:ext>
            </a:extLst>
          </xdr:cNvPr>
          <xdr:cNvSpPr txBox="1"/>
        </xdr:nvSpPr>
        <xdr:spPr bwMode="auto">
          <a:xfrm>
            <a:off x="4212637" y="2149614"/>
            <a:ext cx="857407" cy="25859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3L-ARD</a:t>
            </a:r>
          </a:p>
        </xdr:txBody>
      </xdr:sp>
      <xdr:sp macro="" textlink="">
        <xdr:nvSpPr>
          <xdr:cNvPr id="30" name="กล่องข้อความ 29">
            <a:extLst>
              <a:ext uri="{FF2B5EF4-FFF2-40B4-BE49-F238E27FC236}">
                <a16:creationId xmlns:a16="http://schemas.microsoft.com/office/drawing/2014/main" id="{441CDA8C-BF46-4086-BA38-4888B3122A4F}"/>
              </a:ext>
            </a:extLst>
          </xdr:cNvPr>
          <xdr:cNvSpPr txBox="1"/>
        </xdr:nvSpPr>
        <xdr:spPr bwMode="auto">
          <a:xfrm>
            <a:off x="5565167" y="2137300"/>
            <a:ext cx="869484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3S-ARD</a:t>
            </a:r>
          </a:p>
        </xdr:txBody>
      </xdr:sp>
      <xdr:sp macro="" textlink="">
        <xdr:nvSpPr>
          <xdr:cNvPr id="31" name="กล่องข้อความ 30">
            <a:extLst>
              <a:ext uri="{FF2B5EF4-FFF2-40B4-BE49-F238E27FC236}">
                <a16:creationId xmlns:a16="http://schemas.microsoft.com/office/drawing/2014/main" id="{77FA82B9-CB13-73D5-85D6-EE7BAA9D7F57}"/>
              </a:ext>
            </a:extLst>
          </xdr:cNvPr>
          <xdr:cNvSpPr txBox="1"/>
        </xdr:nvSpPr>
        <xdr:spPr bwMode="auto">
          <a:xfrm>
            <a:off x="4212637" y="3183975"/>
            <a:ext cx="857407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2L-ARD</a:t>
            </a:r>
          </a:p>
        </xdr:txBody>
      </xdr:sp>
      <xdr:sp macro="" textlink="">
        <xdr:nvSpPr>
          <xdr:cNvPr id="32" name="กล่องข้อความ 31">
            <a:extLst>
              <a:ext uri="{FF2B5EF4-FFF2-40B4-BE49-F238E27FC236}">
                <a16:creationId xmlns:a16="http://schemas.microsoft.com/office/drawing/2014/main" id="{EBB0740F-49D5-73F6-3629-FEBC01B84591}"/>
              </a:ext>
            </a:extLst>
          </xdr:cNvPr>
          <xdr:cNvSpPr txBox="1"/>
        </xdr:nvSpPr>
        <xdr:spPr bwMode="auto">
          <a:xfrm>
            <a:off x="5565167" y="3183975"/>
            <a:ext cx="869484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2S-ARD</a:t>
            </a:r>
          </a:p>
        </xdr:txBody>
      </xdr:sp>
      <xdr:sp macro="" textlink="">
        <xdr:nvSpPr>
          <xdr:cNvPr id="33" name="กล่องข้อความ 32">
            <a:extLst>
              <a:ext uri="{FF2B5EF4-FFF2-40B4-BE49-F238E27FC236}">
                <a16:creationId xmlns:a16="http://schemas.microsoft.com/office/drawing/2014/main" id="{A971BE53-8698-CE51-FC76-5D4CFB79C256}"/>
              </a:ext>
            </a:extLst>
          </xdr:cNvPr>
          <xdr:cNvSpPr txBox="1"/>
        </xdr:nvSpPr>
        <xdr:spPr bwMode="auto">
          <a:xfrm>
            <a:off x="4224713" y="4279905"/>
            <a:ext cx="857407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1L-ARD</a:t>
            </a:r>
          </a:p>
        </xdr:txBody>
      </xdr:sp>
      <xdr:sp macro="" textlink="">
        <xdr:nvSpPr>
          <xdr:cNvPr id="34" name="กล่องข้อความ 33">
            <a:extLst>
              <a:ext uri="{FF2B5EF4-FFF2-40B4-BE49-F238E27FC236}">
                <a16:creationId xmlns:a16="http://schemas.microsoft.com/office/drawing/2014/main" id="{2AF3004A-F4B1-B552-850A-F3700E4331C0}"/>
              </a:ext>
            </a:extLst>
          </xdr:cNvPr>
          <xdr:cNvSpPr txBox="1"/>
        </xdr:nvSpPr>
        <xdr:spPr bwMode="auto">
          <a:xfrm>
            <a:off x="5577243" y="4279905"/>
            <a:ext cx="857407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1S-ARD</a:t>
            </a:r>
          </a:p>
        </xdr:txBody>
      </xdr:sp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61437" name="รูปภาพ 2">
          <a:extLst>
            <a:ext uri="{FF2B5EF4-FFF2-40B4-BE49-F238E27FC236}">
              <a16:creationId xmlns:a16="http://schemas.microsoft.com/office/drawing/2014/main" id="{EF89AAEF-4CD9-F933-F496-8D1263972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341314</xdr:colOff>
      <xdr:row>0</xdr:row>
      <xdr:rowOff>33338</xdr:rowOff>
    </xdr:from>
    <xdr:ext cx="1709605" cy="264111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4C8B1257-A98E-8405-909F-28F976FD2500}"/>
            </a:ext>
          </a:extLst>
        </xdr:cNvPr>
        <xdr:cNvSpPr txBox="1"/>
      </xdr:nvSpPr>
      <xdr:spPr>
        <a:xfrm>
          <a:off x="5062539" y="33338"/>
          <a:ext cx="1697480" cy="264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ANODIZED ALUMINUM</a:t>
          </a:r>
          <a:endParaRPr lang="en-US" sz="1100"/>
        </a:p>
      </xdr:txBody>
    </xdr:sp>
    <xdr:clientData/>
  </xdr:oneCellAnchor>
  <xdr:twoCellAnchor>
    <xdr:from>
      <xdr:col>7</xdr:col>
      <xdr:colOff>317500</xdr:colOff>
      <xdr:row>9</xdr:row>
      <xdr:rowOff>88900</xdr:rowOff>
    </xdr:from>
    <xdr:to>
      <xdr:col>19</xdr:col>
      <xdr:colOff>152400</xdr:colOff>
      <xdr:row>30</xdr:row>
      <xdr:rowOff>88900</xdr:rowOff>
    </xdr:to>
    <xdr:grpSp>
      <xdr:nvGrpSpPr>
        <xdr:cNvPr id="61439" name="กลุ่ม 34">
          <a:extLst>
            <a:ext uri="{FF2B5EF4-FFF2-40B4-BE49-F238E27FC236}">
              <a16:creationId xmlns:a16="http://schemas.microsoft.com/office/drawing/2014/main" id="{6A56E592-ACBF-153D-F3FF-30B389A465FA}"/>
            </a:ext>
          </a:extLst>
        </xdr:cNvPr>
        <xdr:cNvGrpSpPr>
          <a:grpSpLocks/>
        </xdr:cNvGrpSpPr>
      </xdr:nvGrpSpPr>
      <xdr:grpSpPr bwMode="auto">
        <a:xfrm>
          <a:off x="2806700" y="1485900"/>
          <a:ext cx="4102100" cy="3200400"/>
          <a:chOff x="2666888" y="1447726"/>
          <a:chExt cx="3900600" cy="3103083"/>
        </a:xfrm>
      </xdr:grpSpPr>
      <xdr:sp macro="" textlink="">
        <xdr:nvSpPr>
          <xdr:cNvPr id="5" name="กล่องข้อความ 4">
            <a:extLst>
              <a:ext uri="{FF2B5EF4-FFF2-40B4-BE49-F238E27FC236}">
                <a16:creationId xmlns:a16="http://schemas.microsoft.com/office/drawing/2014/main" id="{A13CB8A3-0CBA-FE92-17A6-4D3831F737A7}"/>
              </a:ext>
            </a:extLst>
          </xdr:cNvPr>
          <xdr:cNvSpPr txBox="1"/>
        </xdr:nvSpPr>
        <xdr:spPr bwMode="auto">
          <a:xfrm>
            <a:off x="2848030" y="2161928"/>
            <a:ext cx="857407" cy="25859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4L-ARD</a:t>
            </a:r>
          </a:p>
        </xdr:txBody>
      </xdr:sp>
      <xdr:pic>
        <xdr:nvPicPr>
          <xdr:cNvPr id="107521" name="รูปภาพ 15">
            <a:extLst>
              <a:ext uri="{FF2B5EF4-FFF2-40B4-BE49-F238E27FC236}">
                <a16:creationId xmlns:a16="http://schemas.microsoft.com/office/drawing/2014/main" id="{8C439E4E-FA4E-F8CF-36CC-4ABD5C57ACF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43362" y="3586162"/>
            <a:ext cx="1177772" cy="6600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7522" name="รูปภาพ 17">
            <a:extLst>
              <a:ext uri="{FF2B5EF4-FFF2-40B4-BE49-F238E27FC236}">
                <a16:creationId xmlns:a16="http://schemas.microsoft.com/office/drawing/2014/main" id="{6D139F10-A5CE-93C0-367C-1A23A07601B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07801" y="3593287"/>
            <a:ext cx="1159687" cy="65783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7523" name="รูปภาพ 19">
            <a:extLst>
              <a:ext uri="{FF2B5EF4-FFF2-40B4-BE49-F238E27FC236}">
                <a16:creationId xmlns:a16="http://schemas.microsoft.com/office/drawing/2014/main" id="{BC03349E-8D4D-006F-A2D8-017116C24D0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43326" y="2505036"/>
            <a:ext cx="1159687" cy="65783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7524" name="รูปภาพ 21">
            <a:extLst>
              <a:ext uri="{FF2B5EF4-FFF2-40B4-BE49-F238E27FC236}">
                <a16:creationId xmlns:a16="http://schemas.microsoft.com/office/drawing/2014/main" id="{0257782B-678D-AE9B-7693-32A4536EB15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3476" y="2505075"/>
            <a:ext cx="1159687" cy="65038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7525" name="รูปภาพ 23">
            <a:extLst>
              <a:ext uri="{FF2B5EF4-FFF2-40B4-BE49-F238E27FC236}">
                <a16:creationId xmlns:a16="http://schemas.microsoft.com/office/drawing/2014/main" id="{51DC4745-5AAF-8028-EEF0-2BBFC4A2B70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52815" y="1447726"/>
            <a:ext cx="1159687" cy="6623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7526" name="รูปภาพ 25">
            <a:extLst>
              <a:ext uri="{FF2B5EF4-FFF2-40B4-BE49-F238E27FC236}">
                <a16:creationId xmlns:a16="http://schemas.microsoft.com/office/drawing/2014/main" id="{24F7BD22-D945-D8F2-A751-32C153E9CD3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07726" y="1454850"/>
            <a:ext cx="1159687" cy="6600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7527" name="รูปภาพ 27">
            <a:extLst>
              <a:ext uri="{FF2B5EF4-FFF2-40B4-BE49-F238E27FC236}">
                <a16:creationId xmlns:a16="http://schemas.microsoft.com/office/drawing/2014/main" id="{40B98231-58F8-05F9-7285-017DC55EAFC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66888" y="1461975"/>
            <a:ext cx="1159687" cy="6600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3" name="กล่องข้อความ 12">
            <a:extLst>
              <a:ext uri="{FF2B5EF4-FFF2-40B4-BE49-F238E27FC236}">
                <a16:creationId xmlns:a16="http://schemas.microsoft.com/office/drawing/2014/main" id="{994FF670-A217-759B-7C69-704022F14E5B}"/>
              </a:ext>
            </a:extLst>
          </xdr:cNvPr>
          <xdr:cNvSpPr txBox="1"/>
        </xdr:nvSpPr>
        <xdr:spPr bwMode="auto">
          <a:xfrm>
            <a:off x="4212637" y="2149614"/>
            <a:ext cx="857407" cy="25859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3L-ARD</a:t>
            </a:r>
          </a:p>
        </xdr:txBody>
      </xdr:sp>
      <xdr:sp macro="" textlink="">
        <xdr:nvSpPr>
          <xdr:cNvPr id="14" name="กล่องข้อความ 13">
            <a:extLst>
              <a:ext uri="{FF2B5EF4-FFF2-40B4-BE49-F238E27FC236}">
                <a16:creationId xmlns:a16="http://schemas.microsoft.com/office/drawing/2014/main" id="{A24B5B55-7F38-97B0-6CCC-7F28C39AF9EC}"/>
              </a:ext>
            </a:extLst>
          </xdr:cNvPr>
          <xdr:cNvSpPr txBox="1"/>
        </xdr:nvSpPr>
        <xdr:spPr bwMode="auto">
          <a:xfrm>
            <a:off x="5565167" y="2137300"/>
            <a:ext cx="869484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3S-ARD</a:t>
            </a:r>
          </a:p>
        </xdr:txBody>
      </xdr:sp>
      <xdr:sp macro="" textlink="">
        <xdr:nvSpPr>
          <xdr:cNvPr id="15" name="กล่องข้อความ 14">
            <a:extLst>
              <a:ext uri="{FF2B5EF4-FFF2-40B4-BE49-F238E27FC236}">
                <a16:creationId xmlns:a16="http://schemas.microsoft.com/office/drawing/2014/main" id="{71E20229-6B87-6A6B-5701-DB867E1C5918}"/>
              </a:ext>
            </a:extLst>
          </xdr:cNvPr>
          <xdr:cNvSpPr txBox="1"/>
        </xdr:nvSpPr>
        <xdr:spPr bwMode="auto">
          <a:xfrm>
            <a:off x="4212637" y="3183975"/>
            <a:ext cx="857407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2L-ARD</a:t>
            </a:r>
          </a:p>
        </xdr:txBody>
      </xdr:sp>
      <xdr:sp macro="" textlink="">
        <xdr:nvSpPr>
          <xdr:cNvPr id="16" name="กล่องข้อความ 15">
            <a:extLst>
              <a:ext uri="{FF2B5EF4-FFF2-40B4-BE49-F238E27FC236}">
                <a16:creationId xmlns:a16="http://schemas.microsoft.com/office/drawing/2014/main" id="{F3EAD00C-E2D6-8E61-6348-EF40C68BB405}"/>
              </a:ext>
            </a:extLst>
          </xdr:cNvPr>
          <xdr:cNvSpPr txBox="1"/>
        </xdr:nvSpPr>
        <xdr:spPr bwMode="auto">
          <a:xfrm>
            <a:off x="5565167" y="3183975"/>
            <a:ext cx="869484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2S-ARD</a:t>
            </a:r>
          </a:p>
        </xdr:txBody>
      </xdr:sp>
      <xdr:sp macro="" textlink="">
        <xdr:nvSpPr>
          <xdr:cNvPr id="17" name="กล่องข้อความ 16">
            <a:extLst>
              <a:ext uri="{FF2B5EF4-FFF2-40B4-BE49-F238E27FC236}">
                <a16:creationId xmlns:a16="http://schemas.microsoft.com/office/drawing/2014/main" id="{D1A606A8-40F2-3E42-6C87-E7FD864AAA4F}"/>
              </a:ext>
            </a:extLst>
          </xdr:cNvPr>
          <xdr:cNvSpPr txBox="1"/>
        </xdr:nvSpPr>
        <xdr:spPr bwMode="auto">
          <a:xfrm>
            <a:off x="4224713" y="4279905"/>
            <a:ext cx="857407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1L-ARD</a:t>
            </a:r>
          </a:p>
        </xdr:txBody>
      </xdr:sp>
      <xdr:sp macro="" textlink="">
        <xdr:nvSpPr>
          <xdr:cNvPr id="18" name="กล่องข้อความ 17">
            <a:extLst>
              <a:ext uri="{FF2B5EF4-FFF2-40B4-BE49-F238E27FC236}">
                <a16:creationId xmlns:a16="http://schemas.microsoft.com/office/drawing/2014/main" id="{E7BDAA78-F484-5E00-76B8-77D2908D591A}"/>
              </a:ext>
            </a:extLst>
          </xdr:cNvPr>
          <xdr:cNvSpPr txBox="1"/>
        </xdr:nvSpPr>
        <xdr:spPr bwMode="auto">
          <a:xfrm>
            <a:off x="5577243" y="4279905"/>
            <a:ext cx="857407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1S-ARD</a:t>
            </a:r>
          </a:p>
        </xdr:txBody>
      </xdr:sp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60413" name="รูปภาพ 2">
          <a:extLst>
            <a:ext uri="{FF2B5EF4-FFF2-40B4-BE49-F238E27FC236}">
              <a16:creationId xmlns:a16="http://schemas.microsoft.com/office/drawing/2014/main" id="{9638F8D3-2B37-4EC2-6C97-B9ACD41DF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0</xdr:colOff>
      <xdr:row>0</xdr:row>
      <xdr:rowOff>31147</xdr:rowOff>
    </xdr:from>
    <xdr:ext cx="1712418" cy="264560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95386F77-F866-DB07-00A2-294DA75C3021}"/>
            </a:ext>
          </a:extLst>
        </xdr:cNvPr>
        <xdr:cNvSpPr txBox="1"/>
      </xdr:nvSpPr>
      <xdr:spPr>
        <a:xfrm>
          <a:off x="5072063" y="31147"/>
          <a:ext cx="1687955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>
    <xdr:from>
      <xdr:col>7</xdr:col>
      <xdr:colOff>317500</xdr:colOff>
      <xdr:row>9</xdr:row>
      <xdr:rowOff>88900</xdr:rowOff>
    </xdr:from>
    <xdr:to>
      <xdr:col>19</xdr:col>
      <xdr:colOff>152400</xdr:colOff>
      <xdr:row>30</xdr:row>
      <xdr:rowOff>88900</xdr:rowOff>
    </xdr:to>
    <xdr:grpSp>
      <xdr:nvGrpSpPr>
        <xdr:cNvPr id="60415" name="กลุ่ม 34">
          <a:extLst>
            <a:ext uri="{FF2B5EF4-FFF2-40B4-BE49-F238E27FC236}">
              <a16:creationId xmlns:a16="http://schemas.microsoft.com/office/drawing/2014/main" id="{B41C9884-45A7-0E65-41F7-9E471F5EBF04}"/>
            </a:ext>
          </a:extLst>
        </xdr:cNvPr>
        <xdr:cNvGrpSpPr>
          <a:grpSpLocks/>
        </xdr:cNvGrpSpPr>
      </xdr:nvGrpSpPr>
      <xdr:grpSpPr bwMode="auto">
        <a:xfrm>
          <a:off x="2806700" y="1485900"/>
          <a:ext cx="4102100" cy="3200400"/>
          <a:chOff x="2666888" y="1447726"/>
          <a:chExt cx="3900600" cy="3103083"/>
        </a:xfrm>
      </xdr:grpSpPr>
      <xdr:sp macro="" textlink="">
        <xdr:nvSpPr>
          <xdr:cNvPr id="5" name="กล่องข้อความ 4">
            <a:extLst>
              <a:ext uri="{FF2B5EF4-FFF2-40B4-BE49-F238E27FC236}">
                <a16:creationId xmlns:a16="http://schemas.microsoft.com/office/drawing/2014/main" id="{75FCA855-5E67-7B0B-086C-0015DF8BE993}"/>
              </a:ext>
            </a:extLst>
          </xdr:cNvPr>
          <xdr:cNvSpPr txBox="1"/>
        </xdr:nvSpPr>
        <xdr:spPr bwMode="auto">
          <a:xfrm>
            <a:off x="2848030" y="2161928"/>
            <a:ext cx="857407" cy="25859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4L-ARD</a:t>
            </a:r>
          </a:p>
        </xdr:txBody>
      </xdr:sp>
      <xdr:pic>
        <xdr:nvPicPr>
          <xdr:cNvPr id="108545" name="รูปภาพ 15">
            <a:extLst>
              <a:ext uri="{FF2B5EF4-FFF2-40B4-BE49-F238E27FC236}">
                <a16:creationId xmlns:a16="http://schemas.microsoft.com/office/drawing/2014/main" id="{27B81D48-D5D2-8C37-DF23-CAB3B50B1B3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43362" y="3586162"/>
            <a:ext cx="1177772" cy="6600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8546" name="รูปภาพ 17">
            <a:extLst>
              <a:ext uri="{FF2B5EF4-FFF2-40B4-BE49-F238E27FC236}">
                <a16:creationId xmlns:a16="http://schemas.microsoft.com/office/drawing/2014/main" id="{DDFD862C-EDD3-BA6D-25A9-E9459DCF13B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07801" y="3593287"/>
            <a:ext cx="1159687" cy="65783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8547" name="รูปภาพ 19">
            <a:extLst>
              <a:ext uri="{FF2B5EF4-FFF2-40B4-BE49-F238E27FC236}">
                <a16:creationId xmlns:a16="http://schemas.microsoft.com/office/drawing/2014/main" id="{23411D7B-057B-BC8A-0E30-D0F6F8333F8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43326" y="2505036"/>
            <a:ext cx="1159687" cy="65783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8548" name="รูปภาพ 21">
            <a:extLst>
              <a:ext uri="{FF2B5EF4-FFF2-40B4-BE49-F238E27FC236}">
                <a16:creationId xmlns:a16="http://schemas.microsoft.com/office/drawing/2014/main" id="{83B8CBC3-2D31-1E20-B862-8DD174797A5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3476" y="2505075"/>
            <a:ext cx="1159687" cy="65038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8549" name="รูปภาพ 23">
            <a:extLst>
              <a:ext uri="{FF2B5EF4-FFF2-40B4-BE49-F238E27FC236}">
                <a16:creationId xmlns:a16="http://schemas.microsoft.com/office/drawing/2014/main" id="{47DE048F-DD24-2A6B-C163-ED47ECE68ED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52815" y="1447726"/>
            <a:ext cx="1159687" cy="6623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8550" name="รูปภาพ 25">
            <a:extLst>
              <a:ext uri="{FF2B5EF4-FFF2-40B4-BE49-F238E27FC236}">
                <a16:creationId xmlns:a16="http://schemas.microsoft.com/office/drawing/2014/main" id="{6614E858-C8AC-D804-95D1-3653D4CFF4B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07726" y="1454850"/>
            <a:ext cx="1159687" cy="6600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8551" name="รูปภาพ 27">
            <a:extLst>
              <a:ext uri="{FF2B5EF4-FFF2-40B4-BE49-F238E27FC236}">
                <a16:creationId xmlns:a16="http://schemas.microsoft.com/office/drawing/2014/main" id="{C8545CC8-9DC5-B600-EDD4-DC2D68CAB3E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66888" y="1461975"/>
            <a:ext cx="1159687" cy="66009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3" name="กล่องข้อความ 12">
            <a:extLst>
              <a:ext uri="{FF2B5EF4-FFF2-40B4-BE49-F238E27FC236}">
                <a16:creationId xmlns:a16="http://schemas.microsoft.com/office/drawing/2014/main" id="{FEF6D52B-6629-86C5-1C17-5FBF93FC5D82}"/>
              </a:ext>
            </a:extLst>
          </xdr:cNvPr>
          <xdr:cNvSpPr txBox="1"/>
        </xdr:nvSpPr>
        <xdr:spPr bwMode="auto">
          <a:xfrm>
            <a:off x="4212637" y="2149614"/>
            <a:ext cx="857407" cy="25859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3L-ARD</a:t>
            </a:r>
          </a:p>
        </xdr:txBody>
      </xdr:sp>
      <xdr:sp macro="" textlink="">
        <xdr:nvSpPr>
          <xdr:cNvPr id="14" name="กล่องข้อความ 13">
            <a:extLst>
              <a:ext uri="{FF2B5EF4-FFF2-40B4-BE49-F238E27FC236}">
                <a16:creationId xmlns:a16="http://schemas.microsoft.com/office/drawing/2014/main" id="{F488D098-1A54-5797-9B2F-A51B4739CEA5}"/>
              </a:ext>
            </a:extLst>
          </xdr:cNvPr>
          <xdr:cNvSpPr txBox="1"/>
        </xdr:nvSpPr>
        <xdr:spPr bwMode="auto">
          <a:xfrm>
            <a:off x="5565167" y="2137300"/>
            <a:ext cx="869484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3S-ARD</a:t>
            </a:r>
          </a:p>
        </xdr:txBody>
      </xdr:sp>
      <xdr:sp macro="" textlink="">
        <xdr:nvSpPr>
          <xdr:cNvPr id="15" name="กล่องข้อความ 14">
            <a:extLst>
              <a:ext uri="{FF2B5EF4-FFF2-40B4-BE49-F238E27FC236}">
                <a16:creationId xmlns:a16="http://schemas.microsoft.com/office/drawing/2014/main" id="{C503E051-6B24-DB67-A85E-5CCA0332A9B7}"/>
              </a:ext>
            </a:extLst>
          </xdr:cNvPr>
          <xdr:cNvSpPr txBox="1"/>
        </xdr:nvSpPr>
        <xdr:spPr bwMode="auto">
          <a:xfrm>
            <a:off x="4212637" y="3183975"/>
            <a:ext cx="857407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2L-ARD</a:t>
            </a:r>
          </a:p>
        </xdr:txBody>
      </xdr:sp>
      <xdr:sp macro="" textlink="">
        <xdr:nvSpPr>
          <xdr:cNvPr id="16" name="กล่องข้อความ 15">
            <a:extLst>
              <a:ext uri="{FF2B5EF4-FFF2-40B4-BE49-F238E27FC236}">
                <a16:creationId xmlns:a16="http://schemas.microsoft.com/office/drawing/2014/main" id="{5C3A3E45-0352-F566-FB29-AB1B1C3CAF38}"/>
              </a:ext>
            </a:extLst>
          </xdr:cNvPr>
          <xdr:cNvSpPr txBox="1"/>
        </xdr:nvSpPr>
        <xdr:spPr bwMode="auto">
          <a:xfrm>
            <a:off x="5565167" y="3183975"/>
            <a:ext cx="869484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2S-ARD</a:t>
            </a:r>
          </a:p>
        </xdr:txBody>
      </xdr:sp>
      <xdr:sp macro="" textlink="">
        <xdr:nvSpPr>
          <xdr:cNvPr id="17" name="กล่องข้อความ 16">
            <a:extLst>
              <a:ext uri="{FF2B5EF4-FFF2-40B4-BE49-F238E27FC236}">
                <a16:creationId xmlns:a16="http://schemas.microsoft.com/office/drawing/2014/main" id="{FE4AB37D-1B45-D343-1E2B-4C7D4ACB9724}"/>
              </a:ext>
            </a:extLst>
          </xdr:cNvPr>
          <xdr:cNvSpPr txBox="1"/>
        </xdr:nvSpPr>
        <xdr:spPr bwMode="auto">
          <a:xfrm>
            <a:off x="4224713" y="4279905"/>
            <a:ext cx="857407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1L-ARD</a:t>
            </a:r>
          </a:p>
        </xdr:txBody>
      </xdr:sp>
      <xdr:sp macro="" textlink="">
        <xdr:nvSpPr>
          <xdr:cNvPr id="18" name="กล่องข้อความ 17">
            <a:extLst>
              <a:ext uri="{FF2B5EF4-FFF2-40B4-BE49-F238E27FC236}">
                <a16:creationId xmlns:a16="http://schemas.microsoft.com/office/drawing/2014/main" id="{1322D8B6-D9EF-E280-849E-8C616FF36780}"/>
              </a:ext>
            </a:extLst>
          </xdr:cNvPr>
          <xdr:cNvSpPr txBox="1"/>
        </xdr:nvSpPr>
        <xdr:spPr bwMode="auto">
          <a:xfrm>
            <a:off x="5577243" y="4279905"/>
            <a:ext cx="857407" cy="270904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100" b="1"/>
              <a:t>1S-ARD</a:t>
            </a:r>
          </a:p>
        </xdr:txBody>
      </xdr:sp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104486" name="รูปภาพ 2">
          <a:extLst>
            <a:ext uri="{FF2B5EF4-FFF2-40B4-BE49-F238E27FC236}">
              <a16:creationId xmlns:a16="http://schemas.microsoft.com/office/drawing/2014/main" id="{F2CB6ED9-6FA3-126E-1351-5B384F39D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16</xdr:col>
      <xdr:colOff>331787</xdr:colOff>
      <xdr:row>0</xdr:row>
      <xdr:rowOff>33338</xdr:rowOff>
    </xdr:from>
    <xdr:ext cx="1042857" cy="264111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D93C90CB-553C-B65E-3651-5982A054D2B0}"/>
            </a:ext>
          </a:extLst>
        </xdr:cNvPr>
        <xdr:cNvSpPr txBox="1"/>
      </xdr:nvSpPr>
      <xdr:spPr>
        <a:xfrm>
          <a:off x="5729287" y="33338"/>
          <a:ext cx="103073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TABLE</a:t>
          </a:r>
          <a:endParaRPr lang="en-US" sz="1100"/>
        </a:p>
      </xdr:txBody>
    </xdr:sp>
    <xdr:clientData/>
  </xdr:oneCellAnchor>
  <xdr:twoCellAnchor>
    <xdr:from>
      <xdr:col>8</xdr:col>
      <xdr:colOff>38100</xdr:colOff>
      <xdr:row>9</xdr:row>
      <xdr:rowOff>114300</xdr:rowOff>
    </xdr:from>
    <xdr:to>
      <xdr:col>19</xdr:col>
      <xdr:colOff>152400</xdr:colOff>
      <xdr:row>30</xdr:row>
      <xdr:rowOff>101600</xdr:rowOff>
    </xdr:to>
    <xdr:grpSp>
      <xdr:nvGrpSpPr>
        <xdr:cNvPr id="104488" name="กลุ่ม 39">
          <a:extLst>
            <a:ext uri="{FF2B5EF4-FFF2-40B4-BE49-F238E27FC236}">
              <a16:creationId xmlns:a16="http://schemas.microsoft.com/office/drawing/2014/main" id="{5E1FC95E-1F8C-8463-C3D4-331BCC4ECD80}"/>
            </a:ext>
          </a:extLst>
        </xdr:cNvPr>
        <xdr:cNvGrpSpPr>
          <a:grpSpLocks/>
        </xdr:cNvGrpSpPr>
      </xdr:nvGrpSpPr>
      <xdr:grpSpPr bwMode="auto">
        <a:xfrm>
          <a:off x="2882900" y="1511300"/>
          <a:ext cx="4025900" cy="3187700"/>
          <a:chOff x="2716835" y="1459866"/>
          <a:chExt cx="3825761" cy="3093086"/>
        </a:xfrm>
      </xdr:grpSpPr>
      <xdr:grpSp>
        <xdr:nvGrpSpPr>
          <xdr:cNvPr id="104489" name="กลุ่ม 34">
            <a:extLst>
              <a:ext uri="{FF2B5EF4-FFF2-40B4-BE49-F238E27FC236}">
                <a16:creationId xmlns:a16="http://schemas.microsoft.com/office/drawing/2014/main" id="{1935B322-43DC-096D-A759-4B7C1FFCA6C3}"/>
              </a:ext>
            </a:extLst>
          </xdr:cNvPr>
          <xdr:cNvGrpSpPr>
            <a:grpSpLocks/>
          </xdr:cNvGrpSpPr>
        </xdr:nvGrpSpPr>
        <xdr:grpSpPr bwMode="auto">
          <a:xfrm>
            <a:off x="2847976" y="2143126"/>
            <a:ext cx="3590925" cy="2409826"/>
            <a:chOff x="2847868" y="2142588"/>
            <a:chExt cx="3591029" cy="2408221"/>
          </a:xfrm>
        </xdr:grpSpPr>
        <xdr:sp macro="" textlink="">
          <xdr:nvSpPr>
            <xdr:cNvPr id="5" name="กล่องข้อความ 4">
              <a:extLst>
                <a:ext uri="{FF2B5EF4-FFF2-40B4-BE49-F238E27FC236}">
                  <a16:creationId xmlns:a16="http://schemas.microsoft.com/office/drawing/2014/main" id="{EBBFF573-5EBD-76CA-4AA8-1ACF71455E24}"/>
                </a:ext>
              </a:extLst>
            </xdr:cNvPr>
            <xdr:cNvSpPr txBox="1"/>
          </xdr:nvSpPr>
          <xdr:spPr bwMode="auto">
            <a:xfrm>
              <a:off x="2849483" y="2149414"/>
              <a:ext cx="856899" cy="25861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4L-CRD</a:t>
              </a:r>
            </a:p>
          </xdr:txBody>
        </xdr:sp>
        <xdr:sp macro="" textlink="">
          <xdr:nvSpPr>
            <xdr:cNvPr id="13" name="กล่องข้อความ 12">
              <a:extLst>
                <a:ext uri="{FF2B5EF4-FFF2-40B4-BE49-F238E27FC236}">
                  <a16:creationId xmlns:a16="http://schemas.microsoft.com/office/drawing/2014/main" id="{67250395-5997-54E3-35CC-88D352D1DBC2}"/>
                </a:ext>
              </a:extLst>
            </xdr:cNvPr>
            <xdr:cNvSpPr txBox="1"/>
          </xdr:nvSpPr>
          <xdr:spPr bwMode="auto">
            <a:xfrm>
              <a:off x="4213279" y="2137100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3L-CRD</a:t>
              </a:r>
            </a:p>
          </xdr:txBody>
        </xdr:sp>
        <xdr:sp macro="" textlink="">
          <xdr:nvSpPr>
            <xdr:cNvPr id="14" name="กล่องข้อความ 13">
              <a:extLst>
                <a:ext uri="{FF2B5EF4-FFF2-40B4-BE49-F238E27FC236}">
                  <a16:creationId xmlns:a16="http://schemas.microsoft.com/office/drawing/2014/main" id="{E631DC07-BC50-C63A-EB27-146EA0CFD0C4}"/>
                </a:ext>
              </a:extLst>
            </xdr:cNvPr>
            <xdr:cNvSpPr txBox="1"/>
          </xdr:nvSpPr>
          <xdr:spPr bwMode="auto">
            <a:xfrm>
              <a:off x="5565007" y="2137100"/>
              <a:ext cx="856899" cy="25861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3S-CRD</a:t>
              </a:r>
            </a:p>
          </xdr:txBody>
        </xdr:sp>
        <xdr:sp macro="" textlink="">
          <xdr:nvSpPr>
            <xdr:cNvPr id="15" name="กล่องข้อความ 14">
              <a:extLst>
                <a:ext uri="{FF2B5EF4-FFF2-40B4-BE49-F238E27FC236}">
                  <a16:creationId xmlns:a16="http://schemas.microsoft.com/office/drawing/2014/main" id="{CEF6BC8F-4179-9B57-ED8E-5084CCE19E94}"/>
                </a:ext>
              </a:extLst>
            </xdr:cNvPr>
            <xdr:cNvSpPr txBox="1"/>
          </xdr:nvSpPr>
          <xdr:spPr bwMode="auto">
            <a:xfrm>
              <a:off x="4213279" y="3183861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2L-CRD</a:t>
              </a:r>
            </a:p>
          </xdr:txBody>
        </xdr:sp>
        <xdr:sp macro="" textlink="">
          <xdr:nvSpPr>
            <xdr:cNvPr id="16" name="กล่องข้อความ 15">
              <a:extLst>
                <a:ext uri="{FF2B5EF4-FFF2-40B4-BE49-F238E27FC236}">
                  <a16:creationId xmlns:a16="http://schemas.microsoft.com/office/drawing/2014/main" id="{F5E9E483-9DBB-EAD4-EC19-6B00C2E38C0E}"/>
                </a:ext>
              </a:extLst>
            </xdr:cNvPr>
            <xdr:cNvSpPr txBox="1"/>
          </xdr:nvSpPr>
          <xdr:spPr bwMode="auto">
            <a:xfrm>
              <a:off x="5565007" y="3183861"/>
              <a:ext cx="856899" cy="25861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2S-CRD</a:t>
              </a:r>
            </a:p>
          </xdr:txBody>
        </xdr:sp>
        <xdr:sp macro="" textlink="">
          <xdr:nvSpPr>
            <xdr:cNvPr id="17" name="กล่องข้อความ 16">
              <a:extLst>
                <a:ext uri="{FF2B5EF4-FFF2-40B4-BE49-F238E27FC236}">
                  <a16:creationId xmlns:a16="http://schemas.microsoft.com/office/drawing/2014/main" id="{C9721456-4807-478A-6EA6-81D0FB0FD34C}"/>
                </a:ext>
              </a:extLst>
            </xdr:cNvPr>
            <xdr:cNvSpPr txBox="1"/>
          </xdr:nvSpPr>
          <xdr:spPr bwMode="auto">
            <a:xfrm>
              <a:off x="4225348" y="4279882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1L-CRD</a:t>
              </a:r>
            </a:p>
          </xdr:txBody>
        </xdr:sp>
        <xdr:sp macro="" textlink="">
          <xdr:nvSpPr>
            <xdr:cNvPr id="18" name="กล่องข้อความ 17">
              <a:extLst>
                <a:ext uri="{FF2B5EF4-FFF2-40B4-BE49-F238E27FC236}">
                  <a16:creationId xmlns:a16="http://schemas.microsoft.com/office/drawing/2014/main" id="{65C5AE4F-0385-514F-97DD-C33A060AC4F7}"/>
                </a:ext>
              </a:extLst>
            </xdr:cNvPr>
            <xdr:cNvSpPr txBox="1"/>
          </xdr:nvSpPr>
          <xdr:spPr bwMode="auto">
            <a:xfrm>
              <a:off x="5577076" y="4279882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1S-CRD</a:t>
              </a:r>
            </a:p>
          </xdr:txBody>
        </xdr:sp>
      </xdr:grpSp>
      <xdr:pic>
        <xdr:nvPicPr>
          <xdr:cNvPr id="104490" name="รูปภาพ 21">
            <a:extLst>
              <a:ext uri="{FF2B5EF4-FFF2-40B4-BE49-F238E27FC236}">
                <a16:creationId xmlns:a16="http://schemas.microsoft.com/office/drawing/2014/main" id="{134BE060-CCE0-8DE6-CAE3-D632719100D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91376" y="3602812"/>
            <a:ext cx="1091735" cy="65206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4491" name="รูปภาพ 25">
            <a:extLst>
              <a:ext uri="{FF2B5EF4-FFF2-40B4-BE49-F238E27FC236}">
                <a16:creationId xmlns:a16="http://schemas.microsoft.com/office/drawing/2014/main" id="{E47B59F9-E419-A917-21E7-F952E3C4038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48647" y="3598457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4492" name="รูปภาพ 27">
            <a:extLst>
              <a:ext uri="{FF2B5EF4-FFF2-40B4-BE49-F238E27FC236}">
                <a16:creationId xmlns:a16="http://schemas.microsoft.com/office/drawing/2014/main" id="{7D880193-9FCC-FC36-5FB5-139908B71D5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03424" y="2516625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4493" name="รูปภาพ 29">
            <a:extLst>
              <a:ext uri="{FF2B5EF4-FFF2-40B4-BE49-F238E27FC236}">
                <a16:creationId xmlns:a16="http://schemas.microsoft.com/office/drawing/2014/main" id="{61476A97-9005-6640-5C73-21077F59594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50861" y="2503641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4494" name="รูปภาพ 31">
            <a:extLst>
              <a:ext uri="{FF2B5EF4-FFF2-40B4-BE49-F238E27FC236}">
                <a16:creationId xmlns:a16="http://schemas.microsoft.com/office/drawing/2014/main" id="{23C463ED-B1DB-025B-52B9-BC823B112BE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16862" y="1460359"/>
            <a:ext cx="1091735" cy="65419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4495" name="รูปภาพ 35">
            <a:extLst>
              <a:ext uri="{FF2B5EF4-FFF2-40B4-BE49-F238E27FC236}">
                <a16:creationId xmlns:a16="http://schemas.microsoft.com/office/drawing/2014/main" id="{513324CD-044C-CDB3-D05B-D15464E9B0D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43802" y="1459866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4496" name="รูปภาพ 37">
            <a:extLst>
              <a:ext uri="{FF2B5EF4-FFF2-40B4-BE49-F238E27FC236}">
                <a16:creationId xmlns:a16="http://schemas.microsoft.com/office/drawing/2014/main" id="{A4FA9A3E-5BDE-0765-C0AB-672A7220D5D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16835" y="1472053"/>
            <a:ext cx="1091735" cy="64781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105493" name="รูปภาพ 2">
          <a:extLst>
            <a:ext uri="{FF2B5EF4-FFF2-40B4-BE49-F238E27FC236}">
              <a16:creationId xmlns:a16="http://schemas.microsoft.com/office/drawing/2014/main" id="{C6B8A202-D5F6-7CF6-DD28-D2212FB70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341314</xdr:colOff>
      <xdr:row>0</xdr:row>
      <xdr:rowOff>33338</xdr:rowOff>
    </xdr:from>
    <xdr:ext cx="1709605" cy="264111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BC1D41EC-3C2F-5263-F87F-84DBD280DA7F}"/>
            </a:ext>
          </a:extLst>
        </xdr:cNvPr>
        <xdr:cNvSpPr txBox="1"/>
      </xdr:nvSpPr>
      <xdr:spPr>
        <a:xfrm>
          <a:off x="5062539" y="33338"/>
          <a:ext cx="1697480" cy="264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ANODIZED ALUMINUM</a:t>
          </a:r>
          <a:endParaRPr lang="en-US" sz="1100"/>
        </a:p>
      </xdr:txBody>
    </xdr:sp>
    <xdr:clientData/>
  </xdr:oneCellAnchor>
  <xdr:twoCellAnchor>
    <xdr:from>
      <xdr:col>8</xdr:col>
      <xdr:colOff>38100</xdr:colOff>
      <xdr:row>9</xdr:row>
      <xdr:rowOff>114300</xdr:rowOff>
    </xdr:from>
    <xdr:to>
      <xdr:col>19</xdr:col>
      <xdr:colOff>152400</xdr:colOff>
      <xdr:row>30</xdr:row>
      <xdr:rowOff>101600</xdr:rowOff>
    </xdr:to>
    <xdr:grpSp>
      <xdr:nvGrpSpPr>
        <xdr:cNvPr id="105495" name="กลุ่ม 3">
          <a:extLst>
            <a:ext uri="{FF2B5EF4-FFF2-40B4-BE49-F238E27FC236}">
              <a16:creationId xmlns:a16="http://schemas.microsoft.com/office/drawing/2014/main" id="{13DE2B9C-65C0-1982-0E7E-55030DC05050}"/>
            </a:ext>
          </a:extLst>
        </xdr:cNvPr>
        <xdr:cNvGrpSpPr>
          <a:grpSpLocks/>
        </xdr:cNvGrpSpPr>
      </xdr:nvGrpSpPr>
      <xdr:grpSpPr bwMode="auto">
        <a:xfrm>
          <a:off x="2882900" y="1511300"/>
          <a:ext cx="4025900" cy="3187700"/>
          <a:chOff x="2716835" y="1459866"/>
          <a:chExt cx="3825761" cy="3093086"/>
        </a:xfrm>
      </xdr:grpSpPr>
      <xdr:grpSp>
        <xdr:nvGrpSpPr>
          <xdr:cNvPr id="105496" name="กลุ่ม 34">
            <a:extLst>
              <a:ext uri="{FF2B5EF4-FFF2-40B4-BE49-F238E27FC236}">
                <a16:creationId xmlns:a16="http://schemas.microsoft.com/office/drawing/2014/main" id="{A4013A9C-30DD-43A8-E9B5-910630BC9A41}"/>
              </a:ext>
            </a:extLst>
          </xdr:cNvPr>
          <xdr:cNvGrpSpPr>
            <a:grpSpLocks/>
          </xdr:cNvGrpSpPr>
        </xdr:nvGrpSpPr>
        <xdr:grpSpPr bwMode="auto">
          <a:xfrm>
            <a:off x="2847976" y="2143126"/>
            <a:ext cx="3590925" cy="2409826"/>
            <a:chOff x="2847868" y="2142588"/>
            <a:chExt cx="3591029" cy="2408221"/>
          </a:xfrm>
        </xdr:grpSpPr>
        <xdr:sp macro="" textlink="">
          <xdr:nvSpPr>
            <xdr:cNvPr id="13" name="กล่องข้อความ 12">
              <a:extLst>
                <a:ext uri="{FF2B5EF4-FFF2-40B4-BE49-F238E27FC236}">
                  <a16:creationId xmlns:a16="http://schemas.microsoft.com/office/drawing/2014/main" id="{DDF92FC6-6320-D819-AA17-E4AEC15A1F40}"/>
                </a:ext>
              </a:extLst>
            </xdr:cNvPr>
            <xdr:cNvSpPr txBox="1"/>
          </xdr:nvSpPr>
          <xdr:spPr bwMode="auto">
            <a:xfrm>
              <a:off x="2849483" y="2149414"/>
              <a:ext cx="856899" cy="25861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4L-CRD</a:t>
              </a:r>
            </a:p>
          </xdr:txBody>
        </xdr:sp>
        <xdr:sp macro="" textlink="">
          <xdr:nvSpPr>
            <xdr:cNvPr id="14" name="กล่องข้อความ 13">
              <a:extLst>
                <a:ext uri="{FF2B5EF4-FFF2-40B4-BE49-F238E27FC236}">
                  <a16:creationId xmlns:a16="http://schemas.microsoft.com/office/drawing/2014/main" id="{6368621E-96D9-93F0-B634-B42403E458F0}"/>
                </a:ext>
              </a:extLst>
            </xdr:cNvPr>
            <xdr:cNvSpPr txBox="1"/>
          </xdr:nvSpPr>
          <xdr:spPr bwMode="auto">
            <a:xfrm>
              <a:off x="4213279" y="2137100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3L-CRD</a:t>
              </a:r>
            </a:p>
          </xdr:txBody>
        </xdr:sp>
        <xdr:sp macro="" textlink="">
          <xdr:nvSpPr>
            <xdr:cNvPr id="15" name="กล่องข้อความ 14">
              <a:extLst>
                <a:ext uri="{FF2B5EF4-FFF2-40B4-BE49-F238E27FC236}">
                  <a16:creationId xmlns:a16="http://schemas.microsoft.com/office/drawing/2014/main" id="{4943495B-49CB-A6C1-B92A-EE33ADA49C39}"/>
                </a:ext>
              </a:extLst>
            </xdr:cNvPr>
            <xdr:cNvSpPr txBox="1"/>
          </xdr:nvSpPr>
          <xdr:spPr bwMode="auto">
            <a:xfrm>
              <a:off x="5565007" y="2137100"/>
              <a:ext cx="856899" cy="25861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3S-CRD</a:t>
              </a:r>
            </a:p>
          </xdr:txBody>
        </xdr:sp>
        <xdr:sp macro="" textlink="">
          <xdr:nvSpPr>
            <xdr:cNvPr id="16" name="กล่องข้อความ 15">
              <a:extLst>
                <a:ext uri="{FF2B5EF4-FFF2-40B4-BE49-F238E27FC236}">
                  <a16:creationId xmlns:a16="http://schemas.microsoft.com/office/drawing/2014/main" id="{58553B4F-4380-6A7C-3586-F41AD15D41A1}"/>
                </a:ext>
              </a:extLst>
            </xdr:cNvPr>
            <xdr:cNvSpPr txBox="1"/>
          </xdr:nvSpPr>
          <xdr:spPr bwMode="auto">
            <a:xfrm>
              <a:off x="4213279" y="3183861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2L-CRD</a:t>
              </a:r>
            </a:p>
          </xdr:txBody>
        </xdr:sp>
        <xdr:sp macro="" textlink="">
          <xdr:nvSpPr>
            <xdr:cNvPr id="17" name="กล่องข้อความ 16">
              <a:extLst>
                <a:ext uri="{FF2B5EF4-FFF2-40B4-BE49-F238E27FC236}">
                  <a16:creationId xmlns:a16="http://schemas.microsoft.com/office/drawing/2014/main" id="{7E33019E-FAD3-CF9D-DCB3-FE86D3C53EBA}"/>
                </a:ext>
              </a:extLst>
            </xdr:cNvPr>
            <xdr:cNvSpPr txBox="1"/>
          </xdr:nvSpPr>
          <xdr:spPr bwMode="auto">
            <a:xfrm>
              <a:off x="5565007" y="3183861"/>
              <a:ext cx="856899" cy="25861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2S-CRD</a:t>
              </a:r>
            </a:p>
          </xdr:txBody>
        </xdr:sp>
        <xdr:sp macro="" textlink="">
          <xdr:nvSpPr>
            <xdr:cNvPr id="18" name="กล่องข้อความ 17">
              <a:extLst>
                <a:ext uri="{FF2B5EF4-FFF2-40B4-BE49-F238E27FC236}">
                  <a16:creationId xmlns:a16="http://schemas.microsoft.com/office/drawing/2014/main" id="{A7419482-D039-6215-1AFB-9CD18D2A87A7}"/>
                </a:ext>
              </a:extLst>
            </xdr:cNvPr>
            <xdr:cNvSpPr txBox="1"/>
          </xdr:nvSpPr>
          <xdr:spPr bwMode="auto">
            <a:xfrm>
              <a:off x="4225348" y="4279882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1L-CRD</a:t>
              </a:r>
            </a:p>
          </xdr:txBody>
        </xdr:sp>
        <xdr:sp macro="" textlink="">
          <xdr:nvSpPr>
            <xdr:cNvPr id="19" name="กล่องข้อความ 18">
              <a:extLst>
                <a:ext uri="{FF2B5EF4-FFF2-40B4-BE49-F238E27FC236}">
                  <a16:creationId xmlns:a16="http://schemas.microsoft.com/office/drawing/2014/main" id="{0FE5CC67-82D5-0B01-7446-4F4D5612F3FF}"/>
                </a:ext>
              </a:extLst>
            </xdr:cNvPr>
            <xdr:cNvSpPr txBox="1"/>
          </xdr:nvSpPr>
          <xdr:spPr bwMode="auto">
            <a:xfrm>
              <a:off x="5577076" y="4279882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1S-CRD</a:t>
              </a:r>
            </a:p>
          </xdr:txBody>
        </xdr:sp>
      </xdr:grpSp>
      <xdr:pic>
        <xdr:nvPicPr>
          <xdr:cNvPr id="105497" name="รูปภาพ 5">
            <a:extLst>
              <a:ext uri="{FF2B5EF4-FFF2-40B4-BE49-F238E27FC236}">
                <a16:creationId xmlns:a16="http://schemas.microsoft.com/office/drawing/2014/main" id="{BB447427-E17C-B525-CF05-741E466E677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91376" y="3602812"/>
            <a:ext cx="1091735" cy="65206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5498" name="รูปภาพ 6">
            <a:extLst>
              <a:ext uri="{FF2B5EF4-FFF2-40B4-BE49-F238E27FC236}">
                <a16:creationId xmlns:a16="http://schemas.microsoft.com/office/drawing/2014/main" id="{59C6B684-4FE5-0512-3236-9797B6CBFBC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48647" y="3598457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5499" name="รูปภาพ 7">
            <a:extLst>
              <a:ext uri="{FF2B5EF4-FFF2-40B4-BE49-F238E27FC236}">
                <a16:creationId xmlns:a16="http://schemas.microsoft.com/office/drawing/2014/main" id="{94B801DB-8F9A-9665-9583-2C34D34F8DF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03424" y="2516625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5500" name="รูปภาพ 8">
            <a:extLst>
              <a:ext uri="{FF2B5EF4-FFF2-40B4-BE49-F238E27FC236}">
                <a16:creationId xmlns:a16="http://schemas.microsoft.com/office/drawing/2014/main" id="{5009D131-A01E-8978-A375-8663EE18A17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50861" y="2503641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5501" name="รูปภาพ 9">
            <a:extLst>
              <a:ext uri="{FF2B5EF4-FFF2-40B4-BE49-F238E27FC236}">
                <a16:creationId xmlns:a16="http://schemas.microsoft.com/office/drawing/2014/main" id="{3448C010-647F-896C-20FF-5A2FFFF131C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16862" y="1460359"/>
            <a:ext cx="1091735" cy="65419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5502" name="รูปภาพ 10">
            <a:extLst>
              <a:ext uri="{FF2B5EF4-FFF2-40B4-BE49-F238E27FC236}">
                <a16:creationId xmlns:a16="http://schemas.microsoft.com/office/drawing/2014/main" id="{32AC92F7-298C-D01C-C58C-192D5CB6EF5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43802" y="1459866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5503" name="รูปภาพ 11">
            <a:extLst>
              <a:ext uri="{FF2B5EF4-FFF2-40B4-BE49-F238E27FC236}">
                <a16:creationId xmlns:a16="http://schemas.microsoft.com/office/drawing/2014/main" id="{BE27E53A-140C-8E72-D93B-5060558EA09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16835" y="1472053"/>
            <a:ext cx="1091735" cy="64781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106517" name="รูปภาพ 2">
          <a:extLst>
            <a:ext uri="{FF2B5EF4-FFF2-40B4-BE49-F238E27FC236}">
              <a16:creationId xmlns:a16="http://schemas.microsoft.com/office/drawing/2014/main" id="{B19423E1-9CDB-84CA-0653-BD23E4EC2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15</xdr:col>
      <xdr:colOff>3176</xdr:colOff>
      <xdr:row>0</xdr:row>
      <xdr:rowOff>33338</xdr:rowOff>
    </xdr:from>
    <xdr:ext cx="1692718" cy="264111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29625C7C-DB06-E8A1-138B-E8C265682245}"/>
            </a:ext>
          </a:extLst>
        </xdr:cNvPr>
        <xdr:cNvSpPr txBox="1"/>
      </xdr:nvSpPr>
      <xdr:spPr>
        <a:xfrm>
          <a:off x="5067301" y="33338"/>
          <a:ext cx="1692718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>
    <xdr:from>
      <xdr:col>8</xdr:col>
      <xdr:colOff>38100</xdr:colOff>
      <xdr:row>9</xdr:row>
      <xdr:rowOff>114300</xdr:rowOff>
    </xdr:from>
    <xdr:to>
      <xdr:col>19</xdr:col>
      <xdr:colOff>152400</xdr:colOff>
      <xdr:row>30</xdr:row>
      <xdr:rowOff>101600</xdr:rowOff>
    </xdr:to>
    <xdr:grpSp>
      <xdr:nvGrpSpPr>
        <xdr:cNvPr id="106519" name="กลุ่ม 3">
          <a:extLst>
            <a:ext uri="{FF2B5EF4-FFF2-40B4-BE49-F238E27FC236}">
              <a16:creationId xmlns:a16="http://schemas.microsoft.com/office/drawing/2014/main" id="{9B1C02F5-8201-A6CE-DE85-447AE7E478C5}"/>
            </a:ext>
          </a:extLst>
        </xdr:cNvPr>
        <xdr:cNvGrpSpPr>
          <a:grpSpLocks/>
        </xdr:cNvGrpSpPr>
      </xdr:nvGrpSpPr>
      <xdr:grpSpPr bwMode="auto">
        <a:xfrm>
          <a:off x="2882900" y="1511300"/>
          <a:ext cx="4025900" cy="3187700"/>
          <a:chOff x="2716835" y="1459866"/>
          <a:chExt cx="3825761" cy="3093086"/>
        </a:xfrm>
      </xdr:grpSpPr>
      <xdr:grpSp>
        <xdr:nvGrpSpPr>
          <xdr:cNvPr id="106520" name="กลุ่ม 34">
            <a:extLst>
              <a:ext uri="{FF2B5EF4-FFF2-40B4-BE49-F238E27FC236}">
                <a16:creationId xmlns:a16="http://schemas.microsoft.com/office/drawing/2014/main" id="{B5E475A5-B113-A24B-011A-BC8C6284A2D5}"/>
              </a:ext>
            </a:extLst>
          </xdr:cNvPr>
          <xdr:cNvGrpSpPr>
            <a:grpSpLocks/>
          </xdr:cNvGrpSpPr>
        </xdr:nvGrpSpPr>
        <xdr:grpSpPr bwMode="auto">
          <a:xfrm>
            <a:off x="2847976" y="2143126"/>
            <a:ext cx="3590925" cy="2409826"/>
            <a:chOff x="2847868" y="2142588"/>
            <a:chExt cx="3591029" cy="2408221"/>
          </a:xfrm>
        </xdr:grpSpPr>
        <xdr:sp macro="" textlink="">
          <xdr:nvSpPr>
            <xdr:cNvPr id="13" name="กล่องข้อความ 12">
              <a:extLst>
                <a:ext uri="{FF2B5EF4-FFF2-40B4-BE49-F238E27FC236}">
                  <a16:creationId xmlns:a16="http://schemas.microsoft.com/office/drawing/2014/main" id="{26DBD49D-BAE7-59C4-EBA1-11783300A999}"/>
                </a:ext>
              </a:extLst>
            </xdr:cNvPr>
            <xdr:cNvSpPr txBox="1"/>
          </xdr:nvSpPr>
          <xdr:spPr bwMode="auto">
            <a:xfrm>
              <a:off x="2849483" y="2149414"/>
              <a:ext cx="856899" cy="25861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4L-CRD</a:t>
              </a:r>
            </a:p>
          </xdr:txBody>
        </xdr:sp>
        <xdr:sp macro="" textlink="">
          <xdr:nvSpPr>
            <xdr:cNvPr id="14" name="กล่องข้อความ 13">
              <a:extLst>
                <a:ext uri="{FF2B5EF4-FFF2-40B4-BE49-F238E27FC236}">
                  <a16:creationId xmlns:a16="http://schemas.microsoft.com/office/drawing/2014/main" id="{5FD193B4-1EF5-7D89-B3B4-68368CEEADDD}"/>
                </a:ext>
              </a:extLst>
            </xdr:cNvPr>
            <xdr:cNvSpPr txBox="1"/>
          </xdr:nvSpPr>
          <xdr:spPr bwMode="auto">
            <a:xfrm>
              <a:off x="4213279" y="2137100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3L-CRD</a:t>
              </a:r>
            </a:p>
          </xdr:txBody>
        </xdr:sp>
        <xdr:sp macro="" textlink="">
          <xdr:nvSpPr>
            <xdr:cNvPr id="15" name="กล่องข้อความ 14">
              <a:extLst>
                <a:ext uri="{FF2B5EF4-FFF2-40B4-BE49-F238E27FC236}">
                  <a16:creationId xmlns:a16="http://schemas.microsoft.com/office/drawing/2014/main" id="{2CA4AB42-82E0-463A-9C44-D20A7CE84EAC}"/>
                </a:ext>
              </a:extLst>
            </xdr:cNvPr>
            <xdr:cNvSpPr txBox="1"/>
          </xdr:nvSpPr>
          <xdr:spPr bwMode="auto">
            <a:xfrm>
              <a:off x="5565007" y="2137100"/>
              <a:ext cx="856899" cy="25861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3S-CRD</a:t>
              </a:r>
            </a:p>
          </xdr:txBody>
        </xdr:sp>
        <xdr:sp macro="" textlink="">
          <xdr:nvSpPr>
            <xdr:cNvPr id="16" name="กล่องข้อความ 15">
              <a:extLst>
                <a:ext uri="{FF2B5EF4-FFF2-40B4-BE49-F238E27FC236}">
                  <a16:creationId xmlns:a16="http://schemas.microsoft.com/office/drawing/2014/main" id="{C812792D-1381-B672-D7FB-2944BA1BB272}"/>
                </a:ext>
              </a:extLst>
            </xdr:cNvPr>
            <xdr:cNvSpPr txBox="1"/>
          </xdr:nvSpPr>
          <xdr:spPr bwMode="auto">
            <a:xfrm>
              <a:off x="4213279" y="3183861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2L-CRD</a:t>
              </a:r>
            </a:p>
          </xdr:txBody>
        </xdr:sp>
        <xdr:sp macro="" textlink="">
          <xdr:nvSpPr>
            <xdr:cNvPr id="17" name="กล่องข้อความ 16">
              <a:extLst>
                <a:ext uri="{FF2B5EF4-FFF2-40B4-BE49-F238E27FC236}">
                  <a16:creationId xmlns:a16="http://schemas.microsoft.com/office/drawing/2014/main" id="{E3526CD7-30D4-B3BB-FBD0-C2099955893A}"/>
                </a:ext>
              </a:extLst>
            </xdr:cNvPr>
            <xdr:cNvSpPr txBox="1"/>
          </xdr:nvSpPr>
          <xdr:spPr bwMode="auto">
            <a:xfrm>
              <a:off x="5565007" y="3183861"/>
              <a:ext cx="856899" cy="25861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2S-CRD</a:t>
              </a:r>
            </a:p>
          </xdr:txBody>
        </xdr:sp>
        <xdr:sp macro="" textlink="">
          <xdr:nvSpPr>
            <xdr:cNvPr id="18" name="กล่องข้อความ 17">
              <a:extLst>
                <a:ext uri="{FF2B5EF4-FFF2-40B4-BE49-F238E27FC236}">
                  <a16:creationId xmlns:a16="http://schemas.microsoft.com/office/drawing/2014/main" id="{D751620A-5049-F416-C66E-797EF9C6D02A}"/>
                </a:ext>
              </a:extLst>
            </xdr:cNvPr>
            <xdr:cNvSpPr txBox="1"/>
          </xdr:nvSpPr>
          <xdr:spPr bwMode="auto">
            <a:xfrm>
              <a:off x="4225348" y="4279882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1L-CRD</a:t>
              </a:r>
            </a:p>
          </xdr:txBody>
        </xdr:sp>
        <xdr:sp macro="" textlink="">
          <xdr:nvSpPr>
            <xdr:cNvPr id="19" name="กล่องข้อความ 18">
              <a:extLst>
                <a:ext uri="{FF2B5EF4-FFF2-40B4-BE49-F238E27FC236}">
                  <a16:creationId xmlns:a16="http://schemas.microsoft.com/office/drawing/2014/main" id="{9E7E4973-0953-34CC-04E9-8EC68BD7F7E9}"/>
                </a:ext>
              </a:extLst>
            </xdr:cNvPr>
            <xdr:cNvSpPr txBox="1"/>
          </xdr:nvSpPr>
          <xdr:spPr bwMode="auto">
            <a:xfrm>
              <a:off x="5577076" y="4279882"/>
              <a:ext cx="856899" cy="27092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lang="en-US" sz="1100" b="1"/>
                <a:t>1S-CRD</a:t>
              </a:r>
            </a:p>
          </xdr:txBody>
        </xdr:sp>
      </xdr:grpSp>
      <xdr:pic>
        <xdr:nvPicPr>
          <xdr:cNvPr id="106521" name="รูปภาพ 5">
            <a:extLst>
              <a:ext uri="{FF2B5EF4-FFF2-40B4-BE49-F238E27FC236}">
                <a16:creationId xmlns:a16="http://schemas.microsoft.com/office/drawing/2014/main" id="{ECF62071-9AB6-72CC-4371-E5A3BDEC4CA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91376" y="3602812"/>
            <a:ext cx="1091735" cy="65206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6522" name="รูปภาพ 6">
            <a:extLst>
              <a:ext uri="{FF2B5EF4-FFF2-40B4-BE49-F238E27FC236}">
                <a16:creationId xmlns:a16="http://schemas.microsoft.com/office/drawing/2014/main" id="{9493A064-0825-2BC8-ABF4-9D1B4D8E59E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48647" y="3598457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6523" name="รูปภาพ 7">
            <a:extLst>
              <a:ext uri="{FF2B5EF4-FFF2-40B4-BE49-F238E27FC236}">
                <a16:creationId xmlns:a16="http://schemas.microsoft.com/office/drawing/2014/main" id="{7C186278-96D7-C9EF-644E-3D097CB9B43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03424" y="2516625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6524" name="รูปภาพ 8">
            <a:extLst>
              <a:ext uri="{FF2B5EF4-FFF2-40B4-BE49-F238E27FC236}">
                <a16:creationId xmlns:a16="http://schemas.microsoft.com/office/drawing/2014/main" id="{0DC9230E-DDF6-37B7-0845-925565E188C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50861" y="2503641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6525" name="รูปภาพ 9">
            <a:extLst>
              <a:ext uri="{FF2B5EF4-FFF2-40B4-BE49-F238E27FC236}">
                <a16:creationId xmlns:a16="http://schemas.microsoft.com/office/drawing/2014/main" id="{25A9512F-5911-3E81-20B7-02AB1F314DF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16862" y="1460359"/>
            <a:ext cx="1091735" cy="65419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6526" name="รูปภาพ 10">
            <a:extLst>
              <a:ext uri="{FF2B5EF4-FFF2-40B4-BE49-F238E27FC236}">
                <a16:creationId xmlns:a16="http://schemas.microsoft.com/office/drawing/2014/main" id="{52E8EBCE-D90C-B1FB-1F5F-AC531BFB7BC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43802" y="1459866"/>
            <a:ext cx="1091735" cy="649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6527" name="รูปภาพ 11">
            <a:extLst>
              <a:ext uri="{FF2B5EF4-FFF2-40B4-BE49-F238E27FC236}">
                <a16:creationId xmlns:a16="http://schemas.microsoft.com/office/drawing/2014/main" id="{6E4A0707-2B29-34B8-FD56-8585BC41BA6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16835" y="1472053"/>
            <a:ext cx="1091735" cy="64781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50800</xdr:rowOff>
    </xdr:from>
    <xdr:to>
      <xdr:col>5</xdr:col>
      <xdr:colOff>127000</xdr:colOff>
      <xdr:row>4</xdr:row>
      <xdr:rowOff>101600</xdr:rowOff>
    </xdr:to>
    <xdr:pic>
      <xdr:nvPicPr>
        <xdr:cNvPr id="51979" name="รูปภาพ 2">
          <a:extLst>
            <a:ext uri="{FF2B5EF4-FFF2-40B4-BE49-F238E27FC236}">
              <a16:creationId xmlns:a16="http://schemas.microsoft.com/office/drawing/2014/main" id="{81BFB639-DFAB-4D54-3FD4-CEB5789E3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50800"/>
          <a:ext cx="1816100" cy="86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101600</xdr:colOff>
      <xdr:row>7</xdr:row>
      <xdr:rowOff>63500</xdr:rowOff>
    </xdr:from>
    <xdr:to>
      <xdr:col>16</xdr:col>
      <xdr:colOff>190500</xdr:colOff>
      <xdr:row>12</xdr:row>
      <xdr:rowOff>139700</xdr:rowOff>
    </xdr:to>
    <xdr:pic>
      <xdr:nvPicPr>
        <xdr:cNvPr id="51980" name="รูปภาพ 11">
          <a:extLst>
            <a:ext uri="{FF2B5EF4-FFF2-40B4-BE49-F238E27FC236}">
              <a16:creationId xmlns:a16="http://schemas.microsoft.com/office/drawing/2014/main" id="{3A7BA8DB-33FC-6A6E-1E7C-B9E8993CC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485900"/>
          <a:ext cx="10795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114300</xdr:colOff>
      <xdr:row>15</xdr:row>
      <xdr:rowOff>63500</xdr:rowOff>
    </xdr:from>
    <xdr:to>
      <xdr:col>16</xdr:col>
      <xdr:colOff>190500</xdr:colOff>
      <xdr:row>20</xdr:row>
      <xdr:rowOff>139700</xdr:rowOff>
    </xdr:to>
    <xdr:pic>
      <xdr:nvPicPr>
        <xdr:cNvPr id="51981" name="รูปภาพ 12">
          <a:extLst>
            <a:ext uri="{FF2B5EF4-FFF2-40B4-BE49-F238E27FC236}">
              <a16:creationId xmlns:a16="http://schemas.microsoft.com/office/drawing/2014/main" id="{E7808D9F-CDEE-9FBF-8FB7-046612FCF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900" y="3111500"/>
          <a:ext cx="10668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50800</xdr:colOff>
      <xdr:row>15</xdr:row>
      <xdr:rowOff>114300</xdr:rowOff>
    </xdr:from>
    <xdr:to>
      <xdr:col>8</xdr:col>
      <xdr:colOff>177800</xdr:colOff>
      <xdr:row>20</xdr:row>
      <xdr:rowOff>88900</xdr:rowOff>
    </xdr:to>
    <xdr:pic>
      <xdr:nvPicPr>
        <xdr:cNvPr id="51982" name="รูปภาพ 15">
          <a:extLst>
            <a:ext uri="{FF2B5EF4-FFF2-40B4-BE49-F238E27FC236}">
              <a16:creationId xmlns:a16="http://schemas.microsoft.com/office/drawing/2014/main" id="{6E0751AC-2D36-70AF-0100-678FF3603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951" t="4839" r="15060" b="8670"/>
        <a:stretch>
          <a:fillRect/>
        </a:stretch>
      </xdr:blipFill>
      <xdr:spPr bwMode="auto">
        <a:xfrm>
          <a:off x="1752600" y="3162300"/>
          <a:ext cx="11938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7</xdr:row>
      <xdr:rowOff>50800</xdr:rowOff>
    </xdr:from>
    <xdr:to>
      <xdr:col>5</xdr:col>
      <xdr:colOff>241300</xdr:colOff>
      <xdr:row>12</xdr:row>
      <xdr:rowOff>139700</xdr:rowOff>
    </xdr:to>
    <xdr:pic>
      <xdr:nvPicPr>
        <xdr:cNvPr id="51983" name="รูปภาพ 17">
          <a:extLst>
            <a:ext uri="{FF2B5EF4-FFF2-40B4-BE49-F238E27FC236}">
              <a16:creationId xmlns:a16="http://schemas.microsoft.com/office/drawing/2014/main" id="{3C88B3FA-89FD-9E21-B487-B1E0C12A4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600" y="1473200"/>
          <a:ext cx="10795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228600</xdr:colOff>
      <xdr:row>15</xdr:row>
      <xdr:rowOff>76200</xdr:rowOff>
    </xdr:from>
    <xdr:to>
      <xdr:col>4</xdr:col>
      <xdr:colOff>317500</xdr:colOff>
      <xdr:row>20</xdr:row>
      <xdr:rowOff>152400</xdr:rowOff>
    </xdr:to>
    <xdr:pic>
      <xdr:nvPicPr>
        <xdr:cNvPr id="51984" name="รูปภาพ 18">
          <a:extLst>
            <a:ext uri="{FF2B5EF4-FFF2-40B4-BE49-F238E27FC236}">
              <a16:creationId xmlns:a16="http://schemas.microsoft.com/office/drawing/2014/main" id="{DF53B8B2-549F-111D-6EFB-DEB595730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" y="3124200"/>
          <a:ext cx="10795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241300</xdr:colOff>
      <xdr:row>15</xdr:row>
      <xdr:rowOff>165100</xdr:rowOff>
    </xdr:from>
    <xdr:to>
      <xdr:col>20</xdr:col>
      <xdr:colOff>12700</xdr:colOff>
      <xdr:row>20</xdr:row>
      <xdr:rowOff>127000</xdr:rowOff>
    </xdr:to>
    <xdr:pic>
      <xdr:nvPicPr>
        <xdr:cNvPr id="51985" name="รูปภาพ 19">
          <a:extLst>
            <a:ext uri="{FF2B5EF4-FFF2-40B4-BE49-F238E27FC236}">
              <a16:creationId xmlns:a16="http://schemas.microsoft.com/office/drawing/2014/main" id="{100444FA-7DE4-246E-8242-7B409956B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951" t="4839" r="15060" b="8670"/>
        <a:stretch>
          <a:fillRect/>
        </a:stretch>
      </xdr:blipFill>
      <xdr:spPr bwMode="auto">
        <a:xfrm>
          <a:off x="5778500" y="3213100"/>
          <a:ext cx="1193800" cy="977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304800</xdr:colOff>
      <xdr:row>7</xdr:row>
      <xdr:rowOff>165100</xdr:rowOff>
    </xdr:from>
    <xdr:to>
      <xdr:col>20</xdr:col>
      <xdr:colOff>152400</xdr:colOff>
      <xdr:row>12</xdr:row>
      <xdr:rowOff>76200</xdr:rowOff>
    </xdr:to>
    <xdr:pic>
      <xdr:nvPicPr>
        <xdr:cNvPr id="51986" name="รูปภาพ 21">
          <a:extLst>
            <a:ext uri="{FF2B5EF4-FFF2-40B4-BE49-F238E27FC236}">
              <a16:creationId xmlns:a16="http://schemas.microsoft.com/office/drawing/2014/main" id="{9A41688C-3E8B-EAC8-45A9-CDBC73892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1587500"/>
          <a:ext cx="1270000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</xdr:colOff>
      <xdr:row>44</xdr:row>
      <xdr:rowOff>127000</xdr:rowOff>
    </xdr:from>
    <xdr:to>
      <xdr:col>4</xdr:col>
      <xdr:colOff>203200</xdr:colOff>
      <xdr:row>50</xdr:row>
      <xdr:rowOff>76200</xdr:rowOff>
    </xdr:to>
    <xdr:pic>
      <xdr:nvPicPr>
        <xdr:cNvPr id="51987" name="รูปภาพ 23">
          <a:extLst>
            <a:ext uri="{FF2B5EF4-FFF2-40B4-BE49-F238E27FC236}">
              <a16:creationId xmlns:a16="http://schemas.microsoft.com/office/drawing/2014/main" id="{5D96916D-4EAF-3204-857D-A3B401E5C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700" y="9067800"/>
          <a:ext cx="1155700" cy="1168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266700</xdr:colOff>
      <xdr:row>44</xdr:row>
      <xdr:rowOff>177800</xdr:rowOff>
    </xdr:from>
    <xdr:to>
      <xdr:col>8</xdr:col>
      <xdr:colOff>215900</xdr:colOff>
      <xdr:row>50</xdr:row>
      <xdr:rowOff>76200</xdr:rowOff>
    </xdr:to>
    <xdr:pic>
      <xdr:nvPicPr>
        <xdr:cNvPr id="51988" name="รูปภาพ 25">
          <a:extLst>
            <a:ext uri="{FF2B5EF4-FFF2-40B4-BE49-F238E27FC236}">
              <a16:creationId xmlns:a16="http://schemas.microsoft.com/office/drawing/2014/main" id="{7EC057FC-1B17-2A44-B9EE-B553AFBB0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900" y="9118600"/>
          <a:ext cx="1371600" cy="1117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76200</xdr:rowOff>
    </xdr:to>
    <xdr:pic>
      <xdr:nvPicPr>
        <xdr:cNvPr id="96769" name="รูปภาพ 2">
          <a:extLst>
            <a:ext uri="{FF2B5EF4-FFF2-40B4-BE49-F238E27FC236}">
              <a16:creationId xmlns:a16="http://schemas.microsoft.com/office/drawing/2014/main" id="{9FDA4203-3AAA-B963-FFBB-1CCC7B4AE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340785</xdr:colOff>
      <xdr:row>0</xdr:row>
      <xdr:rowOff>52917</xdr:rowOff>
    </xdr:from>
    <xdr:ext cx="1693258" cy="268897"/>
    <xdr:sp macro="" textlink="">
      <xdr:nvSpPr>
        <xdr:cNvPr id="7" name="กล่องข้อความ 6">
          <a:extLst>
            <a:ext uri="{FF2B5EF4-FFF2-40B4-BE49-F238E27FC236}">
              <a16:creationId xmlns:a16="http://schemas.microsoft.com/office/drawing/2014/main" id="{2637B722-0AAD-2EDE-7F72-4F5D4D99479A}"/>
            </a:ext>
          </a:extLst>
        </xdr:cNvPr>
        <xdr:cNvSpPr txBox="1"/>
      </xdr:nvSpPr>
      <xdr:spPr>
        <a:xfrm>
          <a:off x="5057777" y="57150"/>
          <a:ext cx="169748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>
    <xdr:from>
      <xdr:col>0</xdr:col>
      <xdr:colOff>38100</xdr:colOff>
      <xdr:row>10</xdr:row>
      <xdr:rowOff>114300</xdr:rowOff>
    </xdr:from>
    <xdr:to>
      <xdr:col>7</xdr:col>
      <xdr:colOff>25400</xdr:colOff>
      <xdr:row>17</xdr:row>
      <xdr:rowOff>63500</xdr:rowOff>
    </xdr:to>
    <xdr:grpSp>
      <xdr:nvGrpSpPr>
        <xdr:cNvPr id="96771" name="กลุ่ม 21">
          <a:extLst>
            <a:ext uri="{FF2B5EF4-FFF2-40B4-BE49-F238E27FC236}">
              <a16:creationId xmlns:a16="http://schemas.microsoft.com/office/drawing/2014/main" id="{E1C51A8D-DFF7-DA76-9834-7DF17BBC799F}"/>
            </a:ext>
          </a:extLst>
        </xdr:cNvPr>
        <xdr:cNvGrpSpPr>
          <a:grpSpLocks/>
        </xdr:cNvGrpSpPr>
      </xdr:nvGrpSpPr>
      <xdr:grpSpPr bwMode="auto">
        <a:xfrm>
          <a:off x="38100" y="1651000"/>
          <a:ext cx="2476500" cy="1016000"/>
          <a:chOff x="56876" y="1476376"/>
          <a:chExt cx="2348187" cy="983697"/>
        </a:xfrm>
      </xdr:grpSpPr>
      <xdr:sp macro="" textlink="">
        <xdr:nvSpPr>
          <xdr:cNvPr id="3" name="กล่องข้อความ 2">
            <a:extLst>
              <a:ext uri="{FF2B5EF4-FFF2-40B4-BE49-F238E27FC236}">
                <a16:creationId xmlns:a16="http://schemas.microsoft.com/office/drawing/2014/main" id="{8B5C8E75-F1CA-2B89-9621-732693823ED8}"/>
              </a:ext>
            </a:extLst>
          </xdr:cNvPr>
          <xdr:cNvSpPr txBox="1"/>
        </xdr:nvSpPr>
        <xdr:spPr>
          <a:xfrm>
            <a:off x="201380" y="2189556"/>
            <a:ext cx="674351" cy="270517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SDL</a:t>
            </a:r>
          </a:p>
        </xdr:txBody>
      </xdr:sp>
      <xdr:sp macro="" textlink="">
        <xdr:nvSpPr>
          <xdr:cNvPr id="4" name="กล่องข้อความ 3">
            <a:extLst>
              <a:ext uri="{FF2B5EF4-FFF2-40B4-BE49-F238E27FC236}">
                <a16:creationId xmlns:a16="http://schemas.microsoft.com/office/drawing/2014/main" id="{3B0976D0-BAE1-DB82-BBEA-E553C530E874}"/>
              </a:ext>
            </a:extLst>
          </xdr:cNvPr>
          <xdr:cNvSpPr txBox="1"/>
        </xdr:nvSpPr>
        <xdr:spPr>
          <a:xfrm>
            <a:off x="1321284" y="2189556"/>
            <a:ext cx="903149" cy="270517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SDL(WD)</a:t>
            </a:r>
          </a:p>
        </xdr:txBody>
      </xdr:sp>
      <xdr:grpSp>
        <xdr:nvGrpSpPr>
          <xdr:cNvPr id="96789" name="กลุ่ม 20">
            <a:extLst>
              <a:ext uri="{FF2B5EF4-FFF2-40B4-BE49-F238E27FC236}">
                <a16:creationId xmlns:a16="http://schemas.microsoft.com/office/drawing/2014/main" id="{EAB159E2-9936-F9B7-7493-0E43D7A0819B}"/>
              </a:ext>
            </a:extLst>
          </xdr:cNvPr>
          <xdr:cNvGrpSpPr>
            <a:grpSpLocks/>
          </xdr:cNvGrpSpPr>
        </xdr:nvGrpSpPr>
        <xdr:grpSpPr bwMode="auto">
          <a:xfrm>
            <a:off x="56876" y="1476376"/>
            <a:ext cx="2348187" cy="639109"/>
            <a:chOff x="3643039" y="2138363"/>
            <a:chExt cx="4374548" cy="1190625"/>
          </a:xfrm>
        </xdr:grpSpPr>
        <xdr:pic>
          <xdr:nvPicPr>
            <xdr:cNvPr id="96790" name="รูปภาพ 8">
              <a:extLst>
                <a:ext uri="{FF2B5EF4-FFF2-40B4-BE49-F238E27FC236}">
                  <a16:creationId xmlns:a16="http://schemas.microsoft.com/office/drawing/2014/main" id="{D0B46A53-2DB6-8BD4-B051-0AEC13F5086E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9248" t="7201" r="8897" b="8801"/>
            <a:stretch>
              <a:fillRect/>
            </a:stretch>
          </xdr:blipFill>
          <xdr:spPr bwMode="auto">
            <a:xfrm>
              <a:off x="3643039" y="2147887"/>
              <a:ext cx="1990999" cy="1181101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grpSp>
          <xdr:nvGrpSpPr>
            <xdr:cNvPr id="96791" name="กลุ่ม 19">
              <a:extLst>
                <a:ext uri="{FF2B5EF4-FFF2-40B4-BE49-F238E27FC236}">
                  <a16:creationId xmlns:a16="http://schemas.microsoft.com/office/drawing/2014/main" id="{B285EDCC-0F83-3E1A-84C7-F79815E625ED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5667375" y="2138363"/>
              <a:ext cx="2350212" cy="1190624"/>
              <a:chOff x="7639050" y="2238375"/>
              <a:chExt cx="2350212" cy="1190624"/>
            </a:xfrm>
          </xdr:grpSpPr>
          <xdr:grpSp>
            <xdr:nvGrpSpPr>
              <xdr:cNvPr id="96792" name="กลุ่ม 18">
                <a:extLst>
                  <a:ext uri="{FF2B5EF4-FFF2-40B4-BE49-F238E27FC236}">
                    <a16:creationId xmlns:a16="http://schemas.microsoft.com/office/drawing/2014/main" id="{B59962F5-C101-1BB4-D4DD-841B54741D8B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7639050" y="2238375"/>
                <a:ext cx="2350212" cy="1190624"/>
                <a:chOff x="7639050" y="2238375"/>
                <a:chExt cx="2350212" cy="1190624"/>
              </a:xfrm>
            </xdr:grpSpPr>
            <xdr:pic>
              <xdr:nvPicPr>
                <xdr:cNvPr id="96794" name="รูปภาพ 15">
                  <a:extLst>
                    <a:ext uri="{FF2B5EF4-FFF2-40B4-BE49-F238E27FC236}">
                      <a16:creationId xmlns:a16="http://schemas.microsoft.com/office/drawing/2014/main" id="{FAD29A89-FB96-A34F-191A-A4097853302C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3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7929561" y="2238375"/>
                  <a:ext cx="2059701" cy="1190623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pic>
              <xdr:nvPicPr>
                <xdr:cNvPr id="96795" name="รูปภาพ 16">
                  <a:extLst>
                    <a:ext uri="{FF2B5EF4-FFF2-40B4-BE49-F238E27FC236}">
                      <a16:creationId xmlns:a16="http://schemas.microsoft.com/office/drawing/2014/main" id="{5213323E-BA8F-2138-AD65-C736C926B23B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3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xdr:blipFill>
              <xdr:spPr bwMode="auto">
                <a:xfrm>
                  <a:off x="7639050" y="2238376"/>
                  <a:ext cx="2059701" cy="1190623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</xdr:grpSp>
          <xdr:pic>
            <xdr:nvPicPr>
              <xdr:cNvPr id="96793" name="รูปภาพ 17">
                <a:extLst>
                  <a:ext uri="{FF2B5EF4-FFF2-40B4-BE49-F238E27FC236}">
                    <a16:creationId xmlns:a16="http://schemas.microsoft.com/office/drawing/2014/main" id="{B7E910F9-3F1E-ADA6-5460-2044A44A4BC9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7597" t="27206" r="6985" b="23203"/>
              <a:stretch>
                <a:fillRect/>
              </a:stretch>
            </xdr:blipFill>
            <xdr:spPr bwMode="auto">
              <a:xfrm>
                <a:off x="7781927" y="2400300"/>
                <a:ext cx="2067148" cy="900113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</xdr:grpSp>
    <xdr:clientData/>
  </xdr:twoCellAnchor>
  <xdr:twoCellAnchor editAs="oneCell">
    <xdr:from>
      <xdr:col>10</xdr:col>
      <xdr:colOff>190500</xdr:colOff>
      <xdr:row>10</xdr:row>
      <xdr:rowOff>0</xdr:rowOff>
    </xdr:from>
    <xdr:to>
      <xdr:col>13</xdr:col>
      <xdr:colOff>12700</xdr:colOff>
      <xdr:row>15</xdr:row>
      <xdr:rowOff>114300</xdr:rowOff>
    </xdr:to>
    <xdr:pic>
      <xdr:nvPicPr>
        <xdr:cNvPr id="96772" name="รูปภาพ 25">
          <a:extLst>
            <a:ext uri="{FF2B5EF4-FFF2-40B4-BE49-F238E27FC236}">
              <a16:creationId xmlns:a16="http://schemas.microsoft.com/office/drawing/2014/main" id="{761739E6-65E1-BD28-9349-DCCDE254E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6500" y="1536700"/>
          <a:ext cx="8890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350563</xdr:colOff>
      <xdr:row>15</xdr:row>
      <xdr:rowOff>76202</xdr:rowOff>
    </xdr:from>
    <xdr:to>
      <xdr:col>10</xdr:col>
      <xdr:colOff>207963</xdr:colOff>
      <xdr:row>17</xdr:row>
      <xdr:rowOff>45487</xdr:rowOff>
    </xdr:to>
    <xdr:sp macro="" textlink="">
      <xdr:nvSpPr>
        <xdr:cNvPr id="29" name="กล่องข้อความ 28">
          <a:extLst>
            <a:ext uri="{FF2B5EF4-FFF2-40B4-BE49-F238E27FC236}">
              <a16:creationId xmlns:a16="http://schemas.microsoft.com/office/drawing/2014/main" id="{F09FF707-FFA9-E5E3-CD53-02BF871C8001}"/>
            </a:ext>
          </a:extLst>
        </xdr:cNvPr>
        <xdr:cNvSpPr txBox="1"/>
      </xdr:nvSpPr>
      <xdr:spPr>
        <a:xfrm>
          <a:off x="3042963" y="2305052"/>
          <a:ext cx="533675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JD</a:t>
          </a:r>
        </a:p>
      </xdr:txBody>
    </xdr:sp>
    <xdr:clientData/>
  </xdr:twoCellAnchor>
  <xdr:twoCellAnchor>
    <xdr:from>
      <xdr:col>10</xdr:col>
      <xdr:colOff>310081</xdr:colOff>
      <xdr:row>15</xdr:row>
      <xdr:rowOff>77391</xdr:rowOff>
    </xdr:from>
    <xdr:to>
      <xdr:col>12</xdr:col>
      <xdr:colOff>329406</xdr:colOff>
      <xdr:row>17</xdr:row>
      <xdr:rowOff>47625</xdr:rowOff>
    </xdr:to>
    <xdr:sp macro="" textlink="">
      <xdr:nvSpPr>
        <xdr:cNvPr id="30" name="กล่องข้อความ 29">
          <a:extLst>
            <a:ext uri="{FF2B5EF4-FFF2-40B4-BE49-F238E27FC236}">
              <a16:creationId xmlns:a16="http://schemas.microsoft.com/office/drawing/2014/main" id="{48EDBC2C-4B05-E4D5-F069-26C586150C5A}"/>
            </a:ext>
          </a:extLst>
        </xdr:cNvPr>
        <xdr:cNvSpPr txBox="1"/>
      </xdr:nvSpPr>
      <xdr:spPr>
        <a:xfrm>
          <a:off x="3690662" y="2321719"/>
          <a:ext cx="697982" cy="26789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JD(WD)</a:t>
          </a:r>
        </a:p>
      </xdr:txBody>
    </xdr:sp>
    <xdr:clientData/>
  </xdr:twoCellAnchor>
  <xdr:twoCellAnchor editAs="oneCell">
    <xdr:from>
      <xdr:col>13</xdr:col>
      <xdr:colOff>266700</xdr:colOff>
      <xdr:row>10</xdr:row>
      <xdr:rowOff>76200</xdr:rowOff>
    </xdr:from>
    <xdr:to>
      <xdr:col>15</xdr:col>
      <xdr:colOff>215900</xdr:colOff>
      <xdr:row>14</xdr:row>
      <xdr:rowOff>114300</xdr:rowOff>
    </xdr:to>
    <xdr:pic>
      <xdr:nvPicPr>
        <xdr:cNvPr id="96775" name="รูปภาพ 32">
          <a:extLst>
            <a:ext uri="{FF2B5EF4-FFF2-40B4-BE49-F238E27FC236}">
              <a16:creationId xmlns:a16="http://schemas.microsoft.com/office/drawing/2014/main" id="{179E032D-C96F-3632-1D0F-D4675742D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9500" y="1612900"/>
          <a:ext cx="6604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302937</xdr:colOff>
      <xdr:row>15</xdr:row>
      <xdr:rowOff>71969</xdr:rowOff>
    </xdr:from>
    <xdr:to>
      <xdr:col>15</xdr:col>
      <xdr:colOff>147701</xdr:colOff>
      <xdr:row>17</xdr:row>
      <xdr:rowOff>52430</xdr:rowOff>
    </xdr:to>
    <xdr:sp macro="" textlink="">
      <xdr:nvSpPr>
        <xdr:cNvPr id="34" name="กล่องข้อความ 33">
          <a:extLst>
            <a:ext uri="{FF2B5EF4-FFF2-40B4-BE49-F238E27FC236}">
              <a16:creationId xmlns:a16="http://schemas.microsoft.com/office/drawing/2014/main" id="{1A1A7F9D-DA83-B7D5-8433-198A19A1614E}"/>
            </a:ext>
          </a:extLst>
        </xdr:cNvPr>
        <xdr:cNvSpPr txBox="1"/>
      </xdr:nvSpPr>
      <xdr:spPr>
        <a:xfrm>
          <a:off x="4686025" y="2300289"/>
          <a:ext cx="533675" cy="27622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JD-N</a:t>
          </a:r>
        </a:p>
      </xdr:txBody>
    </xdr:sp>
    <xdr:clientData/>
  </xdr:twoCellAnchor>
  <xdr:twoCellAnchor>
    <xdr:from>
      <xdr:col>15</xdr:col>
      <xdr:colOff>274366</xdr:colOff>
      <xdr:row>15</xdr:row>
      <xdr:rowOff>67207</xdr:rowOff>
    </xdr:from>
    <xdr:to>
      <xdr:col>17</xdr:col>
      <xdr:colOff>246066</xdr:colOff>
      <xdr:row>17</xdr:row>
      <xdr:rowOff>52439</xdr:rowOff>
    </xdr:to>
    <xdr:sp macro="" textlink="">
      <xdr:nvSpPr>
        <xdr:cNvPr id="36" name="กล่องข้อความ 35">
          <a:extLst>
            <a:ext uri="{FF2B5EF4-FFF2-40B4-BE49-F238E27FC236}">
              <a16:creationId xmlns:a16="http://schemas.microsoft.com/office/drawing/2014/main" id="{657D4739-57B1-42C5-3959-A2C963776AAA}"/>
            </a:ext>
          </a:extLst>
        </xdr:cNvPr>
        <xdr:cNvSpPr txBox="1"/>
      </xdr:nvSpPr>
      <xdr:spPr>
        <a:xfrm>
          <a:off x="5333729" y="2295527"/>
          <a:ext cx="647975" cy="2809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JD-N(WD)</a:t>
          </a:r>
        </a:p>
      </xdr:txBody>
    </xdr:sp>
    <xdr:clientData/>
  </xdr:twoCellAnchor>
  <xdr:twoCellAnchor editAs="oneCell">
    <xdr:from>
      <xdr:col>15</xdr:col>
      <xdr:colOff>241300</xdr:colOff>
      <xdr:row>10</xdr:row>
      <xdr:rowOff>88900</xdr:rowOff>
    </xdr:from>
    <xdr:to>
      <xdr:col>17</xdr:col>
      <xdr:colOff>279400</xdr:colOff>
      <xdr:row>14</xdr:row>
      <xdr:rowOff>127000</xdr:rowOff>
    </xdr:to>
    <xdr:pic>
      <xdr:nvPicPr>
        <xdr:cNvPr id="96778" name="รูปภาพ 37">
          <a:extLst>
            <a:ext uri="{FF2B5EF4-FFF2-40B4-BE49-F238E27FC236}">
              <a16:creationId xmlns:a16="http://schemas.microsoft.com/office/drawing/2014/main" id="{F310E1EA-8A40-BC99-6B6B-170DAC11A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300" y="1625600"/>
          <a:ext cx="7493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279400</xdr:colOff>
      <xdr:row>10</xdr:row>
      <xdr:rowOff>63500</xdr:rowOff>
    </xdr:from>
    <xdr:to>
      <xdr:col>10</xdr:col>
      <xdr:colOff>292100</xdr:colOff>
      <xdr:row>15</xdr:row>
      <xdr:rowOff>0</xdr:rowOff>
    </xdr:to>
    <xdr:pic>
      <xdr:nvPicPr>
        <xdr:cNvPr id="96779" name="รูปภาพ 38">
          <a:extLst>
            <a:ext uri="{FF2B5EF4-FFF2-40B4-BE49-F238E27FC236}">
              <a16:creationId xmlns:a16="http://schemas.microsoft.com/office/drawing/2014/main" id="{FAF1DAF7-6BDB-66A5-CB3F-94FCC4D6C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0" y="1600200"/>
          <a:ext cx="723900" cy="698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269601</xdr:colOff>
      <xdr:row>15</xdr:row>
      <xdr:rowOff>67206</xdr:rowOff>
    </xdr:from>
    <xdr:to>
      <xdr:col>20</xdr:col>
      <xdr:colOff>114365</xdr:colOff>
      <xdr:row>17</xdr:row>
      <xdr:rowOff>47667</xdr:rowOff>
    </xdr:to>
    <xdr:sp macro="" textlink="">
      <xdr:nvSpPr>
        <xdr:cNvPr id="40" name="กล่องข้อความ 39">
          <a:extLst>
            <a:ext uri="{FF2B5EF4-FFF2-40B4-BE49-F238E27FC236}">
              <a16:creationId xmlns:a16="http://schemas.microsoft.com/office/drawing/2014/main" id="{069E7BA5-B2C8-BED9-3FB3-3E2381083928}"/>
            </a:ext>
          </a:extLst>
        </xdr:cNvPr>
        <xdr:cNvSpPr txBox="1"/>
      </xdr:nvSpPr>
      <xdr:spPr>
        <a:xfrm>
          <a:off x="6343376" y="2295526"/>
          <a:ext cx="533675" cy="27622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JD-A</a:t>
          </a:r>
        </a:p>
      </xdr:txBody>
    </xdr:sp>
    <xdr:clientData/>
  </xdr:twoCellAnchor>
  <xdr:twoCellAnchor editAs="oneCell">
    <xdr:from>
      <xdr:col>18</xdr:col>
      <xdr:colOff>215900</xdr:colOff>
      <xdr:row>10</xdr:row>
      <xdr:rowOff>101600</xdr:rowOff>
    </xdr:from>
    <xdr:to>
      <xdr:col>20</xdr:col>
      <xdr:colOff>177800</xdr:colOff>
      <xdr:row>14</xdr:row>
      <xdr:rowOff>139700</xdr:rowOff>
    </xdr:to>
    <xdr:pic>
      <xdr:nvPicPr>
        <xdr:cNvPr id="96781" name="รูปภาพ 41">
          <a:extLst>
            <a:ext uri="{FF2B5EF4-FFF2-40B4-BE49-F238E27FC236}">
              <a16:creationId xmlns:a16="http://schemas.microsoft.com/office/drawing/2014/main" id="{737AE0E6-2B1C-1905-80C7-DB9A45211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6700" y="1638300"/>
          <a:ext cx="6731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50800</xdr:colOff>
      <xdr:row>40</xdr:row>
      <xdr:rowOff>127000</xdr:rowOff>
    </xdr:from>
    <xdr:to>
      <xdr:col>20</xdr:col>
      <xdr:colOff>114300</xdr:colOff>
      <xdr:row>47</xdr:row>
      <xdr:rowOff>152400</xdr:rowOff>
    </xdr:to>
    <xdr:pic>
      <xdr:nvPicPr>
        <xdr:cNvPr id="96782" name="รูปภาพ 4">
          <a:extLst>
            <a:ext uri="{FF2B5EF4-FFF2-40B4-BE49-F238E27FC236}">
              <a16:creationId xmlns:a16="http://schemas.microsoft.com/office/drawing/2014/main" id="{A7513131-7890-2231-0BB4-DD8BC4737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6248400"/>
          <a:ext cx="11303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342900</xdr:colOff>
      <xdr:row>57</xdr:row>
      <xdr:rowOff>139700</xdr:rowOff>
    </xdr:from>
    <xdr:to>
      <xdr:col>20</xdr:col>
      <xdr:colOff>165100</xdr:colOff>
      <xdr:row>63</xdr:row>
      <xdr:rowOff>139700</xdr:rowOff>
    </xdr:to>
    <xdr:pic>
      <xdr:nvPicPr>
        <xdr:cNvPr id="96783" name="รูปภาพ 7">
          <a:extLst>
            <a:ext uri="{FF2B5EF4-FFF2-40B4-BE49-F238E27FC236}">
              <a16:creationId xmlns:a16="http://schemas.microsoft.com/office/drawing/2014/main" id="{13C90978-DF60-D8AE-5D3F-57A2D0658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2500" y="8864600"/>
          <a:ext cx="12446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76200</xdr:colOff>
      <xdr:row>52</xdr:row>
      <xdr:rowOff>101600</xdr:rowOff>
    </xdr:from>
    <xdr:to>
      <xdr:col>20</xdr:col>
      <xdr:colOff>101600</xdr:colOff>
      <xdr:row>57</xdr:row>
      <xdr:rowOff>101600</xdr:rowOff>
    </xdr:to>
    <xdr:pic>
      <xdr:nvPicPr>
        <xdr:cNvPr id="96784" name="รูปภาพ 9">
          <a:extLst>
            <a:ext uri="{FF2B5EF4-FFF2-40B4-BE49-F238E27FC236}">
              <a16:creationId xmlns:a16="http://schemas.microsoft.com/office/drawing/2014/main" id="{E66A418D-3674-0DB6-6644-7DFDF93C3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1400" y="8064500"/>
          <a:ext cx="10922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254781</xdr:colOff>
      <xdr:row>48</xdr:row>
      <xdr:rowOff>74348</xdr:rowOff>
    </xdr:from>
    <xdr:to>
      <xdr:col>19</xdr:col>
      <xdr:colOff>274652</xdr:colOff>
      <xdr:row>50</xdr:row>
      <xdr:rowOff>44081</xdr:rowOff>
    </xdr:to>
    <xdr:sp macro="" textlink="">
      <xdr:nvSpPr>
        <xdr:cNvPr id="11" name="กล่องข้อความ 10">
          <a:extLst>
            <a:ext uri="{FF2B5EF4-FFF2-40B4-BE49-F238E27FC236}">
              <a16:creationId xmlns:a16="http://schemas.microsoft.com/office/drawing/2014/main" id="{F8316BD2-4C68-E8D5-189B-C186B6C32543}"/>
            </a:ext>
          </a:extLst>
        </xdr:cNvPr>
        <xdr:cNvSpPr txBox="1"/>
      </xdr:nvSpPr>
      <xdr:spPr>
        <a:xfrm>
          <a:off x="5990949" y="7208043"/>
          <a:ext cx="695600" cy="2655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SWD</a:t>
          </a:r>
        </a:p>
      </xdr:txBody>
    </xdr:sp>
    <xdr:clientData/>
  </xdr:twoCellAnchor>
  <xdr:twoCellAnchor>
    <xdr:from>
      <xdr:col>17</xdr:col>
      <xdr:colOff>245786</xdr:colOff>
      <xdr:row>64</xdr:row>
      <xdr:rowOff>2381</xdr:rowOff>
    </xdr:from>
    <xdr:to>
      <xdr:col>19</xdr:col>
      <xdr:colOff>265111</xdr:colOff>
      <xdr:row>65</xdr:row>
      <xdr:rowOff>133767</xdr:rowOff>
    </xdr:to>
    <xdr:sp macro="" textlink="">
      <xdr:nvSpPr>
        <xdr:cNvPr id="12" name="กล่องข้อความ 11">
          <a:extLst>
            <a:ext uri="{FF2B5EF4-FFF2-40B4-BE49-F238E27FC236}">
              <a16:creationId xmlns:a16="http://schemas.microsoft.com/office/drawing/2014/main" id="{48430147-BB02-FA4A-01E1-36069A4554FE}"/>
            </a:ext>
          </a:extLst>
        </xdr:cNvPr>
        <xdr:cNvSpPr txBox="1"/>
      </xdr:nvSpPr>
      <xdr:spPr>
        <a:xfrm>
          <a:off x="5981424" y="9498806"/>
          <a:ext cx="695600" cy="2655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SWD(WD)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486095</xdr:colOff>
      <xdr:row>16</xdr:row>
      <xdr:rowOff>0</xdr:rowOff>
    </xdr:from>
    <xdr:ext cx="2194703" cy="743217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CF75777C-B537-036E-F82B-E7FEE4F07716}"/>
            </a:ext>
          </a:extLst>
        </xdr:cNvPr>
        <xdr:cNvSpPr txBox="1"/>
      </xdr:nvSpPr>
      <xdr:spPr>
        <a:xfrm>
          <a:off x="20382762" y="3189111"/>
          <a:ext cx="2194703" cy="743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4000">
              <a:solidFill>
                <a:srgbClr val="FF0000"/>
              </a:solidFill>
            </a:rPr>
            <a:t>ตารางเก่า</a:t>
          </a:r>
          <a:endParaRPr lang="en-US" sz="4000">
            <a:solidFill>
              <a:srgbClr val="FF0000"/>
            </a:solidFill>
          </a:endParaRPr>
        </a:p>
      </xdr:txBody>
    </xdr:sp>
    <xdr:clientData/>
  </xdr:oneCellAnchor>
  <xdr:oneCellAnchor>
    <xdr:from>
      <xdr:col>51</xdr:col>
      <xdr:colOff>0</xdr:colOff>
      <xdr:row>16</xdr:row>
      <xdr:rowOff>155575</xdr:rowOff>
    </xdr:from>
    <xdr:ext cx="3748590" cy="743217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DA614B86-BE1D-6141-64D2-A64626374E30}"/>
            </a:ext>
          </a:extLst>
        </xdr:cNvPr>
        <xdr:cNvSpPr txBox="1"/>
      </xdr:nvSpPr>
      <xdr:spPr>
        <a:xfrm>
          <a:off x="27051000" y="3344686"/>
          <a:ext cx="3748590" cy="743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4000">
              <a:solidFill>
                <a:srgbClr val="FF0000"/>
              </a:solidFill>
            </a:rPr>
            <a:t>ตารางใหม่ (สูตร)</a:t>
          </a:r>
          <a:endParaRPr lang="en-US" sz="40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63500</xdr:colOff>
      <xdr:row>0</xdr:row>
      <xdr:rowOff>25400</xdr:rowOff>
    </xdr:from>
    <xdr:to>
      <xdr:col>4</xdr:col>
      <xdr:colOff>215900</xdr:colOff>
      <xdr:row>4</xdr:row>
      <xdr:rowOff>114300</xdr:rowOff>
    </xdr:to>
    <xdr:pic>
      <xdr:nvPicPr>
        <xdr:cNvPr id="98622" name="รูปภาพ 5">
          <a:extLst>
            <a:ext uri="{FF2B5EF4-FFF2-40B4-BE49-F238E27FC236}">
              <a16:creationId xmlns:a16="http://schemas.microsoft.com/office/drawing/2014/main" id="{CC4A9889-962A-079A-0CEC-4E0932997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25400"/>
          <a:ext cx="1993900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51</xdr:col>
      <xdr:colOff>0</xdr:colOff>
      <xdr:row>16</xdr:row>
      <xdr:rowOff>1</xdr:rowOff>
    </xdr:from>
    <xdr:ext cx="931024" cy="718466"/>
    <xdr:sp macro="" textlink="">
      <xdr:nvSpPr>
        <xdr:cNvPr id="5" name="กล่องข้อความ 4">
          <a:extLst>
            <a:ext uri="{FF2B5EF4-FFF2-40B4-BE49-F238E27FC236}">
              <a16:creationId xmlns:a16="http://schemas.microsoft.com/office/drawing/2014/main" id="{F8CFDC69-ADB8-E358-24DD-CFB9CE3BECBA}"/>
            </a:ext>
          </a:extLst>
        </xdr:cNvPr>
        <xdr:cNvSpPr txBox="1"/>
      </xdr:nvSpPr>
      <xdr:spPr>
        <a:xfrm>
          <a:off x="27051000" y="3189112"/>
          <a:ext cx="931024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000">
              <a:solidFill>
                <a:srgbClr val="FF0000"/>
              </a:solidFill>
            </a:rPr>
            <a:t>Diff</a:t>
          </a:r>
        </a:p>
      </xdr:txBody>
    </xdr:sp>
    <xdr:clientData/>
  </xdr:oneCellAnchor>
  <xdr:twoCellAnchor>
    <xdr:from>
      <xdr:col>1</xdr:col>
      <xdr:colOff>292100</xdr:colOff>
      <xdr:row>6</xdr:row>
      <xdr:rowOff>63500</xdr:rowOff>
    </xdr:from>
    <xdr:to>
      <xdr:col>3</xdr:col>
      <xdr:colOff>355600</xdr:colOff>
      <xdr:row>12</xdr:row>
      <xdr:rowOff>127000</xdr:rowOff>
    </xdr:to>
    <xdr:grpSp>
      <xdr:nvGrpSpPr>
        <xdr:cNvPr id="98624" name="กลุ่ม 27">
          <a:extLst>
            <a:ext uri="{FF2B5EF4-FFF2-40B4-BE49-F238E27FC236}">
              <a16:creationId xmlns:a16="http://schemas.microsoft.com/office/drawing/2014/main" id="{6D75DC7B-7913-20F7-AAEC-8992D17D2F0E}"/>
            </a:ext>
          </a:extLst>
        </xdr:cNvPr>
        <xdr:cNvGrpSpPr>
          <a:grpSpLocks/>
        </xdr:cNvGrpSpPr>
      </xdr:nvGrpSpPr>
      <xdr:grpSpPr bwMode="auto">
        <a:xfrm>
          <a:off x="517878" y="1248833"/>
          <a:ext cx="1164166" cy="1248834"/>
          <a:chOff x="479918" y="1204875"/>
          <a:chExt cx="1086416" cy="1199658"/>
        </a:xfrm>
      </xdr:grpSpPr>
      <xdr:pic>
        <xdr:nvPicPr>
          <xdr:cNvPr id="98639" name="รูปภาพ 13">
            <a:extLst>
              <a:ext uri="{FF2B5EF4-FFF2-40B4-BE49-F238E27FC236}">
                <a16:creationId xmlns:a16="http://schemas.microsoft.com/office/drawing/2014/main" id="{70C4B7DB-075B-9668-9642-99AEFCC8986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9918" y="1204875"/>
            <a:ext cx="1086416" cy="86460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8" name="กล่องข้อความ 7">
            <a:extLst>
              <a:ext uri="{FF2B5EF4-FFF2-40B4-BE49-F238E27FC236}">
                <a16:creationId xmlns:a16="http://schemas.microsoft.com/office/drawing/2014/main" id="{FAC43C6F-6155-6C31-B181-EB084CC6D2A7}"/>
              </a:ext>
            </a:extLst>
          </xdr:cNvPr>
          <xdr:cNvSpPr txBox="1"/>
        </xdr:nvSpPr>
        <xdr:spPr bwMode="auto">
          <a:xfrm>
            <a:off x="802261" y="2143221"/>
            <a:ext cx="513361" cy="261312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VD</a:t>
            </a:r>
          </a:p>
        </xdr:txBody>
      </xdr:sp>
    </xdr:grpSp>
    <xdr:clientData/>
  </xdr:twoCellAnchor>
  <xdr:twoCellAnchor>
    <xdr:from>
      <xdr:col>4</xdr:col>
      <xdr:colOff>266700</xdr:colOff>
      <xdr:row>6</xdr:row>
      <xdr:rowOff>76200</xdr:rowOff>
    </xdr:from>
    <xdr:to>
      <xdr:col>6</xdr:col>
      <xdr:colOff>368300</xdr:colOff>
      <xdr:row>12</xdr:row>
      <xdr:rowOff>127000</xdr:rowOff>
    </xdr:to>
    <xdr:grpSp>
      <xdr:nvGrpSpPr>
        <xdr:cNvPr id="98625" name="กลุ่ม 26">
          <a:extLst>
            <a:ext uri="{FF2B5EF4-FFF2-40B4-BE49-F238E27FC236}">
              <a16:creationId xmlns:a16="http://schemas.microsoft.com/office/drawing/2014/main" id="{F4E5A066-388B-EAA0-52B1-36E9C7D266F7}"/>
            </a:ext>
          </a:extLst>
        </xdr:cNvPr>
        <xdr:cNvGrpSpPr>
          <a:grpSpLocks/>
        </xdr:cNvGrpSpPr>
      </xdr:nvGrpSpPr>
      <xdr:grpSpPr bwMode="auto">
        <a:xfrm>
          <a:off x="2115256" y="1261533"/>
          <a:ext cx="1145822" cy="1236134"/>
          <a:chOff x="1970334" y="1218916"/>
          <a:chExt cx="1086416" cy="1184559"/>
        </a:xfrm>
      </xdr:grpSpPr>
      <xdr:pic>
        <xdr:nvPicPr>
          <xdr:cNvPr id="98637" name="รูปภาพ 11">
            <a:extLst>
              <a:ext uri="{FF2B5EF4-FFF2-40B4-BE49-F238E27FC236}">
                <a16:creationId xmlns:a16="http://schemas.microsoft.com/office/drawing/2014/main" id="{6AB60002-2403-C348-EF7B-357FB42148C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970334" y="1218916"/>
            <a:ext cx="1086416" cy="85826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1" name="กล่องข้อความ 10">
            <a:extLst>
              <a:ext uri="{FF2B5EF4-FFF2-40B4-BE49-F238E27FC236}">
                <a16:creationId xmlns:a16="http://schemas.microsoft.com/office/drawing/2014/main" id="{920E22BB-DEEB-85A6-0A29-60F513B22BC8}"/>
              </a:ext>
            </a:extLst>
          </xdr:cNvPr>
          <xdr:cNvSpPr txBox="1"/>
        </xdr:nvSpPr>
        <xdr:spPr bwMode="auto">
          <a:xfrm>
            <a:off x="2272116" y="2142872"/>
            <a:ext cx="506994" cy="260603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VD-G</a:t>
            </a:r>
          </a:p>
        </xdr:txBody>
      </xdr:sp>
    </xdr:grpSp>
    <xdr:clientData/>
  </xdr:twoCellAnchor>
  <xdr:twoCellAnchor>
    <xdr:from>
      <xdr:col>7</xdr:col>
      <xdr:colOff>266700</xdr:colOff>
      <xdr:row>6</xdr:row>
      <xdr:rowOff>50800</xdr:rowOff>
    </xdr:from>
    <xdr:to>
      <xdr:col>9</xdr:col>
      <xdr:colOff>368300</xdr:colOff>
      <xdr:row>12</xdr:row>
      <xdr:rowOff>139700</xdr:rowOff>
    </xdr:to>
    <xdr:grpSp>
      <xdr:nvGrpSpPr>
        <xdr:cNvPr id="98626" name="กลุ่ม 25">
          <a:extLst>
            <a:ext uri="{FF2B5EF4-FFF2-40B4-BE49-F238E27FC236}">
              <a16:creationId xmlns:a16="http://schemas.microsoft.com/office/drawing/2014/main" id="{6B9FD46A-FA2E-699E-57EB-BFC59224407A}"/>
            </a:ext>
          </a:extLst>
        </xdr:cNvPr>
        <xdr:cNvGrpSpPr>
          <a:grpSpLocks/>
        </xdr:cNvGrpSpPr>
      </xdr:nvGrpSpPr>
      <xdr:grpSpPr bwMode="auto">
        <a:xfrm>
          <a:off x="3681589" y="1236133"/>
          <a:ext cx="1145822" cy="1274234"/>
          <a:chOff x="3445084" y="1185543"/>
          <a:chExt cx="1086416" cy="1222165"/>
        </a:xfrm>
      </xdr:grpSpPr>
      <xdr:pic>
        <xdr:nvPicPr>
          <xdr:cNvPr id="98635" name="รูปภาพ 15">
            <a:extLst>
              <a:ext uri="{FF2B5EF4-FFF2-40B4-BE49-F238E27FC236}">
                <a16:creationId xmlns:a16="http://schemas.microsoft.com/office/drawing/2014/main" id="{F1B80C0A-09A1-39E5-78C3-56A132751CD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445084" y="1185543"/>
            <a:ext cx="1086416" cy="88905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4" name="กล่องข้อความ 13">
            <a:extLst>
              <a:ext uri="{FF2B5EF4-FFF2-40B4-BE49-F238E27FC236}">
                <a16:creationId xmlns:a16="http://schemas.microsoft.com/office/drawing/2014/main" id="{298849DE-38BA-DC6E-68B1-A2FD57D07AC6}"/>
              </a:ext>
            </a:extLst>
          </xdr:cNvPr>
          <xdr:cNvSpPr txBox="1"/>
        </xdr:nvSpPr>
        <xdr:spPr bwMode="auto">
          <a:xfrm>
            <a:off x="3758938" y="2146663"/>
            <a:ext cx="519065" cy="26104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VD-M</a:t>
            </a:r>
          </a:p>
        </xdr:txBody>
      </xdr:sp>
    </xdr:grpSp>
    <xdr:clientData/>
  </xdr:twoCellAnchor>
  <xdr:twoCellAnchor>
    <xdr:from>
      <xdr:col>10</xdr:col>
      <xdr:colOff>203200</xdr:colOff>
      <xdr:row>6</xdr:row>
      <xdr:rowOff>0</xdr:rowOff>
    </xdr:from>
    <xdr:to>
      <xdr:col>12</xdr:col>
      <xdr:colOff>304800</xdr:colOff>
      <xdr:row>12</xdr:row>
      <xdr:rowOff>139700</xdr:rowOff>
    </xdr:to>
    <xdr:grpSp>
      <xdr:nvGrpSpPr>
        <xdr:cNvPr id="98627" name="กลุ่ม 24">
          <a:extLst>
            <a:ext uri="{FF2B5EF4-FFF2-40B4-BE49-F238E27FC236}">
              <a16:creationId xmlns:a16="http://schemas.microsoft.com/office/drawing/2014/main" id="{1876223B-07D2-7240-4775-B2EF4C5B3E1B}"/>
            </a:ext>
          </a:extLst>
        </xdr:cNvPr>
        <xdr:cNvGrpSpPr>
          <a:grpSpLocks/>
        </xdr:cNvGrpSpPr>
      </xdr:nvGrpSpPr>
      <xdr:grpSpPr bwMode="auto">
        <a:xfrm>
          <a:off x="5184422" y="1185333"/>
          <a:ext cx="1145822" cy="1325034"/>
          <a:chOff x="4863044" y="1148293"/>
          <a:chExt cx="1075104" cy="1261532"/>
        </a:xfrm>
      </xdr:grpSpPr>
      <xdr:pic>
        <xdr:nvPicPr>
          <xdr:cNvPr id="98633" name="รูปภาพ 9">
            <a:extLst>
              <a:ext uri="{FF2B5EF4-FFF2-40B4-BE49-F238E27FC236}">
                <a16:creationId xmlns:a16="http://schemas.microsoft.com/office/drawing/2014/main" id="{CE2E205D-B835-F816-9912-586850BD976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3044" y="1148293"/>
            <a:ext cx="1075104" cy="9260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7" name="กล่องข้อความ 16">
            <a:extLst>
              <a:ext uri="{FF2B5EF4-FFF2-40B4-BE49-F238E27FC236}">
                <a16:creationId xmlns:a16="http://schemas.microsoft.com/office/drawing/2014/main" id="{D5A69663-C996-5037-9459-B32548B31373}"/>
              </a:ext>
            </a:extLst>
          </xdr:cNvPr>
          <xdr:cNvSpPr txBox="1"/>
        </xdr:nvSpPr>
        <xdr:spPr bwMode="auto">
          <a:xfrm>
            <a:off x="5173630" y="2138655"/>
            <a:ext cx="525606" cy="27117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GVD</a:t>
            </a:r>
          </a:p>
        </xdr:txBody>
      </xdr:sp>
    </xdr:grpSp>
    <xdr:clientData/>
  </xdr:twoCellAnchor>
  <xdr:twoCellAnchor editAs="oneCell">
    <xdr:from>
      <xdr:col>17</xdr:col>
      <xdr:colOff>482600</xdr:colOff>
      <xdr:row>8</xdr:row>
      <xdr:rowOff>12700</xdr:rowOff>
    </xdr:from>
    <xdr:to>
      <xdr:col>18</xdr:col>
      <xdr:colOff>457200</xdr:colOff>
      <xdr:row>9</xdr:row>
      <xdr:rowOff>203200</xdr:rowOff>
    </xdr:to>
    <xdr:pic>
      <xdr:nvPicPr>
        <xdr:cNvPr id="98628" name="รูปภาพ 28" descr="Technical data sheet LM24A">
          <a:extLst>
            <a:ext uri="{FF2B5EF4-FFF2-40B4-BE49-F238E27FC236}">
              <a16:creationId xmlns:a16="http://schemas.microsoft.com/office/drawing/2014/main" id="{02B70260-B362-2EA6-69BB-8B3CE4935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672" t="2893" r="16248" b="-2893"/>
        <a:stretch>
          <a:fillRect/>
        </a:stretch>
      </xdr:blipFill>
      <xdr:spPr bwMode="auto">
        <a:xfrm>
          <a:off x="9131300" y="1638300"/>
          <a:ext cx="495300" cy="39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495300</xdr:colOff>
      <xdr:row>8</xdr:row>
      <xdr:rowOff>38100</xdr:rowOff>
    </xdr:from>
    <xdr:to>
      <xdr:col>23</xdr:col>
      <xdr:colOff>431800</xdr:colOff>
      <xdr:row>9</xdr:row>
      <xdr:rowOff>177800</xdr:rowOff>
    </xdr:to>
    <xdr:pic>
      <xdr:nvPicPr>
        <xdr:cNvPr id="98629" name="รูปภาพ 29" descr="BELIMO LF24-SR">
          <a:extLst>
            <a:ext uri="{FF2B5EF4-FFF2-40B4-BE49-F238E27FC236}">
              <a16:creationId xmlns:a16="http://schemas.microsoft.com/office/drawing/2014/main" id="{4BE1F825-0FC7-07C0-FB21-5FF918278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58" r="17809" b="20702"/>
        <a:stretch>
          <a:fillRect/>
        </a:stretch>
      </xdr:blipFill>
      <xdr:spPr bwMode="auto">
        <a:xfrm>
          <a:off x="11747500" y="1663700"/>
          <a:ext cx="4572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101600</xdr:colOff>
      <xdr:row>9</xdr:row>
      <xdr:rowOff>25400</xdr:rowOff>
    </xdr:from>
    <xdr:to>
      <xdr:col>15</xdr:col>
      <xdr:colOff>406400</xdr:colOff>
      <xdr:row>11</xdr:row>
      <xdr:rowOff>190500</xdr:rowOff>
    </xdr:to>
    <xdr:pic>
      <xdr:nvPicPr>
        <xdr:cNvPr id="98630" name="รูปภาพ 34">
          <a:extLst>
            <a:ext uri="{FF2B5EF4-FFF2-40B4-BE49-F238E27FC236}">
              <a16:creationId xmlns:a16="http://schemas.microsoft.com/office/drawing/2014/main" id="{7DD2E952-3D46-6159-FF8F-5CB68591C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29" t="15489" r="67116" b="32478"/>
        <a:stretch>
          <a:fillRect/>
        </a:stretch>
      </xdr:blipFill>
      <xdr:spPr bwMode="auto">
        <a:xfrm>
          <a:off x="7708900" y="1854200"/>
          <a:ext cx="304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10</xdr:col>
      <xdr:colOff>474661</xdr:colOff>
      <xdr:row>0</xdr:row>
      <xdr:rowOff>62971</xdr:rowOff>
    </xdr:from>
    <xdr:ext cx="1026524" cy="289756"/>
    <xdr:sp macro="" textlink="">
      <xdr:nvSpPr>
        <xdr:cNvPr id="21" name="กล่องข้อความ 20">
          <a:extLst>
            <a:ext uri="{FF2B5EF4-FFF2-40B4-BE49-F238E27FC236}">
              <a16:creationId xmlns:a16="http://schemas.microsoft.com/office/drawing/2014/main" id="{FA5CC719-B0F1-4746-659A-0513B9C85250}"/>
            </a:ext>
          </a:extLst>
        </xdr:cNvPr>
        <xdr:cNvSpPr txBox="1"/>
      </xdr:nvSpPr>
      <xdr:spPr>
        <a:xfrm>
          <a:off x="5121803" y="62971"/>
          <a:ext cx="1026524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TABLE</a:t>
          </a:r>
          <a:endParaRPr lang="en-US" sz="1100"/>
        </a:p>
      </xdr:txBody>
    </xdr:sp>
    <xdr:clientData/>
  </xdr:oneCellAnchor>
  <xdr:oneCellAnchor>
    <xdr:from>
      <xdr:col>23</xdr:col>
      <xdr:colOff>463019</xdr:colOff>
      <xdr:row>0</xdr:row>
      <xdr:rowOff>51858</xdr:rowOff>
    </xdr:from>
    <xdr:ext cx="1042857" cy="277158"/>
    <xdr:sp macro="" textlink="">
      <xdr:nvSpPr>
        <xdr:cNvPr id="22" name="กล่องข้อความ 21">
          <a:extLst>
            <a:ext uri="{FF2B5EF4-FFF2-40B4-BE49-F238E27FC236}">
              <a16:creationId xmlns:a16="http://schemas.microsoft.com/office/drawing/2014/main" id="{6717F594-CB50-E5B4-87AB-3C6504001113}"/>
            </a:ext>
          </a:extLst>
        </xdr:cNvPr>
        <xdr:cNvSpPr txBox="1"/>
      </xdr:nvSpPr>
      <xdr:spPr>
        <a:xfrm>
          <a:off x="11545358" y="51858"/>
          <a:ext cx="103073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TABLE</a:t>
          </a:r>
          <a:endParaRPr lang="en-US" sz="1100"/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486095</xdr:colOff>
      <xdr:row>16</xdr:row>
      <xdr:rowOff>0</xdr:rowOff>
    </xdr:from>
    <xdr:ext cx="2194703" cy="743217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082F261C-B3E8-C0B7-F1B1-3A55BA2A2A4C}"/>
            </a:ext>
          </a:extLst>
        </xdr:cNvPr>
        <xdr:cNvSpPr txBox="1"/>
      </xdr:nvSpPr>
      <xdr:spPr>
        <a:xfrm>
          <a:off x="20382762" y="3189111"/>
          <a:ext cx="2194703" cy="743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4000">
              <a:solidFill>
                <a:srgbClr val="FF0000"/>
              </a:solidFill>
            </a:rPr>
            <a:t>ตารางเก่า</a:t>
          </a:r>
          <a:endParaRPr lang="en-US" sz="4000">
            <a:solidFill>
              <a:srgbClr val="FF0000"/>
            </a:solidFill>
          </a:endParaRPr>
        </a:p>
      </xdr:txBody>
    </xdr:sp>
    <xdr:clientData/>
  </xdr:oneCellAnchor>
  <xdr:oneCellAnchor>
    <xdr:from>
      <xdr:col>51</xdr:col>
      <xdr:colOff>0</xdr:colOff>
      <xdr:row>16</xdr:row>
      <xdr:rowOff>155575</xdr:rowOff>
    </xdr:from>
    <xdr:ext cx="3748590" cy="743217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76C23768-9367-346E-8F6F-71D70559D1E3}"/>
            </a:ext>
          </a:extLst>
        </xdr:cNvPr>
        <xdr:cNvSpPr txBox="1"/>
      </xdr:nvSpPr>
      <xdr:spPr>
        <a:xfrm>
          <a:off x="27051000" y="3344686"/>
          <a:ext cx="3748590" cy="743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4000">
              <a:solidFill>
                <a:srgbClr val="FF0000"/>
              </a:solidFill>
            </a:rPr>
            <a:t>ตารางใหม่ (สูตร)</a:t>
          </a:r>
          <a:endParaRPr lang="en-US" sz="40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63500</xdr:colOff>
      <xdr:row>0</xdr:row>
      <xdr:rowOff>25400</xdr:rowOff>
    </xdr:from>
    <xdr:to>
      <xdr:col>4</xdr:col>
      <xdr:colOff>215900</xdr:colOff>
      <xdr:row>4</xdr:row>
      <xdr:rowOff>114300</xdr:rowOff>
    </xdr:to>
    <xdr:pic>
      <xdr:nvPicPr>
        <xdr:cNvPr id="71530" name="รูปภาพ 5">
          <a:extLst>
            <a:ext uri="{FF2B5EF4-FFF2-40B4-BE49-F238E27FC236}">
              <a16:creationId xmlns:a16="http://schemas.microsoft.com/office/drawing/2014/main" id="{2684F017-E271-95AB-FF83-9AAB430E8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25400"/>
          <a:ext cx="1993900" cy="90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51</xdr:col>
      <xdr:colOff>0</xdr:colOff>
      <xdr:row>16</xdr:row>
      <xdr:rowOff>1</xdr:rowOff>
    </xdr:from>
    <xdr:ext cx="931024" cy="718466"/>
    <xdr:sp macro="" textlink="">
      <xdr:nvSpPr>
        <xdr:cNvPr id="6" name="กล่องข้อความ 5">
          <a:extLst>
            <a:ext uri="{FF2B5EF4-FFF2-40B4-BE49-F238E27FC236}">
              <a16:creationId xmlns:a16="http://schemas.microsoft.com/office/drawing/2014/main" id="{43812D08-7AC3-C0CB-EA83-0A952AD7B055}"/>
            </a:ext>
          </a:extLst>
        </xdr:cNvPr>
        <xdr:cNvSpPr txBox="1"/>
      </xdr:nvSpPr>
      <xdr:spPr>
        <a:xfrm>
          <a:off x="27051000" y="3189112"/>
          <a:ext cx="931024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000">
              <a:solidFill>
                <a:srgbClr val="FF0000"/>
              </a:solidFill>
            </a:rPr>
            <a:t>Diff</a:t>
          </a:r>
        </a:p>
      </xdr:txBody>
    </xdr:sp>
    <xdr:clientData/>
  </xdr:oneCellAnchor>
  <xdr:twoCellAnchor>
    <xdr:from>
      <xdr:col>1</xdr:col>
      <xdr:colOff>292100</xdr:colOff>
      <xdr:row>6</xdr:row>
      <xdr:rowOff>63500</xdr:rowOff>
    </xdr:from>
    <xdr:to>
      <xdr:col>3</xdr:col>
      <xdr:colOff>355600</xdr:colOff>
      <xdr:row>12</xdr:row>
      <xdr:rowOff>127000</xdr:rowOff>
    </xdr:to>
    <xdr:grpSp>
      <xdr:nvGrpSpPr>
        <xdr:cNvPr id="71532" name="กลุ่ม 27">
          <a:extLst>
            <a:ext uri="{FF2B5EF4-FFF2-40B4-BE49-F238E27FC236}">
              <a16:creationId xmlns:a16="http://schemas.microsoft.com/office/drawing/2014/main" id="{433C6566-C572-1A6C-8E47-42FFDC1905C7}"/>
            </a:ext>
          </a:extLst>
        </xdr:cNvPr>
        <xdr:cNvGrpSpPr>
          <a:grpSpLocks/>
        </xdr:cNvGrpSpPr>
      </xdr:nvGrpSpPr>
      <xdr:grpSpPr bwMode="auto">
        <a:xfrm>
          <a:off x="529167" y="1282700"/>
          <a:ext cx="1147233" cy="1282700"/>
          <a:chOff x="479918" y="1204875"/>
          <a:chExt cx="1086416" cy="1199658"/>
        </a:xfrm>
      </xdr:grpSpPr>
      <xdr:pic>
        <xdr:nvPicPr>
          <xdr:cNvPr id="71545" name="รูปภาพ 13">
            <a:extLst>
              <a:ext uri="{FF2B5EF4-FFF2-40B4-BE49-F238E27FC236}">
                <a16:creationId xmlns:a16="http://schemas.microsoft.com/office/drawing/2014/main" id="{AA57C669-36E7-53CA-5CA4-3717A9761E2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9918" y="1204875"/>
            <a:ext cx="1086416" cy="86460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9" name="กล่องข้อความ 18">
            <a:extLst>
              <a:ext uri="{FF2B5EF4-FFF2-40B4-BE49-F238E27FC236}">
                <a16:creationId xmlns:a16="http://schemas.microsoft.com/office/drawing/2014/main" id="{4752541E-B104-0435-6BF7-86E9D62E02E9}"/>
              </a:ext>
            </a:extLst>
          </xdr:cNvPr>
          <xdr:cNvSpPr txBox="1"/>
        </xdr:nvSpPr>
        <xdr:spPr bwMode="auto">
          <a:xfrm>
            <a:off x="802261" y="2143221"/>
            <a:ext cx="513361" cy="261312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VD</a:t>
            </a:r>
          </a:p>
        </xdr:txBody>
      </xdr:sp>
    </xdr:grpSp>
    <xdr:clientData/>
  </xdr:twoCellAnchor>
  <xdr:twoCellAnchor>
    <xdr:from>
      <xdr:col>4</xdr:col>
      <xdr:colOff>266700</xdr:colOff>
      <xdr:row>6</xdr:row>
      <xdr:rowOff>76200</xdr:rowOff>
    </xdr:from>
    <xdr:to>
      <xdr:col>6</xdr:col>
      <xdr:colOff>368300</xdr:colOff>
      <xdr:row>12</xdr:row>
      <xdr:rowOff>127000</xdr:rowOff>
    </xdr:to>
    <xdr:grpSp>
      <xdr:nvGrpSpPr>
        <xdr:cNvPr id="71533" name="กลุ่ม 26">
          <a:extLst>
            <a:ext uri="{FF2B5EF4-FFF2-40B4-BE49-F238E27FC236}">
              <a16:creationId xmlns:a16="http://schemas.microsoft.com/office/drawing/2014/main" id="{C13AABBA-A9DE-ED1B-FC83-ED29B569F2DB}"/>
            </a:ext>
          </a:extLst>
        </xdr:cNvPr>
        <xdr:cNvGrpSpPr>
          <a:grpSpLocks/>
        </xdr:cNvGrpSpPr>
      </xdr:nvGrpSpPr>
      <xdr:grpSpPr bwMode="auto">
        <a:xfrm>
          <a:off x="2112433" y="1295400"/>
          <a:ext cx="1151467" cy="1270000"/>
          <a:chOff x="1970334" y="1218916"/>
          <a:chExt cx="1086416" cy="1184559"/>
        </a:xfrm>
      </xdr:grpSpPr>
      <xdr:pic>
        <xdr:nvPicPr>
          <xdr:cNvPr id="71543" name="รูปภาพ 11">
            <a:extLst>
              <a:ext uri="{FF2B5EF4-FFF2-40B4-BE49-F238E27FC236}">
                <a16:creationId xmlns:a16="http://schemas.microsoft.com/office/drawing/2014/main" id="{3C915A17-E0DB-3EC8-A6A9-7E0A471BE63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970334" y="1218916"/>
            <a:ext cx="1086416" cy="85826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0" name="กล่องข้อความ 19">
            <a:extLst>
              <a:ext uri="{FF2B5EF4-FFF2-40B4-BE49-F238E27FC236}">
                <a16:creationId xmlns:a16="http://schemas.microsoft.com/office/drawing/2014/main" id="{393C40C5-ED4C-ADA5-383E-F8DBB5851FC7}"/>
              </a:ext>
            </a:extLst>
          </xdr:cNvPr>
          <xdr:cNvSpPr txBox="1"/>
        </xdr:nvSpPr>
        <xdr:spPr bwMode="auto">
          <a:xfrm>
            <a:off x="2272116" y="2142872"/>
            <a:ext cx="506994" cy="260603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VD-G</a:t>
            </a:r>
          </a:p>
        </xdr:txBody>
      </xdr:sp>
    </xdr:grpSp>
    <xdr:clientData/>
  </xdr:twoCellAnchor>
  <xdr:twoCellAnchor>
    <xdr:from>
      <xdr:col>7</xdr:col>
      <xdr:colOff>266700</xdr:colOff>
      <xdr:row>6</xdr:row>
      <xdr:rowOff>50800</xdr:rowOff>
    </xdr:from>
    <xdr:to>
      <xdr:col>9</xdr:col>
      <xdr:colOff>368300</xdr:colOff>
      <xdr:row>12</xdr:row>
      <xdr:rowOff>139700</xdr:rowOff>
    </xdr:to>
    <xdr:grpSp>
      <xdr:nvGrpSpPr>
        <xdr:cNvPr id="71534" name="กลุ่ม 25">
          <a:extLst>
            <a:ext uri="{FF2B5EF4-FFF2-40B4-BE49-F238E27FC236}">
              <a16:creationId xmlns:a16="http://schemas.microsoft.com/office/drawing/2014/main" id="{081302A8-8B7E-B141-7908-1A8424D1E2F4}"/>
            </a:ext>
          </a:extLst>
        </xdr:cNvPr>
        <xdr:cNvGrpSpPr>
          <a:grpSpLocks/>
        </xdr:cNvGrpSpPr>
      </xdr:nvGrpSpPr>
      <xdr:grpSpPr bwMode="auto">
        <a:xfrm>
          <a:off x="3687233" y="1270000"/>
          <a:ext cx="1151467" cy="1308100"/>
          <a:chOff x="3445084" y="1185543"/>
          <a:chExt cx="1086416" cy="1222165"/>
        </a:xfrm>
      </xdr:grpSpPr>
      <xdr:pic>
        <xdr:nvPicPr>
          <xdr:cNvPr id="71541" name="รูปภาพ 15">
            <a:extLst>
              <a:ext uri="{FF2B5EF4-FFF2-40B4-BE49-F238E27FC236}">
                <a16:creationId xmlns:a16="http://schemas.microsoft.com/office/drawing/2014/main" id="{DEBA885E-5E04-295A-460E-2F66BB6159B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445084" y="1185543"/>
            <a:ext cx="1086416" cy="88905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1" name="กล่องข้อความ 20">
            <a:extLst>
              <a:ext uri="{FF2B5EF4-FFF2-40B4-BE49-F238E27FC236}">
                <a16:creationId xmlns:a16="http://schemas.microsoft.com/office/drawing/2014/main" id="{CBAF9BA5-6BE2-8F69-D248-C01F9E9CAAA4}"/>
              </a:ext>
            </a:extLst>
          </xdr:cNvPr>
          <xdr:cNvSpPr txBox="1"/>
        </xdr:nvSpPr>
        <xdr:spPr bwMode="auto">
          <a:xfrm>
            <a:off x="3758938" y="2146663"/>
            <a:ext cx="519065" cy="26104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VD-M</a:t>
            </a:r>
          </a:p>
        </xdr:txBody>
      </xdr:sp>
    </xdr:grpSp>
    <xdr:clientData/>
  </xdr:twoCellAnchor>
  <xdr:twoCellAnchor>
    <xdr:from>
      <xdr:col>10</xdr:col>
      <xdr:colOff>203200</xdr:colOff>
      <xdr:row>6</xdr:row>
      <xdr:rowOff>0</xdr:rowOff>
    </xdr:from>
    <xdr:to>
      <xdr:col>12</xdr:col>
      <xdr:colOff>304800</xdr:colOff>
      <xdr:row>12</xdr:row>
      <xdr:rowOff>139700</xdr:rowOff>
    </xdr:to>
    <xdr:grpSp>
      <xdr:nvGrpSpPr>
        <xdr:cNvPr id="71535" name="กลุ่ม 24">
          <a:extLst>
            <a:ext uri="{FF2B5EF4-FFF2-40B4-BE49-F238E27FC236}">
              <a16:creationId xmlns:a16="http://schemas.microsoft.com/office/drawing/2014/main" id="{88FB52D8-D638-74EB-0D75-7A5A22B223E2}"/>
            </a:ext>
          </a:extLst>
        </xdr:cNvPr>
        <xdr:cNvGrpSpPr>
          <a:grpSpLocks/>
        </xdr:cNvGrpSpPr>
      </xdr:nvGrpSpPr>
      <xdr:grpSpPr bwMode="auto">
        <a:xfrm>
          <a:off x="5198533" y="1219200"/>
          <a:ext cx="1151467" cy="1358900"/>
          <a:chOff x="4863044" y="1148293"/>
          <a:chExt cx="1075104" cy="1261532"/>
        </a:xfrm>
      </xdr:grpSpPr>
      <xdr:pic>
        <xdr:nvPicPr>
          <xdr:cNvPr id="71539" name="รูปภาพ 9">
            <a:extLst>
              <a:ext uri="{FF2B5EF4-FFF2-40B4-BE49-F238E27FC236}">
                <a16:creationId xmlns:a16="http://schemas.microsoft.com/office/drawing/2014/main" id="{3A2BC3B6-73D8-8CC5-219D-30AC44E1DDC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3044" y="1148293"/>
            <a:ext cx="1075104" cy="9260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2" name="กล่องข้อความ 21">
            <a:extLst>
              <a:ext uri="{FF2B5EF4-FFF2-40B4-BE49-F238E27FC236}">
                <a16:creationId xmlns:a16="http://schemas.microsoft.com/office/drawing/2014/main" id="{F6F84EE9-9149-4D0B-D517-E87CEA72660A}"/>
              </a:ext>
            </a:extLst>
          </xdr:cNvPr>
          <xdr:cNvSpPr txBox="1"/>
        </xdr:nvSpPr>
        <xdr:spPr bwMode="auto">
          <a:xfrm>
            <a:off x="5173630" y="2138655"/>
            <a:ext cx="525606" cy="27117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GVD</a:t>
            </a:r>
          </a:p>
        </xdr:txBody>
      </xdr:sp>
    </xdr:grpSp>
    <xdr:clientData/>
  </xdr:twoCellAnchor>
  <xdr:twoCellAnchor editAs="oneCell">
    <xdr:from>
      <xdr:col>17</xdr:col>
      <xdr:colOff>482600</xdr:colOff>
      <xdr:row>8</xdr:row>
      <xdr:rowOff>12700</xdr:rowOff>
    </xdr:from>
    <xdr:to>
      <xdr:col>18</xdr:col>
      <xdr:colOff>457200</xdr:colOff>
      <xdr:row>10</xdr:row>
      <xdr:rowOff>0</xdr:rowOff>
    </xdr:to>
    <xdr:pic>
      <xdr:nvPicPr>
        <xdr:cNvPr id="71536" name="รูปภาพ 28" descr="Technical data sheet LM24A">
          <a:extLst>
            <a:ext uri="{FF2B5EF4-FFF2-40B4-BE49-F238E27FC236}">
              <a16:creationId xmlns:a16="http://schemas.microsoft.com/office/drawing/2014/main" id="{12F2C593-96D8-7EB1-2F8C-0463A501E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672" t="2893" r="16248" b="-2893"/>
        <a:stretch>
          <a:fillRect/>
        </a:stretch>
      </xdr:blipFill>
      <xdr:spPr bwMode="auto">
        <a:xfrm>
          <a:off x="9131300" y="1638300"/>
          <a:ext cx="495300" cy="39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495300</xdr:colOff>
      <xdr:row>8</xdr:row>
      <xdr:rowOff>38100</xdr:rowOff>
    </xdr:from>
    <xdr:to>
      <xdr:col>23</xdr:col>
      <xdr:colOff>431800</xdr:colOff>
      <xdr:row>9</xdr:row>
      <xdr:rowOff>177800</xdr:rowOff>
    </xdr:to>
    <xdr:pic>
      <xdr:nvPicPr>
        <xdr:cNvPr id="71537" name="รูปภาพ 29" descr="BELIMO LF24-SR">
          <a:extLst>
            <a:ext uri="{FF2B5EF4-FFF2-40B4-BE49-F238E27FC236}">
              <a16:creationId xmlns:a16="http://schemas.microsoft.com/office/drawing/2014/main" id="{D2EA2137-86BC-F11B-324B-CC7D6809D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58" r="17809" b="20702"/>
        <a:stretch>
          <a:fillRect/>
        </a:stretch>
      </xdr:blipFill>
      <xdr:spPr bwMode="auto">
        <a:xfrm>
          <a:off x="11747500" y="1663700"/>
          <a:ext cx="4572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101600</xdr:colOff>
      <xdr:row>9</xdr:row>
      <xdr:rowOff>25400</xdr:rowOff>
    </xdr:from>
    <xdr:to>
      <xdr:col>15</xdr:col>
      <xdr:colOff>406400</xdr:colOff>
      <xdr:row>11</xdr:row>
      <xdr:rowOff>190500</xdr:rowOff>
    </xdr:to>
    <xdr:pic>
      <xdr:nvPicPr>
        <xdr:cNvPr id="71538" name="รูปภาพ 34">
          <a:extLst>
            <a:ext uri="{FF2B5EF4-FFF2-40B4-BE49-F238E27FC236}">
              <a16:creationId xmlns:a16="http://schemas.microsoft.com/office/drawing/2014/main" id="{9938CBD2-8307-90AA-2228-214FC3E87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29" t="15489" r="67116" b="32478"/>
        <a:stretch>
          <a:fillRect/>
        </a:stretch>
      </xdr:blipFill>
      <xdr:spPr bwMode="auto">
        <a:xfrm>
          <a:off x="7708900" y="1854200"/>
          <a:ext cx="304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546100</xdr:colOff>
      <xdr:row>4</xdr:row>
      <xdr:rowOff>12700</xdr:rowOff>
    </xdr:from>
    <xdr:to>
      <xdr:col>2</xdr:col>
      <xdr:colOff>406400</xdr:colOff>
      <xdr:row>6</xdr:row>
      <xdr:rowOff>63500</xdr:rowOff>
    </xdr:to>
    <xdr:pic>
      <xdr:nvPicPr>
        <xdr:cNvPr id="99357" name="รูปภาพ 28" descr="Technical data sheet LM24A">
          <a:extLst>
            <a:ext uri="{FF2B5EF4-FFF2-40B4-BE49-F238E27FC236}">
              <a16:creationId xmlns:a16="http://schemas.microsoft.com/office/drawing/2014/main" id="{43111E13-DB45-CE5C-4ED8-09A4CA3C9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672" t="2893" r="16248" b="-2893"/>
        <a:stretch>
          <a:fillRect/>
        </a:stretch>
      </xdr:blipFill>
      <xdr:spPr bwMode="auto">
        <a:xfrm>
          <a:off x="1219200" y="749300"/>
          <a:ext cx="5334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482600</xdr:colOff>
      <xdr:row>11</xdr:row>
      <xdr:rowOff>38100</xdr:rowOff>
    </xdr:from>
    <xdr:to>
      <xdr:col>2</xdr:col>
      <xdr:colOff>279400</xdr:colOff>
      <xdr:row>13</xdr:row>
      <xdr:rowOff>25400</xdr:rowOff>
    </xdr:to>
    <xdr:pic>
      <xdr:nvPicPr>
        <xdr:cNvPr id="99358" name="รูปภาพ 29" descr="BELIMO LF24-SR">
          <a:extLst>
            <a:ext uri="{FF2B5EF4-FFF2-40B4-BE49-F238E27FC236}">
              <a16:creationId xmlns:a16="http://schemas.microsoft.com/office/drawing/2014/main" id="{8D97B3B8-9A31-E554-5E61-12947EC4D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58" r="17809" b="20702"/>
        <a:stretch>
          <a:fillRect/>
        </a:stretch>
      </xdr:blipFill>
      <xdr:spPr bwMode="auto">
        <a:xfrm>
          <a:off x="1155700" y="2159000"/>
          <a:ext cx="469900" cy="39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50800</xdr:rowOff>
    </xdr:from>
    <xdr:to>
      <xdr:col>2</xdr:col>
      <xdr:colOff>889000</xdr:colOff>
      <xdr:row>4</xdr:row>
      <xdr:rowOff>101600</xdr:rowOff>
    </xdr:to>
    <xdr:pic>
      <xdr:nvPicPr>
        <xdr:cNvPr id="65219" name="รูปภาพ 2">
          <a:extLst>
            <a:ext uri="{FF2B5EF4-FFF2-40B4-BE49-F238E27FC236}">
              <a16:creationId xmlns:a16="http://schemas.microsoft.com/office/drawing/2014/main" id="{192C0520-948A-A502-979A-7D297DA13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50800"/>
          <a:ext cx="1828800" cy="86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63500</xdr:colOff>
      <xdr:row>6</xdr:row>
      <xdr:rowOff>63500</xdr:rowOff>
    </xdr:from>
    <xdr:to>
      <xdr:col>5</xdr:col>
      <xdr:colOff>304800</xdr:colOff>
      <xdr:row>14</xdr:row>
      <xdr:rowOff>177800</xdr:rowOff>
    </xdr:to>
    <xdr:grpSp>
      <xdr:nvGrpSpPr>
        <xdr:cNvPr id="65220" name="กลุ่ม 50">
          <a:extLst>
            <a:ext uri="{FF2B5EF4-FFF2-40B4-BE49-F238E27FC236}">
              <a16:creationId xmlns:a16="http://schemas.microsoft.com/office/drawing/2014/main" id="{B2483381-4607-AE44-1F0D-AFFF219B2837}"/>
            </a:ext>
          </a:extLst>
        </xdr:cNvPr>
        <xdr:cNvGrpSpPr>
          <a:grpSpLocks/>
        </xdr:cNvGrpSpPr>
      </xdr:nvGrpSpPr>
      <xdr:grpSpPr bwMode="auto">
        <a:xfrm>
          <a:off x="165100" y="1282700"/>
          <a:ext cx="3225800" cy="1739900"/>
          <a:chOff x="352425" y="923925"/>
          <a:chExt cx="3183862" cy="1626851"/>
        </a:xfrm>
      </xdr:grpSpPr>
      <xdr:grpSp>
        <xdr:nvGrpSpPr>
          <xdr:cNvPr id="65223" name="กลุ่ม 48">
            <a:extLst>
              <a:ext uri="{FF2B5EF4-FFF2-40B4-BE49-F238E27FC236}">
                <a16:creationId xmlns:a16="http://schemas.microsoft.com/office/drawing/2014/main" id="{E5B7647B-18D5-F491-84E1-5E5BA38CFA26}"/>
              </a:ext>
            </a:extLst>
          </xdr:cNvPr>
          <xdr:cNvGrpSpPr>
            <a:grpSpLocks/>
          </xdr:cNvGrpSpPr>
        </xdr:nvGrpSpPr>
        <xdr:grpSpPr bwMode="auto">
          <a:xfrm>
            <a:off x="1152486" y="971552"/>
            <a:ext cx="2383801" cy="1579224"/>
            <a:chOff x="1290599" y="957264"/>
            <a:chExt cx="2383801" cy="1579224"/>
          </a:xfrm>
        </xdr:grpSpPr>
        <xdr:pic>
          <xdr:nvPicPr>
            <xdr:cNvPr id="65228" name="รูปภาพ 27">
              <a:extLst>
                <a:ext uri="{FF2B5EF4-FFF2-40B4-BE49-F238E27FC236}">
                  <a16:creationId xmlns:a16="http://schemas.microsoft.com/office/drawing/2014/main" id="{8822B1C7-C939-A350-24BF-387A2E3343E4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309687" y="957264"/>
              <a:ext cx="2364713" cy="175464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65229" name="รูปภาพ 29">
              <a:extLst>
                <a:ext uri="{FF2B5EF4-FFF2-40B4-BE49-F238E27FC236}">
                  <a16:creationId xmlns:a16="http://schemas.microsoft.com/office/drawing/2014/main" id="{1B047733-69CC-BB88-AB53-500995121307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302524" y="1250138"/>
              <a:ext cx="2364713" cy="26319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65230" name="รูปภาพ 31">
              <a:extLst>
                <a:ext uri="{FF2B5EF4-FFF2-40B4-BE49-F238E27FC236}">
                  <a16:creationId xmlns:a16="http://schemas.microsoft.com/office/drawing/2014/main" id="{B1F13379-766E-12E1-17D3-873148CF7C21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290599" y="1652552"/>
              <a:ext cx="2364713" cy="35105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65231" name="รูปภาพ 33">
              <a:extLst>
                <a:ext uri="{FF2B5EF4-FFF2-40B4-BE49-F238E27FC236}">
                  <a16:creationId xmlns:a16="http://schemas.microsoft.com/office/drawing/2014/main" id="{C391229C-8870-C5AB-ACC8-4800B8D4DE7E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292961" y="2097826"/>
              <a:ext cx="2364713" cy="438662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sp macro="" textlink="">
        <xdr:nvSpPr>
          <xdr:cNvPr id="44" name="กล่องข้อความ 43">
            <a:extLst>
              <a:ext uri="{FF2B5EF4-FFF2-40B4-BE49-F238E27FC236}">
                <a16:creationId xmlns:a16="http://schemas.microsoft.com/office/drawing/2014/main" id="{726BA20E-543E-C8CD-714F-89A6C043D80F}"/>
              </a:ext>
            </a:extLst>
          </xdr:cNvPr>
          <xdr:cNvSpPr txBox="1"/>
        </xdr:nvSpPr>
        <xdr:spPr bwMode="auto">
          <a:xfrm>
            <a:off x="352425" y="923925"/>
            <a:ext cx="676884" cy="261246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1-LSD</a:t>
            </a:r>
          </a:p>
        </xdr:txBody>
      </xdr:sp>
      <xdr:sp macro="" textlink="">
        <xdr:nvSpPr>
          <xdr:cNvPr id="45" name="กล่องข้อความ 44">
            <a:extLst>
              <a:ext uri="{FF2B5EF4-FFF2-40B4-BE49-F238E27FC236}">
                <a16:creationId xmlns:a16="http://schemas.microsoft.com/office/drawing/2014/main" id="{C9479007-D6E1-B66D-FF9B-84A330F54F4E}"/>
              </a:ext>
            </a:extLst>
          </xdr:cNvPr>
          <xdr:cNvSpPr txBox="1"/>
        </xdr:nvSpPr>
        <xdr:spPr bwMode="auto">
          <a:xfrm>
            <a:off x="352425" y="1292045"/>
            <a:ext cx="676884" cy="261246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2-LSD</a:t>
            </a:r>
          </a:p>
        </xdr:txBody>
      </xdr:sp>
      <xdr:sp macro="" textlink="">
        <xdr:nvSpPr>
          <xdr:cNvPr id="46" name="กล่องข้อความ 45">
            <a:extLst>
              <a:ext uri="{FF2B5EF4-FFF2-40B4-BE49-F238E27FC236}">
                <a16:creationId xmlns:a16="http://schemas.microsoft.com/office/drawing/2014/main" id="{5FB1E781-6576-A768-7457-001C920192FC}"/>
              </a:ext>
            </a:extLst>
          </xdr:cNvPr>
          <xdr:cNvSpPr txBox="1"/>
        </xdr:nvSpPr>
        <xdr:spPr bwMode="auto">
          <a:xfrm>
            <a:off x="352425" y="1695789"/>
            <a:ext cx="676884" cy="273121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3-LSD</a:t>
            </a:r>
          </a:p>
        </xdr:txBody>
      </xdr:sp>
      <xdr:sp macro="" textlink="">
        <xdr:nvSpPr>
          <xdr:cNvPr id="47" name="กล่องข้อความ 46">
            <a:extLst>
              <a:ext uri="{FF2B5EF4-FFF2-40B4-BE49-F238E27FC236}">
                <a16:creationId xmlns:a16="http://schemas.microsoft.com/office/drawing/2014/main" id="{33F56A09-9011-8F4B-C140-5BB29136E0F8}"/>
              </a:ext>
            </a:extLst>
          </xdr:cNvPr>
          <xdr:cNvSpPr txBox="1"/>
        </xdr:nvSpPr>
        <xdr:spPr bwMode="auto">
          <a:xfrm>
            <a:off x="352425" y="2170782"/>
            <a:ext cx="676884" cy="273121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4-LSD</a:t>
            </a:r>
          </a:p>
        </xdr:txBody>
      </xdr:sp>
    </xdr:grpSp>
    <xdr:clientData/>
  </xdr:twoCellAnchor>
  <xdr:twoCellAnchor editAs="oneCell">
    <xdr:from>
      <xdr:col>6</xdr:col>
      <xdr:colOff>241300</xdr:colOff>
      <xdr:row>6</xdr:row>
      <xdr:rowOff>152400</xdr:rowOff>
    </xdr:from>
    <xdr:to>
      <xdr:col>16</xdr:col>
      <xdr:colOff>381000</xdr:colOff>
      <xdr:row>15</xdr:row>
      <xdr:rowOff>114300</xdr:rowOff>
    </xdr:to>
    <xdr:pic>
      <xdr:nvPicPr>
        <xdr:cNvPr id="65221" name="รูปภาพ 52">
          <a:extLst>
            <a:ext uri="{FF2B5EF4-FFF2-40B4-BE49-F238E27FC236}">
              <a16:creationId xmlns:a16="http://schemas.microsoft.com/office/drawing/2014/main" id="{F3BAC314-28DB-A78D-8CD4-328F17095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23" t="34286" r="14075" b="26807"/>
        <a:stretch>
          <a:fillRect/>
        </a:stretch>
      </xdr:blipFill>
      <xdr:spPr bwMode="auto">
        <a:xfrm>
          <a:off x="3632200" y="1371600"/>
          <a:ext cx="3492500" cy="179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266700</xdr:colOff>
      <xdr:row>6</xdr:row>
      <xdr:rowOff>76200</xdr:rowOff>
    </xdr:from>
    <xdr:to>
      <xdr:col>17</xdr:col>
      <xdr:colOff>279400</xdr:colOff>
      <xdr:row>15</xdr:row>
      <xdr:rowOff>203200</xdr:rowOff>
    </xdr:to>
    <xdr:pic>
      <xdr:nvPicPr>
        <xdr:cNvPr id="65222" name="รูปภาพ 53">
          <a:extLst>
            <a:ext uri="{FF2B5EF4-FFF2-40B4-BE49-F238E27FC236}">
              <a16:creationId xmlns:a16="http://schemas.microsoft.com/office/drawing/2014/main" id="{1B43304C-834E-D375-64EC-B3DDFC6AE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23" t="34286" r="14075" b="26807"/>
        <a:stretch>
          <a:fillRect/>
        </a:stretch>
      </xdr:blipFill>
      <xdr:spPr bwMode="auto">
        <a:xfrm>
          <a:off x="3657600" y="1295400"/>
          <a:ext cx="3784600" cy="195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50800</xdr:rowOff>
    </xdr:from>
    <xdr:to>
      <xdr:col>3</xdr:col>
      <xdr:colOff>203200</xdr:colOff>
      <xdr:row>4</xdr:row>
      <xdr:rowOff>88900</xdr:rowOff>
    </xdr:to>
    <xdr:pic>
      <xdr:nvPicPr>
        <xdr:cNvPr id="67830" name="รูปภาพ 2">
          <a:extLst>
            <a:ext uri="{FF2B5EF4-FFF2-40B4-BE49-F238E27FC236}">
              <a16:creationId xmlns:a16="http://schemas.microsoft.com/office/drawing/2014/main" id="{620887CA-2759-E959-772A-4EC53DA3D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50800"/>
          <a:ext cx="1841500" cy="850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152400</xdr:colOff>
      <xdr:row>7</xdr:row>
      <xdr:rowOff>76200</xdr:rowOff>
    </xdr:from>
    <xdr:to>
      <xdr:col>7</xdr:col>
      <xdr:colOff>381000</xdr:colOff>
      <xdr:row>11</xdr:row>
      <xdr:rowOff>190500</xdr:rowOff>
    </xdr:to>
    <xdr:grpSp>
      <xdr:nvGrpSpPr>
        <xdr:cNvPr id="67831" name="กลุ่ม 18">
          <a:extLst>
            <a:ext uri="{FF2B5EF4-FFF2-40B4-BE49-F238E27FC236}">
              <a16:creationId xmlns:a16="http://schemas.microsoft.com/office/drawing/2014/main" id="{7EF4042B-78A0-FA8A-6C47-8509D003C7CE}"/>
            </a:ext>
          </a:extLst>
        </xdr:cNvPr>
        <xdr:cNvGrpSpPr>
          <a:grpSpLocks/>
        </xdr:cNvGrpSpPr>
      </xdr:nvGrpSpPr>
      <xdr:grpSpPr bwMode="auto">
        <a:xfrm>
          <a:off x="520700" y="1498600"/>
          <a:ext cx="3238500" cy="927100"/>
          <a:chOff x="438651" y="1647074"/>
          <a:chExt cx="2892088" cy="816642"/>
        </a:xfrm>
      </xdr:grpSpPr>
      <xdr:sp macro="" textlink="">
        <xdr:nvSpPr>
          <xdr:cNvPr id="5" name="กล่องข้อความ 4">
            <a:extLst>
              <a:ext uri="{FF2B5EF4-FFF2-40B4-BE49-F238E27FC236}">
                <a16:creationId xmlns:a16="http://schemas.microsoft.com/office/drawing/2014/main" id="{AADFF880-4D45-38BF-92BE-F645D442D843}"/>
              </a:ext>
            </a:extLst>
          </xdr:cNvPr>
          <xdr:cNvSpPr txBox="1"/>
        </xdr:nvSpPr>
        <xdr:spPr bwMode="auto">
          <a:xfrm>
            <a:off x="1584145" y="2195231"/>
            <a:ext cx="635125" cy="26848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100" b="1"/>
              <a:t>1-LBG</a:t>
            </a:r>
          </a:p>
        </xdr:txBody>
      </xdr:sp>
      <xdr:pic>
        <xdr:nvPicPr>
          <xdr:cNvPr id="67834" name="รูปภาพ 17">
            <a:extLst>
              <a:ext uri="{FF2B5EF4-FFF2-40B4-BE49-F238E27FC236}">
                <a16:creationId xmlns:a16="http://schemas.microsoft.com/office/drawing/2014/main" id="{7EAF5259-C625-8E4E-8465-3CAAABDCFF0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8651" y="1647074"/>
            <a:ext cx="2892088" cy="51048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8</xdr:col>
      <xdr:colOff>355600</xdr:colOff>
      <xdr:row>6</xdr:row>
      <xdr:rowOff>63500</xdr:rowOff>
    </xdr:from>
    <xdr:to>
      <xdr:col>15</xdr:col>
      <xdr:colOff>203200</xdr:colOff>
      <xdr:row>12</xdr:row>
      <xdr:rowOff>50800</xdr:rowOff>
    </xdr:to>
    <xdr:pic>
      <xdr:nvPicPr>
        <xdr:cNvPr id="67832" name="รูปภาพ 19">
          <a:extLst>
            <a:ext uri="{FF2B5EF4-FFF2-40B4-BE49-F238E27FC236}">
              <a16:creationId xmlns:a16="http://schemas.microsoft.com/office/drawing/2014/main" id="{C670857F-DBEB-57DE-92C1-4A2834F30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76" t="34949" r="3645" b="28854"/>
        <a:stretch>
          <a:fillRect/>
        </a:stretch>
      </xdr:blipFill>
      <xdr:spPr bwMode="auto">
        <a:xfrm>
          <a:off x="4165600" y="1282700"/>
          <a:ext cx="2870200" cy="120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49490" name="รูปภาพ 2">
          <a:extLst>
            <a:ext uri="{FF2B5EF4-FFF2-40B4-BE49-F238E27FC236}">
              <a16:creationId xmlns:a16="http://schemas.microsoft.com/office/drawing/2014/main" id="{596AF6B7-E143-93DE-1D81-6729E5B14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101600</xdr:colOff>
      <xdr:row>10</xdr:row>
      <xdr:rowOff>38100</xdr:rowOff>
    </xdr:from>
    <xdr:to>
      <xdr:col>14</xdr:col>
      <xdr:colOff>241300</xdr:colOff>
      <xdr:row>20</xdr:row>
      <xdr:rowOff>0</xdr:rowOff>
    </xdr:to>
    <xdr:pic>
      <xdr:nvPicPr>
        <xdr:cNvPr id="49491" name="รูปภาพ 14">
          <a:extLst>
            <a:ext uri="{FF2B5EF4-FFF2-40B4-BE49-F238E27FC236}">
              <a16:creationId xmlns:a16="http://schemas.microsoft.com/office/drawing/2014/main" id="{542D2569-C53C-2A52-2EE8-230795785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16" b="12212"/>
        <a:stretch>
          <a:fillRect/>
        </a:stretch>
      </xdr:blipFill>
      <xdr:spPr bwMode="auto">
        <a:xfrm>
          <a:off x="3657600" y="1587500"/>
          <a:ext cx="1562100" cy="148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236537</xdr:colOff>
      <xdr:row>20</xdr:row>
      <xdr:rowOff>129116</xdr:rowOff>
    </xdr:from>
    <xdr:to>
      <xdr:col>13</xdr:col>
      <xdr:colOff>114199</xdr:colOff>
      <xdr:row>22</xdr:row>
      <xdr:rowOff>118076</xdr:rowOff>
    </xdr:to>
    <xdr:sp macro="" textlink="">
      <xdr:nvSpPr>
        <xdr:cNvPr id="16" name="กล่องข้อความ 15">
          <a:extLst>
            <a:ext uri="{FF2B5EF4-FFF2-40B4-BE49-F238E27FC236}">
              <a16:creationId xmlns:a16="http://schemas.microsoft.com/office/drawing/2014/main" id="{A9ABDEFE-D52A-541D-07DE-3033F5F2E2F4}"/>
            </a:ext>
          </a:extLst>
        </xdr:cNvPr>
        <xdr:cNvSpPr txBox="1"/>
      </xdr:nvSpPr>
      <xdr:spPr bwMode="auto">
        <a:xfrm>
          <a:off x="3943350" y="3119437"/>
          <a:ext cx="566738" cy="2667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100" b="1"/>
            <a:t>WD</a:t>
          </a:r>
        </a:p>
      </xdr:txBody>
    </xdr:sp>
    <xdr:clientData/>
  </xdr:twoCellAnchor>
  <xdr:oneCellAnchor>
    <xdr:from>
      <xdr:col>17</xdr:col>
      <xdr:colOff>3175</xdr:colOff>
      <xdr:row>0</xdr:row>
      <xdr:rowOff>38101</xdr:rowOff>
    </xdr:from>
    <xdr:ext cx="1007036" cy="281628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D24B9C70-845E-EC87-2F74-B648C93E7098}"/>
            </a:ext>
          </a:extLst>
        </xdr:cNvPr>
        <xdr:cNvSpPr txBox="1"/>
      </xdr:nvSpPr>
      <xdr:spPr>
        <a:xfrm>
          <a:off x="5743575" y="38101"/>
          <a:ext cx="1030731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TABLE</a:t>
          </a:r>
          <a:endParaRPr lang="en-US" sz="1100"/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46453" name="รูปภาพ 2">
          <a:extLst>
            <a:ext uri="{FF2B5EF4-FFF2-40B4-BE49-F238E27FC236}">
              <a16:creationId xmlns:a16="http://schemas.microsoft.com/office/drawing/2014/main" id="{9B4A95C8-7614-67DF-9708-37B50B100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246063</xdr:colOff>
      <xdr:row>19</xdr:row>
      <xdr:rowOff>138642</xdr:rowOff>
    </xdr:from>
    <xdr:to>
      <xdr:col>17</xdr:col>
      <xdr:colOff>179387</xdr:colOff>
      <xdr:row>21</xdr:row>
      <xdr:rowOff>107927</xdr:rowOff>
    </xdr:to>
    <xdr:sp macro="" textlink="">
      <xdr:nvSpPr>
        <xdr:cNvPr id="5" name="กล่องข้อความ 4">
          <a:extLst>
            <a:ext uri="{FF2B5EF4-FFF2-40B4-BE49-F238E27FC236}">
              <a16:creationId xmlns:a16="http://schemas.microsoft.com/office/drawing/2014/main" id="{AFE20A3F-65E6-290E-23C3-126C82983878}"/>
            </a:ext>
          </a:extLst>
        </xdr:cNvPr>
        <xdr:cNvSpPr txBox="1"/>
      </xdr:nvSpPr>
      <xdr:spPr>
        <a:xfrm>
          <a:off x="4291013" y="2828925"/>
          <a:ext cx="1624012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Aluminum</a:t>
          </a:r>
          <a:r>
            <a:rPr lang="en-US" sz="1100" b="1" baseline="0"/>
            <a:t> Filter</a:t>
          </a:r>
        </a:p>
      </xdr:txBody>
    </xdr:sp>
    <xdr:clientData/>
  </xdr:twoCellAnchor>
  <xdr:twoCellAnchor editAs="oneCell">
    <xdr:from>
      <xdr:col>15</xdr:col>
      <xdr:colOff>101600</xdr:colOff>
      <xdr:row>11</xdr:row>
      <xdr:rowOff>76200</xdr:rowOff>
    </xdr:from>
    <xdr:to>
      <xdr:col>18</xdr:col>
      <xdr:colOff>241300</xdr:colOff>
      <xdr:row>18</xdr:row>
      <xdr:rowOff>50800</xdr:rowOff>
    </xdr:to>
    <xdr:pic>
      <xdr:nvPicPr>
        <xdr:cNvPr id="46455" name="รูปภาพ 11">
          <a:extLst>
            <a:ext uri="{FF2B5EF4-FFF2-40B4-BE49-F238E27FC236}">
              <a16:creationId xmlns:a16="http://schemas.microsoft.com/office/drawing/2014/main" id="{ACA07621-C9E4-FAA2-2064-F3AB23D70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5600" y="1778000"/>
          <a:ext cx="1206500" cy="1041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228600</xdr:colOff>
      <xdr:row>11</xdr:row>
      <xdr:rowOff>88900</xdr:rowOff>
    </xdr:from>
    <xdr:to>
      <xdr:col>14</xdr:col>
      <xdr:colOff>254000</xdr:colOff>
      <xdr:row>18</xdr:row>
      <xdr:rowOff>38100</xdr:rowOff>
    </xdr:to>
    <xdr:pic>
      <xdr:nvPicPr>
        <xdr:cNvPr id="46456" name="รูปภาพ 13">
          <a:extLst>
            <a:ext uri="{FF2B5EF4-FFF2-40B4-BE49-F238E27FC236}">
              <a16:creationId xmlns:a16="http://schemas.microsoft.com/office/drawing/2014/main" id="{9722AEEE-09A9-B49B-4CEE-5F955F9EC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200" y="1790700"/>
          <a:ext cx="1092200" cy="101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44709" name="รูปภาพ 2">
          <a:extLst>
            <a:ext uri="{FF2B5EF4-FFF2-40B4-BE49-F238E27FC236}">
              <a16:creationId xmlns:a16="http://schemas.microsoft.com/office/drawing/2014/main" id="{BA85FC63-C434-740C-CB33-B3E49E87A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50800</xdr:colOff>
      <xdr:row>11</xdr:row>
      <xdr:rowOff>12700</xdr:rowOff>
    </xdr:from>
    <xdr:to>
      <xdr:col>13</xdr:col>
      <xdr:colOff>12700</xdr:colOff>
      <xdr:row>16</xdr:row>
      <xdr:rowOff>25400</xdr:rowOff>
    </xdr:to>
    <xdr:pic>
      <xdr:nvPicPr>
        <xdr:cNvPr id="44710" name="รูปภาพ 8">
          <a:extLst>
            <a:ext uri="{FF2B5EF4-FFF2-40B4-BE49-F238E27FC236}">
              <a16:creationId xmlns:a16="http://schemas.microsoft.com/office/drawing/2014/main" id="{45A242AC-7492-DD10-EB56-612DD5A66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30" t="25076" r="3676" b="20198"/>
        <a:stretch>
          <a:fillRect/>
        </a:stretch>
      </xdr:blipFill>
      <xdr:spPr bwMode="auto">
        <a:xfrm>
          <a:off x="2895600" y="1714500"/>
          <a:ext cx="1739900" cy="774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18</xdr:col>
      <xdr:colOff>254000</xdr:colOff>
      <xdr:row>16</xdr:row>
      <xdr:rowOff>12700</xdr:rowOff>
    </xdr:to>
    <xdr:pic>
      <xdr:nvPicPr>
        <xdr:cNvPr id="44711" name="รูปภาพ 10">
          <a:extLst>
            <a:ext uri="{FF2B5EF4-FFF2-40B4-BE49-F238E27FC236}">
              <a16:creationId xmlns:a16="http://schemas.microsoft.com/office/drawing/2014/main" id="{92BC18C2-751B-EB24-090B-7B942B28D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6" b="1347"/>
        <a:stretch>
          <a:fillRect/>
        </a:stretch>
      </xdr:blipFill>
      <xdr:spPr bwMode="auto">
        <a:xfrm>
          <a:off x="4978400" y="1701800"/>
          <a:ext cx="1676400" cy="774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61384</xdr:colOff>
      <xdr:row>16</xdr:row>
      <xdr:rowOff>114830</xdr:rowOff>
    </xdr:from>
    <xdr:to>
      <xdr:col>12</xdr:col>
      <xdr:colOff>341326</xdr:colOff>
      <xdr:row>18</xdr:row>
      <xdr:rowOff>83616</xdr:rowOff>
    </xdr:to>
    <xdr:sp macro="" textlink="">
      <xdr:nvSpPr>
        <xdr:cNvPr id="12" name="กล่องข้อความ 11">
          <a:extLst>
            <a:ext uri="{FF2B5EF4-FFF2-40B4-BE49-F238E27FC236}">
              <a16:creationId xmlns:a16="http://schemas.microsoft.com/office/drawing/2014/main" id="{1C0A0810-98FF-6176-C214-3B71596FF07B}"/>
            </a:ext>
          </a:extLst>
        </xdr:cNvPr>
        <xdr:cNvSpPr txBox="1"/>
      </xdr:nvSpPr>
      <xdr:spPr>
        <a:xfrm>
          <a:off x="2762251" y="2362200"/>
          <a:ext cx="1624012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Black Synthetic</a:t>
          </a:r>
          <a:r>
            <a:rPr lang="en-US" sz="1100" b="1" baseline="0"/>
            <a:t> Filter</a:t>
          </a:r>
          <a:endParaRPr lang="en-US" sz="1100" b="1"/>
        </a:p>
      </xdr:txBody>
    </xdr:sp>
    <xdr:clientData/>
  </xdr:twoCellAnchor>
  <xdr:twoCellAnchor>
    <xdr:from>
      <xdr:col>14</xdr:col>
      <xdr:colOff>4763</xdr:colOff>
      <xdr:row>16</xdr:row>
      <xdr:rowOff>118005</xdr:rowOff>
    </xdr:from>
    <xdr:to>
      <xdr:col>18</xdr:col>
      <xdr:colOff>209550</xdr:colOff>
      <xdr:row>18</xdr:row>
      <xdr:rowOff>91506</xdr:rowOff>
    </xdr:to>
    <xdr:sp macro="" textlink="">
      <xdr:nvSpPr>
        <xdr:cNvPr id="13" name="กล่องข้อความ 12">
          <a:extLst>
            <a:ext uri="{FF2B5EF4-FFF2-40B4-BE49-F238E27FC236}">
              <a16:creationId xmlns:a16="http://schemas.microsoft.com/office/drawing/2014/main" id="{C2DACAAA-1C3B-BDCD-94E2-5322E42D1850}"/>
            </a:ext>
          </a:extLst>
        </xdr:cNvPr>
        <xdr:cNvSpPr txBox="1"/>
      </xdr:nvSpPr>
      <xdr:spPr>
        <a:xfrm>
          <a:off x="4738688" y="2352675"/>
          <a:ext cx="1557337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Black Nylon</a:t>
          </a:r>
          <a:r>
            <a:rPr lang="en-US" sz="1100" b="1" baseline="0"/>
            <a:t> Filter</a:t>
          </a:r>
          <a:endParaRPr lang="en-US" sz="1100" b="1"/>
        </a:p>
      </xdr:txBody>
    </xdr:sp>
    <xdr:clientData/>
  </xdr:twoCellAnchor>
  <xdr:twoCellAnchor editAs="oneCell">
    <xdr:from>
      <xdr:col>14</xdr:col>
      <xdr:colOff>228600</xdr:colOff>
      <xdr:row>19</xdr:row>
      <xdr:rowOff>127000</xdr:rowOff>
    </xdr:from>
    <xdr:to>
      <xdr:col>18</xdr:col>
      <xdr:colOff>139700</xdr:colOff>
      <xdr:row>27</xdr:row>
      <xdr:rowOff>88900</xdr:rowOff>
    </xdr:to>
    <xdr:pic>
      <xdr:nvPicPr>
        <xdr:cNvPr id="44714" name="รูปภาพ 20">
          <a:extLst>
            <a:ext uri="{FF2B5EF4-FFF2-40B4-BE49-F238E27FC236}">
              <a16:creationId xmlns:a16="http://schemas.microsoft.com/office/drawing/2014/main" id="{0526C4E3-92A5-9233-3431-F6FA2661B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7000" y="3048000"/>
          <a:ext cx="133350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9525</xdr:colOff>
      <xdr:row>28</xdr:row>
      <xdr:rowOff>47625</xdr:rowOff>
    </xdr:from>
    <xdr:to>
      <xdr:col>18</xdr:col>
      <xdr:colOff>227024</xdr:colOff>
      <xdr:row>30</xdr:row>
      <xdr:rowOff>16910</xdr:rowOff>
    </xdr:to>
    <xdr:sp macro="" textlink="">
      <xdr:nvSpPr>
        <xdr:cNvPr id="23" name="กล่องข้อความ 22">
          <a:extLst>
            <a:ext uri="{FF2B5EF4-FFF2-40B4-BE49-F238E27FC236}">
              <a16:creationId xmlns:a16="http://schemas.microsoft.com/office/drawing/2014/main" id="{4189151C-1BAF-344C-30AD-127E7962E681}"/>
            </a:ext>
          </a:extLst>
        </xdr:cNvPr>
        <xdr:cNvSpPr txBox="1"/>
      </xdr:nvSpPr>
      <xdr:spPr>
        <a:xfrm>
          <a:off x="4743450" y="4067175"/>
          <a:ext cx="1557337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White Synthetic</a:t>
          </a:r>
          <a:r>
            <a:rPr lang="en-US" sz="1100" b="1" baseline="0"/>
            <a:t> Filter</a:t>
          </a:r>
          <a:endParaRPr lang="en-US" sz="1100" b="1"/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5</xdr:col>
      <xdr:colOff>50800</xdr:colOff>
      <xdr:row>5</xdr:row>
      <xdr:rowOff>63500</xdr:rowOff>
    </xdr:to>
    <xdr:pic>
      <xdr:nvPicPr>
        <xdr:cNvPr id="68800" name="รูปภาพ 2">
          <a:extLst>
            <a:ext uri="{FF2B5EF4-FFF2-40B4-BE49-F238E27FC236}">
              <a16:creationId xmlns:a16="http://schemas.microsoft.com/office/drawing/2014/main" id="{5F1BBA0F-7CC9-6735-F9EF-4D88B3FE8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12700"/>
          <a:ext cx="1816100" cy="82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341316</xdr:colOff>
      <xdr:row>0</xdr:row>
      <xdr:rowOff>29939</xdr:rowOff>
    </xdr:from>
    <xdr:ext cx="1709606" cy="270991"/>
    <xdr:sp macro="" textlink="">
      <xdr:nvSpPr>
        <xdr:cNvPr id="14" name="กล่องข้อความ 13">
          <a:extLst>
            <a:ext uri="{FF2B5EF4-FFF2-40B4-BE49-F238E27FC236}">
              <a16:creationId xmlns:a16="http://schemas.microsoft.com/office/drawing/2014/main" id="{2B67ADBA-1B98-E551-0189-0E16DA66141A}"/>
            </a:ext>
          </a:extLst>
        </xdr:cNvPr>
        <xdr:cNvSpPr txBox="1"/>
      </xdr:nvSpPr>
      <xdr:spPr>
        <a:xfrm>
          <a:off x="5062541" y="29939"/>
          <a:ext cx="1697481" cy="27135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 baseline="0"/>
            <a:t>WHITE POWDER COATED</a:t>
          </a:r>
          <a:endParaRPr lang="en-US" sz="1100"/>
        </a:p>
      </xdr:txBody>
    </xdr:sp>
    <xdr:clientData/>
  </xdr:oneCellAnchor>
  <xdr:twoCellAnchor editAs="oneCell">
    <xdr:from>
      <xdr:col>12</xdr:col>
      <xdr:colOff>254000</xdr:colOff>
      <xdr:row>11</xdr:row>
      <xdr:rowOff>76200</xdr:rowOff>
    </xdr:from>
    <xdr:to>
      <xdr:col>16</xdr:col>
      <xdr:colOff>190500</xdr:colOff>
      <xdr:row>22</xdr:row>
      <xdr:rowOff>12700</xdr:rowOff>
    </xdr:to>
    <xdr:pic>
      <xdr:nvPicPr>
        <xdr:cNvPr id="68802" name="รูปภาพ 15">
          <a:extLst>
            <a:ext uri="{FF2B5EF4-FFF2-40B4-BE49-F238E27FC236}">
              <a16:creationId xmlns:a16="http://schemas.microsoft.com/office/drawing/2014/main" id="{25ECE638-9839-8D3B-CD62-49BB9CADE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1200" y="1778000"/>
          <a:ext cx="1358900" cy="161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123825</xdr:colOff>
      <xdr:row>22</xdr:row>
      <xdr:rowOff>38100</xdr:rowOff>
    </xdr:from>
    <xdr:to>
      <xdr:col>16</xdr:col>
      <xdr:colOff>341324</xdr:colOff>
      <xdr:row>24</xdr:row>
      <xdr:rowOff>7385</xdr:rowOff>
    </xdr:to>
    <xdr:sp macro="" textlink="">
      <xdr:nvSpPr>
        <xdr:cNvPr id="20" name="กล่องข้อความ 19">
          <a:extLst>
            <a:ext uri="{FF2B5EF4-FFF2-40B4-BE49-F238E27FC236}">
              <a16:creationId xmlns:a16="http://schemas.microsoft.com/office/drawing/2014/main" id="{61A91E87-C19B-85A9-1C82-3FA3C52FD122}"/>
            </a:ext>
          </a:extLst>
        </xdr:cNvPr>
        <xdr:cNvSpPr txBox="1"/>
      </xdr:nvSpPr>
      <xdr:spPr>
        <a:xfrm>
          <a:off x="4181475" y="3319463"/>
          <a:ext cx="1557337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/>
            <a:t>Condensing</a:t>
          </a:r>
          <a:r>
            <a:rPr lang="en-US" sz="1100" b="1" baseline="0"/>
            <a:t> Grille</a:t>
          </a:r>
          <a:endParaRPr lang="en-US" sz="1100" b="1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20</xdr:row>
      <xdr:rowOff>101600</xdr:rowOff>
    </xdr:from>
    <xdr:to>
      <xdr:col>10</xdr:col>
      <xdr:colOff>647700</xdr:colOff>
      <xdr:row>31</xdr:row>
      <xdr:rowOff>152400</xdr:rowOff>
    </xdr:to>
    <xdr:pic>
      <xdr:nvPicPr>
        <xdr:cNvPr id="48399" name="รูปภาพ 3">
          <a:extLst>
            <a:ext uri="{FF2B5EF4-FFF2-40B4-BE49-F238E27FC236}">
              <a16:creationId xmlns:a16="http://schemas.microsoft.com/office/drawing/2014/main" id="{EA284332-76DC-5766-0EEB-042DCED57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3403600"/>
          <a:ext cx="7353300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283891</xdr:colOff>
      <xdr:row>68</xdr:row>
      <xdr:rowOff>167749</xdr:rowOff>
    </xdr:from>
    <xdr:ext cx="2951321" cy="593304"/>
    <xdr:sp macro="" textlink="">
      <xdr:nvSpPr>
        <xdr:cNvPr id="5" name="กล่องข้อความ 4">
          <a:extLst>
            <a:ext uri="{FF2B5EF4-FFF2-40B4-BE49-F238E27FC236}">
              <a16:creationId xmlns:a16="http://schemas.microsoft.com/office/drawing/2014/main" id="{656951C2-6B42-ADF9-2C2F-A093DDAA8F27}"/>
            </a:ext>
          </a:extLst>
        </xdr:cNvPr>
        <xdr:cNvSpPr txBox="1"/>
      </xdr:nvSpPr>
      <xdr:spPr>
        <a:xfrm>
          <a:off x="2315891" y="11682416"/>
          <a:ext cx="2951321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r"/>
          <a:r>
            <a:rPr lang="en-US" sz="3200" b="1">
              <a:solidFill>
                <a:srgbClr val="0070C0"/>
              </a:solidFill>
            </a:rPr>
            <a:t>PRICE</a:t>
          </a:r>
          <a:r>
            <a:rPr lang="en-US" sz="3200" b="1" baseline="0">
              <a:solidFill>
                <a:srgbClr val="0070C0"/>
              </a:solidFill>
            </a:rPr>
            <a:t> LIST  2023</a:t>
          </a:r>
          <a:endParaRPr lang="en-US" sz="3200" b="1">
            <a:solidFill>
              <a:srgbClr val="0070C0"/>
            </a:solidFill>
          </a:endParaRPr>
        </a:p>
      </xdr:txBody>
    </xdr:sp>
    <xdr:clientData/>
  </xdr:oneCellAnchor>
  <xdr:oneCellAnchor>
    <xdr:from>
      <xdr:col>6</xdr:col>
      <xdr:colOff>191815</xdr:colOff>
      <xdr:row>29</xdr:row>
      <xdr:rowOff>12703</xdr:rowOff>
    </xdr:from>
    <xdr:ext cx="2951322" cy="593304"/>
    <xdr:sp macro="" textlink="">
      <xdr:nvSpPr>
        <xdr:cNvPr id="6" name="กล่องข้อความ 5">
          <a:extLst>
            <a:ext uri="{FF2B5EF4-FFF2-40B4-BE49-F238E27FC236}">
              <a16:creationId xmlns:a16="http://schemas.microsoft.com/office/drawing/2014/main" id="{FC9EBB23-00C2-2860-BE9C-A76BF549DF8A}"/>
            </a:ext>
          </a:extLst>
        </xdr:cNvPr>
        <xdr:cNvSpPr txBox="1"/>
      </xdr:nvSpPr>
      <xdr:spPr>
        <a:xfrm>
          <a:off x="4084365" y="4616453"/>
          <a:ext cx="2951322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r"/>
          <a:r>
            <a:rPr lang="en-US" sz="3200" b="1">
              <a:solidFill>
                <a:srgbClr val="0070C0"/>
              </a:solidFill>
            </a:rPr>
            <a:t>PRICE</a:t>
          </a:r>
          <a:r>
            <a:rPr lang="en-US" sz="3200" b="1" baseline="0">
              <a:solidFill>
                <a:srgbClr val="0070C0"/>
              </a:solidFill>
            </a:rPr>
            <a:t> LIST  2023</a:t>
          </a:r>
          <a:endParaRPr lang="en-US" sz="3200" b="1">
            <a:solidFill>
              <a:srgbClr val="0070C0"/>
            </a:solidFill>
          </a:endParaRP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4</xdr:row>
      <xdr:rowOff>12700</xdr:rowOff>
    </xdr:from>
    <xdr:to>
      <xdr:col>8</xdr:col>
      <xdr:colOff>457200</xdr:colOff>
      <xdr:row>5</xdr:row>
      <xdr:rowOff>12700</xdr:rowOff>
    </xdr:to>
    <xdr:pic>
      <xdr:nvPicPr>
        <xdr:cNvPr id="4748" name="Picture 1" descr="p19 2-WSG">
          <a:extLst>
            <a:ext uri="{FF2B5EF4-FFF2-40B4-BE49-F238E27FC236}">
              <a16:creationId xmlns:a16="http://schemas.microsoft.com/office/drawing/2014/main" id="{23606083-4499-E3D7-1384-A5EBFA786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12000" contrast="24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22" t="13055" r="9766" b="75456"/>
        <a:stretch>
          <a:fillRect/>
        </a:stretch>
      </xdr:blipFill>
      <xdr:spPr bwMode="auto">
        <a:xfrm>
          <a:off x="965200" y="1905000"/>
          <a:ext cx="45593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241300</xdr:colOff>
      <xdr:row>6</xdr:row>
      <xdr:rowOff>38100</xdr:rowOff>
    </xdr:from>
    <xdr:to>
      <xdr:col>8</xdr:col>
      <xdr:colOff>444500</xdr:colOff>
      <xdr:row>7</xdr:row>
      <xdr:rowOff>38100</xdr:rowOff>
    </xdr:to>
    <xdr:pic>
      <xdr:nvPicPr>
        <xdr:cNvPr id="4749" name="Picture 2" descr="p19 2-WSG">
          <a:extLst>
            <a:ext uri="{FF2B5EF4-FFF2-40B4-BE49-F238E27FC236}">
              <a16:creationId xmlns:a16="http://schemas.microsoft.com/office/drawing/2014/main" id="{B3883060-DA3D-2586-922A-819665F87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6000" contrast="1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22" t="38121" r="9766" b="49869"/>
        <a:stretch>
          <a:fillRect/>
        </a:stretch>
      </xdr:blipFill>
      <xdr:spPr bwMode="auto">
        <a:xfrm>
          <a:off x="952500" y="2984500"/>
          <a:ext cx="4559300" cy="86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0</xdr:colOff>
      <xdr:row>1</xdr:row>
      <xdr:rowOff>12700</xdr:rowOff>
    </xdr:to>
    <xdr:pic>
      <xdr:nvPicPr>
        <xdr:cNvPr id="4750" name="Picture 3" descr="Komfortflow paper head">
          <a:extLst>
            <a:ext uri="{FF2B5EF4-FFF2-40B4-BE49-F238E27FC236}">
              <a16:creationId xmlns:a16="http://schemas.microsoft.com/office/drawing/2014/main" id="{CC03AB69-0747-B09C-A12F-7ABA005E3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9342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317500</xdr:colOff>
      <xdr:row>4</xdr:row>
      <xdr:rowOff>63500</xdr:rowOff>
    </xdr:from>
    <xdr:to>
      <xdr:col>7</xdr:col>
      <xdr:colOff>381000</xdr:colOff>
      <xdr:row>4</xdr:row>
      <xdr:rowOff>800100</xdr:rowOff>
    </xdr:to>
    <xdr:pic>
      <xdr:nvPicPr>
        <xdr:cNvPr id="5772" name="Picture 1" descr="p17 4-WSG">
          <a:extLst>
            <a:ext uri="{FF2B5EF4-FFF2-40B4-BE49-F238E27FC236}">
              <a16:creationId xmlns:a16="http://schemas.microsoft.com/office/drawing/2014/main" id="{D3619482-CDDF-1B1B-12E3-578D4E4A3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6000" contrast="1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03" t="39999" r="8984" b="49411"/>
        <a:stretch>
          <a:fillRect/>
        </a:stretch>
      </xdr:blipFill>
      <xdr:spPr bwMode="auto">
        <a:xfrm>
          <a:off x="1028700" y="2019300"/>
          <a:ext cx="4483100" cy="736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292100</xdr:colOff>
      <xdr:row>6</xdr:row>
      <xdr:rowOff>38100</xdr:rowOff>
    </xdr:from>
    <xdr:to>
      <xdr:col>7</xdr:col>
      <xdr:colOff>368300</xdr:colOff>
      <xdr:row>6</xdr:row>
      <xdr:rowOff>800100</xdr:rowOff>
    </xdr:to>
    <xdr:pic>
      <xdr:nvPicPr>
        <xdr:cNvPr id="5773" name="Picture 2" descr="p17 4-WSG">
          <a:extLst>
            <a:ext uri="{FF2B5EF4-FFF2-40B4-BE49-F238E27FC236}">
              <a16:creationId xmlns:a16="http://schemas.microsoft.com/office/drawing/2014/main" id="{352E6EED-9027-E18C-8C18-918536D52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6000" contrast="1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13" t="70674" r="9375" b="18538"/>
        <a:stretch>
          <a:fillRect/>
        </a:stretch>
      </xdr:blipFill>
      <xdr:spPr bwMode="auto">
        <a:xfrm>
          <a:off x="1003300" y="3086100"/>
          <a:ext cx="44958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723900</xdr:colOff>
      <xdr:row>0</xdr:row>
      <xdr:rowOff>1206500</xdr:rowOff>
    </xdr:to>
    <xdr:pic>
      <xdr:nvPicPr>
        <xdr:cNvPr id="5774" name="Picture 3" descr="Komfortflow paper head">
          <a:extLst>
            <a:ext uri="{FF2B5EF4-FFF2-40B4-BE49-F238E27FC236}">
              <a16:creationId xmlns:a16="http://schemas.microsoft.com/office/drawing/2014/main" id="{D5170C24-58AE-DDBC-1AA2-AB415972A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591300" cy="120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0</xdr:row>
      <xdr:rowOff>1231900</xdr:rowOff>
    </xdr:to>
    <xdr:pic>
      <xdr:nvPicPr>
        <xdr:cNvPr id="19803" name="Picture 2" descr="Komfortflow paper head">
          <a:extLst>
            <a:ext uri="{FF2B5EF4-FFF2-40B4-BE49-F238E27FC236}">
              <a16:creationId xmlns:a16="http://schemas.microsoft.com/office/drawing/2014/main" id="{5AC8C921-AC1C-76DB-1309-9564D055C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29400" cy="123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127000</xdr:colOff>
      <xdr:row>4</xdr:row>
      <xdr:rowOff>127000</xdr:rowOff>
    </xdr:from>
    <xdr:to>
      <xdr:col>2</xdr:col>
      <xdr:colOff>800100</xdr:colOff>
      <xdr:row>4</xdr:row>
      <xdr:rowOff>1587500</xdr:rowOff>
    </xdr:to>
    <xdr:pic>
      <xdr:nvPicPr>
        <xdr:cNvPr id="19804" name="รูปภาพ 4">
          <a:extLst>
            <a:ext uri="{FF2B5EF4-FFF2-40B4-BE49-F238E27FC236}">
              <a16:creationId xmlns:a16="http://schemas.microsoft.com/office/drawing/2014/main" id="{285C58EF-3799-8073-F4DA-5471DF08A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60600"/>
          <a:ext cx="1689100" cy="146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0</xdr:colOff>
      <xdr:row>0</xdr:row>
      <xdr:rowOff>1295400</xdr:rowOff>
    </xdr:to>
    <xdr:pic>
      <xdr:nvPicPr>
        <xdr:cNvPr id="15964" name="Picture 3" descr="Komfortflow paper head">
          <a:extLst>
            <a:ext uri="{FF2B5EF4-FFF2-40B4-BE49-F238E27FC236}">
              <a16:creationId xmlns:a16="http://schemas.microsoft.com/office/drawing/2014/main" id="{A476F767-2CD3-1DB3-8A2D-CCF4B934A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9342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25400</xdr:colOff>
      <xdr:row>3</xdr:row>
      <xdr:rowOff>0</xdr:rowOff>
    </xdr:from>
    <xdr:to>
      <xdr:col>4</xdr:col>
      <xdr:colOff>596900</xdr:colOff>
      <xdr:row>4</xdr:row>
      <xdr:rowOff>0</xdr:rowOff>
    </xdr:to>
    <xdr:pic>
      <xdr:nvPicPr>
        <xdr:cNvPr id="15965" name="รูปภาพ 4">
          <a:extLst>
            <a:ext uri="{FF2B5EF4-FFF2-40B4-BE49-F238E27FC236}">
              <a16:creationId xmlns:a16="http://schemas.microsoft.com/office/drawing/2014/main" id="{23232F3F-294F-DEA6-A835-46EE90CB0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600" y="1905000"/>
          <a:ext cx="2438400" cy="214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444500</xdr:colOff>
      <xdr:row>2</xdr:row>
      <xdr:rowOff>127000</xdr:rowOff>
    </xdr:from>
    <xdr:to>
      <xdr:col>8</xdr:col>
      <xdr:colOff>50800</xdr:colOff>
      <xdr:row>4</xdr:row>
      <xdr:rowOff>12700</xdr:rowOff>
    </xdr:to>
    <xdr:pic>
      <xdr:nvPicPr>
        <xdr:cNvPr id="15966" name="รูปภาพ 5">
          <a:extLst>
            <a:ext uri="{FF2B5EF4-FFF2-40B4-BE49-F238E27FC236}">
              <a16:creationId xmlns:a16="http://schemas.microsoft.com/office/drawing/2014/main" id="{3FF8A287-778F-9A42-F551-A9201B9B8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03400"/>
          <a:ext cx="850900" cy="226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12700</xdr:colOff>
      <xdr:row>0</xdr:row>
      <xdr:rowOff>1155700</xdr:rowOff>
    </xdr:to>
    <xdr:pic>
      <xdr:nvPicPr>
        <xdr:cNvPr id="14952" name="Picture 2" descr="Komfortflow paper head">
          <a:extLst>
            <a:ext uri="{FF2B5EF4-FFF2-40B4-BE49-F238E27FC236}">
              <a16:creationId xmlns:a16="http://schemas.microsoft.com/office/drawing/2014/main" id="{693A297D-237D-10AF-98D9-3F375FC57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35700" cy="115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952500</xdr:colOff>
      <xdr:row>4</xdr:row>
      <xdr:rowOff>266700</xdr:rowOff>
    </xdr:from>
    <xdr:to>
      <xdr:col>3</xdr:col>
      <xdr:colOff>50800</xdr:colOff>
      <xdr:row>4</xdr:row>
      <xdr:rowOff>2057400</xdr:rowOff>
    </xdr:to>
    <xdr:pic>
      <xdr:nvPicPr>
        <xdr:cNvPr id="14953" name="รูปภาพ 3" descr="Louver SS304 -02 copy.jpg">
          <a:extLst>
            <a:ext uri="{FF2B5EF4-FFF2-40B4-BE49-F238E27FC236}">
              <a16:creationId xmlns:a16="http://schemas.microsoft.com/office/drawing/2014/main" id="{E95D7C38-3E20-2C3B-A5A7-FE53A3FE1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700" y="2400300"/>
          <a:ext cx="1854200" cy="179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698500</xdr:colOff>
      <xdr:row>4</xdr:row>
      <xdr:rowOff>190500</xdr:rowOff>
    </xdr:from>
    <xdr:to>
      <xdr:col>2</xdr:col>
      <xdr:colOff>609600</xdr:colOff>
      <xdr:row>4</xdr:row>
      <xdr:rowOff>1981200</xdr:rowOff>
    </xdr:to>
    <xdr:pic>
      <xdr:nvPicPr>
        <xdr:cNvPr id="14954" name="รูปภาพ 4" descr="Louver SS304 copy.jpg">
          <a:extLst>
            <a:ext uri="{FF2B5EF4-FFF2-40B4-BE49-F238E27FC236}">
              <a16:creationId xmlns:a16="http://schemas.microsoft.com/office/drawing/2014/main" id="{66720D0D-B1AC-B20B-67BF-01FEB1783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2324100"/>
          <a:ext cx="2019300" cy="179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4</xdr:row>
      <xdr:rowOff>139700</xdr:rowOff>
    </xdr:from>
    <xdr:to>
      <xdr:col>4</xdr:col>
      <xdr:colOff>0</xdr:colOff>
      <xdr:row>4</xdr:row>
      <xdr:rowOff>1066800</xdr:rowOff>
    </xdr:to>
    <xdr:pic>
      <xdr:nvPicPr>
        <xdr:cNvPr id="1465" name="Picture 4" descr="p05 ASD">
          <a:extLst>
            <a:ext uri="{FF2B5EF4-FFF2-40B4-BE49-F238E27FC236}">
              <a16:creationId xmlns:a16="http://schemas.microsoft.com/office/drawing/2014/main" id="{D95098C1-7495-B25B-752B-FC44CCD90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12000" contrast="3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13" t="21149" r="9375" b="65013"/>
        <a:stretch>
          <a:fillRect/>
        </a:stretch>
      </xdr:blipFill>
      <xdr:spPr bwMode="auto">
        <a:xfrm>
          <a:off x="1079500" y="2273300"/>
          <a:ext cx="4165600" cy="92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0</xdr:row>
      <xdr:rowOff>1231900</xdr:rowOff>
    </xdr:to>
    <xdr:pic>
      <xdr:nvPicPr>
        <xdr:cNvPr id="1466" name="Picture 5" descr="Komfortflow paper head">
          <a:extLst>
            <a:ext uri="{FF2B5EF4-FFF2-40B4-BE49-F238E27FC236}">
              <a16:creationId xmlns:a16="http://schemas.microsoft.com/office/drawing/2014/main" id="{B3E51F75-21AA-690E-F916-A72A32543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29400" cy="123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1066800</xdr:colOff>
      <xdr:row>4</xdr:row>
      <xdr:rowOff>25400</xdr:rowOff>
    </xdr:from>
    <xdr:to>
      <xdr:col>4</xdr:col>
      <xdr:colOff>101600</xdr:colOff>
      <xdr:row>4</xdr:row>
      <xdr:rowOff>939800</xdr:rowOff>
    </xdr:to>
    <xdr:pic>
      <xdr:nvPicPr>
        <xdr:cNvPr id="2483" name="Picture 1" descr="p07 CSD">
          <a:extLst>
            <a:ext uri="{FF2B5EF4-FFF2-40B4-BE49-F238E27FC236}">
              <a16:creationId xmlns:a16="http://schemas.microsoft.com/office/drawing/2014/main" id="{B0A7BDEE-1438-0998-2CD6-632426BCC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12000" contrast="3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03" t="21410" r="8594" b="65274"/>
        <a:stretch>
          <a:fillRect/>
        </a:stretch>
      </xdr:blipFill>
      <xdr:spPr bwMode="auto">
        <a:xfrm>
          <a:off x="1066800" y="2133600"/>
          <a:ext cx="42926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50800</xdr:colOff>
      <xdr:row>0</xdr:row>
      <xdr:rowOff>1231900</xdr:rowOff>
    </xdr:to>
    <xdr:pic>
      <xdr:nvPicPr>
        <xdr:cNvPr id="2484" name="Picture 2" descr="Komfortflow paper head">
          <a:extLst>
            <a:ext uri="{FF2B5EF4-FFF2-40B4-BE49-F238E27FC236}">
              <a16:creationId xmlns:a16="http://schemas.microsoft.com/office/drawing/2014/main" id="{8006A9E9-F838-6979-6391-9797BFE5D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29400" cy="123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4</xdr:row>
      <xdr:rowOff>12700</xdr:rowOff>
    </xdr:from>
    <xdr:to>
      <xdr:col>3</xdr:col>
      <xdr:colOff>330200</xdr:colOff>
      <xdr:row>4</xdr:row>
      <xdr:rowOff>1625600</xdr:rowOff>
    </xdr:to>
    <xdr:pic>
      <xdr:nvPicPr>
        <xdr:cNvPr id="3508" name="Picture 1" descr="p15 RD">
          <a:extLst>
            <a:ext uri="{FF2B5EF4-FFF2-40B4-BE49-F238E27FC236}">
              <a16:creationId xmlns:a16="http://schemas.microsoft.com/office/drawing/2014/main" id="{28676A06-6F98-5484-8806-181BC8C9A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-12000" contrast="3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28" t="21671" r="53125" b="54308"/>
        <a:stretch>
          <a:fillRect/>
        </a:stretch>
      </xdr:blipFill>
      <xdr:spPr bwMode="auto">
        <a:xfrm>
          <a:off x="2159000" y="2146300"/>
          <a:ext cx="1816100" cy="161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0</xdr:row>
      <xdr:rowOff>1231900</xdr:rowOff>
    </xdr:to>
    <xdr:pic>
      <xdr:nvPicPr>
        <xdr:cNvPr id="3509" name="Picture 2" descr="Komfortflow paper head">
          <a:extLst>
            <a:ext uri="{FF2B5EF4-FFF2-40B4-BE49-F238E27FC236}">
              <a16:creationId xmlns:a16="http://schemas.microsoft.com/office/drawing/2014/main" id="{73B596B6-E1C8-D778-7852-DF35EDD1B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29400" cy="123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0</xdr:row>
      <xdr:rowOff>1231900</xdr:rowOff>
    </xdr:to>
    <xdr:pic>
      <xdr:nvPicPr>
        <xdr:cNvPr id="13735" name="Picture 2" descr="Komfortflow paper head">
          <a:extLst>
            <a:ext uri="{FF2B5EF4-FFF2-40B4-BE49-F238E27FC236}">
              <a16:creationId xmlns:a16="http://schemas.microsoft.com/office/drawing/2014/main" id="{F38C899D-89F2-2942-9882-021195317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29400" cy="123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50800</xdr:colOff>
      <xdr:row>3</xdr:row>
      <xdr:rowOff>88900</xdr:rowOff>
    </xdr:from>
    <xdr:to>
      <xdr:col>3</xdr:col>
      <xdr:colOff>723900</xdr:colOff>
      <xdr:row>4</xdr:row>
      <xdr:rowOff>1778000</xdr:rowOff>
    </xdr:to>
    <xdr:pic>
      <xdr:nvPicPr>
        <xdr:cNvPr id="13736" name="รูปภาพ 4" descr="swirl.jpg">
          <a:extLst>
            <a:ext uri="{FF2B5EF4-FFF2-40B4-BE49-F238E27FC236}">
              <a16:creationId xmlns:a16="http://schemas.microsoft.com/office/drawing/2014/main" id="{0195B16C-F6CB-A5A4-9F0D-26E37430F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18" t="5750" r="5699" b="6958"/>
        <a:stretch>
          <a:fillRect/>
        </a:stretch>
      </xdr:blipFill>
      <xdr:spPr bwMode="auto">
        <a:xfrm>
          <a:off x="2159000" y="1993900"/>
          <a:ext cx="2209800" cy="191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25400</xdr:colOff>
      <xdr:row>0</xdr:row>
      <xdr:rowOff>1231900</xdr:rowOff>
    </xdr:to>
    <xdr:pic>
      <xdr:nvPicPr>
        <xdr:cNvPr id="8410" name="Picture 1" descr="Komfortflow paper head">
          <a:extLst>
            <a:ext uri="{FF2B5EF4-FFF2-40B4-BE49-F238E27FC236}">
              <a16:creationId xmlns:a16="http://schemas.microsoft.com/office/drawing/2014/main" id="{3191F1A6-2EB3-918C-6725-844F9EE15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553200" cy="123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0</xdr:colOff>
      <xdr:row>0</xdr:row>
      <xdr:rowOff>1295400</xdr:rowOff>
    </xdr:to>
    <xdr:pic>
      <xdr:nvPicPr>
        <xdr:cNvPr id="9434" name="Picture 1" descr="Komfortflow paper head">
          <a:extLst>
            <a:ext uri="{FF2B5EF4-FFF2-40B4-BE49-F238E27FC236}">
              <a16:creationId xmlns:a16="http://schemas.microsoft.com/office/drawing/2014/main" id="{83C0EAE7-E77D-B796-917A-887566CDF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9342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0</xdr:colOff>
      <xdr:row>0</xdr:row>
      <xdr:rowOff>1193800</xdr:rowOff>
    </xdr:to>
    <xdr:pic>
      <xdr:nvPicPr>
        <xdr:cNvPr id="10458" name="Picture 1" descr="Komfortflow paper head">
          <a:extLst>
            <a:ext uri="{FF2B5EF4-FFF2-40B4-BE49-F238E27FC236}">
              <a16:creationId xmlns:a16="http://schemas.microsoft.com/office/drawing/2014/main" id="{4ED4B282-5B9F-2A5C-D6A3-8134DC62B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00800" cy="1193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609600</xdr:colOff>
      <xdr:row>0</xdr:row>
      <xdr:rowOff>1295400</xdr:rowOff>
    </xdr:to>
    <xdr:pic>
      <xdr:nvPicPr>
        <xdr:cNvPr id="11482" name="Picture 1" descr="Komfortflow paper head">
          <a:extLst>
            <a:ext uri="{FF2B5EF4-FFF2-40B4-BE49-F238E27FC236}">
              <a16:creationId xmlns:a16="http://schemas.microsoft.com/office/drawing/2014/main" id="{1AE669AF-C834-C861-AB9D-D08EDFB76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9215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12700</xdr:colOff>
      <xdr:row>0</xdr:row>
      <xdr:rowOff>1155700</xdr:rowOff>
    </xdr:to>
    <xdr:pic>
      <xdr:nvPicPr>
        <xdr:cNvPr id="12724" name="Picture 2" descr="Komfortflow paper head">
          <a:extLst>
            <a:ext uri="{FF2B5EF4-FFF2-40B4-BE49-F238E27FC236}">
              <a16:creationId xmlns:a16="http://schemas.microsoft.com/office/drawing/2014/main" id="{622E51E6-5BD7-72F4-7AE1-80C921B93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35700" cy="1155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254000</xdr:colOff>
      <xdr:row>4</xdr:row>
      <xdr:rowOff>63500</xdr:rowOff>
    </xdr:from>
    <xdr:to>
      <xdr:col>2</xdr:col>
      <xdr:colOff>2387600</xdr:colOff>
      <xdr:row>4</xdr:row>
      <xdr:rowOff>2832100</xdr:rowOff>
    </xdr:to>
    <xdr:pic>
      <xdr:nvPicPr>
        <xdr:cNvPr id="12725" name="รูปภาพ 3" descr="New Jet 02.jpg">
          <a:extLst>
            <a:ext uri="{FF2B5EF4-FFF2-40B4-BE49-F238E27FC236}">
              <a16:creationId xmlns:a16="http://schemas.microsoft.com/office/drawing/2014/main" id="{4BE7B839-1F8B-8691-1733-EE6C44E2A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200" y="2197100"/>
          <a:ext cx="3149600" cy="276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486095</xdr:colOff>
      <xdr:row>8</xdr:row>
      <xdr:rowOff>0</xdr:rowOff>
    </xdr:from>
    <xdr:ext cx="2194703" cy="743217"/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1B8A3710-DC84-4470-FB2C-4BDF3FEEE5B3}"/>
            </a:ext>
          </a:extLst>
        </xdr:cNvPr>
        <xdr:cNvSpPr txBox="1"/>
      </xdr:nvSpPr>
      <xdr:spPr>
        <a:xfrm>
          <a:off x="16459873" y="1453444"/>
          <a:ext cx="2194703" cy="7432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4000">
              <a:solidFill>
                <a:srgbClr val="FF0000"/>
              </a:solidFill>
            </a:rPr>
            <a:t>ตารางเก่า</a:t>
          </a:r>
          <a:endParaRPr lang="en-US" sz="4000">
            <a:solidFill>
              <a:srgbClr val="FF0000"/>
            </a:solidFill>
          </a:endParaRPr>
        </a:p>
      </xdr:txBody>
    </xdr:sp>
    <xdr:clientData/>
  </xdr:oneCellAnchor>
  <xdr:oneCellAnchor>
    <xdr:from>
      <xdr:col>73</xdr:col>
      <xdr:colOff>534937</xdr:colOff>
      <xdr:row>8</xdr:row>
      <xdr:rowOff>142875</xdr:rowOff>
    </xdr:from>
    <xdr:ext cx="3725435" cy="743280"/>
    <xdr:sp macro="" textlink="">
      <xdr:nvSpPr>
        <xdr:cNvPr id="12" name="กล่องข้อความ 11">
          <a:extLst>
            <a:ext uri="{FF2B5EF4-FFF2-40B4-BE49-F238E27FC236}">
              <a16:creationId xmlns:a16="http://schemas.microsoft.com/office/drawing/2014/main" id="{DFAE4D35-9C7C-6C10-B90C-7405E74CFCAF}"/>
            </a:ext>
          </a:extLst>
        </xdr:cNvPr>
        <xdr:cNvSpPr txBox="1"/>
      </xdr:nvSpPr>
      <xdr:spPr>
        <a:xfrm>
          <a:off x="37279213" y="1534584"/>
          <a:ext cx="3748719" cy="7432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4000">
              <a:solidFill>
                <a:srgbClr val="FF0000"/>
              </a:solidFill>
            </a:rPr>
            <a:t>ตารางใหม่ (สูตร)</a:t>
          </a:r>
          <a:endParaRPr lang="en-US" sz="40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0</xdr:colOff>
      <xdr:row>0</xdr:row>
      <xdr:rowOff>25400</xdr:rowOff>
    </xdr:from>
    <xdr:to>
      <xdr:col>3</xdr:col>
      <xdr:colOff>381000</xdr:colOff>
      <xdr:row>4</xdr:row>
      <xdr:rowOff>88900</xdr:rowOff>
    </xdr:to>
    <xdr:pic>
      <xdr:nvPicPr>
        <xdr:cNvPr id="97396" name="รูปภาพ 5">
          <a:extLst>
            <a:ext uri="{FF2B5EF4-FFF2-40B4-BE49-F238E27FC236}">
              <a16:creationId xmlns:a16="http://schemas.microsoft.com/office/drawing/2014/main" id="{C4A7D818-DA01-1597-9C62-A9B9E2507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"/>
          <a:ext cx="1993900" cy="86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215900</xdr:colOff>
      <xdr:row>0</xdr:row>
      <xdr:rowOff>101600</xdr:rowOff>
    </xdr:from>
    <xdr:to>
      <xdr:col>14</xdr:col>
      <xdr:colOff>177800</xdr:colOff>
      <xdr:row>4</xdr:row>
      <xdr:rowOff>76200</xdr:rowOff>
    </xdr:to>
    <xdr:pic>
      <xdr:nvPicPr>
        <xdr:cNvPr id="97397" name="รูปภาพ 7">
          <a:extLst>
            <a:ext uri="{FF2B5EF4-FFF2-40B4-BE49-F238E27FC236}">
              <a16:creationId xmlns:a16="http://schemas.microsoft.com/office/drawing/2014/main" id="{23B62380-51BF-8215-60AB-F1EACB665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101600"/>
          <a:ext cx="1003300" cy="774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53</xdr:col>
      <xdr:colOff>525942</xdr:colOff>
      <xdr:row>8</xdr:row>
      <xdr:rowOff>1</xdr:rowOff>
    </xdr:from>
    <xdr:ext cx="931024" cy="718466"/>
    <xdr:sp macro="" textlink="">
      <xdr:nvSpPr>
        <xdr:cNvPr id="6" name="กล่องข้อความ 5">
          <a:extLst>
            <a:ext uri="{FF2B5EF4-FFF2-40B4-BE49-F238E27FC236}">
              <a16:creationId xmlns:a16="http://schemas.microsoft.com/office/drawing/2014/main" id="{5CBEDAF1-2830-1B16-FBE8-404B59E78346}"/>
            </a:ext>
          </a:extLst>
        </xdr:cNvPr>
        <xdr:cNvSpPr txBox="1"/>
      </xdr:nvSpPr>
      <xdr:spPr>
        <a:xfrm>
          <a:off x="27122918" y="1391710"/>
          <a:ext cx="931024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000">
              <a:solidFill>
                <a:srgbClr val="FF0000"/>
              </a:solidFill>
            </a:rPr>
            <a:t>Diff</a:t>
          </a:r>
        </a:p>
      </xdr:txBody>
    </xdr:sp>
    <xdr:clientData/>
  </xdr:oneCellAnchor>
  <xdr:oneCellAnchor>
    <xdr:from>
      <xdr:col>0</xdr:col>
      <xdr:colOff>91550</xdr:colOff>
      <xdr:row>50</xdr:row>
      <xdr:rowOff>123829</xdr:rowOff>
    </xdr:from>
    <xdr:ext cx="2478720" cy="1449916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51AF9C9A-C586-7B85-DFE0-6F982EDFECC1}"/>
            </a:ext>
          </a:extLst>
        </xdr:cNvPr>
        <xdr:cNvSpPr txBox="1"/>
      </xdr:nvSpPr>
      <xdr:spPr>
        <a:xfrm>
          <a:off x="74087" y="7799919"/>
          <a:ext cx="2487080" cy="1449916"/>
        </a:xfrm>
        <a:prstGeom prst="rect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th-TH" sz="1200" b="1" u="sng" baseline="0">
              <a:latin typeface="Browallia New" panose="020B0604020202020204" pitchFamily="34" charset="-34"/>
              <a:cs typeface="Browallia New" panose="020B0604020202020204" pitchFamily="34" charset="-34"/>
            </a:rPr>
            <a:t>หมายเหตุ</a:t>
          </a:r>
        </a:p>
        <a:p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รุ่น </a:t>
          </a:r>
          <a:r>
            <a:rPr lang="en-US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VD-G</a:t>
          </a:r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 มือหมุน ชุดละ 600 บาท</a:t>
          </a:r>
        </a:p>
        <a:p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รุ่น </a:t>
          </a:r>
          <a:r>
            <a:rPr lang="en-US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VD-M </a:t>
          </a:r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ขนาดไม่เกิน </a:t>
          </a:r>
          <a:r>
            <a:rPr lang="en-US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40"x40" </a:t>
          </a:r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หรือ 1000</a:t>
          </a:r>
          <a:r>
            <a:rPr lang="en-US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x</a:t>
          </a:r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1000 มม.</a:t>
          </a:r>
        </a:p>
        <a:p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มอเตอร์</a:t>
          </a:r>
          <a:r>
            <a:rPr lang="en-US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 On/Off = 6</a:t>
          </a:r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,</a:t>
          </a:r>
          <a:r>
            <a:rPr lang="en-US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000</a:t>
          </a:r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 บาท</a:t>
          </a:r>
          <a:b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</a:br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มอเตอร์ </a:t>
          </a:r>
          <a:r>
            <a:rPr lang="en-US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Modulating = 8,000 </a:t>
          </a:r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บาท</a:t>
          </a:r>
        </a:p>
        <a:p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มอเตอร์ </a:t>
          </a:r>
          <a:r>
            <a:rPr lang="en-US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Spring Return = 9,000 </a:t>
          </a:r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บาท</a:t>
          </a:r>
        </a:p>
        <a:p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มอเตอร์ </a:t>
          </a:r>
          <a:r>
            <a:rPr lang="en-US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Spring Return + Modulating = 11,000 </a:t>
          </a:r>
          <a:r>
            <a:rPr lang="th-TH" sz="1200" baseline="0">
              <a:latin typeface="Browallia New" panose="020B0604020202020204" pitchFamily="34" charset="-34"/>
              <a:cs typeface="Browallia New" panose="020B0604020202020204" pitchFamily="34" charset="-34"/>
            </a:rPr>
            <a:t>บาท</a:t>
          </a:r>
          <a:endParaRPr lang="en-US" sz="1200">
            <a:latin typeface="Browallia New" panose="020B0604020202020204" pitchFamily="34" charset="-34"/>
            <a:cs typeface="Browallia New" panose="020B0604020202020204" pitchFamily="34" charset="-34"/>
          </a:endParaRPr>
        </a:p>
      </xdr:txBody>
    </xdr:sp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0</xdr:row>
      <xdr:rowOff>1206500</xdr:rowOff>
    </xdr:to>
    <xdr:pic>
      <xdr:nvPicPr>
        <xdr:cNvPr id="18181" name="Picture 3" descr="Komfortflow paper head">
          <a:extLst>
            <a:ext uri="{FF2B5EF4-FFF2-40B4-BE49-F238E27FC236}">
              <a16:creationId xmlns:a16="http://schemas.microsoft.com/office/drawing/2014/main" id="{C2EF95FF-3C81-A4AA-402B-5A031FD45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946900" cy="120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419100</xdr:colOff>
      <xdr:row>4</xdr:row>
      <xdr:rowOff>63500</xdr:rowOff>
    </xdr:from>
    <xdr:to>
      <xdr:col>5</xdr:col>
      <xdr:colOff>228600</xdr:colOff>
      <xdr:row>4</xdr:row>
      <xdr:rowOff>1155700</xdr:rowOff>
    </xdr:to>
    <xdr:pic>
      <xdr:nvPicPr>
        <xdr:cNvPr id="18182" name="รูปภาพ 5">
          <a:extLst>
            <a:ext uri="{FF2B5EF4-FFF2-40B4-BE49-F238E27FC236}">
              <a16:creationId xmlns:a16="http://schemas.microsoft.com/office/drawing/2014/main" id="{41E3E06D-C006-1E86-9F82-065649F19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" y="2019300"/>
          <a:ext cx="18923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469900</xdr:colOff>
      <xdr:row>5</xdr:row>
      <xdr:rowOff>88900</xdr:rowOff>
    </xdr:from>
    <xdr:to>
      <xdr:col>5</xdr:col>
      <xdr:colOff>203200</xdr:colOff>
      <xdr:row>10</xdr:row>
      <xdr:rowOff>203200</xdr:rowOff>
    </xdr:to>
    <xdr:pic>
      <xdr:nvPicPr>
        <xdr:cNvPr id="18183" name="รูปภาพ 13">
          <a:extLst>
            <a:ext uri="{FF2B5EF4-FFF2-40B4-BE49-F238E27FC236}">
              <a16:creationId xmlns:a16="http://schemas.microsoft.com/office/drawing/2014/main" id="{D6A85013-0701-3128-8E09-EAB7BCB56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500" y="3314700"/>
          <a:ext cx="18161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12700</xdr:colOff>
      <xdr:row>4</xdr:row>
      <xdr:rowOff>0</xdr:rowOff>
    </xdr:from>
    <xdr:to>
      <xdr:col>10</xdr:col>
      <xdr:colOff>12700</xdr:colOff>
      <xdr:row>10</xdr:row>
      <xdr:rowOff>165100</xdr:rowOff>
    </xdr:to>
    <xdr:pic>
      <xdr:nvPicPr>
        <xdr:cNvPr id="18184" name="รูปภาพ 4">
          <a:extLst>
            <a:ext uri="{FF2B5EF4-FFF2-40B4-BE49-F238E27FC236}">
              <a16:creationId xmlns:a16="http://schemas.microsoft.com/office/drawing/2014/main" id="{32A1F5C8-48B9-811B-4E2E-26E3CE43E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47" t="4662" r="7410" b="5086"/>
        <a:stretch>
          <a:fillRect/>
        </a:stretch>
      </xdr:blipFill>
      <xdr:spPr bwMode="auto">
        <a:xfrm>
          <a:off x="3873500" y="1955800"/>
          <a:ext cx="1562100" cy="257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0</xdr:colOff>
      <xdr:row>0</xdr:row>
      <xdr:rowOff>1295400</xdr:rowOff>
    </xdr:to>
    <xdr:pic>
      <xdr:nvPicPr>
        <xdr:cNvPr id="19192" name="Picture 3" descr="Komfortflow paper head">
          <a:extLst>
            <a:ext uri="{FF2B5EF4-FFF2-40B4-BE49-F238E27FC236}">
              <a16:creationId xmlns:a16="http://schemas.microsoft.com/office/drawing/2014/main" id="{C2114EBF-D67B-A5B1-7026-56D5C3DC9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9342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127000</xdr:colOff>
      <xdr:row>2</xdr:row>
      <xdr:rowOff>203200</xdr:rowOff>
    </xdr:from>
    <xdr:to>
      <xdr:col>4</xdr:col>
      <xdr:colOff>50800</xdr:colOff>
      <xdr:row>3</xdr:row>
      <xdr:rowOff>1028700</xdr:rowOff>
    </xdr:to>
    <xdr:pic>
      <xdr:nvPicPr>
        <xdr:cNvPr id="19193" name="รูปภาพ 7">
          <a:extLst>
            <a:ext uri="{FF2B5EF4-FFF2-40B4-BE49-F238E27FC236}">
              <a16:creationId xmlns:a16="http://schemas.microsoft.com/office/drawing/2014/main" id="{6AA72D85-FBF3-88EA-00D1-4835A273D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239" b="22137"/>
        <a:stretch>
          <a:fillRect/>
        </a:stretch>
      </xdr:blipFill>
      <xdr:spPr bwMode="auto">
        <a:xfrm>
          <a:off x="838200" y="1879600"/>
          <a:ext cx="1790700" cy="1054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50800</xdr:colOff>
      <xdr:row>2</xdr:row>
      <xdr:rowOff>190500</xdr:rowOff>
    </xdr:from>
    <xdr:to>
      <xdr:col>7</xdr:col>
      <xdr:colOff>609600</xdr:colOff>
      <xdr:row>3</xdr:row>
      <xdr:rowOff>1041400</xdr:rowOff>
    </xdr:to>
    <xdr:pic>
      <xdr:nvPicPr>
        <xdr:cNvPr id="19194" name="รูปภาพ 9">
          <a:extLst>
            <a:ext uri="{FF2B5EF4-FFF2-40B4-BE49-F238E27FC236}">
              <a16:creationId xmlns:a16="http://schemas.microsoft.com/office/drawing/2014/main" id="{24C5988E-1BC3-83CC-62C0-21B23177D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38" t="16428" r="3674" b="24603"/>
        <a:stretch>
          <a:fillRect/>
        </a:stretch>
      </xdr:blipFill>
      <xdr:spPr bwMode="auto">
        <a:xfrm>
          <a:off x="3251200" y="1866900"/>
          <a:ext cx="1803400" cy="1079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76200</xdr:colOff>
      <xdr:row>2</xdr:row>
      <xdr:rowOff>177800</xdr:rowOff>
    </xdr:from>
    <xdr:to>
      <xdr:col>9</xdr:col>
      <xdr:colOff>457200</xdr:colOff>
      <xdr:row>4</xdr:row>
      <xdr:rowOff>0</xdr:rowOff>
    </xdr:to>
    <xdr:pic>
      <xdr:nvPicPr>
        <xdr:cNvPr id="19195" name="รูปภาพ 11">
          <a:extLst>
            <a:ext uri="{FF2B5EF4-FFF2-40B4-BE49-F238E27FC236}">
              <a16:creationId xmlns:a16="http://schemas.microsoft.com/office/drawing/2014/main" id="{75E2B54C-A094-883C-AD80-6767F8077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234" t="29735" r="6566" b="25378"/>
        <a:stretch>
          <a:fillRect/>
        </a:stretch>
      </xdr:blipFill>
      <xdr:spPr bwMode="auto">
        <a:xfrm>
          <a:off x="5143500" y="1854200"/>
          <a:ext cx="1003300" cy="109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9A15E-BFBD-6F41-B802-FC10F6E3058D}">
  <sheetPr>
    <tabColor theme="5" tint="0.79998168889431442"/>
  </sheetPr>
  <dimension ref="A1:AS24"/>
  <sheetViews>
    <sheetView zoomScale="159" zoomScaleNormal="100" workbookViewId="0">
      <selection activeCell="B10" sqref="B10"/>
    </sheetView>
  </sheetViews>
  <sheetFormatPr baseColWidth="10" defaultColWidth="9" defaultRowHeight="16" x14ac:dyDescent="0.15"/>
  <cols>
    <col min="1" max="1" width="18.33203125" style="295" customWidth="1"/>
    <col min="2" max="2" width="23.1640625" style="295" customWidth="1"/>
    <col min="3" max="3" width="16.83203125" style="295" customWidth="1"/>
    <col min="4" max="5" width="4.6640625" style="296" customWidth="1"/>
    <col min="6" max="6" width="2.33203125" style="296" customWidth="1"/>
    <col min="7" max="8" width="4.6640625" style="296" customWidth="1"/>
    <col min="9" max="9" width="2.33203125" style="296" customWidth="1"/>
    <col min="10" max="11" width="4.6640625" style="296" customWidth="1"/>
    <col min="12" max="12" width="2.33203125" style="296" customWidth="1"/>
    <col min="13" max="13" width="4.6640625" style="296" customWidth="1"/>
    <col min="14" max="16" width="5.5" style="296" customWidth="1"/>
    <col min="17" max="17" width="5.5" style="295" customWidth="1"/>
    <col min="18" max="19" width="7.1640625" style="296" customWidth="1"/>
    <col min="20" max="20" width="5.6640625" style="297" customWidth="1"/>
    <col min="21" max="23" width="5.6640625" style="296" customWidth="1"/>
    <col min="24" max="46" width="4.6640625" style="296" customWidth="1"/>
    <col min="47" max="16384" width="9" style="296"/>
  </cols>
  <sheetData>
    <row r="1" spans="1:45" s="297" customFormat="1" x14ac:dyDescent="0.15">
      <c r="A1" s="297" t="s">
        <v>411</v>
      </c>
      <c r="B1" s="295" t="s">
        <v>408</v>
      </c>
      <c r="C1" s="295" t="s">
        <v>410</v>
      </c>
      <c r="D1" s="295"/>
      <c r="E1" s="296"/>
      <c r="F1" s="296"/>
      <c r="G1" s="296"/>
      <c r="H1" s="296"/>
      <c r="I1" s="296"/>
      <c r="J1" s="296"/>
      <c r="K1" s="296"/>
      <c r="V1" s="296"/>
      <c r="W1" s="296"/>
      <c r="X1" s="296"/>
      <c r="Y1" s="296"/>
      <c r="Z1" s="296"/>
      <c r="AA1" s="296"/>
      <c r="AB1" s="296"/>
      <c r="AC1" s="296"/>
      <c r="AD1" s="296"/>
      <c r="AE1" s="296"/>
      <c r="AF1" s="296"/>
      <c r="AG1" s="296"/>
      <c r="AH1" s="296"/>
      <c r="AI1" s="296"/>
      <c r="AJ1" s="296"/>
      <c r="AK1" s="296"/>
      <c r="AL1" s="296"/>
      <c r="AM1" s="296"/>
      <c r="AN1" s="296"/>
      <c r="AO1" s="296"/>
      <c r="AP1" s="296"/>
      <c r="AQ1" s="296"/>
      <c r="AR1" s="296"/>
      <c r="AS1" s="296"/>
    </row>
    <row r="2" spans="1:45" s="297" customFormat="1" x14ac:dyDescent="0.15">
      <c r="A2" s="297">
        <v>1</v>
      </c>
      <c r="B2" s="295" t="s">
        <v>409</v>
      </c>
      <c r="C2" s="295" t="s">
        <v>84</v>
      </c>
      <c r="D2" s="295"/>
      <c r="E2" s="296"/>
      <c r="F2" s="296"/>
      <c r="G2" s="296"/>
      <c r="H2" s="296"/>
      <c r="I2" s="296"/>
      <c r="J2" s="296"/>
      <c r="K2" s="296"/>
      <c r="V2" s="296"/>
      <c r="W2" s="296"/>
      <c r="X2" s="296"/>
      <c r="Y2" s="296"/>
      <c r="Z2" s="296"/>
      <c r="AA2" s="296"/>
      <c r="AB2" s="296"/>
      <c r="AC2" s="296"/>
      <c r="AD2" s="296"/>
      <c r="AE2" s="296"/>
      <c r="AF2" s="296"/>
      <c r="AG2" s="296"/>
      <c r="AH2" s="296"/>
      <c r="AI2" s="296"/>
      <c r="AJ2" s="296"/>
      <c r="AK2" s="296"/>
      <c r="AL2" s="296"/>
      <c r="AM2" s="296"/>
      <c r="AN2" s="296"/>
      <c r="AO2" s="296"/>
      <c r="AP2" s="296"/>
      <c r="AQ2" s="296"/>
      <c r="AR2" s="296"/>
      <c r="AS2" s="296"/>
    </row>
    <row r="3" spans="1:45" s="297" customFormat="1" x14ac:dyDescent="0.15">
      <c r="A3" s="295">
        <v>1</v>
      </c>
      <c r="B3" s="295" t="s">
        <v>409</v>
      </c>
      <c r="C3" s="295" t="s">
        <v>412</v>
      </c>
      <c r="D3" s="296"/>
      <c r="E3" s="296"/>
      <c r="F3" s="296"/>
      <c r="G3" s="296"/>
      <c r="H3" s="296"/>
      <c r="I3" s="296"/>
      <c r="J3" s="296"/>
      <c r="U3" s="296"/>
      <c r="V3" s="296"/>
      <c r="W3" s="296"/>
      <c r="X3" s="296"/>
      <c r="Y3" s="296"/>
      <c r="Z3" s="296"/>
      <c r="AA3" s="296"/>
      <c r="AB3" s="296"/>
      <c r="AC3" s="296"/>
      <c r="AD3" s="296"/>
      <c r="AE3" s="296"/>
      <c r="AF3" s="296"/>
      <c r="AG3" s="296"/>
      <c r="AH3" s="296"/>
      <c r="AI3" s="296"/>
      <c r="AJ3" s="296"/>
      <c r="AK3" s="296"/>
      <c r="AL3" s="296"/>
      <c r="AM3" s="296"/>
      <c r="AN3" s="296"/>
      <c r="AO3" s="296"/>
      <c r="AP3" s="296"/>
      <c r="AQ3" s="296"/>
      <c r="AR3" s="296"/>
    </row>
    <row r="4" spans="1:45" s="297" customFormat="1" x14ac:dyDescent="0.15">
      <c r="A4" s="295">
        <v>1</v>
      </c>
      <c r="B4" s="295" t="s">
        <v>409</v>
      </c>
      <c r="C4" s="295"/>
      <c r="D4" s="296"/>
      <c r="E4" s="296"/>
      <c r="F4" s="296"/>
      <c r="G4" s="296"/>
      <c r="H4" s="296"/>
      <c r="I4" s="296"/>
      <c r="J4" s="296"/>
      <c r="U4" s="296"/>
      <c r="V4" s="296"/>
      <c r="W4" s="296"/>
      <c r="X4" s="296"/>
      <c r="Y4" s="296"/>
      <c r="Z4" s="296"/>
      <c r="AA4" s="296"/>
      <c r="AB4" s="296"/>
      <c r="AC4" s="296"/>
      <c r="AD4" s="296"/>
      <c r="AE4" s="296"/>
      <c r="AF4" s="296"/>
      <c r="AG4" s="296"/>
      <c r="AH4" s="296"/>
      <c r="AI4" s="296"/>
      <c r="AJ4" s="296"/>
      <c r="AK4" s="296"/>
      <c r="AL4" s="296"/>
      <c r="AM4" s="296"/>
      <c r="AN4" s="296"/>
      <c r="AO4" s="296"/>
      <c r="AP4" s="296"/>
      <c r="AQ4" s="296"/>
      <c r="AR4" s="296"/>
    </row>
    <row r="5" spans="1:45" s="297" customFormat="1" x14ac:dyDescent="0.15">
      <c r="A5" s="295"/>
      <c r="B5" s="295"/>
      <c r="C5" s="295"/>
      <c r="D5" s="296"/>
      <c r="E5" s="296"/>
      <c r="F5" s="296"/>
      <c r="G5" s="296"/>
      <c r="H5" s="296"/>
      <c r="I5" s="296"/>
      <c r="J5" s="296"/>
      <c r="U5" s="296"/>
      <c r="V5" s="296"/>
      <c r="W5" s="296"/>
      <c r="X5" s="296"/>
      <c r="Y5" s="296"/>
      <c r="Z5" s="296"/>
      <c r="AA5" s="296"/>
      <c r="AB5" s="296"/>
      <c r="AC5" s="296"/>
      <c r="AD5" s="296"/>
      <c r="AE5" s="296"/>
      <c r="AF5" s="296"/>
      <c r="AG5" s="296"/>
      <c r="AH5" s="296"/>
      <c r="AI5" s="296"/>
      <c r="AJ5" s="296"/>
      <c r="AK5" s="296"/>
      <c r="AL5" s="296"/>
      <c r="AM5" s="296"/>
      <c r="AN5" s="296"/>
      <c r="AO5" s="296"/>
      <c r="AP5" s="296"/>
      <c r="AQ5" s="296"/>
      <c r="AR5" s="296"/>
    </row>
    <row r="6" spans="1:45" s="297" customFormat="1" x14ac:dyDescent="0.15">
      <c r="A6" s="295"/>
      <c r="B6" s="295"/>
      <c r="C6" s="295"/>
      <c r="D6" s="296"/>
      <c r="E6" s="296"/>
      <c r="F6" s="296"/>
      <c r="G6" s="296"/>
      <c r="H6" s="296"/>
      <c r="I6" s="296"/>
      <c r="J6" s="296"/>
      <c r="U6" s="296"/>
      <c r="V6" s="296"/>
      <c r="W6" s="296"/>
      <c r="X6" s="296"/>
      <c r="Y6" s="296"/>
      <c r="Z6" s="296"/>
      <c r="AA6" s="296"/>
      <c r="AB6" s="296"/>
      <c r="AC6" s="296"/>
      <c r="AD6" s="296"/>
      <c r="AE6" s="296"/>
      <c r="AF6" s="296"/>
      <c r="AG6" s="296"/>
      <c r="AH6" s="296"/>
      <c r="AI6" s="296"/>
      <c r="AJ6" s="296"/>
      <c r="AK6" s="296"/>
      <c r="AL6" s="296"/>
      <c r="AM6" s="296"/>
      <c r="AN6" s="296"/>
      <c r="AO6" s="296"/>
      <c r="AP6" s="296"/>
      <c r="AQ6" s="296"/>
      <c r="AR6" s="296"/>
    </row>
    <row r="7" spans="1:45" s="297" customFormat="1" x14ac:dyDescent="0.15">
      <c r="A7" s="295"/>
      <c r="B7" s="295"/>
      <c r="C7" s="295"/>
      <c r="D7" s="296"/>
      <c r="E7" s="296"/>
      <c r="F7" s="296"/>
      <c r="G7" s="296"/>
      <c r="H7" s="296"/>
      <c r="I7" s="296"/>
      <c r="J7" s="296"/>
      <c r="U7" s="296"/>
      <c r="V7" s="296"/>
      <c r="W7" s="296"/>
      <c r="X7" s="296"/>
      <c r="Y7" s="296"/>
      <c r="Z7" s="296"/>
      <c r="AA7" s="296"/>
      <c r="AB7" s="296"/>
      <c r="AC7" s="296"/>
      <c r="AD7" s="296"/>
      <c r="AE7" s="296"/>
      <c r="AF7" s="296"/>
      <c r="AG7" s="296"/>
      <c r="AH7" s="296"/>
      <c r="AI7" s="296"/>
      <c r="AJ7" s="296"/>
      <c r="AK7" s="296"/>
      <c r="AL7" s="296"/>
      <c r="AM7" s="296"/>
      <c r="AN7" s="296"/>
      <c r="AO7" s="296"/>
      <c r="AP7" s="296"/>
      <c r="AQ7" s="296"/>
      <c r="AR7" s="296"/>
    </row>
    <row r="8" spans="1:45" s="297" customFormat="1" x14ac:dyDescent="0.15">
      <c r="A8" s="295"/>
      <c r="B8" s="295"/>
      <c r="C8" s="295"/>
      <c r="D8" s="296"/>
      <c r="E8" s="296"/>
      <c r="F8" s="296"/>
      <c r="G8" s="296"/>
      <c r="H8" s="296"/>
      <c r="I8" s="296"/>
      <c r="K8" s="296"/>
      <c r="L8" s="296"/>
      <c r="M8" s="296"/>
      <c r="N8" s="296"/>
      <c r="O8" s="296"/>
      <c r="P8" s="296"/>
      <c r="Q8" s="296"/>
      <c r="R8" s="296"/>
      <c r="S8" s="296"/>
      <c r="T8" s="296"/>
      <c r="U8" s="296"/>
      <c r="V8" s="296"/>
      <c r="W8" s="296"/>
      <c r="X8" s="296"/>
      <c r="Y8" s="296"/>
      <c r="Z8" s="296"/>
      <c r="AA8" s="296"/>
      <c r="AB8" s="296"/>
      <c r="AC8" s="296"/>
      <c r="AD8" s="296"/>
      <c r="AE8" s="296"/>
      <c r="AF8" s="296"/>
      <c r="AG8" s="296"/>
      <c r="AH8" s="296"/>
    </row>
    <row r="9" spans="1:45" s="297" customFormat="1" x14ac:dyDescent="0.15">
      <c r="A9" s="295"/>
      <c r="B9" s="295"/>
      <c r="C9" s="295"/>
      <c r="D9" s="296"/>
      <c r="E9" s="296"/>
      <c r="F9" s="296"/>
      <c r="G9" s="296"/>
      <c r="H9" s="296"/>
      <c r="I9" s="296"/>
      <c r="K9" s="296"/>
      <c r="L9" s="296"/>
      <c r="M9" s="296"/>
      <c r="N9" s="296"/>
      <c r="O9" s="296"/>
      <c r="P9" s="296"/>
      <c r="Q9" s="296"/>
      <c r="R9" s="296"/>
      <c r="S9" s="296"/>
      <c r="T9" s="296"/>
      <c r="U9" s="296"/>
      <c r="V9" s="296"/>
      <c r="W9" s="296"/>
      <c r="X9" s="296"/>
      <c r="Y9" s="296"/>
      <c r="Z9" s="296"/>
      <c r="AA9" s="296"/>
      <c r="AB9" s="296"/>
      <c r="AC9" s="296"/>
      <c r="AD9" s="296"/>
      <c r="AE9" s="296"/>
      <c r="AF9" s="296"/>
      <c r="AG9" s="296"/>
      <c r="AH9" s="296"/>
    </row>
    <row r="10" spans="1:45" s="297" customFormat="1" x14ac:dyDescent="0.15">
      <c r="A10" s="295"/>
      <c r="B10" s="295"/>
      <c r="C10" s="295"/>
      <c r="D10" s="296"/>
      <c r="E10" s="296"/>
      <c r="F10" s="296"/>
      <c r="G10" s="303"/>
      <c r="H10" s="296"/>
      <c r="I10" s="296"/>
      <c r="K10" s="296"/>
      <c r="L10" s="296"/>
      <c r="M10" s="296"/>
      <c r="N10" s="296"/>
      <c r="O10" s="296"/>
      <c r="P10" s="296"/>
      <c r="Q10" s="296"/>
      <c r="R10" s="296"/>
      <c r="S10" s="296"/>
      <c r="T10" s="296"/>
      <c r="U10" s="296"/>
      <c r="V10" s="296"/>
      <c r="W10" s="296"/>
      <c r="X10" s="296"/>
      <c r="Y10" s="296"/>
      <c r="Z10" s="296"/>
      <c r="AA10" s="296"/>
      <c r="AB10" s="296"/>
      <c r="AC10" s="296"/>
      <c r="AD10" s="296"/>
      <c r="AE10" s="296"/>
      <c r="AF10" s="296"/>
      <c r="AG10" s="296"/>
      <c r="AH10" s="296"/>
    </row>
    <row r="11" spans="1:45" x14ac:dyDescent="0.15">
      <c r="J11" s="297"/>
      <c r="Q11" s="296"/>
      <c r="T11" s="296"/>
    </row>
    <row r="24" spans="14:21" ht="33" x14ac:dyDescent="0.15">
      <c r="N24" s="391"/>
      <c r="O24" s="391"/>
      <c r="P24" s="391"/>
      <c r="Q24" s="391"/>
      <c r="R24" s="391"/>
      <c r="S24" s="391"/>
      <c r="T24" s="391"/>
      <c r="U24" s="390"/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DC880-7495-504C-9830-CD9C7C04F9BD}">
  <sheetPr>
    <tabColor theme="5" tint="0.79998168889431442"/>
  </sheetPr>
  <dimension ref="A1:C2"/>
  <sheetViews>
    <sheetView tabSelected="1" zoomScale="133" workbookViewId="0">
      <selection activeCell="C8" sqref="C8"/>
    </sheetView>
  </sheetViews>
  <sheetFormatPr baseColWidth="10" defaultRowHeight="13" x14ac:dyDescent="0.15"/>
  <cols>
    <col min="2" max="2" width="16.1640625" customWidth="1"/>
    <col min="3" max="3" width="21" customWidth="1"/>
  </cols>
  <sheetData>
    <row r="1" spans="1:3" x14ac:dyDescent="0.15">
      <c r="A1" s="396" t="s">
        <v>413</v>
      </c>
      <c r="B1" s="397" t="s">
        <v>414</v>
      </c>
      <c r="C1" s="398" t="s">
        <v>410</v>
      </c>
    </row>
    <row r="2" spans="1:3" x14ac:dyDescent="0.15">
      <c r="A2" s="399">
        <v>1</v>
      </c>
      <c r="B2" s="400" t="s">
        <v>409</v>
      </c>
      <c r="C2" s="401" t="s">
        <v>415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960F0-D5EE-4F47-ABD5-6C92B12C7B03}">
  <sheetPr>
    <tabColor theme="5" tint="0.79998168889431442"/>
  </sheetPr>
  <dimension ref="A1:AX55"/>
  <sheetViews>
    <sheetView zoomScaleNormal="100" workbookViewId="0">
      <selection activeCell="V49" sqref="V49"/>
    </sheetView>
  </sheetViews>
  <sheetFormatPr baseColWidth="10" defaultColWidth="9" defaultRowHeight="16" x14ac:dyDescent="0.15"/>
  <cols>
    <col min="1" max="2" width="4.6640625" style="295" customWidth="1"/>
    <col min="3" max="3" width="2.33203125" style="295" customWidth="1"/>
    <col min="4" max="5" width="4.6640625" style="296" customWidth="1"/>
    <col min="6" max="6" width="2.33203125" style="296" customWidth="1"/>
    <col min="7" max="8" width="4.6640625" style="296" customWidth="1"/>
    <col min="9" max="9" width="2.33203125" style="296" customWidth="1"/>
    <col min="10" max="11" width="4.6640625" style="296" customWidth="1"/>
    <col min="12" max="12" width="2.33203125" style="296" customWidth="1"/>
    <col min="13" max="13" width="4.6640625" style="296" customWidth="1"/>
    <col min="14" max="16" width="5.5" style="296" customWidth="1"/>
    <col min="17" max="17" width="5.5" style="295" customWidth="1"/>
    <col min="18" max="19" width="7.1640625" style="296" customWidth="1"/>
    <col min="20" max="20" width="5.6640625" style="297" customWidth="1"/>
    <col min="21" max="23" width="5.6640625" style="296" customWidth="1"/>
    <col min="24" max="46" width="4.6640625" style="296" customWidth="1"/>
    <col min="47" max="16384" width="9" style="296"/>
  </cols>
  <sheetData>
    <row r="1" spans="1:45" s="297" customFormat="1" x14ac:dyDescent="0.15">
      <c r="A1" s="295"/>
      <c r="B1" s="295"/>
      <c r="C1" s="295"/>
      <c r="D1" s="296"/>
      <c r="E1" s="296"/>
      <c r="F1" s="296"/>
      <c r="G1" s="296"/>
      <c r="H1" s="296"/>
      <c r="I1" s="296"/>
      <c r="J1" s="296"/>
      <c r="U1" s="296"/>
      <c r="V1" s="296"/>
      <c r="W1" s="296"/>
      <c r="X1" s="296"/>
      <c r="Y1" s="296"/>
      <c r="Z1" s="296"/>
      <c r="AA1" s="296"/>
      <c r="AB1" s="296"/>
      <c r="AC1" s="296"/>
      <c r="AD1" s="296"/>
      <c r="AE1" s="296"/>
      <c r="AF1" s="296"/>
      <c r="AG1" s="296"/>
      <c r="AH1" s="296"/>
      <c r="AI1" s="296"/>
      <c r="AJ1" s="296"/>
      <c r="AK1" s="296"/>
      <c r="AL1" s="296"/>
      <c r="AM1" s="296"/>
      <c r="AN1" s="296"/>
      <c r="AO1" s="296"/>
      <c r="AP1" s="296"/>
      <c r="AQ1" s="296"/>
      <c r="AR1" s="296"/>
    </row>
    <row r="2" spans="1:45" s="297" customFormat="1" x14ac:dyDescent="0.15">
      <c r="A2" s="295"/>
      <c r="B2" s="295"/>
      <c r="C2" s="295"/>
      <c r="D2" s="296"/>
      <c r="E2" s="296"/>
      <c r="F2" s="296"/>
      <c r="G2" s="296"/>
      <c r="H2" s="296"/>
      <c r="I2" s="296"/>
      <c r="J2" s="296"/>
      <c r="K2" s="298"/>
      <c r="L2" s="296"/>
      <c r="M2" s="296"/>
      <c r="N2" s="296"/>
      <c r="O2" s="296"/>
      <c r="P2" s="296"/>
      <c r="Q2" s="295"/>
      <c r="R2" s="296"/>
      <c r="S2" s="296"/>
      <c r="U2" s="296"/>
      <c r="V2" s="296"/>
      <c r="W2" s="296"/>
      <c r="X2" s="296"/>
      <c r="Y2" s="296"/>
      <c r="Z2" s="296"/>
      <c r="AA2" s="296"/>
      <c r="AB2" s="296"/>
      <c r="AC2" s="296"/>
      <c r="AD2" s="296"/>
      <c r="AE2" s="296"/>
      <c r="AF2" s="296"/>
      <c r="AG2" s="296"/>
      <c r="AH2" s="296"/>
      <c r="AI2" s="296"/>
      <c r="AJ2" s="296"/>
      <c r="AK2" s="296"/>
      <c r="AL2" s="296"/>
      <c r="AM2" s="296"/>
      <c r="AN2" s="296"/>
      <c r="AO2" s="296"/>
      <c r="AP2" s="296"/>
      <c r="AQ2" s="296"/>
      <c r="AR2" s="296"/>
    </row>
    <row r="3" spans="1:45" s="297" customFormat="1" x14ac:dyDescent="0.15">
      <c r="A3" s="295"/>
      <c r="B3" s="295"/>
      <c r="C3" s="295"/>
      <c r="D3" s="296"/>
      <c r="E3" s="296"/>
      <c r="F3" s="296"/>
      <c r="G3" s="296"/>
      <c r="H3" s="296"/>
      <c r="I3" s="296"/>
      <c r="J3" s="296"/>
      <c r="K3" s="298" t="s">
        <v>369</v>
      </c>
      <c r="L3" s="299"/>
      <c r="M3" s="299"/>
      <c r="N3" s="299"/>
      <c r="O3" s="299"/>
      <c r="P3" s="299"/>
      <c r="Q3" s="301"/>
      <c r="S3" s="299"/>
      <c r="U3" s="296"/>
      <c r="V3" s="296"/>
      <c r="W3" s="296"/>
      <c r="X3" s="296"/>
      <c r="Y3" s="296"/>
      <c r="Z3" s="296"/>
      <c r="AA3" s="296"/>
      <c r="AB3" s="296"/>
      <c r="AC3" s="296"/>
      <c r="AD3" s="296"/>
      <c r="AE3" s="296"/>
      <c r="AF3" s="296"/>
      <c r="AG3" s="296"/>
      <c r="AH3" s="296"/>
      <c r="AI3" s="296"/>
      <c r="AJ3" s="296"/>
      <c r="AK3" s="296"/>
      <c r="AL3" s="296"/>
      <c r="AM3" s="296"/>
      <c r="AN3" s="296"/>
      <c r="AO3" s="296"/>
      <c r="AP3" s="296"/>
      <c r="AQ3" s="296"/>
      <c r="AR3" s="296"/>
    </row>
    <row r="4" spans="1:45" s="297" customFormat="1" x14ac:dyDescent="0.15">
      <c r="A4" s="295"/>
      <c r="B4" s="295"/>
      <c r="C4" s="295"/>
      <c r="D4" s="296"/>
      <c r="E4" s="296"/>
      <c r="F4" s="296"/>
      <c r="G4" s="303"/>
      <c r="H4" s="296"/>
      <c r="I4" s="296"/>
      <c r="J4" s="303"/>
      <c r="K4" s="300"/>
      <c r="L4" s="299"/>
      <c r="M4" s="299"/>
      <c r="N4" s="299"/>
      <c r="O4" s="299"/>
      <c r="P4" s="299"/>
      <c r="Q4" s="301"/>
      <c r="S4" s="299"/>
      <c r="U4" s="296"/>
      <c r="V4" s="296"/>
      <c r="W4" s="296"/>
      <c r="X4" s="296"/>
      <c r="Y4" s="296"/>
      <c r="Z4" s="296"/>
      <c r="AA4" s="296"/>
      <c r="AB4" s="296"/>
      <c r="AC4" s="296"/>
      <c r="AD4" s="296"/>
      <c r="AE4" s="296"/>
      <c r="AF4" s="296"/>
      <c r="AG4" s="296"/>
      <c r="AH4" s="296"/>
      <c r="AI4" s="296"/>
      <c r="AJ4" s="296"/>
      <c r="AK4" s="296"/>
      <c r="AL4" s="296"/>
      <c r="AM4" s="296"/>
      <c r="AN4" s="296"/>
      <c r="AO4" s="296"/>
      <c r="AP4" s="296"/>
      <c r="AQ4" s="296"/>
      <c r="AR4" s="296"/>
    </row>
    <row r="5" spans="1:45" x14ac:dyDescent="0.15">
      <c r="K5" s="300"/>
      <c r="L5" s="299"/>
      <c r="M5" s="299"/>
      <c r="N5" s="299"/>
      <c r="O5" s="299"/>
      <c r="P5" s="299"/>
      <c r="Q5" s="301"/>
      <c r="R5" s="297"/>
      <c r="S5" s="299"/>
    </row>
    <row r="6" spans="1:45" s="297" customFormat="1" x14ac:dyDescent="0.15">
      <c r="A6" s="295"/>
      <c r="B6" s="295"/>
      <c r="C6" s="295"/>
      <c r="D6" s="296"/>
      <c r="E6" s="296"/>
      <c r="F6" s="296"/>
      <c r="G6" s="296"/>
      <c r="H6" s="296"/>
      <c r="I6" s="296"/>
      <c r="J6" s="296"/>
      <c r="K6" s="300"/>
      <c r="L6" s="299"/>
      <c r="M6" s="299"/>
      <c r="N6" s="299"/>
      <c r="O6" s="299"/>
      <c r="P6" s="299"/>
      <c r="Q6" s="301"/>
      <c r="S6" s="299"/>
      <c r="U6" s="296"/>
      <c r="V6" s="296"/>
      <c r="W6" s="296"/>
      <c r="X6" s="296"/>
      <c r="Y6" s="296"/>
      <c r="Z6" s="296"/>
      <c r="AA6" s="296"/>
      <c r="AB6" s="296"/>
      <c r="AC6" s="296"/>
      <c r="AD6" s="296"/>
      <c r="AE6" s="296"/>
      <c r="AF6" s="296"/>
      <c r="AG6" s="296"/>
      <c r="AH6" s="296"/>
      <c r="AI6" s="296"/>
      <c r="AJ6" s="296"/>
      <c r="AK6" s="296"/>
      <c r="AL6" s="296"/>
      <c r="AM6" s="296"/>
      <c r="AN6" s="296"/>
      <c r="AO6" s="296"/>
      <c r="AP6" s="296"/>
      <c r="AQ6" s="296"/>
      <c r="AR6" s="296"/>
    </row>
    <row r="7" spans="1:45" s="297" customFormat="1" x14ac:dyDescent="0.15">
      <c r="A7" s="295"/>
      <c r="B7" s="300" t="s">
        <v>383</v>
      </c>
      <c r="C7" s="295"/>
      <c r="D7" s="296"/>
      <c r="E7" s="296"/>
      <c r="F7" s="296"/>
      <c r="G7" s="299"/>
      <c r="H7" s="296"/>
      <c r="I7" s="296"/>
      <c r="J7" s="299"/>
      <c r="L7" s="300" t="s">
        <v>384</v>
      </c>
      <c r="M7" s="295"/>
      <c r="N7" s="296"/>
      <c r="O7" s="299"/>
      <c r="P7" s="300"/>
      <c r="Q7" s="295"/>
      <c r="S7" s="299"/>
      <c r="U7" s="296"/>
      <c r="V7" s="296"/>
      <c r="W7" s="296"/>
      <c r="X7" s="296"/>
      <c r="Y7" s="296"/>
      <c r="Z7" s="296"/>
      <c r="AA7" s="296"/>
      <c r="AB7" s="296"/>
      <c r="AC7" s="296"/>
      <c r="AD7" s="296"/>
      <c r="AE7" s="296"/>
      <c r="AF7" s="296"/>
      <c r="AG7" s="296"/>
      <c r="AH7" s="296"/>
      <c r="AI7" s="296"/>
      <c r="AJ7" s="296"/>
      <c r="AK7" s="296"/>
      <c r="AL7" s="296"/>
      <c r="AM7" s="296"/>
      <c r="AN7" s="296"/>
      <c r="AO7" s="296"/>
      <c r="AP7" s="296"/>
      <c r="AQ7" s="296"/>
      <c r="AR7" s="296"/>
    </row>
    <row r="8" spans="1:45" s="297" customFormat="1" x14ac:dyDescent="0.15">
      <c r="A8" s="295"/>
      <c r="B8" s="300" t="s">
        <v>233</v>
      </c>
      <c r="C8" s="295"/>
      <c r="D8" s="296" t="s">
        <v>370</v>
      </c>
      <c r="E8" s="296"/>
      <c r="F8" s="296"/>
      <c r="G8" s="296"/>
      <c r="H8" s="296"/>
      <c r="I8" s="296"/>
      <c r="J8" s="296"/>
      <c r="L8" s="300" t="s">
        <v>233</v>
      </c>
      <c r="M8" s="295"/>
      <c r="N8" s="296" t="s">
        <v>382</v>
      </c>
      <c r="O8" s="299"/>
      <c r="P8" s="300"/>
      <c r="Q8" s="301"/>
      <c r="S8" s="299"/>
      <c r="U8" s="296"/>
      <c r="V8" s="296"/>
      <c r="W8" s="296"/>
      <c r="X8" s="296"/>
      <c r="Y8" s="296"/>
      <c r="Z8" s="296"/>
      <c r="AA8" s="296"/>
      <c r="AB8" s="296"/>
      <c r="AC8" s="296"/>
      <c r="AD8" s="296"/>
      <c r="AE8" s="296"/>
      <c r="AF8" s="296"/>
      <c r="AG8" s="296"/>
      <c r="AH8" s="296"/>
      <c r="AI8" s="296"/>
      <c r="AJ8" s="296"/>
      <c r="AK8" s="296"/>
      <c r="AL8" s="296"/>
      <c r="AM8" s="296"/>
      <c r="AN8" s="296"/>
      <c r="AO8" s="296"/>
      <c r="AP8" s="296"/>
      <c r="AQ8" s="296"/>
      <c r="AR8" s="296"/>
    </row>
    <row r="9" spans="1:45" s="297" customFormat="1" x14ac:dyDescent="0.15">
      <c r="A9" s="295"/>
      <c r="B9" s="300"/>
      <c r="C9" s="295"/>
      <c r="D9" s="296"/>
      <c r="E9" s="296"/>
      <c r="F9" s="296"/>
      <c r="G9" s="296"/>
      <c r="H9" s="296"/>
      <c r="I9" s="296"/>
      <c r="J9" s="296"/>
      <c r="K9" s="300"/>
      <c r="L9" s="299"/>
      <c r="M9" s="299"/>
      <c r="N9" s="299"/>
      <c r="O9" s="299"/>
      <c r="P9" s="300"/>
      <c r="Q9" s="301"/>
      <c r="S9" s="299"/>
      <c r="U9" s="296"/>
      <c r="V9" s="296"/>
      <c r="W9" s="296"/>
      <c r="X9" s="296"/>
      <c r="Y9" s="296"/>
      <c r="Z9" s="296"/>
      <c r="AA9" s="296"/>
      <c r="AB9" s="296"/>
      <c r="AC9" s="296"/>
      <c r="AD9" s="296"/>
      <c r="AE9" s="296"/>
      <c r="AF9" s="296"/>
      <c r="AG9" s="296"/>
      <c r="AH9" s="296"/>
      <c r="AI9" s="296"/>
      <c r="AJ9" s="296"/>
      <c r="AK9" s="296"/>
      <c r="AL9" s="296"/>
      <c r="AM9" s="296"/>
      <c r="AN9" s="296"/>
      <c r="AO9" s="296"/>
      <c r="AP9" s="296"/>
      <c r="AQ9" s="296"/>
      <c r="AR9" s="296"/>
    </row>
    <row r="10" spans="1:45" s="297" customFormat="1" x14ac:dyDescent="0.15">
      <c r="A10" s="295"/>
      <c r="B10" s="300"/>
      <c r="C10" s="295"/>
      <c r="D10" s="296"/>
      <c r="E10" s="296"/>
      <c r="F10" s="296"/>
      <c r="G10" s="296"/>
      <c r="H10" s="296"/>
      <c r="I10" s="296"/>
      <c r="J10" s="296"/>
      <c r="K10" s="300"/>
      <c r="L10" s="299"/>
      <c r="M10" s="299"/>
      <c r="N10" s="299"/>
      <c r="O10" s="299"/>
      <c r="P10" s="300"/>
      <c r="Q10" s="301"/>
      <c r="S10" s="299"/>
      <c r="U10" s="296"/>
      <c r="V10" s="296"/>
      <c r="W10" s="296"/>
      <c r="X10" s="296"/>
      <c r="Y10" s="296"/>
      <c r="Z10" s="296"/>
      <c r="AA10" s="296"/>
      <c r="AB10" s="296"/>
      <c r="AC10" s="296"/>
      <c r="AD10" s="296"/>
      <c r="AE10" s="296"/>
      <c r="AF10" s="296"/>
      <c r="AG10" s="296"/>
      <c r="AH10" s="296"/>
      <c r="AI10" s="296"/>
      <c r="AJ10" s="296"/>
      <c r="AK10" s="296"/>
      <c r="AL10" s="296"/>
      <c r="AM10" s="296"/>
      <c r="AN10" s="296"/>
      <c r="AO10" s="296"/>
      <c r="AP10" s="296"/>
      <c r="AQ10" s="296"/>
      <c r="AR10" s="296"/>
    </row>
    <row r="11" spans="1:45" s="297" customFormat="1" x14ac:dyDescent="0.15">
      <c r="A11" s="295"/>
      <c r="B11" s="300"/>
      <c r="C11" s="295"/>
      <c r="D11" s="296"/>
      <c r="E11" s="296"/>
      <c r="F11" s="296"/>
      <c r="G11" s="296"/>
      <c r="H11" s="296"/>
      <c r="I11" s="296"/>
      <c r="J11" s="296"/>
      <c r="K11" s="300"/>
      <c r="L11" s="299"/>
      <c r="M11" s="299"/>
      <c r="N11" s="299"/>
      <c r="O11" s="299"/>
      <c r="P11" s="300"/>
      <c r="Q11" s="301"/>
      <c r="S11" s="299"/>
      <c r="U11" s="296"/>
      <c r="V11" s="296"/>
      <c r="W11" s="296"/>
      <c r="X11" s="296"/>
      <c r="Y11" s="296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296"/>
      <c r="AL11" s="296"/>
      <c r="AM11" s="296"/>
      <c r="AN11" s="296"/>
      <c r="AO11" s="296"/>
      <c r="AP11" s="296"/>
      <c r="AQ11" s="296"/>
      <c r="AR11" s="296"/>
    </row>
    <row r="12" spans="1:45" s="297" customFormat="1" x14ac:dyDescent="0.15">
      <c r="A12" s="295"/>
      <c r="B12" s="300"/>
      <c r="C12" s="295"/>
      <c r="D12" s="296"/>
      <c r="E12" s="296"/>
      <c r="F12" s="296"/>
      <c r="G12" s="296"/>
      <c r="H12" s="296"/>
      <c r="I12" s="296"/>
      <c r="J12" s="296"/>
      <c r="K12" s="300"/>
      <c r="L12" s="299"/>
      <c r="M12" s="299"/>
      <c r="N12" s="299"/>
      <c r="O12" s="299"/>
      <c r="P12" s="300"/>
      <c r="Q12" s="301"/>
      <c r="S12" s="299"/>
      <c r="U12" s="296"/>
      <c r="V12" s="296"/>
      <c r="W12" s="296"/>
      <c r="X12" s="296"/>
      <c r="Y12" s="296"/>
      <c r="Z12" s="296"/>
      <c r="AA12" s="296"/>
      <c r="AB12" s="296"/>
      <c r="AC12" s="296"/>
      <c r="AD12" s="296"/>
      <c r="AE12" s="296"/>
      <c r="AF12" s="296"/>
      <c r="AG12" s="296"/>
      <c r="AH12" s="296"/>
      <c r="AI12" s="296"/>
      <c r="AJ12" s="296"/>
      <c r="AK12" s="296"/>
      <c r="AL12" s="296"/>
      <c r="AM12" s="296"/>
      <c r="AN12" s="296"/>
      <c r="AO12" s="296"/>
      <c r="AP12" s="296"/>
      <c r="AQ12" s="296"/>
      <c r="AR12" s="296"/>
    </row>
    <row r="13" spans="1:45" s="297" customFormat="1" x14ac:dyDescent="0.15">
      <c r="A13" s="295"/>
      <c r="B13" s="404" t="s">
        <v>371</v>
      </c>
      <c r="C13" s="414"/>
      <c r="D13" s="405"/>
      <c r="E13" s="404" t="s">
        <v>373</v>
      </c>
      <c r="F13" s="414"/>
      <c r="G13" s="405"/>
      <c r="H13" s="404" t="s">
        <v>372</v>
      </c>
      <c r="I13" s="414"/>
      <c r="J13" s="405"/>
      <c r="K13" s="404" t="s">
        <v>379</v>
      </c>
      <c r="L13" s="414"/>
      <c r="M13" s="405"/>
      <c r="N13" s="404" t="s">
        <v>380</v>
      </c>
      <c r="O13" s="405"/>
      <c r="P13" s="404" t="s">
        <v>227</v>
      </c>
      <c r="Q13" s="405"/>
      <c r="R13" s="296"/>
      <c r="S13" s="296"/>
      <c r="T13" s="296"/>
      <c r="U13" s="296"/>
      <c r="V13" s="296"/>
      <c r="W13" s="296"/>
      <c r="X13" s="296"/>
      <c r="Y13" s="296"/>
      <c r="Z13" s="296"/>
      <c r="AA13" s="296"/>
      <c r="AB13" s="404"/>
      <c r="AC13" s="405"/>
      <c r="AD13" s="296"/>
      <c r="AE13" s="296"/>
      <c r="AF13" s="296"/>
      <c r="AG13" s="296"/>
      <c r="AH13" s="296"/>
      <c r="AI13" s="296"/>
      <c r="AJ13" s="296"/>
      <c r="AK13" s="296"/>
      <c r="AL13" s="296"/>
      <c r="AM13" s="296"/>
      <c r="AN13" s="296"/>
      <c r="AO13" s="296"/>
      <c r="AP13" s="296"/>
      <c r="AQ13" s="296"/>
      <c r="AR13" s="296"/>
      <c r="AS13" s="296"/>
    </row>
    <row r="14" spans="1:45" s="297" customFormat="1" x14ac:dyDescent="0.15">
      <c r="A14" s="295"/>
      <c r="B14" s="402" t="s">
        <v>0</v>
      </c>
      <c r="C14" s="416"/>
      <c r="D14" s="403"/>
      <c r="E14" s="433" t="s">
        <v>0</v>
      </c>
      <c r="F14" s="434"/>
      <c r="G14" s="435"/>
      <c r="H14" s="402" t="s">
        <v>0</v>
      </c>
      <c r="I14" s="416"/>
      <c r="J14" s="403"/>
      <c r="K14" s="402" t="s">
        <v>0</v>
      </c>
      <c r="L14" s="416"/>
      <c r="M14" s="403"/>
      <c r="N14" s="402" t="s">
        <v>381</v>
      </c>
      <c r="O14" s="403"/>
      <c r="P14" s="402"/>
      <c r="Q14" s="403"/>
      <c r="R14" s="296"/>
      <c r="S14" s="296"/>
      <c r="T14" s="296"/>
      <c r="U14" s="296"/>
      <c r="V14" s="296"/>
      <c r="W14" s="296"/>
      <c r="X14" s="296"/>
      <c r="Y14" s="296"/>
      <c r="Z14" s="296"/>
      <c r="AA14" s="296"/>
      <c r="AB14" s="402" t="s">
        <v>99</v>
      </c>
      <c r="AC14" s="403"/>
      <c r="AD14" s="296"/>
      <c r="AE14" s="296"/>
      <c r="AF14" s="296"/>
      <c r="AG14" s="296"/>
      <c r="AH14" s="296"/>
      <c r="AI14" s="296"/>
      <c r="AJ14" s="296"/>
      <c r="AK14" s="296"/>
      <c r="AL14" s="296"/>
      <c r="AM14" s="296"/>
      <c r="AN14" s="296"/>
      <c r="AO14" s="296"/>
      <c r="AP14" s="296"/>
      <c r="AQ14" s="296"/>
      <c r="AR14" s="296"/>
      <c r="AS14" s="296"/>
    </row>
    <row r="15" spans="1:45" s="297" customFormat="1" x14ac:dyDescent="0.15">
      <c r="A15" s="295"/>
      <c r="B15" s="382">
        <v>200</v>
      </c>
      <c r="C15" s="383" t="s">
        <v>230</v>
      </c>
      <c r="D15" s="383">
        <v>200</v>
      </c>
      <c r="E15" s="406">
        <v>180</v>
      </c>
      <c r="F15" s="407" t="s">
        <v>230</v>
      </c>
      <c r="G15" s="408">
        <v>180</v>
      </c>
      <c r="H15" s="406">
        <v>300</v>
      </c>
      <c r="I15" s="407" t="s">
        <v>230</v>
      </c>
      <c r="J15" s="408">
        <v>300</v>
      </c>
      <c r="K15" s="406">
        <v>250</v>
      </c>
      <c r="L15" s="407" t="s">
        <v>230</v>
      </c>
      <c r="M15" s="408">
        <v>250</v>
      </c>
      <c r="N15" s="417">
        <v>430</v>
      </c>
      <c r="O15" s="418"/>
      <c r="P15" s="417">
        <f>ROUND(N15*1.25,0)</f>
        <v>538</v>
      </c>
      <c r="Q15" s="418"/>
      <c r="R15" s="299"/>
      <c r="S15" s="296"/>
      <c r="T15" s="296"/>
      <c r="U15" s="296"/>
      <c r="V15" s="296"/>
      <c r="W15" s="296"/>
      <c r="X15" s="296"/>
      <c r="Y15" s="296"/>
      <c r="Z15" s="296"/>
      <c r="AA15" s="296"/>
      <c r="AB15" s="417"/>
      <c r="AC15" s="418"/>
      <c r="AD15" s="296"/>
      <c r="AE15" s="296"/>
      <c r="AF15" s="296"/>
      <c r="AG15" s="296"/>
      <c r="AH15" s="296"/>
      <c r="AI15" s="296"/>
      <c r="AJ15" s="296"/>
      <c r="AK15" s="296"/>
      <c r="AL15" s="296"/>
      <c r="AM15" s="296"/>
      <c r="AN15" s="296"/>
      <c r="AO15" s="296"/>
      <c r="AP15" s="296"/>
      <c r="AQ15" s="296"/>
      <c r="AR15" s="296"/>
      <c r="AS15" s="296"/>
    </row>
    <row r="16" spans="1:45" s="297" customFormat="1" x14ac:dyDescent="0.15">
      <c r="A16" s="295"/>
      <c r="B16" s="385"/>
      <c r="C16" s="386" t="s">
        <v>374</v>
      </c>
      <c r="D16" s="386"/>
      <c r="E16" s="409"/>
      <c r="F16" s="410"/>
      <c r="G16" s="411"/>
      <c r="H16" s="409"/>
      <c r="I16" s="410"/>
      <c r="J16" s="411"/>
      <c r="K16" s="409"/>
      <c r="L16" s="410"/>
      <c r="M16" s="411"/>
      <c r="N16" s="409">
        <f>ROUND(N15+(AB16*1.25),0)</f>
        <v>640</v>
      </c>
      <c r="O16" s="411"/>
      <c r="P16" s="409">
        <f>ROUND((N15*1.25)+(AB16*1.45),0)</f>
        <v>781</v>
      </c>
      <c r="Q16" s="411"/>
      <c r="R16" s="299"/>
      <c r="S16" s="296"/>
      <c r="T16" s="296"/>
      <c r="U16" s="296"/>
      <c r="V16" s="296"/>
      <c r="W16" s="296"/>
      <c r="X16" s="296"/>
      <c r="Y16" s="296"/>
      <c r="Z16" s="296"/>
      <c r="AA16" s="296"/>
      <c r="AB16" s="409">
        <v>168</v>
      </c>
      <c r="AC16" s="411"/>
      <c r="AD16" s="296"/>
      <c r="AE16" s="296"/>
      <c r="AF16" s="296"/>
      <c r="AG16" s="296"/>
      <c r="AH16" s="296"/>
      <c r="AI16" s="296"/>
      <c r="AJ16" s="296"/>
      <c r="AK16" s="296"/>
      <c r="AL16" s="296"/>
      <c r="AM16" s="296"/>
      <c r="AN16" s="296"/>
      <c r="AO16" s="296"/>
      <c r="AP16" s="296"/>
      <c r="AQ16" s="296"/>
      <c r="AR16" s="296"/>
      <c r="AS16" s="296"/>
    </row>
    <row r="17" spans="1:50" s="297" customFormat="1" x14ac:dyDescent="0.15">
      <c r="A17" s="295"/>
      <c r="B17" s="382">
        <v>250</v>
      </c>
      <c r="C17" s="383" t="s">
        <v>230</v>
      </c>
      <c r="D17" s="384">
        <v>250</v>
      </c>
      <c r="E17" s="406">
        <v>230</v>
      </c>
      <c r="F17" s="407" t="s">
        <v>230</v>
      </c>
      <c r="G17" s="408">
        <v>230</v>
      </c>
      <c r="H17" s="406">
        <v>350</v>
      </c>
      <c r="I17" s="407" t="s">
        <v>230</v>
      </c>
      <c r="J17" s="408">
        <v>350</v>
      </c>
      <c r="K17" s="406">
        <v>300</v>
      </c>
      <c r="L17" s="407" t="s">
        <v>230</v>
      </c>
      <c r="M17" s="408">
        <v>300</v>
      </c>
      <c r="N17" s="417">
        <v>530</v>
      </c>
      <c r="O17" s="418"/>
      <c r="P17" s="417">
        <f>ROUND(N17*1.25,0)</f>
        <v>663</v>
      </c>
      <c r="Q17" s="418"/>
      <c r="R17" s="299"/>
      <c r="S17" s="296"/>
      <c r="T17" s="296"/>
      <c r="U17" s="296"/>
      <c r="V17" s="296"/>
      <c r="W17" s="296"/>
      <c r="X17" s="296"/>
      <c r="Y17" s="296"/>
      <c r="Z17" s="296"/>
      <c r="AA17" s="296"/>
      <c r="AB17" s="417"/>
      <c r="AC17" s="418"/>
      <c r="AD17" s="296"/>
      <c r="AE17" s="296"/>
      <c r="AF17" s="296"/>
      <c r="AG17" s="296"/>
      <c r="AH17" s="296"/>
      <c r="AI17" s="296"/>
      <c r="AJ17" s="296"/>
      <c r="AK17" s="296"/>
      <c r="AL17" s="296"/>
      <c r="AM17" s="296"/>
      <c r="AN17" s="296"/>
      <c r="AO17" s="296"/>
      <c r="AP17" s="296"/>
      <c r="AQ17" s="296"/>
      <c r="AR17" s="296"/>
      <c r="AS17" s="296"/>
    </row>
    <row r="18" spans="1:50" s="297" customFormat="1" x14ac:dyDescent="0.15">
      <c r="A18" s="295"/>
      <c r="B18" s="385"/>
      <c r="C18" s="386" t="s">
        <v>375</v>
      </c>
      <c r="D18" s="387"/>
      <c r="E18" s="409"/>
      <c r="F18" s="410"/>
      <c r="G18" s="411"/>
      <c r="H18" s="409"/>
      <c r="I18" s="410"/>
      <c r="J18" s="411"/>
      <c r="K18" s="409"/>
      <c r="L18" s="410"/>
      <c r="M18" s="411"/>
      <c r="N18" s="419">
        <f>ROUND(N17+(AB18*1.25),0)</f>
        <v>776</v>
      </c>
      <c r="O18" s="420"/>
      <c r="P18" s="409">
        <f>ROUND((N17*1.25)+(AB18*1.45),0)</f>
        <v>948</v>
      </c>
      <c r="Q18" s="411"/>
      <c r="R18" s="299"/>
      <c r="S18" s="296"/>
      <c r="T18" s="296"/>
      <c r="U18" s="296"/>
      <c r="V18" s="296"/>
      <c r="W18" s="296"/>
      <c r="X18" s="296"/>
      <c r="Y18" s="296"/>
      <c r="Z18" s="296"/>
      <c r="AA18" s="296"/>
      <c r="AB18" s="409">
        <v>197</v>
      </c>
      <c r="AC18" s="411"/>
      <c r="AD18" s="296"/>
      <c r="AE18" s="296"/>
      <c r="AF18" s="296"/>
      <c r="AG18" s="296"/>
      <c r="AH18" s="296"/>
      <c r="AI18" s="296"/>
      <c r="AJ18" s="296"/>
      <c r="AK18" s="296"/>
      <c r="AL18" s="296"/>
      <c r="AM18" s="296"/>
      <c r="AN18" s="296"/>
      <c r="AO18" s="296"/>
      <c r="AP18" s="296"/>
      <c r="AQ18" s="296"/>
      <c r="AR18" s="296"/>
      <c r="AS18" s="296"/>
    </row>
    <row r="19" spans="1:50" s="297" customFormat="1" x14ac:dyDescent="0.15">
      <c r="A19" s="295"/>
      <c r="B19" s="382">
        <v>300</v>
      </c>
      <c r="C19" s="383" t="s">
        <v>230</v>
      </c>
      <c r="D19" s="384">
        <v>300</v>
      </c>
      <c r="E19" s="406">
        <v>280</v>
      </c>
      <c r="F19" s="407" t="s">
        <v>230</v>
      </c>
      <c r="G19" s="408">
        <v>280</v>
      </c>
      <c r="H19" s="406">
        <v>400</v>
      </c>
      <c r="I19" s="407" t="s">
        <v>230</v>
      </c>
      <c r="J19" s="408">
        <v>400</v>
      </c>
      <c r="K19" s="406">
        <v>350</v>
      </c>
      <c r="L19" s="407" t="s">
        <v>230</v>
      </c>
      <c r="M19" s="408">
        <v>350</v>
      </c>
      <c r="N19" s="417">
        <v>685</v>
      </c>
      <c r="O19" s="418"/>
      <c r="P19" s="417">
        <f>ROUND(N19*1.25,0)</f>
        <v>856</v>
      </c>
      <c r="Q19" s="418"/>
      <c r="R19" s="299"/>
      <c r="S19" s="296"/>
      <c r="T19" s="296"/>
      <c r="U19" s="296"/>
      <c r="V19" s="296"/>
      <c r="W19" s="296"/>
      <c r="X19" s="296"/>
      <c r="Y19" s="296"/>
      <c r="Z19" s="296"/>
      <c r="AA19" s="296"/>
      <c r="AB19" s="417"/>
      <c r="AC19" s="418"/>
      <c r="AD19" s="296"/>
      <c r="AE19" s="296"/>
      <c r="AF19" s="296"/>
      <c r="AG19" s="296"/>
      <c r="AH19" s="296"/>
      <c r="AI19" s="296"/>
      <c r="AJ19" s="296"/>
      <c r="AK19" s="296"/>
      <c r="AL19" s="296"/>
      <c r="AM19" s="296"/>
      <c r="AN19" s="296"/>
      <c r="AO19" s="296"/>
      <c r="AP19" s="296"/>
      <c r="AQ19" s="296"/>
      <c r="AR19" s="296"/>
      <c r="AS19" s="296"/>
    </row>
    <row r="20" spans="1:50" s="297" customFormat="1" x14ac:dyDescent="0.15">
      <c r="A20" s="295"/>
      <c r="B20" s="385"/>
      <c r="C20" s="386" t="s">
        <v>376</v>
      </c>
      <c r="D20" s="387"/>
      <c r="E20" s="409"/>
      <c r="F20" s="410"/>
      <c r="G20" s="411"/>
      <c r="H20" s="409"/>
      <c r="I20" s="410"/>
      <c r="J20" s="411"/>
      <c r="K20" s="409"/>
      <c r="L20" s="410"/>
      <c r="M20" s="411"/>
      <c r="N20" s="409">
        <f>ROUND(N19+(AB20*1.25),0)</f>
        <v>984</v>
      </c>
      <c r="O20" s="411"/>
      <c r="P20" s="409">
        <f>ROUND((N19*1.25)+(AB20*1.45),0)</f>
        <v>1203</v>
      </c>
      <c r="Q20" s="411"/>
      <c r="R20" s="299"/>
      <c r="S20" s="296"/>
      <c r="T20" s="296"/>
      <c r="U20" s="296"/>
      <c r="V20" s="296"/>
      <c r="W20" s="296"/>
      <c r="X20" s="296"/>
      <c r="Y20" s="296"/>
      <c r="Z20" s="296"/>
      <c r="AA20" s="296"/>
      <c r="AB20" s="409">
        <v>239</v>
      </c>
      <c r="AC20" s="411"/>
      <c r="AD20" s="296"/>
      <c r="AE20" s="296"/>
      <c r="AF20" s="296"/>
      <c r="AG20" s="296"/>
      <c r="AH20" s="296"/>
      <c r="AI20" s="296"/>
      <c r="AJ20" s="296"/>
      <c r="AK20" s="296"/>
      <c r="AL20" s="296"/>
      <c r="AM20" s="296"/>
      <c r="AN20" s="296"/>
      <c r="AO20" s="296"/>
      <c r="AP20" s="296"/>
      <c r="AQ20" s="296"/>
      <c r="AR20" s="296"/>
      <c r="AS20" s="296"/>
    </row>
    <row r="21" spans="1:50" s="297" customFormat="1" x14ac:dyDescent="0.15">
      <c r="A21" s="295"/>
      <c r="B21" s="382">
        <v>350</v>
      </c>
      <c r="C21" s="383" t="s">
        <v>230</v>
      </c>
      <c r="D21" s="384">
        <v>350</v>
      </c>
      <c r="E21" s="406">
        <v>330</v>
      </c>
      <c r="F21" s="407" t="s">
        <v>230</v>
      </c>
      <c r="G21" s="408">
        <v>330</v>
      </c>
      <c r="H21" s="406">
        <v>450</v>
      </c>
      <c r="I21" s="407" t="s">
        <v>230</v>
      </c>
      <c r="J21" s="408">
        <v>450</v>
      </c>
      <c r="K21" s="406">
        <v>400</v>
      </c>
      <c r="L21" s="407" t="s">
        <v>230</v>
      </c>
      <c r="M21" s="408">
        <v>400</v>
      </c>
      <c r="N21" s="417">
        <v>800</v>
      </c>
      <c r="O21" s="418"/>
      <c r="P21" s="417">
        <f>ROUND(N21*1.25,0)</f>
        <v>1000</v>
      </c>
      <c r="Q21" s="418"/>
      <c r="R21" s="299"/>
      <c r="S21" s="296"/>
      <c r="T21" s="296"/>
      <c r="U21" s="296"/>
      <c r="V21" s="296"/>
      <c r="W21" s="296"/>
      <c r="X21" s="296"/>
      <c r="Y21" s="296"/>
      <c r="Z21" s="296"/>
      <c r="AA21" s="296"/>
      <c r="AB21" s="417"/>
      <c r="AC21" s="418"/>
      <c r="AD21" s="296"/>
      <c r="AE21" s="296"/>
      <c r="AF21" s="296"/>
      <c r="AG21" s="296"/>
      <c r="AH21" s="296"/>
      <c r="AI21" s="296"/>
      <c r="AJ21" s="296"/>
      <c r="AK21" s="296"/>
      <c r="AL21" s="296"/>
      <c r="AM21" s="296"/>
      <c r="AN21" s="296"/>
      <c r="AO21" s="296"/>
      <c r="AP21" s="296"/>
      <c r="AQ21" s="296"/>
      <c r="AR21" s="296"/>
      <c r="AS21" s="296"/>
    </row>
    <row r="22" spans="1:50" s="297" customFormat="1" x14ac:dyDescent="0.15">
      <c r="A22" s="295"/>
      <c r="B22" s="385"/>
      <c r="C22" s="386" t="s">
        <v>377</v>
      </c>
      <c r="D22" s="387"/>
      <c r="E22" s="409"/>
      <c r="F22" s="410"/>
      <c r="G22" s="411"/>
      <c r="H22" s="409"/>
      <c r="I22" s="410"/>
      <c r="J22" s="411"/>
      <c r="K22" s="409"/>
      <c r="L22" s="410"/>
      <c r="M22" s="411"/>
      <c r="N22" s="409">
        <f>ROUND(N21+(AB22*1.25),0)</f>
        <v>1161</v>
      </c>
      <c r="O22" s="411"/>
      <c r="P22" s="409">
        <f>ROUND((N21*1.25)+(AB22*1.45),0)</f>
        <v>1419</v>
      </c>
      <c r="Q22" s="411"/>
      <c r="R22" s="299"/>
      <c r="S22" s="296"/>
      <c r="T22" s="296"/>
      <c r="U22" s="296"/>
      <c r="V22" s="296"/>
      <c r="W22" s="296"/>
      <c r="X22" s="296"/>
      <c r="Y22" s="296"/>
      <c r="Z22" s="296"/>
      <c r="AA22" s="296"/>
      <c r="AB22" s="409">
        <v>289</v>
      </c>
      <c r="AC22" s="411"/>
      <c r="AD22" s="296"/>
      <c r="AE22" s="296"/>
      <c r="AF22" s="296"/>
      <c r="AG22" s="296"/>
      <c r="AH22" s="296"/>
      <c r="AI22" s="296"/>
      <c r="AJ22" s="296"/>
      <c r="AK22" s="296"/>
      <c r="AL22" s="296"/>
      <c r="AM22" s="296"/>
      <c r="AN22" s="296"/>
      <c r="AO22" s="296"/>
      <c r="AP22" s="296"/>
      <c r="AQ22" s="296"/>
      <c r="AR22" s="296"/>
      <c r="AS22" s="296"/>
    </row>
    <row r="23" spans="1:50" s="297" customFormat="1" x14ac:dyDescent="0.15">
      <c r="A23" s="295"/>
      <c r="B23" s="382">
        <v>500</v>
      </c>
      <c r="C23" s="383" t="s">
        <v>230</v>
      </c>
      <c r="D23" s="384">
        <v>500</v>
      </c>
      <c r="E23" s="406">
        <v>480</v>
      </c>
      <c r="F23" s="407" t="s">
        <v>230</v>
      </c>
      <c r="G23" s="408">
        <v>480</v>
      </c>
      <c r="H23" s="406">
        <v>600</v>
      </c>
      <c r="I23" s="407" t="s">
        <v>230</v>
      </c>
      <c r="J23" s="408">
        <v>600</v>
      </c>
      <c r="K23" s="406">
        <v>550</v>
      </c>
      <c r="L23" s="407" t="s">
        <v>230</v>
      </c>
      <c r="M23" s="408">
        <v>550</v>
      </c>
      <c r="N23" s="417">
        <v>1000</v>
      </c>
      <c r="O23" s="418"/>
      <c r="P23" s="417">
        <f>ROUND(N23*1.25,0)</f>
        <v>1250</v>
      </c>
      <c r="Q23" s="418"/>
      <c r="R23" s="299"/>
      <c r="S23" s="296"/>
      <c r="T23" s="296"/>
      <c r="U23" s="296"/>
      <c r="V23" s="296"/>
      <c r="W23" s="296"/>
      <c r="X23" s="296"/>
      <c r="Y23" s="296"/>
      <c r="Z23" s="296"/>
      <c r="AA23" s="296"/>
      <c r="AB23" s="417"/>
      <c r="AC23" s="418"/>
      <c r="AD23" s="296"/>
      <c r="AE23" s="296"/>
      <c r="AF23" s="296"/>
      <c r="AG23" s="296"/>
      <c r="AH23" s="296"/>
      <c r="AI23" s="296"/>
      <c r="AJ23" s="296"/>
      <c r="AK23" s="296"/>
      <c r="AL23" s="296"/>
      <c r="AM23" s="296"/>
      <c r="AN23" s="296"/>
      <c r="AO23" s="296"/>
      <c r="AP23" s="296"/>
      <c r="AQ23" s="296"/>
      <c r="AR23" s="296"/>
      <c r="AS23" s="296"/>
    </row>
    <row r="24" spans="1:50" s="297" customFormat="1" x14ac:dyDescent="0.15">
      <c r="A24" s="295"/>
      <c r="B24" s="385"/>
      <c r="C24" s="386" t="s">
        <v>378</v>
      </c>
      <c r="D24" s="387"/>
      <c r="E24" s="409"/>
      <c r="F24" s="410"/>
      <c r="G24" s="411"/>
      <c r="H24" s="409"/>
      <c r="I24" s="410"/>
      <c r="J24" s="411"/>
      <c r="K24" s="409"/>
      <c r="L24" s="410"/>
      <c r="M24" s="411"/>
      <c r="N24" s="409">
        <f>ROUND(N23+(AB24*1.25),0)</f>
        <v>1684</v>
      </c>
      <c r="O24" s="411"/>
      <c r="P24" s="409">
        <f>ROUND((N23*1.25)+(AB24*1.45),0)</f>
        <v>2043</v>
      </c>
      <c r="Q24" s="411"/>
      <c r="R24" s="299"/>
      <c r="S24" s="296"/>
      <c r="T24" s="296"/>
      <c r="U24" s="296"/>
      <c r="V24" s="296"/>
      <c r="W24" s="296"/>
      <c r="X24" s="296"/>
      <c r="Y24" s="296"/>
      <c r="Z24" s="296"/>
      <c r="AA24" s="296"/>
      <c r="AB24" s="409">
        <v>547</v>
      </c>
      <c r="AC24" s="411"/>
      <c r="AD24" s="296"/>
      <c r="AE24" s="296"/>
      <c r="AF24" s="296"/>
      <c r="AG24" s="296"/>
      <c r="AH24" s="296"/>
      <c r="AI24" s="296"/>
      <c r="AJ24" s="296"/>
      <c r="AK24" s="296"/>
      <c r="AL24" s="296"/>
      <c r="AM24" s="296"/>
      <c r="AN24" s="296"/>
      <c r="AO24" s="296"/>
      <c r="AP24" s="296"/>
      <c r="AQ24" s="296"/>
      <c r="AR24" s="296"/>
      <c r="AS24" s="296"/>
    </row>
    <row r="25" spans="1:50" x14ac:dyDescent="0.15">
      <c r="D25" s="295"/>
      <c r="E25" s="295"/>
      <c r="F25" s="295"/>
      <c r="G25" s="295"/>
      <c r="H25" s="295"/>
      <c r="I25" s="295"/>
      <c r="J25" s="295"/>
      <c r="K25" s="295"/>
      <c r="L25" s="295"/>
      <c r="M25" s="295"/>
      <c r="N25" s="295"/>
      <c r="O25" s="295"/>
      <c r="P25" s="297"/>
      <c r="Q25" s="296"/>
      <c r="T25" s="296"/>
    </row>
    <row r="26" spans="1:50" x14ac:dyDescent="0.15">
      <c r="D26" s="295"/>
      <c r="E26" s="295"/>
      <c r="F26" s="295"/>
      <c r="G26" s="295"/>
      <c r="H26" s="295"/>
      <c r="I26" s="295"/>
      <c r="J26" s="295"/>
      <c r="K26" s="295"/>
      <c r="L26" s="295"/>
      <c r="M26" s="295"/>
      <c r="N26" s="295"/>
      <c r="O26" s="295"/>
      <c r="P26" s="297"/>
      <c r="Q26" s="296"/>
      <c r="T26" s="296"/>
    </row>
    <row r="27" spans="1:50" s="297" customFormat="1" x14ac:dyDescent="0.15">
      <c r="A27" s="295"/>
      <c r="B27" s="300" t="s">
        <v>248</v>
      </c>
      <c r="C27" s="295"/>
      <c r="D27" s="296"/>
      <c r="E27" s="296"/>
      <c r="F27" s="296"/>
      <c r="G27" s="299"/>
      <c r="H27" s="296"/>
      <c r="I27" s="296"/>
      <c r="J27" s="299"/>
      <c r="L27" s="300" t="s">
        <v>250</v>
      </c>
      <c r="M27" s="295"/>
      <c r="N27" s="296"/>
      <c r="O27" s="299"/>
      <c r="P27" s="300"/>
      <c r="Q27" s="295"/>
      <c r="S27" s="299"/>
      <c r="U27" s="296"/>
      <c r="V27" s="296"/>
      <c r="W27" s="296"/>
      <c r="X27" s="296"/>
      <c r="Y27" s="296"/>
      <c r="Z27" s="296"/>
      <c r="AA27" s="296"/>
      <c r="AB27" s="296"/>
      <c r="AC27" s="296"/>
      <c r="AD27" s="296"/>
      <c r="AE27" s="296"/>
      <c r="AF27" s="296"/>
      <c r="AG27" s="296"/>
      <c r="AH27" s="296"/>
      <c r="AI27" s="296"/>
      <c r="AJ27" s="296"/>
      <c r="AK27" s="296"/>
      <c r="AL27" s="296"/>
      <c r="AM27" s="296"/>
      <c r="AN27" s="296"/>
      <c r="AO27" s="296"/>
      <c r="AP27" s="296"/>
      <c r="AQ27" s="296"/>
      <c r="AR27" s="296"/>
      <c r="AS27" s="296"/>
      <c r="AT27" s="296"/>
      <c r="AU27" s="296"/>
      <c r="AV27" s="296"/>
      <c r="AW27" s="296"/>
      <c r="AX27" s="296"/>
    </row>
    <row r="28" spans="1:50" s="297" customFormat="1" x14ac:dyDescent="0.15">
      <c r="A28" s="295"/>
      <c r="B28" s="300" t="s">
        <v>233</v>
      </c>
      <c r="C28" s="295"/>
      <c r="D28" s="296" t="s">
        <v>385</v>
      </c>
      <c r="E28" s="296"/>
      <c r="F28" s="296"/>
      <c r="G28" s="296"/>
      <c r="H28" s="296"/>
      <c r="I28" s="296"/>
      <c r="J28" s="296"/>
      <c r="L28" s="300" t="s">
        <v>233</v>
      </c>
      <c r="M28" s="295"/>
      <c r="N28" s="296" t="s">
        <v>386</v>
      </c>
      <c r="O28" s="299"/>
      <c r="P28" s="300"/>
      <c r="Q28" s="301"/>
      <c r="S28" s="299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</row>
    <row r="29" spans="1:50" x14ac:dyDescent="0.15"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7"/>
      <c r="Q29" s="296"/>
      <c r="T29" s="296"/>
    </row>
    <row r="30" spans="1:50" x14ac:dyDescent="0.15"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7"/>
      <c r="Q30" s="296"/>
      <c r="T30" s="296"/>
    </row>
    <row r="31" spans="1:50" x14ac:dyDescent="0.15"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7"/>
      <c r="Q31" s="296"/>
      <c r="T31" s="296"/>
    </row>
    <row r="32" spans="1:50" x14ac:dyDescent="0.15">
      <c r="D32" s="295"/>
      <c r="E32" s="295"/>
      <c r="F32" s="295"/>
      <c r="G32" s="295"/>
      <c r="H32" s="295"/>
      <c r="I32" s="295"/>
      <c r="J32" s="295"/>
      <c r="K32" s="295"/>
      <c r="L32" s="295"/>
      <c r="M32" s="295"/>
      <c r="N32" s="295"/>
      <c r="O32" s="295"/>
      <c r="P32" s="297"/>
      <c r="Q32" s="296"/>
      <c r="T32" s="296"/>
    </row>
    <row r="33" spans="1:44" x14ac:dyDescent="0.15">
      <c r="B33" s="404" t="s">
        <v>371</v>
      </c>
      <c r="C33" s="414"/>
      <c r="D33" s="405"/>
      <c r="E33" s="404" t="s">
        <v>373</v>
      </c>
      <c r="F33" s="414"/>
      <c r="G33" s="405"/>
      <c r="H33" s="404" t="s">
        <v>372</v>
      </c>
      <c r="I33" s="414"/>
      <c r="J33" s="405"/>
      <c r="K33" s="404" t="s">
        <v>379</v>
      </c>
      <c r="L33" s="414"/>
      <c r="M33" s="405"/>
      <c r="N33" s="404" t="s">
        <v>380</v>
      </c>
      <c r="O33" s="405"/>
      <c r="P33" s="404" t="s">
        <v>227</v>
      </c>
      <c r="Q33" s="405"/>
      <c r="T33" s="296"/>
      <c r="AB33" s="404"/>
      <c r="AC33" s="405"/>
    </row>
    <row r="34" spans="1:44" x14ac:dyDescent="0.15">
      <c r="B34" s="402" t="s">
        <v>0</v>
      </c>
      <c r="C34" s="416"/>
      <c r="D34" s="403"/>
      <c r="E34" s="402" t="s">
        <v>0</v>
      </c>
      <c r="F34" s="416"/>
      <c r="G34" s="403"/>
      <c r="H34" s="402" t="s">
        <v>0</v>
      </c>
      <c r="I34" s="416"/>
      <c r="J34" s="403"/>
      <c r="K34" s="402" t="s">
        <v>0</v>
      </c>
      <c r="L34" s="416"/>
      <c r="M34" s="403"/>
      <c r="N34" s="402" t="s">
        <v>381</v>
      </c>
      <c r="O34" s="403"/>
      <c r="P34" s="402"/>
      <c r="Q34" s="403"/>
      <c r="T34" s="296"/>
      <c r="AB34" s="402" t="s">
        <v>99</v>
      </c>
      <c r="AC34" s="403"/>
    </row>
    <row r="35" spans="1:44" x14ac:dyDescent="0.15">
      <c r="B35" s="421" t="s">
        <v>4</v>
      </c>
      <c r="C35" s="422" t="s">
        <v>4</v>
      </c>
      <c r="D35" s="423"/>
      <c r="E35" s="406">
        <v>295</v>
      </c>
      <c r="F35" s="407"/>
      <c r="G35" s="408"/>
      <c r="H35" s="406">
        <v>400</v>
      </c>
      <c r="I35" s="407">
        <v>400</v>
      </c>
      <c r="J35" s="408"/>
      <c r="K35" s="406">
        <v>326</v>
      </c>
      <c r="L35" s="407">
        <v>326</v>
      </c>
      <c r="M35" s="408"/>
      <c r="N35" s="417">
        <v>2500</v>
      </c>
      <c r="O35" s="418"/>
      <c r="P35" s="417">
        <f>ROUND(N35*1.25,0)</f>
        <v>3125</v>
      </c>
      <c r="Q35" s="418"/>
      <c r="T35" s="296"/>
      <c r="AB35" s="417"/>
      <c r="AC35" s="418"/>
    </row>
    <row r="36" spans="1:44" x14ac:dyDescent="0.15">
      <c r="B36" s="424"/>
      <c r="C36" s="425"/>
      <c r="D36" s="426"/>
      <c r="E36" s="409"/>
      <c r="F36" s="410"/>
      <c r="G36" s="411"/>
      <c r="H36" s="409"/>
      <c r="I36" s="410"/>
      <c r="J36" s="411"/>
      <c r="K36" s="409"/>
      <c r="L36" s="410"/>
      <c r="M36" s="411"/>
      <c r="N36" s="409">
        <f>ROUND(N35+(AB36*1.25),0)</f>
        <v>3351</v>
      </c>
      <c r="O36" s="411"/>
      <c r="P36" s="409">
        <f>ROUND(P35+(AB36*1.45),0)</f>
        <v>4112</v>
      </c>
      <c r="Q36" s="411"/>
      <c r="T36" s="296"/>
      <c r="AB36" s="409">
        <v>681</v>
      </c>
      <c r="AC36" s="411"/>
    </row>
    <row r="37" spans="1:44" x14ac:dyDescent="0.15">
      <c r="B37" s="421" t="s">
        <v>5</v>
      </c>
      <c r="C37" s="422" t="s">
        <v>5</v>
      </c>
      <c r="D37" s="423"/>
      <c r="E37" s="406">
        <v>345</v>
      </c>
      <c r="F37" s="407" t="s">
        <v>5</v>
      </c>
      <c r="G37" s="408"/>
      <c r="H37" s="406">
        <v>505</v>
      </c>
      <c r="I37" s="407">
        <v>505</v>
      </c>
      <c r="J37" s="408"/>
      <c r="K37" s="406">
        <v>425</v>
      </c>
      <c r="L37" s="407">
        <v>425</v>
      </c>
      <c r="M37" s="408"/>
      <c r="N37" s="417">
        <v>3000</v>
      </c>
      <c r="O37" s="418"/>
      <c r="P37" s="417">
        <f>ROUND(N37*1.25,0)</f>
        <v>3750</v>
      </c>
      <c r="Q37" s="418"/>
      <c r="T37" s="296"/>
      <c r="AB37" s="417"/>
      <c r="AC37" s="418"/>
    </row>
    <row r="38" spans="1:44" x14ac:dyDescent="0.15">
      <c r="B38" s="424"/>
      <c r="C38" s="425"/>
      <c r="D38" s="426"/>
      <c r="E38" s="409"/>
      <c r="F38" s="410"/>
      <c r="G38" s="411"/>
      <c r="H38" s="409"/>
      <c r="I38" s="410"/>
      <c r="J38" s="411"/>
      <c r="K38" s="409"/>
      <c r="L38" s="410"/>
      <c r="M38" s="411"/>
      <c r="N38" s="419">
        <f>ROUND(N37+(AB38*1.25),0)</f>
        <v>4115</v>
      </c>
      <c r="O38" s="420"/>
      <c r="P38" s="409">
        <f>ROUND(P37+(AB38*1.45),0)</f>
        <v>5043</v>
      </c>
      <c r="Q38" s="411"/>
      <c r="T38" s="296"/>
      <c r="AB38" s="409">
        <v>892</v>
      </c>
      <c r="AC38" s="411"/>
    </row>
    <row r="39" spans="1:44" x14ac:dyDescent="0.15">
      <c r="D39" s="295"/>
      <c r="E39" s="295"/>
      <c r="F39" s="295"/>
      <c r="G39" s="295"/>
      <c r="H39" s="295"/>
      <c r="I39" s="295"/>
      <c r="J39" s="295"/>
      <c r="K39" s="295"/>
      <c r="L39" s="295"/>
      <c r="M39" s="295"/>
      <c r="N39" s="295"/>
      <c r="O39" s="295"/>
      <c r="P39" s="297"/>
      <c r="Q39" s="296"/>
      <c r="T39" s="296"/>
    </row>
    <row r="40" spans="1:44" s="297" customFormat="1" x14ac:dyDescent="0.15">
      <c r="A40" s="295"/>
      <c r="B40" s="300" t="s">
        <v>387</v>
      </c>
      <c r="C40" s="295"/>
      <c r="D40" s="296"/>
      <c r="E40" s="296"/>
      <c r="F40" s="296"/>
      <c r="G40" s="299"/>
      <c r="H40" s="296"/>
      <c r="I40" s="296"/>
      <c r="J40" s="299"/>
      <c r="L40" s="300"/>
      <c r="M40" s="295"/>
      <c r="N40" s="300" t="s">
        <v>397</v>
      </c>
      <c r="O40" s="295"/>
      <c r="R40" s="296"/>
      <c r="S40" s="299"/>
      <c r="T40" s="299"/>
      <c r="V40" s="300"/>
      <c r="W40" s="295"/>
      <c r="X40" s="296"/>
      <c r="Y40" s="296"/>
      <c r="Z40" s="296"/>
      <c r="AA40" s="296"/>
      <c r="AB40" s="296"/>
      <c r="AC40" s="296"/>
      <c r="AD40" s="296"/>
      <c r="AE40" s="296"/>
      <c r="AF40" s="296"/>
      <c r="AG40" s="296"/>
      <c r="AH40" s="296"/>
      <c r="AI40" s="296"/>
      <c r="AJ40" s="296"/>
      <c r="AK40" s="296"/>
      <c r="AL40" s="296"/>
      <c r="AM40" s="296"/>
      <c r="AN40" s="296"/>
      <c r="AO40" s="296"/>
      <c r="AP40" s="296"/>
      <c r="AQ40" s="296"/>
      <c r="AR40" s="296"/>
    </row>
    <row r="41" spans="1:44" s="297" customFormat="1" x14ac:dyDescent="0.15">
      <c r="A41" s="295"/>
      <c r="B41" s="300" t="s">
        <v>233</v>
      </c>
      <c r="C41" s="295"/>
      <c r="D41" s="296" t="s">
        <v>388</v>
      </c>
      <c r="E41" s="296"/>
      <c r="F41" s="296"/>
      <c r="G41" s="296"/>
      <c r="H41" s="296"/>
      <c r="I41" s="296"/>
      <c r="J41" s="296"/>
      <c r="L41" s="300"/>
      <c r="M41" s="295"/>
      <c r="N41" s="300" t="s">
        <v>399</v>
      </c>
      <c r="O41" s="295"/>
      <c r="R41" s="296"/>
      <c r="S41" s="296"/>
      <c r="T41" s="296"/>
      <c r="V41" s="300"/>
      <c r="W41" s="295"/>
      <c r="X41" s="296"/>
      <c r="Y41" s="296"/>
      <c r="Z41" s="296"/>
      <c r="AA41" s="296"/>
      <c r="AB41" s="296"/>
      <c r="AC41" s="296"/>
      <c r="AD41" s="296"/>
      <c r="AE41" s="296"/>
      <c r="AF41" s="296"/>
      <c r="AG41" s="296"/>
      <c r="AH41" s="296"/>
      <c r="AI41" s="296"/>
      <c r="AJ41" s="296"/>
      <c r="AK41" s="296"/>
      <c r="AL41" s="296"/>
      <c r="AM41" s="296"/>
      <c r="AN41" s="296"/>
      <c r="AO41" s="296"/>
      <c r="AP41" s="296"/>
      <c r="AQ41" s="296"/>
      <c r="AR41" s="296"/>
    </row>
    <row r="42" spans="1:44" s="297" customFormat="1" x14ac:dyDescent="0.15">
      <c r="A42" s="295"/>
      <c r="B42" s="300"/>
      <c r="C42" s="295"/>
      <c r="D42" s="296"/>
      <c r="E42" s="296"/>
      <c r="F42" s="296"/>
      <c r="G42" s="296"/>
      <c r="H42" s="296"/>
      <c r="I42" s="296"/>
      <c r="J42" s="296"/>
      <c r="L42" s="300"/>
      <c r="M42" s="295"/>
      <c r="N42" s="300"/>
      <c r="O42" s="295"/>
      <c r="R42" s="296"/>
      <c r="S42" s="296"/>
      <c r="T42" s="296"/>
      <c r="V42" s="300"/>
      <c r="W42" s="295"/>
      <c r="X42" s="296"/>
      <c r="Y42" s="296"/>
      <c r="Z42" s="296"/>
      <c r="AA42" s="296"/>
      <c r="AB42" s="296"/>
      <c r="AC42" s="296"/>
      <c r="AD42" s="296"/>
      <c r="AE42" s="296"/>
      <c r="AF42" s="296"/>
      <c r="AG42" s="296"/>
      <c r="AH42" s="296"/>
      <c r="AI42" s="296"/>
      <c r="AJ42" s="296"/>
      <c r="AK42" s="296"/>
      <c r="AL42" s="296"/>
      <c r="AM42" s="296"/>
      <c r="AN42" s="296"/>
      <c r="AO42" s="296"/>
      <c r="AP42" s="296"/>
      <c r="AQ42" s="296"/>
      <c r="AR42" s="296"/>
    </row>
    <row r="43" spans="1:44" x14ac:dyDescent="0.15"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R43" s="295"/>
      <c r="S43" s="295"/>
      <c r="T43" s="295"/>
      <c r="U43" s="295"/>
      <c r="V43" s="295"/>
      <c r="W43" s="295"/>
      <c r="X43" s="295"/>
    </row>
    <row r="44" spans="1:44" x14ac:dyDescent="0.15">
      <c r="D44" s="295"/>
      <c r="E44" s="295"/>
      <c r="F44" s="295"/>
      <c r="G44" s="295"/>
      <c r="H44" s="295"/>
      <c r="I44" s="295"/>
      <c r="J44" s="295"/>
      <c r="K44" s="295"/>
      <c r="L44" s="295"/>
      <c r="M44" s="295"/>
      <c r="N44" s="295"/>
      <c r="O44" s="295"/>
      <c r="P44" s="295"/>
      <c r="R44" s="295"/>
      <c r="S44" s="295"/>
      <c r="T44" s="295"/>
      <c r="U44" s="295"/>
      <c r="V44" s="295"/>
      <c r="W44" s="295"/>
      <c r="X44" s="295"/>
    </row>
    <row r="45" spans="1:44" x14ac:dyDescent="0.15">
      <c r="B45" s="404" t="s">
        <v>389</v>
      </c>
      <c r="C45" s="414"/>
      <c r="D45" s="405"/>
      <c r="E45" s="404" t="s">
        <v>395</v>
      </c>
      <c r="F45" s="414"/>
      <c r="G45" s="414"/>
      <c r="H45" s="414"/>
      <c r="I45" s="414"/>
      <c r="J45" s="405"/>
      <c r="K45" s="301"/>
      <c r="L45" s="301"/>
      <c r="N45" s="404" t="s">
        <v>371</v>
      </c>
      <c r="O45" s="405"/>
      <c r="P45" s="430" t="s">
        <v>398</v>
      </c>
      <c r="Q45" s="431"/>
      <c r="R45" s="431"/>
      <c r="S45" s="432"/>
      <c r="T45" s="296"/>
    </row>
    <row r="46" spans="1:44" x14ac:dyDescent="0.15">
      <c r="B46" s="402"/>
      <c r="C46" s="416"/>
      <c r="D46" s="403"/>
      <c r="E46" s="404" t="s">
        <v>396</v>
      </c>
      <c r="F46" s="414"/>
      <c r="G46" s="405"/>
      <c r="H46" s="404" t="s">
        <v>227</v>
      </c>
      <c r="I46" s="414"/>
      <c r="J46" s="405"/>
      <c r="K46" s="301"/>
      <c r="L46" s="301"/>
      <c r="N46" s="402" t="s">
        <v>0</v>
      </c>
      <c r="O46" s="403"/>
      <c r="P46" s="402" t="s">
        <v>396</v>
      </c>
      <c r="Q46" s="403"/>
      <c r="R46" s="402" t="s">
        <v>227</v>
      </c>
      <c r="S46" s="403"/>
      <c r="T46" s="296"/>
    </row>
    <row r="47" spans="1:44" x14ac:dyDescent="0.15">
      <c r="B47" s="427" t="s">
        <v>390</v>
      </c>
      <c r="C47" s="428"/>
      <c r="D47" s="429"/>
      <c r="E47" s="415">
        <v>250</v>
      </c>
      <c r="F47" s="415"/>
      <c r="G47" s="415"/>
      <c r="H47" s="415">
        <f>ROUND(E47*1.25,0)</f>
        <v>313</v>
      </c>
      <c r="I47" s="415"/>
      <c r="J47" s="415"/>
      <c r="K47" s="295"/>
      <c r="L47" s="295"/>
      <c r="N47" s="388" t="s">
        <v>28</v>
      </c>
      <c r="O47" s="389">
        <v>100</v>
      </c>
      <c r="P47" s="406">
        <v>6</v>
      </c>
      <c r="Q47" s="408"/>
      <c r="R47" s="406">
        <f>P47*1.25</f>
        <v>7.5</v>
      </c>
      <c r="S47" s="408"/>
      <c r="T47" s="296"/>
    </row>
    <row r="48" spans="1:44" x14ac:dyDescent="0.15">
      <c r="B48" s="427" t="s">
        <v>391</v>
      </c>
      <c r="C48" s="428"/>
      <c r="D48" s="429"/>
      <c r="E48" s="415">
        <v>250</v>
      </c>
      <c r="F48" s="415"/>
      <c r="G48" s="415"/>
      <c r="H48" s="415">
        <f>ROUND(E48*1.25,0)</f>
        <v>313</v>
      </c>
      <c r="I48" s="415"/>
      <c r="J48" s="415"/>
      <c r="K48" s="295"/>
      <c r="L48" s="295"/>
      <c r="N48" s="388" t="s">
        <v>1</v>
      </c>
      <c r="O48" s="389">
        <v>150</v>
      </c>
      <c r="P48" s="412"/>
      <c r="Q48" s="413"/>
      <c r="R48" s="412"/>
      <c r="S48" s="413"/>
      <c r="T48" s="296"/>
    </row>
    <row r="49" spans="1:20" x14ac:dyDescent="0.15">
      <c r="B49" s="427" t="s">
        <v>392</v>
      </c>
      <c r="C49" s="428"/>
      <c r="D49" s="429"/>
      <c r="E49" s="415">
        <v>320</v>
      </c>
      <c r="F49" s="415"/>
      <c r="G49" s="415"/>
      <c r="H49" s="415">
        <f>ROUND(E49*1.25,0)</f>
        <v>400</v>
      </c>
      <c r="I49" s="415"/>
      <c r="J49" s="415"/>
      <c r="K49" s="295"/>
      <c r="L49" s="295"/>
      <c r="N49" s="388" t="s">
        <v>2</v>
      </c>
      <c r="O49" s="389">
        <v>200</v>
      </c>
      <c r="P49" s="412"/>
      <c r="Q49" s="413"/>
      <c r="R49" s="412"/>
      <c r="S49" s="413"/>
      <c r="T49" s="296"/>
    </row>
    <row r="50" spans="1:20" x14ac:dyDescent="0.15">
      <c r="B50" s="427" t="s">
        <v>393</v>
      </c>
      <c r="C50" s="428"/>
      <c r="D50" s="429"/>
      <c r="E50" s="415">
        <v>460</v>
      </c>
      <c r="F50" s="415"/>
      <c r="G50" s="415"/>
      <c r="H50" s="415">
        <f>ROUND(E50*1.25,0)</f>
        <v>575</v>
      </c>
      <c r="I50" s="415"/>
      <c r="J50" s="415"/>
      <c r="K50" s="295"/>
      <c r="L50" s="295"/>
      <c r="N50" s="388" t="s">
        <v>3</v>
      </c>
      <c r="O50" s="389">
        <v>250</v>
      </c>
      <c r="P50" s="412"/>
      <c r="Q50" s="413"/>
      <c r="R50" s="412"/>
      <c r="S50" s="413"/>
      <c r="T50" s="296"/>
    </row>
    <row r="51" spans="1:20" x14ac:dyDescent="0.15">
      <c r="B51" s="427" t="s">
        <v>394</v>
      </c>
      <c r="C51" s="428"/>
      <c r="D51" s="429"/>
      <c r="E51" s="415">
        <v>620</v>
      </c>
      <c r="F51" s="415"/>
      <c r="G51" s="415"/>
      <c r="H51" s="415">
        <f>ROUND(E51*1.25,0)</f>
        <v>775</v>
      </c>
      <c r="I51" s="415"/>
      <c r="J51" s="415"/>
      <c r="K51" s="295"/>
      <c r="L51" s="295"/>
      <c r="N51" s="388" t="s">
        <v>4</v>
      </c>
      <c r="O51" s="389">
        <v>300</v>
      </c>
      <c r="P51" s="409"/>
      <c r="Q51" s="411"/>
      <c r="R51" s="409"/>
      <c r="S51" s="411"/>
      <c r="T51" s="296"/>
    </row>
    <row r="52" spans="1:20" x14ac:dyDescent="0.15">
      <c r="D52" s="295"/>
      <c r="E52" s="295"/>
      <c r="F52" s="295"/>
      <c r="G52" s="295"/>
      <c r="H52" s="295"/>
      <c r="I52" s="295"/>
      <c r="J52" s="295"/>
      <c r="K52" s="295"/>
      <c r="L52" s="295"/>
      <c r="M52" s="295"/>
      <c r="N52" s="295"/>
      <c r="O52" s="295"/>
      <c r="P52" s="297"/>
      <c r="Q52" s="296"/>
      <c r="T52" s="296"/>
    </row>
    <row r="53" spans="1:20" x14ac:dyDescent="0.15"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7"/>
      <c r="Q53" s="296"/>
      <c r="T53" s="296"/>
    </row>
    <row r="54" spans="1:20" x14ac:dyDescent="0.15">
      <c r="A54" s="300" t="s">
        <v>23</v>
      </c>
      <c r="B54" s="300"/>
      <c r="C54" s="301"/>
      <c r="D54" s="299" t="s">
        <v>24</v>
      </c>
      <c r="F54" s="299"/>
      <c r="G54" s="299"/>
      <c r="I54" s="299"/>
      <c r="J54" s="299"/>
      <c r="K54" s="299"/>
      <c r="L54" s="299"/>
      <c r="M54" s="299"/>
      <c r="N54" s="299"/>
      <c r="O54" s="299"/>
      <c r="P54" s="297"/>
      <c r="Q54" s="296"/>
      <c r="T54" s="296"/>
    </row>
    <row r="55" spans="1:20" x14ac:dyDescent="0.15">
      <c r="A55" s="301"/>
      <c r="B55" s="301"/>
      <c r="C55" s="301"/>
      <c r="D55" s="300" t="s">
        <v>25</v>
      </c>
      <c r="F55" s="299"/>
      <c r="G55" s="299"/>
      <c r="I55" s="299"/>
      <c r="J55" s="299"/>
      <c r="K55" s="299"/>
      <c r="L55" s="299"/>
      <c r="M55" s="299"/>
      <c r="N55" s="299"/>
      <c r="O55" s="299"/>
      <c r="P55" s="299"/>
      <c r="Q55" s="301"/>
      <c r="R55" s="299"/>
      <c r="S55" s="299"/>
    </row>
  </sheetData>
  <mergeCells count="149">
    <mergeCell ref="K13:M13"/>
    <mergeCell ref="K14:M14"/>
    <mergeCell ref="B13:D13"/>
    <mergeCell ref="B14:D14"/>
    <mergeCell ref="H13:J13"/>
    <mergeCell ref="H14:J14"/>
    <mergeCell ref="E13:G13"/>
    <mergeCell ref="E14:G14"/>
    <mergeCell ref="N18:O18"/>
    <mergeCell ref="N17:O17"/>
    <mergeCell ref="N16:O16"/>
    <mergeCell ref="N15:O15"/>
    <mergeCell ref="N14:O14"/>
    <mergeCell ref="P14:Q14"/>
    <mergeCell ref="P15:Q15"/>
    <mergeCell ref="P16:Q16"/>
    <mergeCell ref="N13:O13"/>
    <mergeCell ref="P13:Q13"/>
    <mergeCell ref="B49:D49"/>
    <mergeCell ref="B50:D50"/>
    <mergeCell ref="B51:D51"/>
    <mergeCell ref="E48:G48"/>
    <mergeCell ref="B47:D47"/>
    <mergeCell ref="E47:G47"/>
    <mergeCell ref="P45:S45"/>
    <mergeCell ref="P46:Q46"/>
    <mergeCell ref="R46:S46"/>
    <mergeCell ref="R47:S51"/>
    <mergeCell ref="B45:D46"/>
    <mergeCell ref="E46:G46"/>
    <mergeCell ref="E49:G49"/>
    <mergeCell ref="E50:G50"/>
    <mergeCell ref="E51:G51"/>
    <mergeCell ref="H46:J46"/>
    <mergeCell ref="B35:D36"/>
    <mergeCell ref="B37:D38"/>
    <mergeCell ref="AB33:AC33"/>
    <mergeCell ref="AB34:AC34"/>
    <mergeCell ref="AB35:AC35"/>
    <mergeCell ref="AB36:AC36"/>
    <mergeCell ref="AB37:AC37"/>
    <mergeCell ref="AB38:AC38"/>
    <mergeCell ref="B48:D48"/>
    <mergeCell ref="P36:Q36"/>
    <mergeCell ref="N35:O35"/>
    <mergeCell ref="P35:Q35"/>
    <mergeCell ref="P23:Q23"/>
    <mergeCell ref="P24:Q24"/>
    <mergeCell ref="K35:M36"/>
    <mergeCell ref="E37:G38"/>
    <mergeCell ref="H37:J38"/>
    <mergeCell ref="K37:M38"/>
    <mergeCell ref="P17:Q17"/>
    <mergeCell ref="P18:Q18"/>
    <mergeCell ref="N38:O38"/>
    <mergeCell ref="P19:Q19"/>
    <mergeCell ref="P20:Q20"/>
    <mergeCell ref="P21:Q21"/>
    <mergeCell ref="P22:Q22"/>
    <mergeCell ref="N36:O36"/>
    <mergeCell ref="P34:Q34"/>
    <mergeCell ref="P33:Q33"/>
    <mergeCell ref="P37:Q37"/>
    <mergeCell ref="N37:O37"/>
    <mergeCell ref="N24:O24"/>
    <mergeCell ref="N23:O23"/>
    <mergeCell ref="N22:O22"/>
    <mergeCell ref="N21:O21"/>
    <mergeCell ref="N20:O20"/>
    <mergeCell ref="N19:O19"/>
    <mergeCell ref="E15:E16"/>
    <mergeCell ref="H15:H16"/>
    <mergeCell ref="I15:I16"/>
    <mergeCell ref="J15:J16"/>
    <mergeCell ref="K15:K16"/>
    <mergeCell ref="L15:L16"/>
    <mergeCell ref="F15:F16"/>
    <mergeCell ref="G15:G16"/>
    <mergeCell ref="M15:M16"/>
    <mergeCell ref="I17:I18"/>
    <mergeCell ref="J17:J18"/>
    <mergeCell ref="K17:K18"/>
    <mergeCell ref="L17:L18"/>
    <mergeCell ref="M17:M18"/>
    <mergeCell ref="H19:H20"/>
    <mergeCell ref="I19:I20"/>
    <mergeCell ref="J19:J20"/>
    <mergeCell ref="K19:K20"/>
    <mergeCell ref="L19:L20"/>
    <mergeCell ref="H17:H18"/>
    <mergeCell ref="H23:H24"/>
    <mergeCell ref="I23:I24"/>
    <mergeCell ref="J23:J24"/>
    <mergeCell ref="K23:K24"/>
    <mergeCell ref="L23:L24"/>
    <mergeCell ref="M23:M24"/>
    <mergeCell ref="M19:M20"/>
    <mergeCell ref="H21:H22"/>
    <mergeCell ref="I21:I22"/>
    <mergeCell ref="J21:J22"/>
    <mergeCell ref="K21:K22"/>
    <mergeCell ref="L21:L22"/>
    <mergeCell ref="M21:M22"/>
    <mergeCell ref="E21:E22"/>
    <mergeCell ref="F21:F22"/>
    <mergeCell ref="G21:G22"/>
    <mergeCell ref="E23:E24"/>
    <mergeCell ref="F23:F24"/>
    <mergeCell ref="G23:G24"/>
    <mergeCell ref="E17:E18"/>
    <mergeCell ref="F17:F18"/>
    <mergeCell ref="G17:G18"/>
    <mergeCell ref="E19:E20"/>
    <mergeCell ref="F19:F20"/>
    <mergeCell ref="G19:G20"/>
    <mergeCell ref="AB19:AC19"/>
    <mergeCell ref="AB20:AC20"/>
    <mergeCell ref="AB21:AC21"/>
    <mergeCell ref="AB22:AC22"/>
    <mergeCell ref="AB23:AC23"/>
    <mergeCell ref="AB24:AC24"/>
    <mergeCell ref="AB13:AC13"/>
    <mergeCell ref="AB14:AC14"/>
    <mergeCell ref="AB15:AC15"/>
    <mergeCell ref="AB16:AC16"/>
    <mergeCell ref="AB17:AC17"/>
    <mergeCell ref="AB18:AC18"/>
    <mergeCell ref="B33:D33"/>
    <mergeCell ref="E33:G33"/>
    <mergeCell ref="H33:J33"/>
    <mergeCell ref="K33:M33"/>
    <mergeCell ref="N33:O33"/>
    <mergeCell ref="B34:D34"/>
    <mergeCell ref="E34:G34"/>
    <mergeCell ref="H34:J34"/>
    <mergeCell ref="K34:M34"/>
    <mergeCell ref="N34:O34"/>
    <mergeCell ref="N46:O46"/>
    <mergeCell ref="N45:O45"/>
    <mergeCell ref="E35:G36"/>
    <mergeCell ref="H35:J36"/>
    <mergeCell ref="P47:Q51"/>
    <mergeCell ref="E45:J45"/>
    <mergeCell ref="H49:J49"/>
    <mergeCell ref="H50:J50"/>
    <mergeCell ref="H51:J51"/>
    <mergeCell ref="P38:Q38"/>
    <mergeCell ref="H47:J47"/>
    <mergeCell ref="H48:J48"/>
  </mergeCells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B1521-8ADA-1A45-9649-84FE231DFEC0}">
  <sheetPr>
    <tabColor theme="5" tint="0.79998168889431442"/>
  </sheetPr>
  <dimension ref="A1:AS205"/>
  <sheetViews>
    <sheetView showGridLines="0" zoomScale="138" zoomScaleNormal="100" workbookViewId="0">
      <selection activeCell="P5" sqref="P5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160</v>
      </c>
      <c r="H3" s="192"/>
      <c r="I3" s="192"/>
      <c r="J3" s="192"/>
      <c r="K3" s="192"/>
      <c r="L3" s="192"/>
      <c r="M3" s="192"/>
      <c r="N3" s="193"/>
      <c r="O3" s="257" t="s">
        <v>233</v>
      </c>
      <c r="P3" s="191" t="s">
        <v>84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161</v>
      </c>
      <c r="H4" s="192"/>
      <c r="I4" s="192"/>
      <c r="J4" s="192"/>
      <c r="K4" s="192"/>
      <c r="L4" s="192"/>
      <c r="M4" s="192"/>
      <c r="N4" s="193"/>
      <c r="O4" s="257" t="s">
        <v>233</v>
      </c>
      <c r="P4" s="191" t="s">
        <v>162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 t="s">
        <v>178</v>
      </c>
      <c r="H5" s="192"/>
      <c r="I5" s="192"/>
      <c r="J5" s="192"/>
      <c r="K5" s="192"/>
      <c r="L5" s="192"/>
      <c r="M5" s="192"/>
      <c r="O5" s="257" t="s">
        <v>233</v>
      </c>
      <c r="P5" s="191" t="s">
        <v>166</v>
      </c>
      <c r="Q5" s="191"/>
      <c r="R5" s="192"/>
      <c r="S5" s="192"/>
      <c r="T5" s="192"/>
    </row>
    <row r="6" spans="1:45" s="189" customFormat="1" x14ac:dyDescent="0.15">
      <c r="A6" s="187"/>
      <c r="B6" s="187"/>
      <c r="C6" s="188"/>
      <c r="D6" s="188"/>
      <c r="E6" s="188"/>
      <c r="F6" s="188"/>
      <c r="G6" s="191" t="s">
        <v>179</v>
      </c>
      <c r="H6" s="192"/>
      <c r="I6" s="192"/>
      <c r="J6" s="192"/>
      <c r="K6" s="192"/>
      <c r="L6" s="192"/>
      <c r="M6" s="192"/>
      <c r="O6" s="257" t="s">
        <v>233</v>
      </c>
      <c r="P6" s="191" t="s">
        <v>167</v>
      </c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63">
        <v>138</v>
      </c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67">
        <v>276</v>
      </c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71">
        <v>138</v>
      </c>
      <c r="C12" s="272">
        <v>138</v>
      </c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75">
        <v>276</v>
      </c>
      <c r="C13" s="276">
        <v>276</v>
      </c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79">
        <v>159</v>
      </c>
      <c r="C14" s="280">
        <v>159</v>
      </c>
      <c r="D14" s="281">
        <v>169</v>
      </c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67">
        <v>316</v>
      </c>
      <c r="C15" s="268">
        <v>316</v>
      </c>
      <c r="D15" s="269">
        <v>337</v>
      </c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71">
        <v>175</v>
      </c>
      <c r="C16" s="272">
        <v>175</v>
      </c>
      <c r="D16" s="273">
        <v>199</v>
      </c>
      <c r="E16" s="274">
        <v>206</v>
      </c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67">
        <v>350</v>
      </c>
      <c r="C17" s="268">
        <v>350</v>
      </c>
      <c r="D17" s="269">
        <v>383</v>
      </c>
      <c r="E17" s="270">
        <v>403</v>
      </c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71">
        <v>194</v>
      </c>
      <c r="C18" s="272">
        <v>194</v>
      </c>
      <c r="D18" s="273">
        <v>219</v>
      </c>
      <c r="E18" s="274">
        <v>233</v>
      </c>
      <c r="F18" s="272">
        <v>250</v>
      </c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75">
        <v>384</v>
      </c>
      <c r="C19" s="276">
        <v>384</v>
      </c>
      <c r="D19" s="277">
        <v>431</v>
      </c>
      <c r="E19" s="278">
        <v>454</v>
      </c>
      <c r="F19" s="276">
        <v>489</v>
      </c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79">
        <v>218</v>
      </c>
      <c r="C20" s="280">
        <v>218</v>
      </c>
      <c r="D20" s="281">
        <v>246</v>
      </c>
      <c r="E20" s="282">
        <v>261</v>
      </c>
      <c r="F20" s="280">
        <v>280</v>
      </c>
      <c r="G20" s="281">
        <v>321</v>
      </c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67">
        <v>426</v>
      </c>
      <c r="C21" s="268">
        <v>426</v>
      </c>
      <c r="D21" s="269">
        <v>482</v>
      </c>
      <c r="E21" s="270">
        <v>511</v>
      </c>
      <c r="F21" s="268">
        <v>551</v>
      </c>
      <c r="G21" s="269">
        <v>610</v>
      </c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71">
        <v>240</v>
      </c>
      <c r="C22" s="272">
        <v>240</v>
      </c>
      <c r="D22" s="273">
        <v>259</v>
      </c>
      <c r="E22" s="274">
        <v>288</v>
      </c>
      <c r="F22" s="272">
        <v>309</v>
      </c>
      <c r="G22" s="273">
        <v>354</v>
      </c>
      <c r="H22" s="274">
        <v>403</v>
      </c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67">
        <v>469</v>
      </c>
      <c r="C23" s="268">
        <v>469</v>
      </c>
      <c r="D23" s="269">
        <v>512</v>
      </c>
      <c r="E23" s="270">
        <v>568</v>
      </c>
      <c r="F23" s="268">
        <v>612</v>
      </c>
      <c r="G23" s="269">
        <v>671</v>
      </c>
      <c r="H23" s="270">
        <v>767</v>
      </c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71">
        <v>262</v>
      </c>
      <c r="C24" s="272">
        <v>262</v>
      </c>
      <c r="D24" s="273">
        <v>284</v>
      </c>
      <c r="E24" s="274">
        <v>316</v>
      </c>
      <c r="F24" s="272">
        <v>341</v>
      </c>
      <c r="G24" s="273">
        <v>389</v>
      </c>
      <c r="H24" s="274">
        <v>441</v>
      </c>
      <c r="I24" s="272">
        <v>499</v>
      </c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75">
        <v>511</v>
      </c>
      <c r="C25" s="276">
        <v>511</v>
      </c>
      <c r="D25" s="277">
        <v>558</v>
      </c>
      <c r="E25" s="278">
        <v>612</v>
      </c>
      <c r="F25" s="276">
        <v>676</v>
      </c>
      <c r="G25" s="277">
        <v>735</v>
      </c>
      <c r="H25" s="278">
        <v>846</v>
      </c>
      <c r="I25" s="276">
        <v>949</v>
      </c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79">
        <v>286</v>
      </c>
      <c r="C26" s="280">
        <v>286</v>
      </c>
      <c r="D26" s="281">
        <v>308</v>
      </c>
      <c r="E26" s="282">
        <v>343</v>
      </c>
      <c r="F26" s="280">
        <v>362</v>
      </c>
      <c r="G26" s="281">
        <v>424</v>
      </c>
      <c r="H26" s="282">
        <v>479</v>
      </c>
      <c r="I26" s="280">
        <v>540</v>
      </c>
      <c r="J26" s="281">
        <v>621</v>
      </c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67">
        <v>548</v>
      </c>
      <c r="C27" s="268">
        <v>548</v>
      </c>
      <c r="D27" s="269">
        <v>609</v>
      </c>
      <c r="E27" s="270">
        <v>660</v>
      </c>
      <c r="F27" s="268">
        <v>728</v>
      </c>
      <c r="G27" s="269">
        <v>805</v>
      </c>
      <c r="H27" s="270">
        <v>924</v>
      </c>
      <c r="I27" s="268">
        <v>1032</v>
      </c>
      <c r="J27" s="269">
        <v>1168</v>
      </c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71">
        <v>294</v>
      </c>
      <c r="C28" s="272">
        <v>294</v>
      </c>
      <c r="D28" s="273">
        <v>347</v>
      </c>
      <c r="E28" s="274">
        <v>361</v>
      </c>
      <c r="F28" s="272">
        <v>391</v>
      </c>
      <c r="G28" s="273">
        <v>447</v>
      </c>
      <c r="H28" s="274">
        <v>508</v>
      </c>
      <c r="I28" s="272">
        <v>574</v>
      </c>
      <c r="J28" s="273">
        <v>674</v>
      </c>
      <c r="K28" s="274">
        <v>730</v>
      </c>
      <c r="L28" s="272"/>
      <c r="M28" s="273"/>
      <c r="N28" s="274"/>
      <c r="O28" s="272"/>
      <c r="P28" s="273"/>
      <c r="Q28" s="274"/>
      <c r="R28" s="272"/>
      <c r="S28" s="271"/>
      <c r="T28" s="272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67">
        <v>580</v>
      </c>
      <c r="C29" s="268">
        <v>580</v>
      </c>
      <c r="D29" s="269">
        <v>664</v>
      </c>
      <c r="E29" s="270">
        <v>707</v>
      </c>
      <c r="F29" s="268">
        <v>791</v>
      </c>
      <c r="G29" s="269">
        <v>871</v>
      </c>
      <c r="H29" s="270">
        <v>994</v>
      </c>
      <c r="I29" s="268">
        <v>1113</v>
      </c>
      <c r="J29" s="269">
        <v>1271</v>
      </c>
      <c r="K29" s="270">
        <v>1395</v>
      </c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71">
        <v>315</v>
      </c>
      <c r="C30" s="272">
        <v>315</v>
      </c>
      <c r="D30" s="273">
        <v>352</v>
      </c>
      <c r="E30" s="274">
        <v>385</v>
      </c>
      <c r="F30" s="272">
        <v>418</v>
      </c>
      <c r="G30" s="273">
        <v>479</v>
      </c>
      <c r="H30" s="274">
        <v>543</v>
      </c>
      <c r="I30" s="272">
        <v>615</v>
      </c>
      <c r="J30" s="273">
        <v>691</v>
      </c>
      <c r="K30" s="274">
        <v>761</v>
      </c>
      <c r="L30" s="272">
        <v>813</v>
      </c>
      <c r="M30" s="273"/>
      <c r="N30" s="274"/>
      <c r="O30" s="272"/>
      <c r="P30" s="273"/>
      <c r="Q30" s="274"/>
      <c r="R30" s="272"/>
      <c r="S30" s="271"/>
      <c r="T30" s="272"/>
      <c r="U30" s="257">
        <v>1.41</v>
      </c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75">
        <v>618</v>
      </c>
      <c r="C31" s="276">
        <v>618</v>
      </c>
      <c r="D31" s="277">
        <v>690</v>
      </c>
      <c r="E31" s="278">
        <v>758</v>
      </c>
      <c r="F31" s="276">
        <v>840</v>
      </c>
      <c r="G31" s="277">
        <v>938</v>
      </c>
      <c r="H31" s="278">
        <v>1055</v>
      </c>
      <c r="I31" s="276">
        <v>1183</v>
      </c>
      <c r="J31" s="277">
        <v>1317</v>
      </c>
      <c r="K31" s="278">
        <v>1459</v>
      </c>
      <c r="L31" s="276">
        <v>1581</v>
      </c>
      <c r="M31" s="277"/>
      <c r="N31" s="278"/>
      <c r="O31" s="276"/>
      <c r="P31" s="277"/>
      <c r="Q31" s="278"/>
      <c r="R31" s="276"/>
      <c r="S31" s="275"/>
      <c r="T31" s="276"/>
      <c r="U31" s="189">
        <v>2.74</v>
      </c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79">
        <v>335</v>
      </c>
      <c r="C32" s="280">
        <v>335</v>
      </c>
      <c r="D32" s="281">
        <v>371</v>
      </c>
      <c r="E32" s="282">
        <v>410</v>
      </c>
      <c r="F32" s="280">
        <v>448</v>
      </c>
      <c r="G32" s="281">
        <v>511</v>
      </c>
      <c r="H32" s="282">
        <v>579</v>
      </c>
      <c r="I32" s="280">
        <v>656</v>
      </c>
      <c r="J32" s="281">
        <v>737</v>
      </c>
      <c r="K32" s="282">
        <v>802</v>
      </c>
      <c r="L32" s="280">
        <v>864</v>
      </c>
      <c r="M32" s="281">
        <v>933</v>
      </c>
      <c r="N32" s="282"/>
      <c r="O32" s="280"/>
      <c r="P32" s="281"/>
      <c r="Q32" s="282"/>
      <c r="R32" s="280"/>
      <c r="S32" s="279"/>
      <c r="T32" s="280"/>
      <c r="U32" s="257">
        <v>1.38</v>
      </c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67">
        <v>655</v>
      </c>
      <c r="C33" s="268">
        <v>655</v>
      </c>
      <c r="D33" s="269">
        <v>735</v>
      </c>
      <c r="E33" s="270">
        <v>813</v>
      </c>
      <c r="F33" s="268">
        <v>895</v>
      </c>
      <c r="G33" s="269">
        <v>1006</v>
      </c>
      <c r="H33" s="270">
        <v>1118</v>
      </c>
      <c r="I33" s="268">
        <v>1252</v>
      </c>
      <c r="J33" s="269">
        <v>1395</v>
      </c>
      <c r="K33" s="270">
        <v>1532</v>
      </c>
      <c r="L33" s="268">
        <v>1688</v>
      </c>
      <c r="M33" s="269">
        <v>1825</v>
      </c>
      <c r="N33" s="270"/>
      <c r="O33" s="268"/>
      <c r="P33" s="269"/>
      <c r="Q33" s="270"/>
      <c r="R33" s="268"/>
      <c r="S33" s="267"/>
      <c r="T33" s="268"/>
      <c r="U33" s="189">
        <v>2.7</v>
      </c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71">
        <v>355</v>
      </c>
      <c r="C34" s="272">
        <v>355</v>
      </c>
      <c r="D34" s="273">
        <v>393</v>
      </c>
      <c r="E34" s="274">
        <v>436</v>
      </c>
      <c r="F34" s="272">
        <v>475</v>
      </c>
      <c r="G34" s="273">
        <v>542</v>
      </c>
      <c r="H34" s="274">
        <v>615</v>
      </c>
      <c r="I34" s="272">
        <v>696</v>
      </c>
      <c r="J34" s="273">
        <v>782</v>
      </c>
      <c r="K34" s="274">
        <v>837</v>
      </c>
      <c r="L34" s="272">
        <v>915</v>
      </c>
      <c r="M34" s="273">
        <v>990</v>
      </c>
      <c r="N34" s="274">
        <v>1066</v>
      </c>
      <c r="O34" s="272"/>
      <c r="P34" s="273"/>
      <c r="Q34" s="274"/>
      <c r="R34" s="272"/>
      <c r="S34" s="271"/>
      <c r="T34" s="272"/>
      <c r="U34" s="257">
        <v>1.36</v>
      </c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67">
        <v>691</v>
      </c>
      <c r="C35" s="268">
        <v>691</v>
      </c>
      <c r="D35" s="269">
        <v>774</v>
      </c>
      <c r="E35" s="270">
        <v>869</v>
      </c>
      <c r="F35" s="268">
        <v>955</v>
      </c>
      <c r="G35" s="269">
        <v>1073</v>
      </c>
      <c r="H35" s="270">
        <v>1209</v>
      </c>
      <c r="I35" s="268">
        <v>1353</v>
      </c>
      <c r="J35" s="269">
        <v>1506</v>
      </c>
      <c r="K35" s="270">
        <v>1602</v>
      </c>
      <c r="L35" s="268">
        <v>1797</v>
      </c>
      <c r="M35" s="269">
        <v>1944</v>
      </c>
      <c r="N35" s="270">
        <v>2093</v>
      </c>
      <c r="O35" s="268"/>
      <c r="P35" s="269"/>
      <c r="Q35" s="270"/>
      <c r="R35" s="268"/>
      <c r="S35" s="267"/>
      <c r="T35" s="268"/>
      <c r="U35" s="189">
        <v>2.67</v>
      </c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71">
        <v>377</v>
      </c>
      <c r="C36" s="272">
        <v>377</v>
      </c>
      <c r="D36" s="273">
        <v>416</v>
      </c>
      <c r="E36" s="274">
        <v>462</v>
      </c>
      <c r="F36" s="272">
        <v>503</v>
      </c>
      <c r="G36" s="273">
        <v>574</v>
      </c>
      <c r="H36" s="274">
        <v>651</v>
      </c>
      <c r="I36" s="272">
        <v>738</v>
      </c>
      <c r="J36" s="273">
        <v>828</v>
      </c>
      <c r="K36" s="274">
        <v>883</v>
      </c>
      <c r="L36" s="272">
        <v>967</v>
      </c>
      <c r="M36" s="273">
        <v>1045</v>
      </c>
      <c r="N36" s="274">
        <v>1126</v>
      </c>
      <c r="O36" s="272">
        <v>1206</v>
      </c>
      <c r="P36" s="273"/>
      <c r="Q36" s="274"/>
      <c r="R36" s="272"/>
      <c r="S36" s="271"/>
      <c r="T36" s="272"/>
      <c r="U36" s="257">
        <v>1.34</v>
      </c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75">
        <v>737</v>
      </c>
      <c r="C37" s="276">
        <v>737</v>
      </c>
      <c r="D37" s="277">
        <v>824</v>
      </c>
      <c r="E37" s="278">
        <v>925</v>
      </c>
      <c r="F37" s="276">
        <v>1016</v>
      </c>
      <c r="G37" s="277">
        <v>1142</v>
      </c>
      <c r="H37" s="278">
        <v>1285</v>
      </c>
      <c r="I37" s="276">
        <v>1441</v>
      </c>
      <c r="J37" s="277">
        <v>1601</v>
      </c>
      <c r="K37" s="278">
        <v>1698</v>
      </c>
      <c r="L37" s="276">
        <v>1907</v>
      </c>
      <c r="M37" s="277">
        <v>2067</v>
      </c>
      <c r="N37" s="278">
        <v>2226</v>
      </c>
      <c r="O37" s="276">
        <v>2385</v>
      </c>
      <c r="P37" s="277"/>
      <c r="Q37" s="278"/>
      <c r="R37" s="276"/>
      <c r="S37" s="275"/>
      <c r="T37" s="276"/>
      <c r="U37" s="189">
        <v>2.6500000000000004</v>
      </c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79">
        <v>398</v>
      </c>
      <c r="C38" s="280">
        <v>398</v>
      </c>
      <c r="D38" s="281">
        <v>440</v>
      </c>
      <c r="E38" s="282">
        <v>487</v>
      </c>
      <c r="F38" s="280">
        <v>529</v>
      </c>
      <c r="G38" s="281">
        <v>605</v>
      </c>
      <c r="H38" s="282">
        <v>687</v>
      </c>
      <c r="I38" s="280">
        <v>778</v>
      </c>
      <c r="J38" s="281">
        <v>873</v>
      </c>
      <c r="K38" s="282">
        <v>933</v>
      </c>
      <c r="L38" s="280">
        <v>1018</v>
      </c>
      <c r="M38" s="281">
        <v>1107</v>
      </c>
      <c r="N38" s="282">
        <v>1192</v>
      </c>
      <c r="O38" s="280">
        <v>1277</v>
      </c>
      <c r="P38" s="281">
        <v>1362</v>
      </c>
      <c r="Q38" s="282"/>
      <c r="R38" s="280"/>
      <c r="S38" s="279"/>
      <c r="T38" s="280"/>
      <c r="U38" s="257">
        <v>1.33</v>
      </c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67">
        <v>774</v>
      </c>
      <c r="C39" s="268">
        <v>774</v>
      </c>
      <c r="D39" s="269">
        <v>866</v>
      </c>
      <c r="E39" s="270">
        <v>971</v>
      </c>
      <c r="F39" s="268">
        <v>1062</v>
      </c>
      <c r="G39" s="269">
        <v>1211</v>
      </c>
      <c r="H39" s="270">
        <v>1348</v>
      </c>
      <c r="I39" s="268">
        <v>1509</v>
      </c>
      <c r="J39" s="269">
        <v>1678</v>
      </c>
      <c r="K39" s="270">
        <v>1801</v>
      </c>
      <c r="L39" s="268">
        <v>1993</v>
      </c>
      <c r="M39" s="269">
        <v>2163</v>
      </c>
      <c r="N39" s="270">
        <v>2330</v>
      </c>
      <c r="O39" s="268">
        <v>2496</v>
      </c>
      <c r="P39" s="269">
        <v>2662</v>
      </c>
      <c r="Q39" s="270"/>
      <c r="R39" s="268"/>
      <c r="S39" s="267"/>
      <c r="T39" s="268"/>
      <c r="U39" s="189">
        <v>2.6</v>
      </c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71">
        <v>420</v>
      </c>
      <c r="C40" s="272">
        <v>420</v>
      </c>
      <c r="D40" s="273">
        <v>458</v>
      </c>
      <c r="E40" s="274">
        <v>513</v>
      </c>
      <c r="F40" s="272">
        <v>558</v>
      </c>
      <c r="G40" s="273">
        <v>638</v>
      </c>
      <c r="H40" s="274">
        <v>725</v>
      </c>
      <c r="I40" s="272">
        <v>819</v>
      </c>
      <c r="J40" s="273">
        <v>919</v>
      </c>
      <c r="K40" s="274">
        <v>980</v>
      </c>
      <c r="L40" s="272">
        <v>1068</v>
      </c>
      <c r="M40" s="273">
        <v>1158</v>
      </c>
      <c r="N40" s="274">
        <v>1247</v>
      </c>
      <c r="O40" s="272">
        <v>1336</v>
      </c>
      <c r="P40" s="273">
        <v>1425</v>
      </c>
      <c r="Q40" s="274">
        <v>1514</v>
      </c>
      <c r="R40" s="272"/>
      <c r="S40" s="271"/>
      <c r="T40" s="272"/>
      <c r="U40" s="257">
        <v>1.31</v>
      </c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67">
        <v>809</v>
      </c>
      <c r="C41" s="268">
        <v>809</v>
      </c>
      <c r="D41" s="269">
        <v>907</v>
      </c>
      <c r="E41" s="270">
        <v>1024</v>
      </c>
      <c r="F41" s="268">
        <v>1124</v>
      </c>
      <c r="G41" s="269">
        <v>1279</v>
      </c>
      <c r="H41" s="270">
        <v>1426</v>
      </c>
      <c r="I41" s="268">
        <v>1612</v>
      </c>
      <c r="J41" s="269">
        <v>1790</v>
      </c>
      <c r="K41" s="270">
        <v>1897</v>
      </c>
      <c r="L41" s="268">
        <v>2075</v>
      </c>
      <c r="M41" s="269">
        <v>2245</v>
      </c>
      <c r="N41" s="270">
        <v>2418</v>
      </c>
      <c r="O41" s="268">
        <v>2591</v>
      </c>
      <c r="P41" s="269">
        <v>2764</v>
      </c>
      <c r="Q41" s="270">
        <v>2936</v>
      </c>
      <c r="R41" s="268"/>
      <c r="S41" s="267"/>
      <c r="T41" s="268"/>
      <c r="U41" s="189">
        <v>2.54</v>
      </c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71">
        <v>440</v>
      </c>
      <c r="C42" s="272">
        <v>440</v>
      </c>
      <c r="D42" s="273">
        <v>481</v>
      </c>
      <c r="E42" s="274">
        <v>538</v>
      </c>
      <c r="F42" s="272">
        <v>594</v>
      </c>
      <c r="G42" s="273">
        <v>670</v>
      </c>
      <c r="H42" s="274">
        <v>760</v>
      </c>
      <c r="I42" s="272">
        <v>859</v>
      </c>
      <c r="J42" s="273">
        <v>963</v>
      </c>
      <c r="K42" s="274">
        <v>1026</v>
      </c>
      <c r="L42" s="272">
        <v>1132</v>
      </c>
      <c r="M42" s="273">
        <v>1226</v>
      </c>
      <c r="N42" s="274">
        <v>1320</v>
      </c>
      <c r="O42" s="272">
        <v>1415</v>
      </c>
      <c r="P42" s="273">
        <v>1509</v>
      </c>
      <c r="Q42" s="274">
        <v>1603</v>
      </c>
      <c r="R42" s="272">
        <v>1698</v>
      </c>
      <c r="S42" s="271"/>
      <c r="T42" s="272"/>
      <c r="U42" s="257">
        <v>1.31</v>
      </c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75">
        <v>851</v>
      </c>
      <c r="C43" s="276">
        <v>851</v>
      </c>
      <c r="D43" s="277">
        <v>956</v>
      </c>
      <c r="E43" s="278">
        <v>1078</v>
      </c>
      <c r="F43" s="276">
        <v>1193</v>
      </c>
      <c r="G43" s="277">
        <v>1348</v>
      </c>
      <c r="H43" s="278">
        <v>1517</v>
      </c>
      <c r="I43" s="276">
        <v>1695</v>
      </c>
      <c r="J43" s="277">
        <v>1843</v>
      </c>
      <c r="K43" s="278">
        <v>1993</v>
      </c>
      <c r="L43" s="276">
        <v>2193</v>
      </c>
      <c r="M43" s="277">
        <v>2377</v>
      </c>
      <c r="N43" s="278">
        <v>2560</v>
      </c>
      <c r="O43" s="276">
        <v>2743</v>
      </c>
      <c r="P43" s="277">
        <v>2926</v>
      </c>
      <c r="Q43" s="278">
        <v>3109</v>
      </c>
      <c r="R43" s="276">
        <v>3292</v>
      </c>
      <c r="S43" s="275"/>
      <c r="T43" s="276"/>
      <c r="U43" s="189">
        <v>2.54</v>
      </c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79">
        <v>460</v>
      </c>
      <c r="C44" s="280">
        <v>460</v>
      </c>
      <c r="D44" s="281">
        <v>503</v>
      </c>
      <c r="E44" s="282">
        <v>562</v>
      </c>
      <c r="F44" s="280">
        <v>621</v>
      </c>
      <c r="G44" s="281">
        <v>701</v>
      </c>
      <c r="H44" s="282">
        <v>796</v>
      </c>
      <c r="I44" s="280">
        <v>897</v>
      </c>
      <c r="J44" s="281">
        <v>1004</v>
      </c>
      <c r="K44" s="282">
        <v>1072</v>
      </c>
      <c r="L44" s="280">
        <v>1186</v>
      </c>
      <c r="M44" s="281">
        <v>1284</v>
      </c>
      <c r="N44" s="282">
        <v>1383</v>
      </c>
      <c r="O44" s="280">
        <v>1482</v>
      </c>
      <c r="P44" s="281">
        <v>1581</v>
      </c>
      <c r="Q44" s="282">
        <v>1680</v>
      </c>
      <c r="R44" s="280">
        <v>1778</v>
      </c>
      <c r="S44" s="279">
        <v>1877</v>
      </c>
      <c r="T44" s="280"/>
      <c r="U44" s="257">
        <v>1.3</v>
      </c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67">
        <v>892</v>
      </c>
      <c r="C45" s="268">
        <v>892</v>
      </c>
      <c r="D45" s="269">
        <v>1003</v>
      </c>
      <c r="E45" s="270">
        <v>1129</v>
      </c>
      <c r="F45" s="268">
        <v>1252</v>
      </c>
      <c r="G45" s="269">
        <v>1414</v>
      </c>
      <c r="H45" s="270">
        <v>1594</v>
      </c>
      <c r="I45" s="268">
        <v>1776</v>
      </c>
      <c r="J45" s="269">
        <v>1931</v>
      </c>
      <c r="K45" s="270">
        <v>2088</v>
      </c>
      <c r="L45" s="268">
        <v>2305</v>
      </c>
      <c r="M45" s="269">
        <v>2500</v>
      </c>
      <c r="N45" s="270">
        <v>2692</v>
      </c>
      <c r="O45" s="268">
        <v>2884</v>
      </c>
      <c r="P45" s="269">
        <v>3076</v>
      </c>
      <c r="Q45" s="270">
        <v>3269</v>
      </c>
      <c r="R45" s="268">
        <v>3461</v>
      </c>
      <c r="S45" s="267">
        <v>3653</v>
      </c>
      <c r="T45" s="268"/>
      <c r="U45" s="189">
        <v>2.5300000000000002</v>
      </c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71">
        <v>471</v>
      </c>
      <c r="C46" s="272">
        <v>471</v>
      </c>
      <c r="D46" s="273">
        <v>530</v>
      </c>
      <c r="E46" s="274">
        <v>584</v>
      </c>
      <c r="F46" s="272">
        <v>660</v>
      </c>
      <c r="G46" s="273">
        <v>739</v>
      </c>
      <c r="H46" s="274">
        <v>836</v>
      </c>
      <c r="I46" s="272">
        <v>926</v>
      </c>
      <c r="J46" s="273">
        <v>1030</v>
      </c>
      <c r="K46" s="274">
        <v>1129</v>
      </c>
      <c r="L46" s="272">
        <v>1248</v>
      </c>
      <c r="M46" s="273">
        <v>1352</v>
      </c>
      <c r="N46" s="274">
        <v>1456</v>
      </c>
      <c r="O46" s="272">
        <v>1560</v>
      </c>
      <c r="P46" s="273">
        <v>1664</v>
      </c>
      <c r="Q46" s="274">
        <v>1768</v>
      </c>
      <c r="R46" s="272">
        <v>1872</v>
      </c>
      <c r="S46" s="271">
        <v>1976</v>
      </c>
      <c r="T46" s="272">
        <v>2080</v>
      </c>
      <c r="U46" s="257">
        <v>1.3</v>
      </c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67">
        <v>915</v>
      </c>
      <c r="C47" s="268">
        <v>915</v>
      </c>
      <c r="D47" s="269">
        <v>1054</v>
      </c>
      <c r="E47" s="270">
        <v>1180</v>
      </c>
      <c r="F47" s="268">
        <v>1323</v>
      </c>
      <c r="G47" s="269">
        <v>1490</v>
      </c>
      <c r="H47" s="270">
        <v>1674</v>
      </c>
      <c r="I47" s="268">
        <v>1852</v>
      </c>
      <c r="J47" s="269">
        <v>2004</v>
      </c>
      <c r="K47" s="270">
        <v>2198</v>
      </c>
      <c r="L47" s="268">
        <v>2397</v>
      </c>
      <c r="M47" s="269">
        <v>2600</v>
      </c>
      <c r="N47" s="270">
        <v>2800</v>
      </c>
      <c r="O47" s="268">
        <v>3000</v>
      </c>
      <c r="P47" s="269">
        <v>3200</v>
      </c>
      <c r="Q47" s="270">
        <v>3400</v>
      </c>
      <c r="R47" s="268">
        <v>3600</v>
      </c>
      <c r="S47" s="267">
        <v>3800</v>
      </c>
      <c r="T47" s="268">
        <v>4000</v>
      </c>
      <c r="U47" s="189">
        <v>2.5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71">
        <v>490</v>
      </c>
      <c r="C48" s="272">
        <v>490</v>
      </c>
      <c r="D48" s="273">
        <v>553</v>
      </c>
      <c r="E48" s="274">
        <v>609</v>
      </c>
      <c r="F48" s="272">
        <v>687</v>
      </c>
      <c r="G48" s="273">
        <v>769</v>
      </c>
      <c r="H48" s="274">
        <v>871</v>
      </c>
      <c r="I48" s="272">
        <v>964</v>
      </c>
      <c r="J48" s="273">
        <v>1073</v>
      </c>
      <c r="K48" s="274">
        <v>1178</v>
      </c>
      <c r="L48" s="272">
        <v>1310</v>
      </c>
      <c r="M48" s="273">
        <v>1420</v>
      </c>
      <c r="N48" s="274">
        <v>1529</v>
      </c>
      <c r="O48" s="272">
        <v>1638</v>
      </c>
      <c r="P48" s="273">
        <v>1747</v>
      </c>
      <c r="Q48" s="274">
        <v>1856</v>
      </c>
      <c r="R48" s="272">
        <v>1966</v>
      </c>
      <c r="S48" s="271">
        <v>2075</v>
      </c>
      <c r="T48" s="272">
        <v>2184</v>
      </c>
      <c r="U48" s="257">
        <v>1.3</v>
      </c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75">
        <v>955</v>
      </c>
      <c r="C49" s="276">
        <v>955</v>
      </c>
      <c r="D49" s="277">
        <v>1090</v>
      </c>
      <c r="E49" s="278">
        <v>1234</v>
      </c>
      <c r="F49" s="276">
        <v>1372</v>
      </c>
      <c r="G49" s="277">
        <v>1555</v>
      </c>
      <c r="H49" s="278">
        <v>1750</v>
      </c>
      <c r="I49" s="276">
        <v>1934</v>
      </c>
      <c r="J49" s="277">
        <v>2091</v>
      </c>
      <c r="K49" s="278">
        <v>2300</v>
      </c>
      <c r="L49" s="276">
        <v>2515</v>
      </c>
      <c r="M49" s="277">
        <v>2730</v>
      </c>
      <c r="N49" s="278">
        <v>2940</v>
      </c>
      <c r="O49" s="276">
        <v>3150</v>
      </c>
      <c r="P49" s="277">
        <v>3360</v>
      </c>
      <c r="Q49" s="278">
        <v>3570</v>
      </c>
      <c r="R49" s="276">
        <v>3780</v>
      </c>
      <c r="S49" s="275">
        <v>3990</v>
      </c>
      <c r="T49" s="276">
        <v>4200</v>
      </c>
      <c r="U49" s="189">
        <v>2.5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79">
        <v>511</v>
      </c>
      <c r="C50" s="280">
        <v>511</v>
      </c>
      <c r="D50" s="281">
        <v>576</v>
      </c>
      <c r="E50" s="282">
        <v>634</v>
      </c>
      <c r="F50" s="280">
        <v>715</v>
      </c>
      <c r="G50" s="281">
        <v>801</v>
      </c>
      <c r="H50" s="282">
        <v>906</v>
      </c>
      <c r="I50" s="280">
        <v>1004</v>
      </c>
      <c r="J50" s="281">
        <v>1115</v>
      </c>
      <c r="K50" s="282">
        <v>1223</v>
      </c>
      <c r="L50" s="280">
        <v>1365</v>
      </c>
      <c r="M50" s="281">
        <v>1476</v>
      </c>
      <c r="N50" s="282">
        <v>1589</v>
      </c>
      <c r="O50" s="280">
        <v>1703</v>
      </c>
      <c r="P50" s="281">
        <v>1816</v>
      </c>
      <c r="Q50" s="282">
        <v>1930</v>
      </c>
      <c r="R50" s="280">
        <v>2043</v>
      </c>
      <c r="S50" s="279">
        <v>2157</v>
      </c>
      <c r="T50" s="280">
        <v>2270</v>
      </c>
      <c r="U50" s="257">
        <v>1.29</v>
      </c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67">
        <v>998</v>
      </c>
      <c r="C51" s="268">
        <v>998</v>
      </c>
      <c r="D51" s="269">
        <v>1126</v>
      </c>
      <c r="E51" s="270">
        <v>1288</v>
      </c>
      <c r="F51" s="268">
        <v>1441</v>
      </c>
      <c r="G51" s="269">
        <v>1624</v>
      </c>
      <c r="H51" s="270">
        <v>1825</v>
      </c>
      <c r="I51" s="268">
        <v>2019</v>
      </c>
      <c r="J51" s="269">
        <v>2181</v>
      </c>
      <c r="K51" s="270">
        <v>2395</v>
      </c>
      <c r="L51" s="268">
        <v>2621</v>
      </c>
      <c r="M51" s="269">
        <v>2837</v>
      </c>
      <c r="N51" s="270">
        <v>3055</v>
      </c>
      <c r="O51" s="268">
        <v>3274</v>
      </c>
      <c r="P51" s="269">
        <v>3492</v>
      </c>
      <c r="Q51" s="270">
        <v>3710</v>
      </c>
      <c r="R51" s="268">
        <v>3928</v>
      </c>
      <c r="S51" s="267">
        <v>4147</v>
      </c>
      <c r="T51" s="268">
        <v>4365</v>
      </c>
      <c r="U51" s="189">
        <v>2.48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71">
        <v>529</v>
      </c>
      <c r="C52" s="272">
        <v>529</v>
      </c>
      <c r="D52" s="273">
        <v>598</v>
      </c>
      <c r="E52" s="274">
        <v>659</v>
      </c>
      <c r="F52" s="272">
        <v>743</v>
      </c>
      <c r="G52" s="273">
        <v>831</v>
      </c>
      <c r="H52" s="274">
        <v>941</v>
      </c>
      <c r="I52" s="272">
        <v>1042</v>
      </c>
      <c r="J52" s="273">
        <v>1158</v>
      </c>
      <c r="K52" s="274">
        <v>1268</v>
      </c>
      <c r="L52" s="272">
        <v>1414</v>
      </c>
      <c r="M52" s="273">
        <v>1531</v>
      </c>
      <c r="N52" s="274">
        <v>1649</v>
      </c>
      <c r="O52" s="272">
        <v>1766</v>
      </c>
      <c r="P52" s="273">
        <v>1884</v>
      </c>
      <c r="Q52" s="274">
        <v>2002</v>
      </c>
      <c r="R52" s="272">
        <v>2120</v>
      </c>
      <c r="S52" s="271">
        <v>2237</v>
      </c>
      <c r="T52" s="272">
        <v>2355</v>
      </c>
      <c r="U52" s="257">
        <v>1.28</v>
      </c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67">
        <v>1036</v>
      </c>
      <c r="C53" s="268">
        <v>1036</v>
      </c>
      <c r="D53" s="269">
        <v>1173</v>
      </c>
      <c r="E53" s="270">
        <v>1332</v>
      </c>
      <c r="F53" s="268">
        <v>1502</v>
      </c>
      <c r="G53" s="269">
        <v>1689</v>
      </c>
      <c r="H53" s="270">
        <v>1901</v>
      </c>
      <c r="I53" s="268">
        <v>2101</v>
      </c>
      <c r="J53" s="269">
        <v>2271</v>
      </c>
      <c r="K53" s="270">
        <v>2489</v>
      </c>
      <c r="L53" s="268">
        <v>2722</v>
      </c>
      <c r="M53" s="269">
        <v>2942</v>
      </c>
      <c r="N53" s="270">
        <v>3168</v>
      </c>
      <c r="O53" s="268">
        <v>3395</v>
      </c>
      <c r="P53" s="269">
        <v>3621</v>
      </c>
      <c r="Q53" s="270">
        <v>3847</v>
      </c>
      <c r="R53" s="268">
        <v>4074</v>
      </c>
      <c r="S53" s="267">
        <v>4300</v>
      </c>
      <c r="T53" s="268">
        <v>4526</v>
      </c>
      <c r="U53" s="189">
        <v>2.46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71">
        <v>550</v>
      </c>
      <c r="C54" s="272">
        <v>550</v>
      </c>
      <c r="D54" s="273">
        <v>621</v>
      </c>
      <c r="E54" s="274">
        <v>684</v>
      </c>
      <c r="F54" s="272">
        <v>770</v>
      </c>
      <c r="G54" s="273">
        <v>872</v>
      </c>
      <c r="H54" s="274">
        <v>976</v>
      </c>
      <c r="I54" s="272">
        <v>1097</v>
      </c>
      <c r="J54" s="273">
        <v>1219</v>
      </c>
      <c r="K54" s="274">
        <v>1341</v>
      </c>
      <c r="L54" s="272">
        <v>1466</v>
      </c>
      <c r="M54" s="273">
        <v>1585</v>
      </c>
      <c r="N54" s="274">
        <v>1707</v>
      </c>
      <c r="O54" s="272">
        <v>1829</v>
      </c>
      <c r="P54" s="273">
        <v>1951</v>
      </c>
      <c r="Q54" s="274">
        <v>2073</v>
      </c>
      <c r="R54" s="272">
        <v>2195</v>
      </c>
      <c r="S54" s="271">
        <v>2316</v>
      </c>
      <c r="T54" s="272">
        <v>2438</v>
      </c>
      <c r="U54" s="257">
        <v>1.27</v>
      </c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75">
        <v>1079</v>
      </c>
      <c r="C55" s="276">
        <v>1079</v>
      </c>
      <c r="D55" s="277">
        <v>1221</v>
      </c>
      <c r="E55" s="278">
        <v>1368</v>
      </c>
      <c r="F55" s="276">
        <v>1540</v>
      </c>
      <c r="G55" s="277">
        <v>1744</v>
      </c>
      <c r="H55" s="278">
        <v>1952</v>
      </c>
      <c r="I55" s="276">
        <v>2194</v>
      </c>
      <c r="J55" s="277">
        <v>2379</v>
      </c>
      <c r="K55" s="278">
        <v>2612</v>
      </c>
      <c r="L55" s="276">
        <v>2828</v>
      </c>
      <c r="M55" s="277">
        <v>3058</v>
      </c>
      <c r="N55" s="278">
        <v>3293</v>
      </c>
      <c r="O55" s="276">
        <v>3528</v>
      </c>
      <c r="P55" s="277">
        <v>3763</v>
      </c>
      <c r="Q55" s="278">
        <v>3998</v>
      </c>
      <c r="R55" s="276">
        <v>4234</v>
      </c>
      <c r="S55" s="275">
        <v>4469</v>
      </c>
      <c r="T55" s="276">
        <v>4704</v>
      </c>
      <c r="U55" s="189">
        <v>2.4500000000000002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79">
        <v>550</v>
      </c>
      <c r="C56" s="280">
        <v>573</v>
      </c>
      <c r="D56" s="281">
        <v>648</v>
      </c>
      <c r="E56" s="282">
        <v>715</v>
      </c>
      <c r="F56" s="280">
        <v>804</v>
      </c>
      <c r="G56" s="281">
        <v>910</v>
      </c>
      <c r="H56" s="282">
        <v>1016</v>
      </c>
      <c r="I56" s="280">
        <v>1143</v>
      </c>
      <c r="J56" s="281">
        <v>1270</v>
      </c>
      <c r="K56" s="282">
        <v>1397</v>
      </c>
      <c r="L56" s="280">
        <v>1524</v>
      </c>
      <c r="M56" s="281">
        <v>1651</v>
      </c>
      <c r="N56" s="282">
        <v>1778</v>
      </c>
      <c r="O56" s="280">
        <v>1905</v>
      </c>
      <c r="P56" s="281">
        <v>2032</v>
      </c>
      <c r="Q56" s="282">
        <v>2159</v>
      </c>
      <c r="R56" s="280">
        <v>2286</v>
      </c>
      <c r="S56" s="279">
        <v>2413</v>
      </c>
      <c r="T56" s="280">
        <v>2540</v>
      </c>
      <c r="U56" s="257">
        <v>1.27</v>
      </c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67">
        <v>1080</v>
      </c>
      <c r="C57" s="268">
        <v>1125</v>
      </c>
      <c r="D57" s="269">
        <v>1272</v>
      </c>
      <c r="E57" s="270">
        <v>1430</v>
      </c>
      <c r="F57" s="268">
        <v>1608</v>
      </c>
      <c r="G57" s="269">
        <v>1820</v>
      </c>
      <c r="H57" s="270">
        <v>2032</v>
      </c>
      <c r="I57" s="268">
        <v>2286</v>
      </c>
      <c r="J57" s="269">
        <v>2480</v>
      </c>
      <c r="K57" s="270">
        <v>2717</v>
      </c>
      <c r="L57" s="268">
        <v>2940</v>
      </c>
      <c r="M57" s="269">
        <v>3185</v>
      </c>
      <c r="N57" s="270">
        <v>3430</v>
      </c>
      <c r="O57" s="268">
        <v>3675</v>
      </c>
      <c r="P57" s="269">
        <v>3920</v>
      </c>
      <c r="Q57" s="270">
        <v>4165</v>
      </c>
      <c r="R57" s="268">
        <v>4410</v>
      </c>
      <c r="S57" s="267">
        <v>4655</v>
      </c>
      <c r="T57" s="268">
        <v>4900</v>
      </c>
      <c r="U57" s="189">
        <v>2.4500000000000002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5" t="s">
        <v>131</v>
      </c>
      <c r="B58" s="271">
        <v>572</v>
      </c>
      <c r="C58" s="272">
        <v>596</v>
      </c>
      <c r="D58" s="273">
        <v>674</v>
      </c>
      <c r="E58" s="274">
        <v>744</v>
      </c>
      <c r="F58" s="272">
        <v>836</v>
      </c>
      <c r="G58" s="273">
        <v>946</v>
      </c>
      <c r="H58" s="274">
        <v>1057</v>
      </c>
      <c r="I58" s="272">
        <v>1189</v>
      </c>
      <c r="J58" s="273">
        <v>1321</v>
      </c>
      <c r="K58" s="274">
        <v>1453</v>
      </c>
      <c r="L58" s="272">
        <v>1585</v>
      </c>
      <c r="M58" s="273">
        <v>1717</v>
      </c>
      <c r="N58" s="274">
        <v>1849</v>
      </c>
      <c r="O58" s="272">
        <v>1981</v>
      </c>
      <c r="P58" s="273">
        <v>2113</v>
      </c>
      <c r="Q58" s="274">
        <v>2245</v>
      </c>
      <c r="R58" s="272">
        <v>2377</v>
      </c>
      <c r="S58" s="271">
        <v>2510</v>
      </c>
      <c r="T58" s="272">
        <v>2642</v>
      </c>
      <c r="U58" s="257">
        <v>1.27</v>
      </c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67">
        <v>1123</v>
      </c>
      <c r="C59" s="268">
        <v>1170</v>
      </c>
      <c r="D59" s="269">
        <v>1323</v>
      </c>
      <c r="E59" s="270">
        <v>1487</v>
      </c>
      <c r="F59" s="268">
        <v>1672</v>
      </c>
      <c r="G59" s="269">
        <v>1893</v>
      </c>
      <c r="H59" s="270">
        <v>2113</v>
      </c>
      <c r="I59" s="268">
        <v>2377</v>
      </c>
      <c r="J59" s="269">
        <v>2579</v>
      </c>
      <c r="K59" s="270">
        <v>2826</v>
      </c>
      <c r="L59" s="268">
        <v>3058</v>
      </c>
      <c r="M59" s="269">
        <v>3312</v>
      </c>
      <c r="N59" s="270">
        <v>3567</v>
      </c>
      <c r="O59" s="268">
        <v>3822</v>
      </c>
      <c r="P59" s="269">
        <v>4077</v>
      </c>
      <c r="Q59" s="270">
        <v>4332</v>
      </c>
      <c r="R59" s="268">
        <v>4586</v>
      </c>
      <c r="S59" s="267">
        <v>4841</v>
      </c>
      <c r="T59" s="268">
        <v>5096</v>
      </c>
      <c r="U59" s="189">
        <v>2.4500000000000002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71">
        <v>594</v>
      </c>
      <c r="C60" s="272">
        <v>619</v>
      </c>
      <c r="D60" s="273">
        <v>700</v>
      </c>
      <c r="E60" s="274">
        <v>772</v>
      </c>
      <c r="F60" s="272">
        <v>868</v>
      </c>
      <c r="G60" s="273">
        <v>983</v>
      </c>
      <c r="H60" s="274">
        <v>1097</v>
      </c>
      <c r="I60" s="272">
        <v>1234</v>
      </c>
      <c r="J60" s="273">
        <v>1372</v>
      </c>
      <c r="K60" s="274">
        <v>1509</v>
      </c>
      <c r="L60" s="272">
        <v>1646</v>
      </c>
      <c r="M60" s="273">
        <v>1783</v>
      </c>
      <c r="N60" s="274">
        <v>1920</v>
      </c>
      <c r="O60" s="272">
        <v>2057</v>
      </c>
      <c r="P60" s="273">
        <v>2195</v>
      </c>
      <c r="Q60" s="274">
        <v>2332</v>
      </c>
      <c r="R60" s="272">
        <v>2469</v>
      </c>
      <c r="S60" s="271">
        <v>2606</v>
      </c>
      <c r="T60" s="272">
        <v>2743</v>
      </c>
      <c r="U60" s="257">
        <v>1.27</v>
      </c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75">
        <v>1166</v>
      </c>
      <c r="C61" s="276">
        <v>1215</v>
      </c>
      <c r="D61" s="277">
        <v>1374</v>
      </c>
      <c r="E61" s="278">
        <v>1544</v>
      </c>
      <c r="F61" s="276">
        <v>1737</v>
      </c>
      <c r="G61" s="277">
        <v>1966</v>
      </c>
      <c r="H61" s="278">
        <v>2195</v>
      </c>
      <c r="I61" s="276">
        <v>2469</v>
      </c>
      <c r="J61" s="277">
        <v>2678</v>
      </c>
      <c r="K61" s="278">
        <v>2934</v>
      </c>
      <c r="L61" s="276">
        <v>3175</v>
      </c>
      <c r="M61" s="277">
        <v>3440</v>
      </c>
      <c r="N61" s="278">
        <v>3704</v>
      </c>
      <c r="O61" s="276">
        <v>3969</v>
      </c>
      <c r="P61" s="277">
        <v>4234</v>
      </c>
      <c r="Q61" s="278">
        <v>4498</v>
      </c>
      <c r="R61" s="276">
        <v>4763</v>
      </c>
      <c r="S61" s="275">
        <v>5027</v>
      </c>
      <c r="T61" s="276">
        <v>5292</v>
      </c>
      <c r="U61" s="189">
        <v>2.4500000000000002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79">
        <v>616</v>
      </c>
      <c r="C62" s="280">
        <v>642</v>
      </c>
      <c r="D62" s="281">
        <v>726</v>
      </c>
      <c r="E62" s="282">
        <v>801</v>
      </c>
      <c r="F62" s="280">
        <v>900</v>
      </c>
      <c r="G62" s="281">
        <v>1019</v>
      </c>
      <c r="H62" s="282">
        <v>1138</v>
      </c>
      <c r="I62" s="280">
        <v>1280</v>
      </c>
      <c r="J62" s="281">
        <v>1422</v>
      </c>
      <c r="K62" s="282">
        <v>1565</v>
      </c>
      <c r="L62" s="280">
        <v>1707</v>
      </c>
      <c r="M62" s="281">
        <v>1849</v>
      </c>
      <c r="N62" s="282">
        <v>1991</v>
      </c>
      <c r="O62" s="280">
        <v>2134</v>
      </c>
      <c r="P62" s="281">
        <v>2276</v>
      </c>
      <c r="Q62" s="282">
        <v>2418</v>
      </c>
      <c r="R62" s="280">
        <v>2560</v>
      </c>
      <c r="S62" s="279">
        <v>2703</v>
      </c>
      <c r="T62" s="280">
        <v>2845</v>
      </c>
      <c r="U62" s="257">
        <v>1.27</v>
      </c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67">
        <v>1210</v>
      </c>
      <c r="C63" s="268">
        <v>1260</v>
      </c>
      <c r="D63" s="269">
        <v>1425</v>
      </c>
      <c r="E63" s="270">
        <v>1602</v>
      </c>
      <c r="F63" s="268">
        <v>1801</v>
      </c>
      <c r="G63" s="269">
        <v>2038</v>
      </c>
      <c r="H63" s="270">
        <v>2276</v>
      </c>
      <c r="I63" s="268">
        <v>2560</v>
      </c>
      <c r="J63" s="269">
        <v>2778</v>
      </c>
      <c r="K63" s="270">
        <v>3043</v>
      </c>
      <c r="L63" s="268">
        <v>3293</v>
      </c>
      <c r="M63" s="269">
        <v>3567</v>
      </c>
      <c r="N63" s="270">
        <v>3842</v>
      </c>
      <c r="O63" s="268">
        <v>4116</v>
      </c>
      <c r="P63" s="269">
        <v>4390</v>
      </c>
      <c r="Q63" s="270">
        <v>4665</v>
      </c>
      <c r="R63" s="268">
        <v>4939</v>
      </c>
      <c r="S63" s="267">
        <v>5214</v>
      </c>
      <c r="T63" s="268">
        <v>5488</v>
      </c>
      <c r="U63" s="189">
        <v>2.4500000000000002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71">
        <v>638</v>
      </c>
      <c r="C64" s="272">
        <v>665</v>
      </c>
      <c r="D64" s="273">
        <v>752</v>
      </c>
      <c r="E64" s="274">
        <v>829</v>
      </c>
      <c r="F64" s="272">
        <v>933</v>
      </c>
      <c r="G64" s="273">
        <v>1056</v>
      </c>
      <c r="H64" s="274">
        <v>1179</v>
      </c>
      <c r="I64" s="272">
        <v>1326</v>
      </c>
      <c r="J64" s="273">
        <v>1473</v>
      </c>
      <c r="K64" s="274">
        <v>1621</v>
      </c>
      <c r="L64" s="272">
        <v>1768</v>
      </c>
      <c r="M64" s="273">
        <v>1915</v>
      </c>
      <c r="N64" s="274">
        <v>2062</v>
      </c>
      <c r="O64" s="272">
        <v>2210</v>
      </c>
      <c r="P64" s="273">
        <v>2357</v>
      </c>
      <c r="Q64" s="274">
        <v>2504</v>
      </c>
      <c r="R64" s="272">
        <v>2652</v>
      </c>
      <c r="S64" s="271">
        <v>2799</v>
      </c>
      <c r="T64" s="272">
        <v>2946</v>
      </c>
      <c r="U64" s="257">
        <v>1.27</v>
      </c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67">
        <v>1253</v>
      </c>
      <c r="C65" s="268">
        <v>1305</v>
      </c>
      <c r="D65" s="269">
        <v>1476</v>
      </c>
      <c r="E65" s="270">
        <v>1659</v>
      </c>
      <c r="F65" s="268">
        <v>1865</v>
      </c>
      <c r="G65" s="269">
        <v>2111</v>
      </c>
      <c r="H65" s="270">
        <v>2357</v>
      </c>
      <c r="I65" s="268">
        <v>2652</v>
      </c>
      <c r="J65" s="269">
        <v>2877</v>
      </c>
      <c r="K65" s="270">
        <v>3152</v>
      </c>
      <c r="L65" s="268">
        <v>3410</v>
      </c>
      <c r="M65" s="269">
        <v>3695</v>
      </c>
      <c r="N65" s="270">
        <v>3979</v>
      </c>
      <c r="O65" s="268">
        <v>4263</v>
      </c>
      <c r="P65" s="269">
        <v>4547</v>
      </c>
      <c r="Q65" s="270">
        <v>4831</v>
      </c>
      <c r="R65" s="268">
        <v>5116</v>
      </c>
      <c r="S65" s="267">
        <v>5400</v>
      </c>
      <c r="T65" s="268">
        <v>5684</v>
      </c>
      <c r="U65" s="189">
        <v>2.4500000000000002</v>
      </c>
    </row>
    <row r="66" spans="1:42" x14ac:dyDescent="0.15">
      <c r="A66" s="231" t="s">
        <v>135</v>
      </c>
      <c r="B66" s="271">
        <v>660</v>
      </c>
      <c r="C66" s="272">
        <v>688</v>
      </c>
      <c r="D66" s="273">
        <v>778</v>
      </c>
      <c r="E66" s="274">
        <v>858</v>
      </c>
      <c r="F66" s="272">
        <v>965</v>
      </c>
      <c r="G66" s="273">
        <v>1092</v>
      </c>
      <c r="H66" s="274">
        <v>1219</v>
      </c>
      <c r="I66" s="272">
        <v>1372</v>
      </c>
      <c r="J66" s="273">
        <v>1524</v>
      </c>
      <c r="K66" s="274">
        <v>1676</v>
      </c>
      <c r="L66" s="272">
        <v>1829</v>
      </c>
      <c r="M66" s="273">
        <v>1981</v>
      </c>
      <c r="N66" s="274">
        <v>2134</v>
      </c>
      <c r="O66" s="272">
        <v>2286</v>
      </c>
      <c r="P66" s="273">
        <v>2438</v>
      </c>
      <c r="Q66" s="274">
        <v>2591</v>
      </c>
      <c r="R66" s="272">
        <v>2743</v>
      </c>
      <c r="S66" s="271">
        <v>2896</v>
      </c>
      <c r="T66" s="272">
        <v>3048</v>
      </c>
      <c r="U66" s="257">
        <v>1.27</v>
      </c>
    </row>
    <row r="67" spans="1:42" x14ac:dyDescent="0.15">
      <c r="A67" s="233">
        <v>1500</v>
      </c>
      <c r="B67" s="275">
        <v>1296</v>
      </c>
      <c r="C67" s="276">
        <v>1350</v>
      </c>
      <c r="D67" s="277">
        <v>1526</v>
      </c>
      <c r="E67" s="278">
        <v>1716</v>
      </c>
      <c r="F67" s="276">
        <v>1930</v>
      </c>
      <c r="G67" s="277">
        <v>2184</v>
      </c>
      <c r="H67" s="278">
        <v>2438</v>
      </c>
      <c r="I67" s="276">
        <v>2743</v>
      </c>
      <c r="J67" s="277">
        <v>2976</v>
      </c>
      <c r="K67" s="278">
        <v>3260</v>
      </c>
      <c r="L67" s="276">
        <v>3528</v>
      </c>
      <c r="M67" s="277">
        <v>3822</v>
      </c>
      <c r="N67" s="278">
        <v>4116</v>
      </c>
      <c r="O67" s="276">
        <v>4410</v>
      </c>
      <c r="P67" s="277">
        <v>4704</v>
      </c>
      <c r="Q67" s="278">
        <v>4998</v>
      </c>
      <c r="R67" s="276">
        <v>5292</v>
      </c>
      <c r="S67" s="275">
        <v>5586</v>
      </c>
      <c r="T67" s="276">
        <v>5880</v>
      </c>
      <c r="U67" s="189">
        <v>2.4500000000000002</v>
      </c>
    </row>
    <row r="68" spans="1:42" x14ac:dyDescent="0.15">
      <c r="A68" s="194"/>
      <c r="B68" s="256">
        <v>2.75</v>
      </c>
      <c r="C68" s="194">
        <v>1.91</v>
      </c>
      <c r="D68" s="194">
        <v>1.62</v>
      </c>
      <c r="E68" s="194">
        <v>1.43</v>
      </c>
      <c r="F68" s="194">
        <v>1.34</v>
      </c>
      <c r="G68" s="194">
        <v>1.3</v>
      </c>
      <c r="H68" s="194">
        <v>1.27</v>
      </c>
      <c r="I68" s="194">
        <v>1.27</v>
      </c>
      <c r="J68" s="194">
        <v>1.27</v>
      </c>
      <c r="K68" s="194">
        <v>1.27</v>
      </c>
      <c r="L68" s="194">
        <v>1.27</v>
      </c>
      <c r="M68" s="194">
        <v>1.27</v>
      </c>
      <c r="N68" s="194">
        <v>1.27</v>
      </c>
      <c r="O68" s="194">
        <v>1.27</v>
      </c>
      <c r="P68" s="194">
        <v>1.27</v>
      </c>
      <c r="Q68" s="194">
        <v>1.27</v>
      </c>
      <c r="R68" s="194">
        <v>1.27</v>
      </c>
      <c r="S68" s="194">
        <v>1.27</v>
      </c>
      <c r="T68" s="194">
        <v>1.27</v>
      </c>
    </row>
    <row r="69" spans="1:42" x14ac:dyDescent="0.15">
      <c r="A69" s="194"/>
      <c r="B69" s="228">
        <v>5.4</v>
      </c>
      <c r="C69" s="187">
        <v>3.75</v>
      </c>
      <c r="D69" s="187">
        <v>3.18</v>
      </c>
      <c r="E69" s="187">
        <v>2.86</v>
      </c>
      <c r="F69" s="187">
        <v>2.68</v>
      </c>
      <c r="G69" s="187">
        <v>2.6</v>
      </c>
      <c r="H69" s="187">
        <v>2.54</v>
      </c>
      <c r="I69" s="187">
        <v>2.54</v>
      </c>
      <c r="J69" s="187">
        <v>2.48</v>
      </c>
      <c r="K69" s="187">
        <v>2.4700000000000002</v>
      </c>
      <c r="L69" s="187">
        <v>2.4500000000000002</v>
      </c>
      <c r="M69" s="187">
        <v>2.4500000000000002</v>
      </c>
      <c r="N69" s="187">
        <v>2.4500000000000002</v>
      </c>
      <c r="O69" s="187">
        <v>2.4500000000000002</v>
      </c>
      <c r="P69" s="187">
        <v>2.4500000000000002</v>
      </c>
      <c r="Q69" s="187">
        <v>2.4500000000000002</v>
      </c>
      <c r="R69" s="187">
        <v>2.4500000000000002</v>
      </c>
      <c r="S69" s="187">
        <v>2.4500000000000002</v>
      </c>
      <c r="T69" s="187">
        <v>2.4500000000000002</v>
      </c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 t="shared" ref="B76:B107" si="0">ROUND(W76*$T$76,0)</f>
        <v>138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</v>
      </c>
      <c r="U76" s="188"/>
      <c r="V76" s="203">
        <v>4</v>
      </c>
      <c r="W76" s="207">
        <v>138</v>
      </c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 t="shared" si="0"/>
        <v>276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>
        <f>W76+B147</f>
        <v>276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138</v>
      </c>
      <c r="C78" s="212">
        <f t="shared" ref="C78:C109" si="1">ROUND(X78*$T$76,0)</f>
        <v>138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>
        <v>138</v>
      </c>
      <c r="X78" s="214">
        <v>138</v>
      </c>
      <c r="Y78" s="214"/>
      <c r="Z78" s="214"/>
      <c r="AA78" s="214"/>
      <c r="AB78" s="214"/>
      <c r="AC78" s="214"/>
      <c r="AD78" s="214"/>
      <c r="AE78" s="214"/>
      <c r="AF78" s="214"/>
      <c r="AG78" s="214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276</v>
      </c>
      <c r="C79" s="209">
        <f t="shared" si="1"/>
        <v>276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W78+B149</f>
        <v>276</v>
      </c>
      <c r="X79" s="214">
        <f>X78+C149</f>
        <v>276</v>
      </c>
      <c r="Y79" s="214"/>
      <c r="Z79" s="214"/>
      <c r="AA79" s="214"/>
      <c r="AB79" s="214"/>
      <c r="AC79" s="214"/>
      <c r="AD79" s="214"/>
      <c r="AE79" s="214"/>
      <c r="AF79" s="214"/>
      <c r="AG79" s="214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159</v>
      </c>
      <c r="C80" s="212">
        <f t="shared" si="1"/>
        <v>159</v>
      </c>
      <c r="D80" s="212">
        <f t="shared" ref="D80:D111" si="2">ROUND(Y80*$T$76,0)</f>
        <v>169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>
        <v>159</v>
      </c>
      <c r="X80" s="214">
        <v>159</v>
      </c>
      <c r="Y80" s="214">
        <v>169</v>
      </c>
      <c r="Z80" s="214"/>
      <c r="AA80" s="214"/>
      <c r="AB80" s="214"/>
      <c r="AC80" s="214"/>
      <c r="AD80" s="214"/>
      <c r="AE80" s="214"/>
      <c r="AF80" s="214"/>
      <c r="AG80" s="214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316</v>
      </c>
      <c r="C81" s="209">
        <f t="shared" si="1"/>
        <v>316</v>
      </c>
      <c r="D81" s="209">
        <f t="shared" si="2"/>
        <v>337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W80+B151</f>
        <v>316</v>
      </c>
      <c r="X81" s="214">
        <f>X80+C151</f>
        <v>316</v>
      </c>
      <c r="Y81" s="214">
        <f>Y80+D151</f>
        <v>337</v>
      </c>
      <c r="Z81" s="214"/>
      <c r="AA81" s="214"/>
      <c r="AB81" s="214"/>
      <c r="AC81" s="214"/>
      <c r="AD81" s="214"/>
      <c r="AE81" s="214"/>
      <c r="AF81" s="214"/>
      <c r="AG81" s="214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175</v>
      </c>
      <c r="C82" s="212">
        <f t="shared" si="1"/>
        <v>175</v>
      </c>
      <c r="D82" s="212">
        <f t="shared" si="2"/>
        <v>199</v>
      </c>
      <c r="E82" s="212">
        <f t="shared" ref="E82:E113" si="3">ROUND(Z82*$T$76,0)</f>
        <v>206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>
        <v>175</v>
      </c>
      <c r="X82" s="214">
        <v>175</v>
      </c>
      <c r="Y82" s="214">
        <v>199</v>
      </c>
      <c r="Z82" s="214">
        <v>206</v>
      </c>
      <c r="AA82" s="214"/>
      <c r="AB82" s="214"/>
      <c r="AC82" s="214"/>
      <c r="AD82" s="214"/>
      <c r="AE82" s="214"/>
      <c r="AF82" s="214"/>
      <c r="AG82" s="214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350</v>
      </c>
      <c r="C83" s="209">
        <f t="shared" si="1"/>
        <v>350</v>
      </c>
      <c r="D83" s="209">
        <f t="shared" si="2"/>
        <v>383</v>
      </c>
      <c r="E83" s="209">
        <f t="shared" si="3"/>
        <v>403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W82+B153</f>
        <v>350</v>
      </c>
      <c r="X83" s="214">
        <f>X82+C153</f>
        <v>350</v>
      </c>
      <c r="Y83" s="214">
        <f>Y82+D153</f>
        <v>383</v>
      </c>
      <c r="Z83" s="214">
        <f>Z82+E153</f>
        <v>403</v>
      </c>
      <c r="AA83" s="214"/>
      <c r="AB83" s="214"/>
      <c r="AC83" s="214"/>
      <c r="AD83" s="214"/>
      <c r="AE83" s="214"/>
      <c r="AF83" s="214"/>
      <c r="AG83" s="214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194</v>
      </c>
      <c r="C84" s="212">
        <f t="shared" si="1"/>
        <v>194</v>
      </c>
      <c r="D84" s="212">
        <f t="shared" si="2"/>
        <v>219</v>
      </c>
      <c r="E84" s="212">
        <f t="shared" si="3"/>
        <v>233</v>
      </c>
      <c r="F84" s="212">
        <f t="shared" ref="F84:F115" si="4">ROUND(AA84*$T$76,0)</f>
        <v>250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>
        <v>194</v>
      </c>
      <c r="X84" s="214">
        <v>194</v>
      </c>
      <c r="Y84" s="214">
        <v>219</v>
      </c>
      <c r="Z84" s="214">
        <v>233</v>
      </c>
      <c r="AA84" s="214">
        <v>250</v>
      </c>
      <c r="AB84" s="214"/>
      <c r="AC84" s="214"/>
      <c r="AD84" s="214"/>
      <c r="AE84" s="214"/>
      <c r="AF84" s="214"/>
      <c r="AG84" s="214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384</v>
      </c>
      <c r="C85" s="216">
        <f t="shared" si="1"/>
        <v>384</v>
      </c>
      <c r="D85" s="216">
        <f t="shared" si="2"/>
        <v>431</v>
      </c>
      <c r="E85" s="216">
        <f t="shared" si="3"/>
        <v>454</v>
      </c>
      <c r="F85" s="216">
        <f t="shared" si="4"/>
        <v>489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W84+B155</f>
        <v>384</v>
      </c>
      <c r="X85" s="214">
        <f>X84+C155</f>
        <v>384</v>
      </c>
      <c r="Y85" s="214">
        <f>Y84+D155</f>
        <v>431</v>
      </c>
      <c r="Z85" s="214">
        <f>Z84+E155</f>
        <v>454</v>
      </c>
      <c r="AA85" s="214">
        <f>AA84+F155</f>
        <v>489</v>
      </c>
      <c r="AB85" s="214"/>
      <c r="AC85" s="214"/>
      <c r="AD85" s="214"/>
      <c r="AE85" s="214"/>
      <c r="AF85" s="214"/>
      <c r="AG85" s="214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218</v>
      </c>
      <c r="C86" s="205">
        <f t="shared" si="1"/>
        <v>218</v>
      </c>
      <c r="D86" s="205">
        <f t="shared" si="2"/>
        <v>246</v>
      </c>
      <c r="E86" s="205">
        <f t="shared" si="3"/>
        <v>261</v>
      </c>
      <c r="F86" s="205">
        <f t="shared" si="4"/>
        <v>280</v>
      </c>
      <c r="G86" s="205">
        <f t="shared" ref="G86:G133" si="5">ROUND(AB86*$T$76,0)</f>
        <v>321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>
        <v>218</v>
      </c>
      <c r="X86" s="214">
        <v>218</v>
      </c>
      <c r="Y86" s="214">
        <v>246</v>
      </c>
      <c r="Z86" s="214">
        <v>261</v>
      </c>
      <c r="AA86" s="214">
        <v>280</v>
      </c>
      <c r="AB86" s="214">
        <v>321</v>
      </c>
      <c r="AC86" s="214"/>
      <c r="AD86" s="214"/>
      <c r="AE86" s="214"/>
      <c r="AF86" s="214"/>
      <c r="AG86" s="214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426</v>
      </c>
      <c r="C87" s="209">
        <f t="shared" si="1"/>
        <v>426</v>
      </c>
      <c r="D87" s="209">
        <f t="shared" si="2"/>
        <v>482</v>
      </c>
      <c r="E87" s="209">
        <f t="shared" si="3"/>
        <v>511</v>
      </c>
      <c r="F87" s="209">
        <f t="shared" si="4"/>
        <v>551</v>
      </c>
      <c r="G87" s="209">
        <f t="shared" si="5"/>
        <v>610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 t="shared" ref="W87:AB87" si="6">W86+B157</f>
        <v>426</v>
      </c>
      <c r="X87" s="214">
        <f t="shared" si="6"/>
        <v>426</v>
      </c>
      <c r="Y87" s="214">
        <f t="shared" si="6"/>
        <v>482</v>
      </c>
      <c r="Z87" s="214">
        <f t="shared" si="6"/>
        <v>511</v>
      </c>
      <c r="AA87" s="214">
        <f t="shared" si="6"/>
        <v>551</v>
      </c>
      <c r="AB87" s="214">
        <f t="shared" si="6"/>
        <v>610</v>
      </c>
      <c r="AC87" s="214"/>
      <c r="AD87" s="214"/>
      <c r="AE87" s="214"/>
      <c r="AF87" s="214"/>
      <c r="AG87" s="214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240</v>
      </c>
      <c r="C88" s="212">
        <f t="shared" si="1"/>
        <v>240</v>
      </c>
      <c r="D88" s="212">
        <f t="shared" si="2"/>
        <v>259</v>
      </c>
      <c r="E88" s="212">
        <f t="shared" si="3"/>
        <v>288</v>
      </c>
      <c r="F88" s="212">
        <f t="shared" si="4"/>
        <v>309</v>
      </c>
      <c r="G88" s="212">
        <f t="shared" si="5"/>
        <v>354</v>
      </c>
      <c r="H88" s="212">
        <f t="shared" ref="H88:H133" si="7">ROUND(AC88*$T$76,0)</f>
        <v>403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>
        <v>240</v>
      </c>
      <c r="X88" s="214">
        <v>240</v>
      </c>
      <c r="Y88" s="214">
        <v>259</v>
      </c>
      <c r="Z88" s="214">
        <v>288</v>
      </c>
      <c r="AA88" s="214">
        <v>309</v>
      </c>
      <c r="AB88" s="214">
        <v>354</v>
      </c>
      <c r="AC88" s="214">
        <v>403</v>
      </c>
      <c r="AD88" s="214"/>
      <c r="AE88" s="214"/>
      <c r="AF88" s="214"/>
      <c r="AG88" s="214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469</v>
      </c>
      <c r="C89" s="209">
        <f t="shared" si="1"/>
        <v>469</v>
      </c>
      <c r="D89" s="209">
        <f t="shared" si="2"/>
        <v>512</v>
      </c>
      <c r="E89" s="209">
        <f t="shared" si="3"/>
        <v>568</v>
      </c>
      <c r="F89" s="209">
        <f t="shared" si="4"/>
        <v>612</v>
      </c>
      <c r="G89" s="209">
        <f t="shared" si="5"/>
        <v>671</v>
      </c>
      <c r="H89" s="209">
        <f t="shared" si="7"/>
        <v>767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 t="shared" ref="W89:AC89" si="8">W88+B159</f>
        <v>469</v>
      </c>
      <c r="X89" s="214">
        <f t="shared" si="8"/>
        <v>469</v>
      </c>
      <c r="Y89" s="214">
        <f t="shared" si="8"/>
        <v>512</v>
      </c>
      <c r="Z89" s="214">
        <f t="shared" si="8"/>
        <v>568</v>
      </c>
      <c r="AA89" s="214">
        <f t="shared" si="8"/>
        <v>612</v>
      </c>
      <c r="AB89" s="214">
        <f t="shared" si="8"/>
        <v>671</v>
      </c>
      <c r="AC89" s="214">
        <f t="shared" si="8"/>
        <v>767</v>
      </c>
      <c r="AD89" s="214"/>
      <c r="AE89" s="214"/>
      <c r="AF89" s="214"/>
      <c r="AG89" s="214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262</v>
      </c>
      <c r="C90" s="212">
        <f t="shared" si="1"/>
        <v>262</v>
      </c>
      <c r="D90" s="212">
        <f t="shared" si="2"/>
        <v>284</v>
      </c>
      <c r="E90" s="212">
        <f t="shared" si="3"/>
        <v>316</v>
      </c>
      <c r="F90" s="212">
        <f t="shared" si="4"/>
        <v>341</v>
      </c>
      <c r="G90" s="212">
        <f t="shared" si="5"/>
        <v>389</v>
      </c>
      <c r="H90" s="212">
        <f t="shared" si="7"/>
        <v>441</v>
      </c>
      <c r="I90" s="212">
        <f t="shared" ref="I90:I133" si="9">ROUND(AD90*$T$76,0)</f>
        <v>499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>
        <v>262</v>
      </c>
      <c r="X90" s="214">
        <v>262</v>
      </c>
      <c r="Y90" s="214">
        <v>284</v>
      </c>
      <c r="Z90" s="214">
        <v>316</v>
      </c>
      <c r="AA90" s="214">
        <v>341</v>
      </c>
      <c r="AB90" s="214">
        <v>389</v>
      </c>
      <c r="AC90" s="214">
        <v>441</v>
      </c>
      <c r="AD90" s="214">
        <v>499</v>
      </c>
      <c r="AE90" s="214"/>
      <c r="AF90" s="214"/>
      <c r="AG90" s="214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si="0"/>
        <v>511</v>
      </c>
      <c r="C91" s="209">
        <f t="shared" si="1"/>
        <v>511</v>
      </c>
      <c r="D91" s="209">
        <f t="shared" si="2"/>
        <v>558</v>
      </c>
      <c r="E91" s="209">
        <f t="shared" si="3"/>
        <v>612</v>
      </c>
      <c r="F91" s="209">
        <f t="shared" si="4"/>
        <v>676</v>
      </c>
      <c r="G91" s="209">
        <f t="shared" si="5"/>
        <v>735</v>
      </c>
      <c r="H91" s="209">
        <f t="shared" si="7"/>
        <v>846</v>
      </c>
      <c r="I91" s="209">
        <f t="shared" si="9"/>
        <v>949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 t="shared" ref="W91:AD91" si="10">W90+B161</f>
        <v>511</v>
      </c>
      <c r="X91" s="214">
        <f t="shared" si="10"/>
        <v>511</v>
      </c>
      <c r="Y91" s="214">
        <f t="shared" si="10"/>
        <v>558</v>
      </c>
      <c r="Z91" s="214">
        <f t="shared" si="10"/>
        <v>612</v>
      </c>
      <c r="AA91" s="214">
        <f t="shared" si="10"/>
        <v>676</v>
      </c>
      <c r="AB91" s="214">
        <f t="shared" si="10"/>
        <v>735</v>
      </c>
      <c r="AC91" s="214">
        <f t="shared" si="10"/>
        <v>846</v>
      </c>
      <c r="AD91" s="214">
        <f t="shared" si="10"/>
        <v>949</v>
      </c>
      <c r="AE91" s="214"/>
      <c r="AF91" s="214"/>
      <c r="AG91" s="214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286</v>
      </c>
      <c r="C92" s="212">
        <f t="shared" si="1"/>
        <v>286</v>
      </c>
      <c r="D92" s="212">
        <f t="shared" si="2"/>
        <v>308</v>
      </c>
      <c r="E92" s="212">
        <f t="shared" si="3"/>
        <v>343</v>
      </c>
      <c r="F92" s="212">
        <f t="shared" si="4"/>
        <v>362</v>
      </c>
      <c r="G92" s="212">
        <f t="shared" si="5"/>
        <v>424</v>
      </c>
      <c r="H92" s="212">
        <f t="shared" si="7"/>
        <v>479</v>
      </c>
      <c r="I92" s="212">
        <f t="shared" si="9"/>
        <v>540</v>
      </c>
      <c r="J92" s="212">
        <f t="shared" ref="J92:J133" si="11">ROUND(AE92*$T$76,0)</f>
        <v>621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>
        <v>286</v>
      </c>
      <c r="X92" s="214">
        <v>286</v>
      </c>
      <c r="Y92" s="214">
        <v>308</v>
      </c>
      <c r="Z92" s="214">
        <v>343</v>
      </c>
      <c r="AA92" s="214">
        <v>362</v>
      </c>
      <c r="AB92" s="214">
        <v>424</v>
      </c>
      <c r="AC92" s="214">
        <v>479</v>
      </c>
      <c r="AD92" s="214">
        <v>540</v>
      </c>
      <c r="AE92" s="214">
        <v>621</v>
      </c>
      <c r="AF92" s="214"/>
      <c r="AG92" s="214"/>
      <c r="AH92" s="207"/>
      <c r="AI92" s="207"/>
      <c r="AJ92" s="207"/>
      <c r="AK92" s="207"/>
      <c r="AL92" s="207"/>
      <c r="AM92" s="207"/>
      <c r="AN92" s="207"/>
      <c r="AO92" s="207"/>
      <c r="AP92" s="189"/>
    </row>
    <row r="93" spans="1:42" x14ac:dyDescent="0.15">
      <c r="A93" s="208">
        <v>500</v>
      </c>
      <c r="B93" s="209">
        <f t="shared" si="0"/>
        <v>548</v>
      </c>
      <c r="C93" s="209">
        <f t="shared" si="1"/>
        <v>548</v>
      </c>
      <c r="D93" s="209">
        <f t="shared" si="2"/>
        <v>609</v>
      </c>
      <c r="E93" s="209">
        <f t="shared" si="3"/>
        <v>660</v>
      </c>
      <c r="F93" s="209">
        <f t="shared" si="4"/>
        <v>728</v>
      </c>
      <c r="G93" s="209">
        <f t="shared" si="5"/>
        <v>805</v>
      </c>
      <c r="H93" s="209">
        <f t="shared" si="7"/>
        <v>924</v>
      </c>
      <c r="I93" s="209">
        <f t="shared" si="9"/>
        <v>1032</v>
      </c>
      <c r="J93" s="209">
        <f t="shared" si="11"/>
        <v>1168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 t="shared" ref="W93:AE93" si="12">W92+B163</f>
        <v>548</v>
      </c>
      <c r="X93" s="214">
        <f t="shared" si="12"/>
        <v>548</v>
      </c>
      <c r="Y93" s="214">
        <f t="shared" si="12"/>
        <v>609</v>
      </c>
      <c r="Z93" s="214">
        <f t="shared" si="12"/>
        <v>660</v>
      </c>
      <c r="AA93" s="214">
        <f t="shared" si="12"/>
        <v>728</v>
      </c>
      <c r="AB93" s="214">
        <f t="shared" si="12"/>
        <v>805</v>
      </c>
      <c r="AC93" s="214">
        <f t="shared" si="12"/>
        <v>924</v>
      </c>
      <c r="AD93" s="214">
        <f t="shared" si="12"/>
        <v>1032</v>
      </c>
      <c r="AE93" s="214">
        <f t="shared" si="12"/>
        <v>1168</v>
      </c>
      <c r="AF93" s="214"/>
      <c r="AG93" s="214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294</v>
      </c>
      <c r="C94" s="212">
        <f t="shared" si="1"/>
        <v>294</v>
      </c>
      <c r="D94" s="212">
        <f t="shared" si="2"/>
        <v>347</v>
      </c>
      <c r="E94" s="212">
        <f t="shared" si="3"/>
        <v>361</v>
      </c>
      <c r="F94" s="212">
        <f t="shared" si="4"/>
        <v>391</v>
      </c>
      <c r="G94" s="212">
        <f t="shared" si="5"/>
        <v>447</v>
      </c>
      <c r="H94" s="212">
        <f t="shared" si="7"/>
        <v>508</v>
      </c>
      <c r="I94" s="212">
        <f t="shared" si="9"/>
        <v>574</v>
      </c>
      <c r="J94" s="212">
        <f t="shared" si="11"/>
        <v>674</v>
      </c>
      <c r="K94" s="212">
        <f t="shared" ref="K94:K133" si="13">ROUND(AF94*$T$76,0)</f>
        <v>730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>
        <v>294</v>
      </c>
      <c r="X94" s="214">
        <v>294</v>
      </c>
      <c r="Y94" s="214">
        <v>347</v>
      </c>
      <c r="Z94" s="214">
        <v>361</v>
      </c>
      <c r="AA94" s="214">
        <v>391</v>
      </c>
      <c r="AB94" s="214">
        <v>447</v>
      </c>
      <c r="AC94" s="214">
        <v>508</v>
      </c>
      <c r="AD94" s="214">
        <v>574</v>
      </c>
      <c r="AE94" s="214">
        <v>674</v>
      </c>
      <c r="AF94" s="214">
        <v>730</v>
      </c>
      <c r="AG94" s="214"/>
      <c r="AH94" s="207"/>
      <c r="AI94" s="207"/>
      <c r="AJ94" s="207"/>
      <c r="AK94" s="207"/>
      <c r="AL94" s="207"/>
      <c r="AM94" s="207"/>
      <c r="AN94" s="207"/>
      <c r="AO94" s="207"/>
      <c r="AP94" s="189"/>
    </row>
    <row r="95" spans="1:42" x14ac:dyDescent="0.15">
      <c r="A95" s="208">
        <v>550</v>
      </c>
      <c r="B95" s="209">
        <f t="shared" si="0"/>
        <v>580</v>
      </c>
      <c r="C95" s="209">
        <f t="shared" si="1"/>
        <v>580</v>
      </c>
      <c r="D95" s="209">
        <f t="shared" si="2"/>
        <v>664</v>
      </c>
      <c r="E95" s="209">
        <f t="shared" si="3"/>
        <v>707</v>
      </c>
      <c r="F95" s="209">
        <f t="shared" si="4"/>
        <v>791</v>
      </c>
      <c r="G95" s="209">
        <f t="shared" si="5"/>
        <v>871</v>
      </c>
      <c r="H95" s="209">
        <f t="shared" si="7"/>
        <v>994</v>
      </c>
      <c r="I95" s="209">
        <f t="shared" si="9"/>
        <v>1113</v>
      </c>
      <c r="J95" s="209">
        <f t="shared" si="11"/>
        <v>1271</v>
      </c>
      <c r="K95" s="209">
        <f t="shared" si="13"/>
        <v>1395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 t="shared" ref="W95:AF95" si="14">W94+B165</f>
        <v>580</v>
      </c>
      <c r="X95" s="214">
        <f t="shared" si="14"/>
        <v>580</v>
      </c>
      <c r="Y95" s="214">
        <f t="shared" si="14"/>
        <v>664</v>
      </c>
      <c r="Z95" s="214">
        <f t="shared" si="14"/>
        <v>707</v>
      </c>
      <c r="AA95" s="214">
        <f t="shared" si="14"/>
        <v>791</v>
      </c>
      <c r="AB95" s="214">
        <f t="shared" si="14"/>
        <v>871</v>
      </c>
      <c r="AC95" s="214">
        <f t="shared" si="14"/>
        <v>994</v>
      </c>
      <c r="AD95" s="214">
        <f t="shared" si="14"/>
        <v>1113</v>
      </c>
      <c r="AE95" s="214">
        <f t="shared" si="14"/>
        <v>1271</v>
      </c>
      <c r="AF95" s="214">
        <f t="shared" si="14"/>
        <v>1395</v>
      </c>
      <c r="AG95" s="214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315</v>
      </c>
      <c r="C96" s="212">
        <f t="shared" si="1"/>
        <v>315</v>
      </c>
      <c r="D96" s="212">
        <f t="shared" si="2"/>
        <v>352</v>
      </c>
      <c r="E96" s="212">
        <f t="shared" si="3"/>
        <v>385</v>
      </c>
      <c r="F96" s="212">
        <f t="shared" si="4"/>
        <v>418</v>
      </c>
      <c r="G96" s="212">
        <f t="shared" si="5"/>
        <v>479</v>
      </c>
      <c r="H96" s="212">
        <f t="shared" si="7"/>
        <v>543</v>
      </c>
      <c r="I96" s="212">
        <f t="shared" si="9"/>
        <v>615</v>
      </c>
      <c r="J96" s="212">
        <f t="shared" si="11"/>
        <v>691</v>
      </c>
      <c r="K96" s="212">
        <f t="shared" si="13"/>
        <v>761</v>
      </c>
      <c r="L96" s="212">
        <f t="shared" ref="L96:L133" si="15">ROUND(AG96*$T$76,0)</f>
        <v>813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>
        <v>315</v>
      </c>
      <c r="X96" s="214">
        <v>315</v>
      </c>
      <c r="Y96" s="214">
        <v>352</v>
      </c>
      <c r="Z96" s="214">
        <v>385</v>
      </c>
      <c r="AA96" s="214">
        <v>418</v>
      </c>
      <c r="AB96" s="214">
        <v>479</v>
      </c>
      <c r="AC96" s="214">
        <v>543</v>
      </c>
      <c r="AD96" s="214">
        <v>615</v>
      </c>
      <c r="AE96" s="214">
        <v>691</v>
      </c>
      <c r="AF96" s="214">
        <v>761</v>
      </c>
      <c r="AG96" s="214">
        <v>813</v>
      </c>
      <c r="AH96" s="207"/>
      <c r="AI96" s="207"/>
      <c r="AJ96" s="207"/>
      <c r="AK96" s="207"/>
      <c r="AL96" s="207"/>
      <c r="AM96" s="207"/>
      <c r="AN96" s="207"/>
      <c r="AO96" s="207"/>
      <c r="AP96" s="189">
        <v>1.41</v>
      </c>
    </row>
    <row r="97" spans="1:42" ht="13" thickBot="1" x14ac:dyDescent="0.2">
      <c r="A97" s="204">
        <v>600</v>
      </c>
      <c r="B97" s="216">
        <f t="shared" si="0"/>
        <v>618</v>
      </c>
      <c r="C97" s="216">
        <f t="shared" si="1"/>
        <v>618</v>
      </c>
      <c r="D97" s="216">
        <f t="shared" si="2"/>
        <v>690</v>
      </c>
      <c r="E97" s="216">
        <f t="shared" si="3"/>
        <v>758</v>
      </c>
      <c r="F97" s="216">
        <f t="shared" si="4"/>
        <v>840</v>
      </c>
      <c r="G97" s="216">
        <f t="shared" si="5"/>
        <v>938</v>
      </c>
      <c r="H97" s="216">
        <f t="shared" si="7"/>
        <v>1055</v>
      </c>
      <c r="I97" s="216">
        <f t="shared" si="9"/>
        <v>1183</v>
      </c>
      <c r="J97" s="216">
        <f t="shared" si="11"/>
        <v>1317</v>
      </c>
      <c r="K97" s="216">
        <f t="shared" si="13"/>
        <v>1459</v>
      </c>
      <c r="L97" s="216">
        <f t="shared" si="15"/>
        <v>1581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 t="shared" ref="W97:AG97" si="16">W96+B167</f>
        <v>618</v>
      </c>
      <c r="X97" s="214">
        <f t="shared" si="16"/>
        <v>618</v>
      </c>
      <c r="Y97" s="214">
        <f t="shared" si="16"/>
        <v>690</v>
      </c>
      <c r="Z97" s="214">
        <f t="shared" si="16"/>
        <v>758</v>
      </c>
      <c r="AA97" s="214">
        <f t="shared" si="16"/>
        <v>840</v>
      </c>
      <c r="AB97" s="214">
        <f t="shared" si="16"/>
        <v>938</v>
      </c>
      <c r="AC97" s="214">
        <f t="shared" si="16"/>
        <v>1055</v>
      </c>
      <c r="AD97" s="214">
        <f t="shared" si="16"/>
        <v>1183</v>
      </c>
      <c r="AE97" s="214">
        <f t="shared" si="16"/>
        <v>1317</v>
      </c>
      <c r="AF97" s="214">
        <f t="shared" si="16"/>
        <v>1459</v>
      </c>
      <c r="AG97" s="214">
        <f t="shared" si="16"/>
        <v>1581</v>
      </c>
      <c r="AH97" s="207"/>
      <c r="AI97" s="207"/>
      <c r="AJ97" s="207"/>
      <c r="AK97" s="207"/>
      <c r="AL97" s="207"/>
      <c r="AM97" s="207"/>
      <c r="AN97" s="207"/>
      <c r="AO97" s="207"/>
      <c r="AP97" s="189">
        <f>AP96+U167</f>
        <v>2.74</v>
      </c>
    </row>
    <row r="98" spans="1:42" x14ac:dyDescent="0.15">
      <c r="A98" s="202" t="s">
        <v>11</v>
      </c>
      <c r="B98" s="205">
        <f t="shared" si="0"/>
        <v>335</v>
      </c>
      <c r="C98" s="205">
        <f t="shared" si="1"/>
        <v>335</v>
      </c>
      <c r="D98" s="205">
        <f t="shared" si="2"/>
        <v>371</v>
      </c>
      <c r="E98" s="205">
        <f t="shared" si="3"/>
        <v>410</v>
      </c>
      <c r="F98" s="205">
        <f t="shared" si="4"/>
        <v>448</v>
      </c>
      <c r="G98" s="205">
        <f t="shared" si="5"/>
        <v>511</v>
      </c>
      <c r="H98" s="205">
        <f t="shared" si="7"/>
        <v>579</v>
      </c>
      <c r="I98" s="205">
        <f t="shared" si="9"/>
        <v>656</v>
      </c>
      <c r="J98" s="205">
        <f t="shared" si="11"/>
        <v>737</v>
      </c>
      <c r="K98" s="205">
        <f t="shared" si="13"/>
        <v>802</v>
      </c>
      <c r="L98" s="205">
        <f t="shared" si="15"/>
        <v>864</v>
      </c>
      <c r="M98" s="205">
        <f t="shared" ref="M98:M133" si="17">ROUND(AH98*$T$76,0)</f>
        <v>933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07">
        <v>335</v>
      </c>
      <c r="X98" s="214">
        <v>335</v>
      </c>
      <c r="Y98" s="214">
        <v>371</v>
      </c>
      <c r="Z98" s="214">
        <v>410</v>
      </c>
      <c r="AA98" s="214">
        <v>448</v>
      </c>
      <c r="AB98" s="214">
        <v>511</v>
      </c>
      <c r="AC98" s="214">
        <v>579</v>
      </c>
      <c r="AD98" s="214">
        <v>656</v>
      </c>
      <c r="AE98" s="214">
        <v>737</v>
      </c>
      <c r="AF98" s="214">
        <v>802</v>
      </c>
      <c r="AG98" s="214">
        <v>864</v>
      </c>
      <c r="AH98" s="207">
        <f>$AH$74*V98*AP98</f>
        <v>932.87999999999988</v>
      </c>
      <c r="AI98" s="207"/>
      <c r="AJ98" s="207"/>
      <c r="AK98" s="207"/>
      <c r="AL98" s="207"/>
      <c r="AM98" s="207"/>
      <c r="AN98" s="207"/>
      <c r="AO98" s="207"/>
      <c r="AP98" s="189">
        <v>1.38</v>
      </c>
    </row>
    <row r="99" spans="1:42" x14ac:dyDescent="0.15">
      <c r="A99" s="208">
        <v>650</v>
      </c>
      <c r="B99" s="209">
        <f t="shared" si="0"/>
        <v>655</v>
      </c>
      <c r="C99" s="209">
        <f t="shared" si="1"/>
        <v>655</v>
      </c>
      <c r="D99" s="209">
        <f t="shared" si="2"/>
        <v>735</v>
      </c>
      <c r="E99" s="209">
        <f t="shared" si="3"/>
        <v>813</v>
      </c>
      <c r="F99" s="209">
        <f t="shared" si="4"/>
        <v>895</v>
      </c>
      <c r="G99" s="209">
        <f t="shared" si="5"/>
        <v>1006</v>
      </c>
      <c r="H99" s="209">
        <f t="shared" si="7"/>
        <v>1118</v>
      </c>
      <c r="I99" s="209">
        <f t="shared" si="9"/>
        <v>1252</v>
      </c>
      <c r="J99" s="209">
        <f t="shared" si="11"/>
        <v>1395</v>
      </c>
      <c r="K99" s="209">
        <f t="shared" si="13"/>
        <v>1532</v>
      </c>
      <c r="L99" s="209">
        <f t="shared" si="15"/>
        <v>1688</v>
      </c>
      <c r="M99" s="209">
        <f t="shared" si="17"/>
        <v>1825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 t="shared" ref="W99:AH99" si="18">W98+B169</f>
        <v>655</v>
      </c>
      <c r="X99" s="214">
        <f t="shared" si="18"/>
        <v>655</v>
      </c>
      <c r="Y99" s="214">
        <f t="shared" si="18"/>
        <v>735</v>
      </c>
      <c r="Z99" s="214">
        <f t="shared" si="18"/>
        <v>813</v>
      </c>
      <c r="AA99" s="214">
        <f t="shared" si="18"/>
        <v>895</v>
      </c>
      <c r="AB99" s="214">
        <f t="shared" si="18"/>
        <v>1006</v>
      </c>
      <c r="AC99" s="214">
        <f t="shared" si="18"/>
        <v>1118</v>
      </c>
      <c r="AD99" s="214">
        <f t="shared" si="18"/>
        <v>1252</v>
      </c>
      <c r="AE99" s="214">
        <f t="shared" si="18"/>
        <v>1395</v>
      </c>
      <c r="AF99" s="214">
        <f t="shared" si="18"/>
        <v>1532</v>
      </c>
      <c r="AG99" s="214">
        <f t="shared" si="18"/>
        <v>1688</v>
      </c>
      <c r="AH99" s="207">
        <f t="shared" si="18"/>
        <v>1825.1999999999998</v>
      </c>
      <c r="AI99" s="207"/>
      <c r="AJ99" s="207"/>
      <c r="AK99" s="207"/>
      <c r="AL99" s="207"/>
      <c r="AM99" s="207"/>
      <c r="AN99" s="207"/>
      <c r="AO99" s="207"/>
      <c r="AP99" s="189">
        <f>AP98+U169</f>
        <v>2.7</v>
      </c>
    </row>
    <row r="100" spans="1:42" x14ac:dyDescent="0.15">
      <c r="A100" s="215" t="s">
        <v>12</v>
      </c>
      <c r="B100" s="212">
        <f t="shared" si="0"/>
        <v>355</v>
      </c>
      <c r="C100" s="212">
        <f t="shared" si="1"/>
        <v>355</v>
      </c>
      <c r="D100" s="212">
        <f t="shared" si="2"/>
        <v>393</v>
      </c>
      <c r="E100" s="212">
        <f t="shared" si="3"/>
        <v>436</v>
      </c>
      <c r="F100" s="212">
        <f t="shared" si="4"/>
        <v>475</v>
      </c>
      <c r="G100" s="212">
        <f t="shared" si="5"/>
        <v>542</v>
      </c>
      <c r="H100" s="212">
        <f t="shared" si="7"/>
        <v>615</v>
      </c>
      <c r="I100" s="212">
        <f t="shared" si="9"/>
        <v>696</v>
      </c>
      <c r="J100" s="212">
        <f t="shared" si="11"/>
        <v>782</v>
      </c>
      <c r="K100" s="212">
        <f t="shared" si="13"/>
        <v>837</v>
      </c>
      <c r="L100" s="212">
        <f t="shared" si="15"/>
        <v>915</v>
      </c>
      <c r="M100" s="212">
        <f t="shared" si="17"/>
        <v>990</v>
      </c>
      <c r="N100" s="212">
        <f t="shared" ref="N100:N133" si="19">ROUND(AI100*$T$76,0)</f>
        <v>1066</v>
      </c>
      <c r="O100" s="212"/>
      <c r="P100" s="212"/>
      <c r="Q100" s="212"/>
      <c r="R100" s="212"/>
      <c r="S100" s="212"/>
      <c r="T100" s="213"/>
      <c r="V100" s="203">
        <v>28</v>
      </c>
      <c r="W100" s="207">
        <v>355</v>
      </c>
      <c r="X100" s="214">
        <v>355</v>
      </c>
      <c r="Y100" s="214">
        <v>393</v>
      </c>
      <c r="Z100" s="214">
        <v>436</v>
      </c>
      <c r="AA100" s="214">
        <v>475</v>
      </c>
      <c r="AB100" s="214">
        <v>542</v>
      </c>
      <c r="AC100" s="214">
        <v>615</v>
      </c>
      <c r="AD100" s="214">
        <v>696</v>
      </c>
      <c r="AE100" s="214">
        <v>782</v>
      </c>
      <c r="AF100" s="214">
        <v>837</v>
      </c>
      <c r="AG100" s="214">
        <v>915</v>
      </c>
      <c r="AH100" s="207">
        <f>$AH$74*V100*AP100</f>
        <v>990.08</v>
      </c>
      <c r="AI100" s="207">
        <f>$AI$74*V100*AP100</f>
        <v>1066.24</v>
      </c>
      <c r="AJ100" s="207"/>
      <c r="AK100" s="207"/>
      <c r="AL100" s="207"/>
      <c r="AM100" s="207"/>
      <c r="AN100" s="207"/>
      <c r="AO100" s="207"/>
      <c r="AP100" s="189">
        <v>1.36</v>
      </c>
    </row>
    <row r="101" spans="1:42" x14ac:dyDescent="0.15">
      <c r="A101" s="208">
        <v>700</v>
      </c>
      <c r="B101" s="209">
        <f t="shared" si="0"/>
        <v>691</v>
      </c>
      <c r="C101" s="209">
        <f t="shared" si="1"/>
        <v>691</v>
      </c>
      <c r="D101" s="209">
        <f t="shared" si="2"/>
        <v>774</v>
      </c>
      <c r="E101" s="209">
        <f t="shared" si="3"/>
        <v>869</v>
      </c>
      <c r="F101" s="209">
        <f t="shared" si="4"/>
        <v>955</v>
      </c>
      <c r="G101" s="209">
        <f t="shared" si="5"/>
        <v>1073</v>
      </c>
      <c r="H101" s="209">
        <f t="shared" si="7"/>
        <v>1209</v>
      </c>
      <c r="I101" s="209">
        <f t="shared" si="9"/>
        <v>1353</v>
      </c>
      <c r="J101" s="209">
        <f t="shared" si="11"/>
        <v>1506</v>
      </c>
      <c r="K101" s="209">
        <f t="shared" si="13"/>
        <v>1602</v>
      </c>
      <c r="L101" s="209">
        <f t="shared" si="15"/>
        <v>1797</v>
      </c>
      <c r="M101" s="209">
        <f t="shared" si="17"/>
        <v>1944</v>
      </c>
      <c r="N101" s="209">
        <f t="shared" si="19"/>
        <v>2093</v>
      </c>
      <c r="O101" s="209"/>
      <c r="P101" s="209"/>
      <c r="Q101" s="209"/>
      <c r="R101" s="209"/>
      <c r="S101" s="209"/>
      <c r="T101" s="210"/>
      <c r="V101" s="203">
        <v>700</v>
      </c>
      <c r="W101" s="207">
        <f t="shared" ref="W101:AI101" si="20">W100+B171</f>
        <v>691</v>
      </c>
      <c r="X101" s="214">
        <f t="shared" si="20"/>
        <v>691</v>
      </c>
      <c r="Y101" s="214">
        <f t="shared" si="20"/>
        <v>774</v>
      </c>
      <c r="Z101" s="214">
        <f t="shared" si="20"/>
        <v>869</v>
      </c>
      <c r="AA101" s="214">
        <f t="shared" si="20"/>
        <v>955</v>
      </c>
      <c r="AB101" s="214">
        <f t="shared" si="20"/>
        <v>1073</v>
      </c>
      <c r="AC101" s="214">
        <f t="shared" si="20"/>
        <v>1209</v>
      </c>
      <c r="AD101" s="214">
        <f t="shared" si="20"/>
        <v>1353</v>
      </c>
      <c r="AE101" s="214">
        <f t="shared" si="20"/>
        <v>1506</v>
      </c>
      <c r="AF101" s="214">
        <f t="shared" si="20"/>
        <v>1602</v>
      </c>
      <c r="AG101" s="214">
        <f t="shared" si="20"/>
        <v>1797</v>
      </c>
      <c r="AH101" s="207">
        <f t="shared" si="20"/>
        <v>1943.7600000000002</v>
      </c>
      <c r="AI101" s="207">
        <f t="shared" si="20"/>
        <v>2093.2799999999997</v>
      </c>
      <c r="AJ101" s="207"/>
      <c r="AK101" s="207"/>
      <c r="AL101" s="207"/>
      <c r="AM101" s="207"/>
      <c r="AN101" s="207"/>
      <c r="AO101" s="207"/>
      <c r="AP101" s="189">
        <f>AP100+U171</f>
        <v>2.67</v>
      </c>
    </row>
    <row r="102" spans="1:42" x14ac:dyDescent="0.15">
      <c r="A102" s="215" t="s">
        <v>13</v>
      </c>
      <c r="B102" s="212">
        <f t="shared" si="0"/>
        <v>377</v>
      </c>
      <c r="C102" s="212">
        <f t="shared" si="1"/>
        <v>377</v>
      </c>
      <c r="D102" s="212">
        <f t="shared" si="2"/>
        <v>416</v>
      </c>
      <c r="E102" s="212">
        <f t="shared" si="3"/>
        <v>462</v>
      </c>
      <c r="F102" s="212">
        <f t="shared" si="4"/>
        <v>503</v>
      </c>
      <c r="G102" s="212">
        <f t="shared" si="5"/>
        <v>574</v>
      </c>
      <c r="H102" s="212">
        <f t="shared" si="7"/>
        <v>651</v>
      </c>
      <c r="I102" s="212">
        <f t="shared" si="9"/>
        <v>738</v>
      </c>
      <c r="J102" s="212">
        <f t="shared" si="11"/>
        <v>828</v>
      </c>
      <c r="K102" s="212">
        <f t="shared" si="13"/>
        <v>883</v>
      </c>
      <c r="L102" s="212">
        <f t="shared" si="15"/>
        <v>967</v>
      </c>
      <c r="M102" s="212">
        <f t="shared" si="17"/>
        <v>1045</v>
      </c>
      <c r="N102" s="212">
        <f t="shared" si="19"/>
        <v>1126</v>
      </c>
      <c r="O102" s="212">
        <f t="shared" ref="O102:O133" si="21">ROUND(AJ102*$T$76,0)</f>
        <v>1206</v>
      </c>
      <c r="P102" s="212"/>
      <c r="Q102" s="212"/>
      <c r="R102" s="212"/>
      <c r="S102" s="212"/>
      <c r="T102" s="213"/>
      <c r="V102" s="203">
        <v>30</v>
      </c>
      <c r="W102" s="207">
        <v>377</v>
      </c>
      <c r="X102" s="214">
        <v>377</v>
      </c>
      <c r="Y102" s="214">
        <v>416</v>
      </c>
      <c r="Z102" s="214">
        <v>462</v>
      </c>
      <c r="AA102" s="214">
        <v>503</v>
      </c>
      <c r="AB102" s="214">
        <v>574</v>
      </c>
      <c r="AC102" s="214">
        <v>651</v>
      </c>
      <c r="AD102" s="214">
        <v>738</v>
      </c>
      <c r="AE102" s="214">
        <v>828</v>
      </c>
      <c r="AF102" s="214">
        <v>883</v>
      </c>
      <c r="AG102" s="214">
        <v>967</v>
      </c>
      <c r="AH102" s="207">
        <f>$AH$74*V102*AP102</f>
        <v>1045.2</v>
      </c>
      <c r="AI102" s="207">
        <f>$AI$74*V102*AP102</f>
        <v>1125.6000000000001</v>
      </c>
      <c r="AJ102" s="207">
        <f>$AJ$74*V102*AP102</f>
        <v>1206</v>
      </c>
      <c r="AK102" s="207"/>
      <c r="AL102" s="207"/>
      <c r="AM102" s="207"/>
      <c r="AN102" s="207"/>
      <c r="AO102" s="207"/>
      <c r="AP102" s="189">
        <v>1.34</v>
      </c>
    </row>
    <row r="103" spans="1:42" x14ac:dyDescent="0.15">
      <c r="A103" s="208">
        <v>750</v>
      </c>
      <c r="B103" s="209">
        <f t="shared" si="0"/>
        <v>737</v>
      </c>
      <c r="C103" s="209">
        <f t="shared" si="1"/>
        <v>737</v>
      </c>
      <c r="D103" s="209">
        <f t="shared" si="2"/>
        <v>824</v>
      </c>
      <c r="E103" s="209">
        <f t="shared" si="3"/>
        <v>925</v>
      </c>
      <c r="F103" s="209">
        <f t="shared" si="4"/>
        <v>1016</v>
      </c>
      <c r="G103" s="209">
        <f t="shared" si="5"/>
        <v>1142</v>
      </c>
      <c r="H103" s="209">
        <f t="shared" si="7"/>
        <v>1285</v>
      </c>
      <c r="I103" s="209">
        <f t="shared" si="9"/>
        <v>1441</v>
      </c>
      <c r="J103" s="209">
        <f t="shared" si="11"/>
        <v>1601</v>
      </c>
      <c r="K103" s="209">
        <f t="shared" si="13"/>
        <v>1698</v>
      </c>
      <c r="L103" s="209">
        <f t="shared" si="15"/>
        <v>1907</v>
      </c>
      <c r="M103" s="209">
        <f t="shared" si="17"/>
        <v>2067</v>
      </c>
      <c r="N103" s="209">
        <f t="shared" si="19"/>
        <v>2226</v>
      </c>
      <c r="O103" s="209">
        <f t="shared" si="21"/>
        <v>2385</v>
      </c>
      <c r="P103" s="209"/>
      <c r="Q103" s="209"/>
      <c r="R103" s="209"/>
      <c r="S103" s="209"/>
      <c r="T103" s="210"/>
      <c r="V103" s="203">
        <v>750</v>
      </c>
      <c r="W103" s="207">
        <f t="shared" ref="W103:AJ103" si="22">W102+B173</f>
        <v>737</v>
      </c>
      <c r="X103" s="214">
        <f t="shared" si="22"/>
        <v>737</v>
      </c>
      <c r="Y103" s="214">
        <f t="shared" si="22"/>
        <v>824</v>
      </c>
      <c r="Z103" s="214">
        <f t="shared" si="22"/>
        <v>925</v>
      </c>
      <c r="AA103" s="214">
        <f t="shared" si="22"/>
        <v>1016</v>
      </c>
      <c r="AB103" s="214">
        <f t="shared" si="22"/>
        <v>1142</v>
      </c>
      <c r="AC103" s="214">
        <f t="shared" si="22"/>
        <v>1285</v>
      </c>
      <c r="AD103" s="214">
        <f t="shared" si="22"/>
        <v>1441</v>
      </c>
      <c r="AE103" s="214">
        <f t="shared" si="22"/>
        <v>1601</v>
      </c>
      <c r="AF103" s="214">
        <f t="shared" si="22"/>
        <v>1698</v>
      </c>
      <c r="AG103" s="214">
        <f t="shared" si="22"/>
        <v>1907</v>
      </c>
      <c r="AH103" s="207">
        <f t="shared" si="22"/>
        <v>2067</v>
      </c>
      <c r="AI103" s="207">
        <f t="shared" si="22"/>
        <v>2226</v>
      </c>
      <c r="AJ103" s="207">
        <f t="shared" si="22"/>
        <v>2385</v>
      </c>
      <c r="AK103" s="207"/>
      <c r="AL103" s="207"/>
      <c r="AM103" s="207"/>
      <c r="AN103" s="207"/>
      <c r="AO103" s="207"/>
      <c r="AP103" s="189">
        <f>AP102+U173</f>
        <v>2.6500000000000004</v>
      </c>
    </row>
    <row r="104" spans="1:42" x14ac:dyDescent="0.15">
      <c r="A104" s="215" t="s">
        <v>14</v>
      </c>
      <c r="B104" s="212">
        <f t="shared" si="0"/>
        <v>398</v>
      </c>
      <c r="C104" s="212">
        <f t="shared" si="1"/>
        <v>398</v>
      </c>
      <c r="D104" s="212">
        <f t="shared" si="2"/>
        <v>440</v>
      </c>
      <c r="E104" s="212">
        <f t="shared" si="3"/>
        <v>487</v>
      </c>
      <c r="F104" s="212">
        <f t="shared" si="4"/>
        <v>529</v>
      </c>
      <c r="G104" s="212">
        <f t="shared" si="5"/>
        <v>605</v>
      </c>
      <c r="H104" s="212">
        <f t="shared" si="7"/>
        <v>687</v>
      </c>
      <c r="I104" s="212">
        <f t="shared" si="9"/>
        <v>778</v>
      </c>
      <c r="J104" s="212">
        <f t="shared" si="11"/>
        <v>873</v>
      </c>
      <c r="K104" s="212">
        <f t="shared" si="13"/>
        <v>933</v>
      </c>
      <c r="L104" s="212">
        <f t="shared" si="15"/>
        <v>1018</v>
      </c>
      <c r="M104" s="212">
        <f t="shared" si="17"/>
        <v>1107</v>
      </c>
      <c r="N104" s="212">
        <f t="shared" si="19"/>
        <v>1192</v>
      </c>
      <c r="O104" s="212">
        <f t="shared" si="21"/>
        <v>1277</v>
      </c>
      <c r="P104" s="212">
        <f t="shared" ref="P104:P133" si="23">ROUND(AK104*$T$76,0)</f>
        <v>1362</v>
      </c>
      <c r="Q104" s="212"/>
      <c r="R104" s="212"/>
      <c r="S104" s="212"/>
      <c r="T104" s="213"/>
      <c r="V104" s="203">
        <v>32</v>
      </c>
      <c r="W104" s="207">
        <v>398</v>
      </c>
      <c r="X104" s="214">
        <v>398</v>
      </c>
      <c r="Y104" s="214">
        <v>440</v>
      </c>
      <c r="Z104" s="214">
        <v>487</v>
      </c>
      <c r="AA104" s="214">
        <v>529</v>
      </c>
      <c r="AB104" s="214">
        <v>605</v>
      </c>
      <c r="AC104" s="214">
        <v>687</v>
      </c>
      <c r="AD104" s="214">
        <v>778</v>
      </c>
      <c r="AE104" s="214">
        <v>873</v>
      </c>
      <c r="AF104" s="214">
        <v>933</v>
      </c>
      <c r="AG104" s="214">
        <v>1018</v>
      </c>
      <c r="AH104" s="207">
        <f>$AH$74*V104*AP104</f>
        <v>1106.56</v>
      </c>
      <c r="AI104" s="207">
        <f>$AI$74*V104*AP104</f>
        <v>1191.68</v>
      </c>
      <c r="AJ104" s="207">
        <f>$AJ$74*V104*AP104</f>
        <v>1276.8000000000002</v>
      </c>
      <c r="AK104" s="207">
        <f>$AK$74*V104*AP104</f>
        <v>1361.92</v>
      </c>
      <c r="AL104" s="207"/>
      <c r="AM104" s="207"/>
      <c r="AN104" s="207"/>
      <c r="AO104" s="207"/>
      <c r="AP104" s="189">
        <v>1.33</v>
      </c>
    </row>
    <row r="105" spans="1:42" x14ac:dyDescent="0.15">
      <c r="A105" s="208">
        <v>800</v>
      </c>
      <c r="B105" s="209">
        <f t="shared" si="0"/>
        <v>774</v>
      </c>
      <c r="C105" s="209">
        <f t="shared" si="1"/>
        <v>774</v>
      </c>
      <c r="D105" s="209">
        <f t="shared" si="2"/>
        <v>866</v>
      </c>
      <c r="E105" s="209">
        <f t="shared" si="3"/>
        <v>971</v>
      </c>
      <c r="F105" s="209">
        <f t="shared" si="4"/>
        <v>1062</v>
      </c>
      <c r="G105" s="209">
        <f t="shared" si="5"/>
        <v>1211</v>
      </c>
      <c r="H105" s="209">
        <f t="shared" si="7"/>
        <v>1348</v>
      </c>
      <c r="I105" s="209">
        <f t="shared" si="9"/>
        <v>1509</v>
      </c>
      <c r="J105" s="209">
        <f t="shared" si="11"/>
        <v>1678</v>
      </c>
      <c r="K105" s="209">
        <f t="shared" si="13"/>
        <v>1801</v>
      </c>
      <c r="L105" s="209">
        <f t="shared" si="15"/>
        <v>1993</v>
      </c>
      <c r="M105" s="209">
        <f t="shared" si="17"/>
        <v>2163</v>
      </c>
      <c r="N105" s="209">
        <f t="shared" si="19"/>
        <v>2330</v>
      </c>
      <c r="O105" s="209">
        <f t="shared" si="21"/>
        <v>2496</v>
      </c>
      <c r="P105" s="209">
        <f t="shared" si="23"/>
        <v>2662</v>
      </c>
      <c r="Q105" s="209"/>
      <c r="R105" s="209"/>
      <c r="S105" s="209"/>
      <c r="T105" s="210"/>
      <c r="V105" s="203">
        <v>800</v>
      </c>
      <c r="W105" s="207">
        <f t="shared" ref="W105:AK105" si="24">W104+B175</f>
        <v>774</v>
      </c>
      <c r="X105" s="214">
        <f t="shared" si="24"/>
        <v>774</v>
      </c>
      <c r="Y105" s="214">
        <f t="shared" si="24"/>
        <v>866</v>
      </c>
      <c r="Z105" s="214">
        <f t="shared" si="24"/>
        <v>971</v>
      </c>
      <c r="AA105" s="214">
        <f t="shared" si="24"/>
        <v>1062</v>
      </c>
      <c r="AB105" s="214">
        <f t="shared" si="24"/>
        <v>1211</v>
      </c>
      <c r="AC105" s="214">
        <f t="shared" si="24"/>
        <v>1348</v>
      </c>
      <c r="AD105" s="214">
        <f t="shared" si="24"/>
        <v>1509</v>
      </c>
      <c r="AE105" s="214">
        <f t="shared" si="24"/>
        <v>1678</v>
      </c>
      <c r="AF105" s="214">
        <f t="shared" si="24"/>
        <v>1801</v>
      </c>
      <c r="AG105" s="214">
        <f t="shared" si="24"/>
        <v>1993</v>
      </c>
      <c r="AH105" s="207">
        <f t="shared" si="24"/>
        <v>2163.1999999999998</v>
      </c>
      <c r="AI105" s="207">
        <f t="shared" si="24"/>
        <v>2329.6000000000004</v>
      </c>
      <c r="AJ105" s="207">
        <f t="shared" si="24"/>
        <v>2496</v>
      </c>
      <c r="AK105" s="207">
        <f t="shared" si="24"/>
        <v>2662.4</v>
      </c>
      <c r="AL105" s="207"/>
      <c r="AM105" s="207"/>
      <c r="AN105" s="207"/>
      <c r="AO105" s="207"/>
      <c r="AP105" s="189">
        <f>AP104+U175</f>
        <v>2.6</v>
      </c>
    </row>
    <row r="106" spans="1:42" x14ac:dyDescent="0.15">
      <c r="A106" s="215" t="s">
        <v>15</v>
      </c>
      <c r="B106" s="212">
        <f t="shared" si="0"/>
        <v>420</v>
      </c>
      <c r="C106" s="212">
        <f t="shared" si="1"/>
        <v>420</v>
      </c>
      <c r="D106" s="212">
        <f t="shared" si="2"/>
        <v>458</v>
      </c>
      <c r="E106" s="212">
        <f t="shared" si="3"/>
        <v>513</v>
      </c>
      <c r="F106" s="212">
        <f t="shared" si="4"/>
        <v>558</v>
      </c>
      <c r="G106" s="212">
        <f t="shared" si="5"/>
        <v>638</v>
      </c>
      <c r="H106" s="212">
        <f t="shared" si="7"/>
        <v>725</v>
      </c>
      <c r="I106" s="212">
        <f t="shared" si="9"/>
        <v>819</v>
      </c>
      <c r="J106" s="212">
        <f t="shared" si="11"/>
        <v>919</v>
      </c>
      <c r="K106" s="212">
        <f t="shared" si="13"/>
        <v>980</v>
      </c>
      <c r="L106" s="212">
        <f t="shared" si="15"/>
        <v>1068</v>
      </c>
      <c r="M106" s="212">
        <f t="shared" si="17"/>
        <v>1158</v>
      </c>
      <c r="N106" s="212">
        <f t="shared" si="19"/>
        <v>1247</v>
      </c>
      <c r="O106" s="212">
        <f t="shared" si="21"/>
        <v>1336</v>
      </c>
      <c r="P106" s="212">
        <f t="shared" si="23"/>
        <v>1425</v>
      </c>
      <c r="Q106" s="212">
        <f>ROUND(AL106*$T$76,0)</f>
        <v>1514</v>
      </c>
      <c r="R106" s="212"/>
      <c r="S106" s="212"/>
      <c r="T106" s="213"/>
      <c r="V106" s="203">
        <v>34</v>
      </c>
      <c r="W106" s="207">
        <v>420</v>
      </c>
      <c r="X106" s="214">
        <v>420</v>
      </c>
      <c r="Y106" s="214">
        <v>458</v>
      </c>
      <c r="Z106" s="214">
        <v>513</v>
      </c>
      <c r="AA106" s="214">
        <v>558</v>
      </c>
      <c r="AB106" s="214">
        <v>638</v>
      </c>
      <c r="AC106" s="214">
        <v>725</v>
      </c>
      <c r="AD106" s="214">
        <v>819</v>
      </c>
      <c r="AE106" s="214">
        <v>919</v>
      </c>
      <c r="AF106" s="214">
        <v>980</v>
      </c>
      <c r="AG106" s="214">
        <v>1068</v>
      </c>
      <c r="AH106" s="207">
        <f>$AH$74*V106*AP106</f>
        <v>1158.04</v>
      </c>
      <c r="AI106" s="207">
        <f>$AI$74*V106*AP106</f>
        <v>1247.1200000000001</v>
      </c>
      <c r="AJ106" s="207">
        <f>$AJ$74*V106*AP106</f>
        <v>1336.2</v>
      </c>
      <c r="AK106" s="207">
        <f>$AK$74*V106*AP106</f>
        <v>1425.28</v>
      </c>
      <c r="AL106" s="207">
        <f>$AL$74*V106*AP106</f>
        <v>1514.3600000000001</v>
      </c>
      <c r="AM106" s="207"/>
      <c r="AN106" s="207"/>
      <c r="AO106" s="207"/>
      <c r="AP106" s="189">
        <v>1.31</v>
      </c>
    </row>
    <row r="107" spans="1:42" x14ac:dyDescent="0.15">
      <c r="A107" s="208">
        <v>850</v>
      </c>
      <c r="B107" s="209">
        <f t="shared" si="0"/>
        <v>809</v>
      </c>
      <c r="C107" s="209">
        <f t="shared" si="1"/>
        <v>809</v>
      </c>
      <c r="D107" s="209">
        <f t="shared" si="2"/>
        <v>907</v>
      </c>
      <c r="E107" s="209">
        <f t="shared" si="3"/>
        <v>1024</v>
      </c>
      <c r="F107" s="209">
        <f t="shared" si="4"/>
        <v>1124</v>
      </c>
      <c r="G107" s="209">
        <f t="shared" si="5"/>
        <v>1279</v>
      </c>
      <c r="H107" s="209">
        <f t="shared" si="7"/>
        <v>1426</v>
      </c>
      <c r="I107" s="209">
        <f t="shared" si="9"/>
        <v>1612</v>
      </c>
      <c r="J107" s="209">
        <f t="shared" si="11"/>
        <v>1790</v>
      </c>
      <c r="K107" s="209">
        <f t="shared" si="13"/>
        <v>1897</v>
      </c>
      <c r="L107" s="209">
        <f t="shared" si="15"/>
        <v>2075</v>
      </c>
      <c r="M107" s="209">
        <f t="shared" si="17"/>
        <v>2245</v>
      </c>
      <c r="N107" s="209">
        <f t="shared" si="19"/>
        <v>2418</v>
      </c>
      <c r="O107" s="209">
        <f t="shared" si="21"/>
        <v>2591</v>
      </c>
      <c r="P107" s="209">
        <f t="shared" si="23"/>
        <v>2764</v>
      </c>
      <c r="Q107" s="209">
        <f t="shared" ref="Q107:T133" si="25">ROUND(AL107*$T$76,0)</f>
        <v>2936</v>
      </c>
      <c r="R107" s="209"/>
      <c r="S107" s="209"/>
      <c r="T107" s="210"/>
      <c r="V107" s="203">
        <v>850</v>
      </c>
      <c r="W107" s="207">
        <f t="shared" ref="W107:AL107" si="26">W106+B177</f>
        <v>809</v>
      </c>
      <c r="X107" s="214">
        <f t="shared" si="26"/>
        <v>809</v>
      </c>
      <c r="Y107" s="214">
        <f t="shared" si="26"/>
        <v>907</v>
      </c>
      <c r="Z107" s="214">
        <f t="shared" si="26"/>
        <v>1024</v>
      </c>
      <c r="AA107" s="214">
        <f t="shared" si="26"/>
        <v>1124</v>
      </c>
      <c r="AB107" s="214">
        <f t="shared" si="26"/>
        <v>1279</v>
      </c>
      <c r="AC107" s="214">
        <f t="shared" si="26"/>
        <v>1426</v>
      </c>
      <c r="AD107" s="214">
        <f t="shared" si="26"/>
        <v>1612</v>
      </c>
      <c r="AE107" s="214">
        <f t="shared" si="26"/>
        <v>1790</v>
      </c>
      <c r="AF107" s="214">
        <f t="shared" si="26"/>
        <v>1897</v>
      </c>
      <c r="AG107" s="214">
        <f t="shared" si="26"/>
        <v>2075</v>
      </c>
      <c r="AH107" s="207">
        <f t="shared" si="26"/>
        <v>2245.3599999999997</v>
      </c>
      <c r="AI107" s="207">
        <f t="shared" si="26"/>
        <v>2418.08</v>
      </c>
      <c r="AJ107" s="207">
        <f t="shared" si="26"/>
        <v>2590.8000000000002</v>
      </c>
      <c r="AK107" s="207">
        <f t="shared" si="26"/>
        <v>2763.52</v>
      </c>
      <c r="AL107" s="207">
        <f t="shared" si="26"/>
        <v>2936.24</v>
      </c>
      <c r="AM107" s="207"/>
      <c r="AN107" s="207"/>
      <c r="AO107" s="207"/>
      <c r="AP107" s="189">
        <f>AP106+U177</f>
        <v>2.54</v>
      </c>
    </row>
    <row r="108" spans="1:42" x14ac:dyDescent="0.15">
      <c r="A108" s="215" t="s">
        <v>16</v>
      </c>
      <c r="B108" s="212">
        <f t="shared" ref="B108:B133" si="27">ROUND(W108*$T$76,0)</f>
        <v>440</v>
      </c>
      <c r="C108" s="212">
        <f t="shared" si="1"/>
        <v>440</v>
      </c>
      <c r="D108" s="212">
        <f t="shared" si="2"/>
        <v>481</v>
      </c>
      <c r="E108" s="212">
        <f t="shared" si="3"/>
        <v>538</v>
      </c>
      <c r="F108" s="212">
        <f t="shared" si="4"/>
        <v>594</v>
      </c>
      <c r="G108" s="212">
        <f t="shared" si="5"/>
        <v>670</v>
      </c>
      <c r="H108" s="212">
        <f t="shared" si="7"/>
        <v>760</v>
      </c>
      <c r="I108" s="212">
        <f t="shared" si="9"/>
        <v>859</v>
      </c>
      <c r="J108" s="212">
        <f t="shared" si="11"/>
        <v>963</v>
      </c>
      <c r="K108" s="212">
        <f t="shared" si="13"/>
        <v>1026</v>
      </c>
      <c r="L108" s="212">
        <f t="shared" si="15"/>
        <v>1132</v>
      </c>
      <c r="M108" s="212">
        <f t="shared" si="17"/>
        <v>1226</v>
      </c>
      <c r="N108" s="212">
        <f t="shared" si="19"/>
        <v>1320</v>
      </c>
      <c r="O108" s="212">
        <f t="shared" si="21"/>
        <v>1415</v>
      </c>
      <c r="P108" s="212">
        <f t="shared" si="23"/>
        <v>1509</v>
      </c>
      <c r="Q108" s="212">
        <f t="shared" si="25"/>
        <v>1603</v>
      </c>
      <c r="R108" s="212">
        <f>ROUND(AM108*$T$76,0)</f>
        <v>1698</v>
      </c>
      <c r="S108" s="212"/>
      <c r="T108" s="213"/>
      <c r="V108" s="203">
        <v>36</v>
      </c>
      <c r="W108" s="207">
        <v>440</v>
      </c>
      <c r="X108" s="214">
        <v>440</v>
      </c>
      <c r="Y108" s="214">
        <v>481</v>
      </c>
      <c r="Z108" s="214">
        <v>538</v>
      </c>
      <c r="AA108" s="214">
        <v>594</v>
      </c>
      <c r="AB108" s="214">
        <v>670</v>
      </c>
      <c r="AC108" s="214">
        <v>760</v>
      </c>
      <c r="AD108" s="214">
        <v>859</v>
      </c>
      <c r="AE108" s="214">
        <v>963</v>
      </c>
      <c r="AF108" s="214">
        <v>1026</v>
      </c>
      <c r="AG108" s="214">
        <v>1132</v>
      </c>
      <c r="AH108" s="207">
        <f>$AH$74*V108*AP108</f>
        <v>1226.1600000000001</v>
      </c>
      <c r="AI108" s="207">
        <f>$AI$74*V108*AP108</f>
        <v>1320.48</v>
      </c>
      <c r="AJ108" s="207">
        <f>$AJ$74*V108*AP108</f>
        <v>1414.8</v>
      </c>
      <c r="AK108" s="207">
        <f>$AK$74*V108*AP108</f>
        <v>1509.1200000000001</v>
      </c>
      <c r="AL108" s="207">
        <f>$AL$74*V108*AP108</f>
        <v>1603.44</v>
      </c>
      <c r="AM108" s="207">
        <f>$AM$74*V108*AP108</f>
        <v>1697.76</v>
      </c>
      <c r="AN108" s="207"/>
      <c r="AO108" s="207"/>
      <c r="AP108" s="189">
        <v>1.31</v>
      </c>
    </row>
    <row r="109" spans="1:42" ht="13" thickBot="1" x14ac:dyDescent="0.2">
      <c r="A109" s="204">
        <v>900</v>
      </c>
      <c r="B109" s="216">
        <f t="shared" si="27"/>
        <v>851</v>
      </c>
      <c r="C109" s="216">
        <f t="shared" si="1"/>
        <v>851</v>
      </c>
      <c r="D109" s="216">
        <f t="shared" si="2"/>
        <v>956</v>
      </c>
      <c r="E109" s="216">
        <f t="shared" si="3"/>
        <v>1078</v>
      </c>
      <c r="F109" s="216">
        <f t="shared" si="4"/>
        <v>1193</v>
      </c>
      <c r="G109" s="216">
        <f t="shared" si="5"/>
        <v>1348</v>
      </c>
      <c r="H109" s="216">
        <f t="shared" si="7"/>
        <v>1517</v>
      </c>
      <c r="I109" s="216">
        <f t="shared" si="9"/>
        <v>1695</v>
      </c>
      <c r="J109" s="216">
        <f t="shared" si="11"/>
        <v>1843</v>
      </c>
      <c r="K109" s="216">
        <f t="shared" si="13"/>
        <v>1993</v>
      </c>
      <c r="L109" s="216">
        <f t="shared" si="15"/>
        <v>2193</v>
      </c>
      <c r="M109" s="216">
        <f t="shared" si="17"/>
        <v>2377</v>
      </c>
      <c r="N109" s="216">
        <f t="shared" si="19"/>
        <v>2560</v>
      </c>
      <c r="O109" s="216">
        <f t="shared" si="21"/>
        <v>2743</v>
      </c>
      <c r="P109" s="216">
        <f t="shared" si="23"/>
        <v>2926</v>
      </c>
      <c r="Q109" s="216">
        <f t="shared" si="25"/>
        <v>3109</v>
      </c>
      <c r="R109" s="216">
        <f t="shared" si="25"/>
        <v>3292</v>
      </c>
      <c r="S109" s="216"/>
      <c r="T109" s="217"/>
      <c r="V109" s="203">
        <v>900</v>
      </c>
      <c r="W109" s="207">
        <f t="shared" ref="W109:AM109" si="28">W108+B179</f>
        <v>851</v>
      </c>
      <c r="X109" s="214">
        <f t="shared" si="28"/>
        <v>851</v>
      </c>
      <c r="Y109" s="214">
        <f t="shared" si="28"/>
        <v>956</v>
      </c>
      <c r="Z109" s="214">
        <f t="shared" si="28"/>
        <v>1078</v>
      </c>
      <c r="AA109" s="214">
        <f t="shared" si="28"/>
        <v>1193</v>
      </c>
      <c r="AB109" s="214">
        <f t="shared" si="28"/>
        <v>1348</v>
      </c>
      <c r="AC109" s="214">
        <f t="shared" si="28"/>
        <v>1517</v>
      </c>
      <c r="AD109" s="214">
        <f t="shared" si="28"/>
        <v>1695</v>
      </c>
      <c r="AE109" s="214">
        <f t="shared" si="28"/>
        <v>1843</v>
      </c>
      <c r="AF109" s="214">
        <f t="shared" si="28"/>
        <v>1993</v>
      </c>
      <c r="AG109" s="214">
        <f t="shared" si="28"/>
        <v>2193</v>
      </c>
      <c r="AH109" s="207">
        <f t="shared" si="28"/>
        <v>2377.44</v>
      </c>
      <c r="AI109" s="207">
        <f t="shared" si="28"/>
        <v>2560.3199999999997</v>
      </c>
      <c r="AJ109" s="207">
        <f t="shared" si="28"/>
        <v>2743.2</v>
      </c>
      <c r="AK109" s="207">
        <f t="shared" si="28"/>
        <v>2926.08</v>
      </c>
      <c r="AL109" s="207">
        <f t="shared" si="28"/>
        <v>3108.96</v>
      </c>
      <c r="AM109" s="207">
        <f t="shared" si="28"/>
        <v>3291.84</v>
      </c>
      <c r="AN109" s="207"/>
      <c r="AO109" s="207"/>
      <c r="AP109" s="189">
        <f>AP108+U179</f>
        <v>2.54</v>
      </c>
    </row>
    <row r="110" spans="1:42" x14ac:dyDescent="0.15">
      <c r="A110" s="202" t="s">
        <v>17</v>
      </c>
      <c r="B110" s="205">
        <f t="shared" si="27"/>
        <v>460</v>
      </c>
      <c r="C110" s="205">
        <f t="shared" ref="C110:C133" si="29">ROUND(X110*$T$76,0)</f>
        <v>460</v>
      </c>
      <c r="D110" s="205">
        <f t="shared" si="2"/>
        <v>503</v>
      </c>
      <c r="E110" s="205">
        <f t="shared" si="3"/>
        <v>562</v>
      </c>
      <c r="F110" s="205">
        <f t="shared" si="4"/>
        <v>621</v>
      </c>
      <c r="G110" s="205">
        <f t="shared" si="5"/>
        <v>701</v>
      </c>
      <c r="H110" s="205">
        <f t="shared" si="7"/>
        <v>796</v>
      </c>
      <c r="I110" s="205">
        <f t="shared" si="9"/>
        <v>897</v>
      </c>
      <c r="J110" s="205">
        <f t="shared" si="11"/>
        <v>1004</v>
      </c>
      <c r="K110" s="205">
        <f t="shared" si="13"/>
        <v>1072</v>
      </c>
      <c r="L110" s="205">
        <f t="shared" si="15"/>
        <v>1186</v>
      </c>
      <c r="M110" s="205">
        <f t="shared" si="17"/>
        <v>1284</v>
      </c>
      <c r="N110" s="205">
        <f t="shared" si="19"/>
        <v>1383</v>
      </c>
      <c r="O110" s="205">
        <f t="shared" si="21"/>
        <v>1482</v>
      </c>
      <c r="P110" s="205">
        <f t="shared" si="23"/>
        <v>1581</v>
      </c>
      <c r="Q110" s="205">
        <f t="shared" si="25"/>
        <v>1680</v>
      </c>
      <c r="R110" s="205">
        <f t="shared" si="25"/>
        <v>1778</v>
      </c>
      <c r="S110" s="205">
        <f>ROUND(AN110*$T$76,0)</f>
        <v>1877</v>
      </c>
      <c r="T110" s="206"/>
      <c r="V110" s="203">
        <v>38</v>
      </c>
      <c r="W110" s="207">
        <v>460</v>
      </c>
      <c r="X110" s="214">
        <v>460</v>
      </c>
      <c r="Y110" s="214">
        <v>503</v>
      </c>
      <c r="Z110" s="214">
        <v>562</v>
      </c>
      <c r="AA110" s="214">
        <v>621</v>
      </c>
      <c r="AB110" s="214">
        <v>701</v>
      </c>
      <c r="AC110" s="214">
        <v>796</v>
      </c>
      <c r="AD110" s="214">
        <v>897</v>
      </c>
      <c r="AE110" s="214">
        <v>1004</v>
      </c>
      <c r="AF110" s="214">
        <v>1072</v>
      </c>
      <c r="AG110" s="214">
        <v>1186</v>
      </c>
      <c r="AH110" s="207">
        <f>$AH$74*V110*AP110</f>
        <v>1284.4000000000001</v>
      </c>
      <c r="AI110" s="207">
        <f>$AI$74*V110*AP110</f>
        <v>1383.2</v>
      </c>
      <c r="AJ110" s="207">
        <f>$AJ$74*V110*AP110</f>
        <v>1482</v>
      </c>
      <c r="AK110" s="207">
        <f>$AK$74*V110*AP110</f>
        <v>1580.8</v>
      </c>
      <c r="AL110" s="207">
        <f>$AL$74*V110*AP110</f>
        <v>1679.6000000000001</v>
      </c>
      <c r="AM110" s="207">
        <f>$AM$74*V110*AP110</f>
        <v>1778.4</v>
      </c>
      <c r="AN110" s="207">
        <f>$AN$74*V110*AP110</f>
        <v>1877.2</v>
      </c>
      <c r="AO110" s="207"/>
      <c r="AP110" s="189">
        <v>1.3</v>
      </c>
    </row>
    <row r="111" spans="1:42" x14ac:dyDescent="0.15">
      <c r="A111" s="208">
        <v>950</v>
      </c>
      <c r="B111" s="209">
        <f t="shared" si="27"/>
        <v>892</v>
      </c>
      <c r="C111" s="209">
        <f t="shared" si="29"/>
        <v>892</v>
      </c>
      <c r="D111" s="209">
        <f t="shared" si="2"/>
        <v>1003</v>
      </c>
      <c r="E111" s="209">
        <f t="shared" si="3"/>
        <v>1129</v>
      </c>
      <c r="F111" s="209">
        <f t="shared" si="4"/>
        <v>1252</v>
      </c>
      <c r="G111" s="209">
        <f t="shared" si="5"/>
        <v>1414</v>
      </c>
      <c r="H111" s="209">
        <f t="shared" si="7"/>
        <v>1594</v>
      </c>
      <c r="I111" s="209">
        <f t="shared" si="9"/>
        <v>1776</v>
      </c>
      <c r="J111" s="209">
        <f t="shared" si="11"/>
        <v>1931</v>
      </c>
      <c r="K111" s="209">
        <f t="shared" si="13"/>
        <v>2088</v>
      </c>
      <c r="L111" s="209">
        <f t="shared" si="15"/>
        <v>2305</v>
      </c>
      <c r="M111" s="209">
        <f t="shared" si="17"/>
        <v>2500</v>
      </c>
      <c r="N111" s="209">
        <f t="shared" si="19"/>
        <v>2692</v>
      </c>
      <c r="O111" s="209">
        <f t="shared" si="21"/>
        <v>2884</v>
      </c>
      <c r="P111" s="209">
        <f t="shared" si="23"/>
        <v>3076</v>
      </c>
      <c r="Q111" s="209">
        <f t="shared" si="25"/>
        <v>3269</v>
      </c>
      <c r="R111" s="209">
        <f t="shared" si="25"/>
        <v>3461</v>
      </c>
      <c r="S111" s="209">
        <f t="shared" si="25"/>
        <v>3653</v>
      </c>
      <c r="T111" s="210"/>
      <c r="V111" s="203">
        <v>950</v>
      </c>
      <c r="W111" s="207">
        <f t="shared" ref="W111:AN111" si="30">W110+B181</f>
        <v>892</v>
      </c>
      <c r="X111" s="214">
        <f t="shared" si="30"/>
        <v>892</v>
      </c>
      <c r="Y111" s="214">
        <f t="shared" si="30"/>
        <v>1003</v>
      </c>
      <c r="Z111" s="214">
        <f t="shared" si="30"/>
        <v>1129</v>
      </c>
      <c r="AA111" s="214">
        <f t="shared" si="30"/>
        <v>1252</v>
      </c>
      <c r="AB111" s="214">
        <f t="shared" si="30"/>
        <v>1414</v>
      </c>
      <c r="AC111" s="214">
        <f t="shared" si="30"/>
        <v>1594</v>
      </c>
      <c r="AD111" s="214">
        <f t="shared" si="30"/>
        <v>1776</v>
      </c>
      <c r="AE111" s="214">
        <f t="shared" si="30"/>
        <v>1931</v>
      </c>
      <c r="AF111" s="214">
        <f t="shared" si="30"/>
        <v>2088</v>
      </c>
      <c r="AG111" s="214">
        <f t="shared" si="30"/>
        <v>2305</v>
      </c>
      <c r="AH111" s="207">
        <f t="shared" si="30"/>
        <v>2499.6400000000003</v>
      </c>
      <c r="AI111" s="207">
        <f t="shared" si="30"/>
        <v>2691.92</v>
      </c>
      <c r="AJ111" s="207">
        <f t="shared" si="30"/>
        <v>2884.2</v>
      </c>
      <c r="AK111" s="207">
        <f t="shared" si="30"/>
        <v>3076.48</v>
      </c>
      <c r="AL111" s="207">
        <f t="shared" si="30"/>
        <v>3268.76</v>
      </c>
      <c r="AM111" s="207">
        <f t="shared" si="30"/>
        <v>3461.04</v>
      </c>
      <c r="AN111" s="207">
        <f t="shared" si="30"/>
        <v>3653.3199999999997</v>
      </c>
      <c r="AO111" s="207"/>
      <c r="AP111" s="189">
        <f>AP110+U181</f>
        <v>2.5300000000000002</v>
      </c>
    </row>
    <row r="112" spans="1:42" x14ac:dyDescent="0.15">
      <c r="A112" s="215" t="s">
        <v>18</v>
      </c>
      <c r="B112" s="212">
        <f t="shared" si="27"/>
        <v>471</v>
      </c>
      <c r="C112" s="212">
        <f t="shared" si="29"/>
        <v>471</v>
      </c>
      <c r="D112" s="212">
        <f t="shared" ref="D112:D133" si="31">ROUND(Y112*$T$76,0)</f>
        <v>530</v>
      </c>
      <c r="E112" s="212">
        <f t="shared" si="3"/>
        <v>584</v>
      </c>
      <c r="F112" s="212">
        <f t="shared" si="4"/>
        <v>660</v>
      </c>
      <c r="G112" s="212">
        <f t="shared" si="5"/>
        <v>739</v>
      </c>
      <c r="H112" s="212">
        <f t="shared" si="7"/>
        <v>836</v>
      </c>
      <c r="I112" s="212">
        <f t="shared" si="9"/>
        <v>926</v>
      </c>
      <c r="J112" s="212">
        <f t="shared" si="11"/>
        <v>1030</v>
      </c>
      <c r="K112" s="212">
        <f t="shared" si="13"/>
        <v>1129</v>
      </c>
      <c r="L112" s="212">
        <f t="shared" si="15"/>
        <v>1248</v>
      </c>
      <c r="M112" s="212">
        <f t="shared" si="17"/>
        <v>1352</v>
      </c>
      <c r="N112" s="212">
        <f t="shared" si="19"/>
        <v>1456</v>
      </c>
      <c r="O112" s="212">
        <f t="shared" si="21"/>
        <v>1560</v>
      </c>
      <c r="P112" s="212">
        <f t="shared" si="23"/>
        <v>1664</v>
      </c>
      <c r="Q112" s="212">
        <f t="shared" si="25"/>
        <v>1768</v>
      </c>
      <c r="R112" s="212">
        <f t="shared" si="25"/>
        <v>1872</v>
      </c>
      <c r="S112" s="212">
        <f t="shared" si="25"/>
        <v>1976</v>
      </c>
      <c r="T112" s="213">
        <f>ROUND(AO112*$T$76,0)</f>
        <v>2080</v>
      </c>
      <c r="V112" s="203">
        <v>40</v>
      </c>
      <c r="W112" s="207">
        <v>471</v>
      </c>
      <c r="X112" s="214">
        <v>471</v>
      </c>
      <c r="Y112" s="214">
        <v>530</v>
      </c>
      <c r="Z112" s="214">
        <v>584</v>
      </c>
      <c r="AA112" s="214">
        <v>660</v>
      </c>
      <c r="AB112" s="214">
        <v>739</v>
      </c>
      <c r="AC112" s="214">
        <v>836</v>
      </c>
      <c r="AD112" s="214">
        <v>926</v>
      </c>
      <c r="AE112" s="214">
        <v>1030</v>
      </c>
      <c r="AF112" s="214">
        <v>1129</v>
      </c>
      <c r="AG112" s="214">
        <v>1248</v>
      </c>
      <c r="AH112" s="207">
        <f>$AH$74*V112*AP112</f>
        <v>1352</v>
      </c>
      <c r="AI112" s="207">
        <f>$AI$74*V112*AP112</f>
        <v>1456</v>
      </c>
      <c r="AJ112" s="207">
        <f>$AJ$74*V112*AP112</f>
        <v>1560</v>
      </c>
      <c r="AK112" s="207">
        <f>$AK$74*V112*AP112</f>
        <v>1664</v>
      </c>
      <c r="AL112" s="207">
        <f>$AL$74*V112*AP112</f>
        <v>1768</v>
      </c>
      <c r="AM112" s="207">
        <f>$AM$74*V112*AP112</f>
        <v>1872</v>
      </c>
      <c r="AN112" s="207">
        <f>$AN$74*V112*AP112</f>
        <v>1976</v>
      </c>
      <c r="AO112" s="207">
        <f>$AO$74*V112*AP112</f>
        <v>2080</v>
      </c>
      <c r="AP112" s="189">
        <v>1.3</v>
      </c>
    </row>
    <row r="113" spans="1:42" x14ac:dyDescent="0.15">
      <c r="A113" s="208">
        <v>1000</v>
      </c>
      <c r="B113" s="209">
        <f t="shared" si="27"/>
        <v>915</v>
      </c>
      <c r="C113" s="209">
        <f t="shared" si="29"/>
        <v>915</v>
      </c>
      <c r="D113" s="209">
        <f t="shared" si="31"/>
        <v>1054</v>
      </c>
      <c r="E113" s="209">
        <f t="shared" si="3"/>
        <v>1180</v>
      </c>
      <c r="F113" s="209">
        <f t="shared" si="4"/>
        <v>1323</v>
      </c>
      <c r="G113" s="209">
        <f t="shared" si="5"/>
        <v>1490</v>
      </c>
      <c r="H113" s="209">
        <f t="shared" si="7"/>
        <v>1674</v>
      </c>
      <c r="I113" s="209">
        <f t="shared" si="9"/>
        <v>1852</v>
      </c>
      <c r="J113" s="209">
        <f t="shared" si="11"/>
        <v>2004</v>
      </c>
      <c r="K113" s="209">
        <f t="shared" si="13"/>
        <v>2198</v>
      </c>
      <c r="L113" s="209">
        <f t="shared" si="15"/>
        <v>2397</v>
      </c>
      <c r="M113" s="209">
        <f t="shared" si="17"/>
        <v>2600</v>
      </c>
      <c r="N113" s="209">
        <f t="shared" si="19"/>
        <v>2800</v>
      </c>
      <c r="O113" s="209">
        <f t="shared" si="21"/>
        <v>3000</v>
      </c>
      <c r="P113" s="209">
        <f t="shared" si="23"/>
        <v>3200</v>
      </c>
      <c r="Q113" s="209">
        <f t="shared" si="25"/>
        <v>3400</v>
      </c>
      <c r="R113" s="209">
        <f t="shared" si="25"/>
        <v>3600</v>
      </c>
      <c r="S113" s="209">
        <f t="shared" si="25"/>
        <v>3800</v>
      </c>
      <c r="T113" s="210">
        <f t="shared" si="25"/>
        <v>4000</v>
      </c>
      <c r="V113" s="203">
        <v>1000</v>
      </c>
      <c r="W113" s="207">
        <f t="shared" ref="W113:AO113" si="32">W112+B183</f>
        <v>915</v>
      </c>
      <c r="X113" s="214">
        <f t="shared" si="32"/>
        <v>915</v>
      </c>
      <c r="Y113" s="214">
        <f t="shared" si="32"/>
        <v>1054</v>
      </c>
      <c r="Z113" s="214">
        <f t="shared" si="32"/>
        <v>1180</v>
      </c>
      <c r="AA113" s="214">
        <f t="shared" si="32"/>
        <v>1323</v>
      </c>
      <c r="AB113" s="214">
        <f t="shared" si="32"/>
        <v>1490</v>
      </c>
      <c r="AC113" s="214">
        <f t="shared" si="32"/>
        <v>1674</v>
      </c>
      <c r="AD113" s="214">
        <f t="shared" si="32"/>
        <v>1852</v>
      </c>
      <c r="AE113" s="214">
        <f t="shared" si="32"/>
        <v>2004</v>
      </c>
      <c r="AF113" s="214">
        <f t="shared" si="32"/>
        <v>2198</v>
      </c>
      <c r="AG113" s="214">
        <f t="shared" si="32"/>
        <v>2397</v>
      </c>
      <c r="AH113" s="207">
        <f t="shared" si="32"/>
        <v>2600</v>
      </c>
      <c r="AI113" s="207">
        <f t="shared" si="32"/>
        <v>2800</v>
      </c>
      <c r="AJ113" s="207">
        <f t="shared" si="32"/>
        <v>3000</v>
      </c>
      <c r="AK113" s="207">
        <f t="shared" si="32"/>
        <v>3200</v>
      </c>
      <c r="AL113" s="207">
        <f t="shared" si="32"/>
        <v>3400</v>
      </c>
      <c r="AM113" s="207">
        <f t="shared" si="32"/>
        <v>3600</v>
      </c>
      <c r="AN113" s="207">
        <f t="shared" si="32"/>
        <v>3800</v>
      </c>
      <c r="AO113" s="207">
        <f t="shared" si="32"/>
        <v>4000</v>
      </c>
      <c r="AP113" s="189">
        <f>AP112+U183</f>
        <v>2.5</v>
      </c>
    </row>
    <row r="114" spans="1:42" x14ac:dyDescent="0.15">
      <c r="A114" s="215" t="s">
        <v>19</v>
      </c>
      <c r="B114" s="212">
        <f t="shared" si="27"/>
        <v>490</v>
      </c>
      <c r="C114" s="212">
        <f t="shared" si="29"/>
        <v>490</v>
      </c>
      <c r="D114" s="212">
        <f t="shared" si="31"/>
        <v>553</v>
      </c>
      <c r="E114" s="212">
        <f t="shared" ref="E114:E133" si="33">ROUND(Z114*$T$76,0)</f>
        <v>609</v>
      </c>
      <c r="F114" s="212">
        <f t="shared" si="4"/>
        <v>687</v>
      </c>
      <c r="G114" s="212">
        <f t="shared" si="5"/>
        <v>769</v>
      </c>
      <c r="H114" s="212">
        <f t="shared" si="7"/>
        <v>871</v>
      </c>
      <c r="I114" s="212">
        <f t="shared" si="9"/>
        <v>964</v>
      </c>
      <c r="J114" s="212">
        <f t="shared" si="11"/>
        <v>1073</v>
      </c>
      <c r="K114" s="212">
        <f t="shared" si="13"/>
        <v>1178</v>
      </c>
      <c r="L114" s="212">
        <f t="shared" si="15"/>
        <v>1310</v>
      </c>
      <c r="M114" s="212">
        <f t="shared" si="17"/>
        <v>1420</v>
      </c>
      <c r="N114" s="212">
        <f t="shared" si="19"/>
        <v>1529</v>
      </c>
      <c r="O114" s="212">
        <f t="shared" si="21"/>
        <v>1638</v>
      </c>
      <c r="P114" s="212">
        <f t="shared" si="23"/>
        <v>1747</v>
      </c>
      <c r="Q114" s="212">
        <f t="shared" si="25"/>
        <v>1856</v>
      </c>
      <c r="R114" s="212">
        <f t="shared" si="25"/>
        <v>1966</v>
      </c>
      <c r="S114" s="212">
        <f t="shared" si="25"/>
        <v>2075</v>
      </c>
      <c r="T114" s="213">
        <f t="shared" si="25"/>
        <v>2184</v>
      </c>
      <c r="V114" s="203">
        <v>42</v>
      </c>
      <c r="W114" s="207">
        <v>490</v>
      </c>
      <c r="X114" s="214">
        <v>490</v>
      </c>
      <c r="Y114" s="214">
        <v>553</v>
      </c>
      <c r="Z114" s="214">
        <v>609</v>
      </c>
      <c r="AA114" s="214">
        <v>687</v>
      </c>
      <c r="AB114" s="214">
        <v>769</v>
      </c>
      <c r="AC114" s="214">
        <v>871</v>
      </c>
      <c r="AD114" s="214">
        <v>964</v>
      </c>
      <c r="AE114" s="214">
        <v>1073</v>
      </c>
      <c r="AF114" s="214">
        <v>1178</v>
      </c>
      <c r="AG114" s="214">
        <v>1310</v>
      </c>
      <c r="AH114" s="207">
        <f>$AH$74*V114*AP114</f>
        <v>1419.6000000000001</v>
      </c>
      <c r="AI114" s="207">
        <f>$AI$74*V114*AP114</f>
        <v>1528.8</v>
      </c>
      <c r="AJ114" s="207">
        <f>$AJ$74*V114*AP114</f>
        <v>1638</v>
      </c>
      <c r="AK114" s="207">
        <f>$AK$74*V114*AP114</f>
        <v>1747.2</v>
      </c>
      <c r="AL114" s="207">
        <f>$AL$74*V114*AP114</f>
        <v>1856.4</v>
      </c>
      <c r="AM114" s="207">
        <f>$AM$74*V114*AP114</f>
        <v>1965.6000000000001</v>
      </c>
      <c r="AN114" s="207">
        <f>$AN$74*V114*AP114</f>
        <v>2074.8000000000002</v>
      </c>
      <c r="AO114" s="207">
        <f>$AO$74*V114*AP114</f>
        <v>2184</v>
      </c>
      <c r="AP114" s="189">
        <v>1.3</v>
      </c>
    </row>
    <row r="115" spans="1:42" x14ac:dyDescent="0.15">
      <c r="A115" s="208">
        <v>1050</v>
      </c>
      <c r="B115" s="209">
        <f t="shared" si="27"/>
        <v>955</v>
      </c>
      <c r="C115" s="209">
        <f t="shared" si="29"/>
        <v>955</v>
      </c>
      <c r="D115" s="209">
        <f t="shared" si="31"/>
        <v>1090</v>
      </c>
      <c r="E115" s="209">
        <f t="shared" si="33"/>
        <v>1234</v>
      </c>
      <c r="F115" s="209">
        <f t="shared" si="4"/>
        <v>1372</v>
      </c>
      <c r="G115" s="209">
        <f t="shared" si="5"/>
        <v>1555</v>
      </c>
      <c r="H115" s="209">
        <f t="shared" si="7"/>
        <v>1750</v>
      </c>
      <c r="I115" s="209">
        <f t="shared" si="9"/>
        <v>1934</v>
      </c>
      <c r="J115" s="209">
        <f t="shared" si="11"/>
        <v>2091</v>
      </c>
      <c r="K115" s="209">
        <f t="shared" si="13"/>
        <v>2300</v>
      </c>
      <c r="L115" s="209">
        <f t="shared" si="15"/>
        <v>2515</v>
      </c>
      <c r="M115" s="209">
        <f t="shared" si="17"/>
        <v>2730</v>
      </c>
      <c r="N115" s="209">
        <f t="shared" si="19"/>
        <v>2940</v>
      </c>
      <c r="O115" s="209">
        <f t="shared" si="21"/>
        <v>3150</v>
      </c>
      <c r="P115" s="209">
        <f t="shared" si="23"/>
        <v>3360</v>
      </c>
      <c r="Q115" s="209">
        <f t="shared" si="25"/>
        <v>3570</v>
      </c>
      <c r="R115" s="209">
        <f t="shared" si="25"/>
        <v>3780</v>
      </c>
      <c r="S115" s="209">
        <f t="shared" si="25"/>
        <v>3990</v>
      </c>
      <c r="T115" s="210">
        <f t="shared" si="25"/>
        <v>4200</v>
      </c>
      <c r="V115" s="203">
        <v>1050</v>
      </c>
      <c r="W115" s="207">
        <f t="shared" ref="W115:AO115" si="34">W114+B185</f>
        <v>955</v>
      </c>
      <c r="X115" s="214">
        <f t="shared" si="34"/>
        <v>955</v>
      </c>
      <c r="Y115" s="214">
        <f t="shared" si="34"/>
        <v>1090</v>
      </c>
      <c r="Z115" s="214">
        <f t="shared" si="34"/>
        <v>1234</v>
      </c>
      <c r="AA115" s="214">
        <f t="shared" si="34"/>
        <v>1372</v>
      </c>
      <c r="AB115" s="214">
        <f t="shared" si="34"/>
        <v>1555</v>
      </c>
      <c r="AC115" s="214">
        <f t="shared" si="34"/>
        <v>1750</v>
      </c>
      <c r="AD115" s="214">
        <f t="shared" si="34"/>
        <v>1934</v>
      </c>
      <c r="AE115" s="214">
        <f t="shared" si="34"/>
        <v>2091</v>
      </c>
      <c r="AF115" s="214">
        <f t="shared" si="34"/>
        <v>2300</v>
      </c>
      <c r="AG115" s="214">
        <f t="shared" si="34"/>
        <v>2515</v>
      </c>
      <c r="AH115" s="207">
        <f t="shared" si="34"/>
        <v>2730</v>
      </c>
      <c r="AI115" s="207">
        <f t="shared" si="34"/>
        <v>2940</v>
      </c>
      <c r="AJ115" s="207">
        <f t="shared" si="34"/>
        <v>3150</v>
      </c>
      <c r="AK115" s="207">
        <f t="shared" si="34"/>
        <v>3360</v>
      </c>
      <c r="AL115" s="207">
        <f t="shared" si="34"/>
        <v>3570</v>
      </c>
      <c r="AM115" s="207">
        <f t="shared" si="34"/>
        <v>3780</v>
      </c>
      <c r="AN115" s="207">
        <f t="shared" si="34"/>
        <v>3990</v>
      </c>
      <c r="AO115" s="207">
        <f t="shared" si="34"/>
        <v>4200</v>
      </c>
      <c r="AP115" s="189">
        <f>AP114+U185</f>
        <v>2.5</v>
      </c>
    </row>
    <row r="116" spans="1:42" x14ac:dyDescent="0.15">
      <c r="A116" s="215" t="s">
        <v>20</v>
      </c>
      <c r="B116" s="212">
        <f t="shared" si="27"/>
        <v>511</v>
      </c>
      <c r="C116" s="212">
        <f t="shared" si="29"/>
        <v>511</v>
      </c>
      <c r="D116" s="212">
        <f t="shared" si="31"/>
        <v>576</v>
      </c>
      <c r="E116" s="212">
        <f t="shared" si="33"/>
        <v>634</v>
      </c>
      <c r="F116" s="212">
        <f t="shared" ref="F116:F133" si="35">ROUND(AA116*$T$76,0)</f>
        <v>715</v>
      </c>
      <c r="G116" s="212">
        <f t="shared" si="5"/>
        <v>801</v>
      </c>
      <c r="H116" s="212">
        <f t="shared" si="7"/>
        <v>906</v>
      </c>
      <c r="I116" s="212">
        <f t="shared" si="9"/>
        <v>1004</v>
      </c>
      <c r="J116" s="212">
        <f t="shared" si="11"/>
        <v>1115</v>
      </c>
      <c r="K116" s="212">
        <f t="shared" si="13"/>
        <v>1223</v>
      </c>
      <c r="L116" s="212">
        <f t="shared" si="15"/>
        <v>1365</v>
      </c>
      <c r="M116" s="212">
        <f t="shared" si="17"/>
        <v>1476</v>
      </c>
      <c r="N116" s="212">
        <f t="shared" si="19"/>
        <v>1589</v>
      </c>
      <c r="O116" s="212">
        <f t="shared" si="21"/>
        <v>1703</v>
      </c>
      <c r="P116" s="212">
        <f t="shared" si="23"/>
        <v>1816</v>
      </c>
      <c r="Q116" s="212">
        <f t="shared" si="25"/>
        <v>1930</v>
      </c>
      <c r="R116" s="212">
        <f t="shared" si="25"/>
        <v>2043</v>
      </c>
      <c r="S116" s="212">
        <f t="shared" si="25"/>
        <v>2157</v>
      </c>
      <c r="T116" s="213">
        <f t="shared" si="25"/>
        <v>2270</v>
      </c>
      <c r="V116" s="203">
        <v>44</v>
      </c>
      <c r="W116" s="207">
        <v>511</v>
      </c>
      <c r="X116" s="214">
        <v>511</v>
      </c>
      <c r="Y116" s="214">
        <v>576</v>
      </c>
      <c r="Z116" s="214">
        <v>634</v>
      </c>
      <c r="AA116" s="214">
        <v>715</v>
      </c>
      <c r="AB116" s="214">
        <v>801</v>
      </c>
      <c r="AC116" s="214">
        <v>906</v>
      </c>
      <c r="AD116" s="214">
        <v>1004</v>
      </c>
      <c r="AE116" s="214">
        <v>1115</v>
      </c>
      <c r="AF116" s="214">
        <v>1223</v>
      </c>
      <c r="AG116" s="214">
        <v>1365</v>
      </c>
      <c r="AH116" s="207">
        <f>$AH$74*V116*AP116</f>
        <v>1475.76</v>
      </c>
      <c r="AI116" s="207">
        <f>$AI$74*V116*AP116</f>
        <v>1589.28</v>
      </c>
      <c r="AJ116" s="207">
        <f>$AJ$74*V116*AP116</f>
        <v>1702.8</v>
      </c>
      <c r="AK116" s="207">
        <f>$AK$74*V116*AP116</f>
        <v>1816.3200000000002</v>
      </c>
      <c r="AL116" s="207">
        <f>$AL$74*V116*AP116</f>
        <v>1929.8400000000001</v>
      </c>
      <c r="AM116" s="207">
        <f>$AM$74*V116*AP116</f>
        <v>2043.3600000000001</v>
      </c>
      <c r="AN116" s="207">
        <f>$AN$74*V116*AP116</f>
        <v>2156.88</v>
      </c>
      <c r="AO116" s="207">
        <f>$AO$74*V116*AP116</f>
        <v>2270.4</v>
      </c>
      <c r="AP116" s="189">
        <v>1.29</v>
      </c>
    </row>
    <row r="117" spans="1:42" x14ac:dyDescent="0.15">
      <c r="A117" s="208">
        <v>1100</v>
      </c>
      <c r="B117" s="209">
        <f t="shared" si="27"/>
        <v>998</v>
      </c>
      <c r="C117" s="209">
        <f t="shared" si="29"/>
        <v>998</v>
      </c>
      <c r="D117" s="209">
        <f t="shared" si="31"/>
        <v>1126</v>
      </c>
      <c r="E117" s="209">
        <f t="shared" si="33"/>
        <v>1288</v>
      </c>
      <c r="F117" s="209">
        <f t="shared" si="35"/>
        <v>1441</v>
      </c>
      <c r="G117" s="209">
        <f t="shared" si="5"/>
        <v>1624</v>
      </c>
      <c r="H117" s="209">
        <f t="shared" si="7"/>
        <v>1825</v>
      </c>
      <c r="I117" s="209">
        <f t="shared" si="9"/>
        <v>2019</v>
      </c>
      <c r="J117" s="209">
        <f t="shared" si="11"/>
        <v>2181</v>
      </c>
      <c r="K117" s="209">
        <f t="shared" si="13"/>
        <v>2395</v>
      </c>
      <c r="L117" s="209">
        <f t="shared" si="15"/>
        <v>2621</v>
      </c>
      <c r="M117" s="209">
        <f t="shared" si="17"/>
        <v>2837</v>
      </c>
      <c r="N117" s="209">
        <f t="shared" si="19"/>
        <v>3055</v>
      </c>
      <c r="O117" s="209">
        <f t="shared" si="21"/>
        <v>3274</v>
      </c>
      <c r="P117" s="209">
        <f t="shared" si="23"/>
        <v>3492</v>
      </c>
      <c r="Q117" s="209">
        <f t="shared" si="25"/>
        <v>3710</v>
      </c>
      <c r="R117" s="209">
        <f t="shared" si="25"/>
        <v>3928</v>
      </c>
      <c r="S117" s="209">
        <f t="shared" si="25"/>
        <v>4147</v>
      </c>
      <c r="T117" s="210">
        <f t="shared" si="25"/>
        <v>4365</v>
      </c>
      <c r="V117" s="203">
        <v>1100</v>
      </c>
      <c r="W117" s="207">
        <f t="shared" ref="W117:AO117" si="36">W116+B187</f>
        <v>998</v>
      </c>
      <c r="X117" s="214">
        <f t="shared" si="36"/>
        <v>998</v>
      </c>
      <c r="Y117" s="214">
        <f t="shared" si="36"/>
        <v>1126</v>
      </c>
      <c r="Z117" s="214">
        <f t="shared" si="36"/>
        <v>1288</v>
      </c>
      <c r="AA117" s="214">
        <f t="shared" si="36"/>
        <v>1441</v>
      </c>
      <c r="AB117" s="214">
        <f t="shared" si="36"/>
        <v>1624</v>
      </c>
      <c r="AC117" s="214">
        <f t="shared" si="36"/>
        <v>1825</v>
      </c>
      <c r="AD117" s="214">
        <f t="shared" si="36"/>
        <v>2019</v>
      </c>
      <c r="AE117" s="214">
        <f t="shared" si="36"/>
        <v>2181</v>
      </c>
      <c r="AF117" s="214">
        <f t="shared" si="36"/>
        <v>2395</v>
      </c>
      <c r="AG117" s="214">
        <f t="shared" si="36"/>
        <v>2621</v>
      </c>
      <c r="AH117" s="207">
        <f t="shared" si="36"/>
        <v>2837.12</v>
      </c>
      <c r="AI117" s="207">
        <f t="shared" si="36"/>
        <v>3055.3599999999997</v>
      </c>
      <c r="AJ117" s="207">
        <f t="shared" si="36"/>
        <v>3273.6</v>
      </c>
      <c r="AK117" s="207">
        <f t="shared" si="36"/>
        <v>3491.84</v>
      </c>
      <c r="AL117" s="207">
        <f t="shared" si="36"/>
        <v>3710.08</v>
      </c>
      <c r="AM117" s="207">
        <f t="shared" si="36"/>
        <v>3928.3199999999997</v>
      </c>
      <c r="AN117" s="207">
        <f t="shared" si="36"/>
        <v>4146.5599999999995</v>
      </c>
      <c r="AO117" s="207">
        <f t="shared" si="36"/>
        <v>4364.8</v>
      </c>
      <c r="AP117" s="189">
        <f>AP116+U187</f>
        <v>2.48</v>
      </c>
    </row>
    <row r="118" spans="1:42" x14ac:dyDescent="0.15">
      <c r="A118" s="215" t="s">
        <v>21</v>
      </c>
      <c r="B118" s="212">
        <f t="shared" si="27"/>
        <v>529</v>
      </c>
      <c r="C118" s="212">
        <f t="shared" si="29"/>
        <v>529</v>
      </c>
      <c r="D118" s="212">
        <f t="shared" si="31"/>
        <v>598</v>
      </c>
      <c r="E118" s="212">
        <f t="shared" si="33"/>
        <v>659</v>
      </c>
      <c r="F118" s="212">
        <f t="shared" si="35"/>
        <v>743</v>
      </c>
      <c r="G118" s="212">
        <f t="shared" si="5"/>
        <v>831</v>
      </c>
      <c r="H118" s="212">
        <f t="shared" si="7"/>
        <v>941</v>
      </c>
      <c r="I118" s="212">
        <f t="shared" si="9"/>
        <v>1042</v>
      </c>
      <c r="J118" s="212">
        <f t="shared" si="11"/>
        <v>1158</v>
      </c>
      <c r="K118" s="212">
        <f t="shared" si="13"/>
        <v>1268</v>
      </c>
      <c r="L118" s="212">
        <f t="shared" si="15"/>
        <v>1414</v>
      </c>
      <c r="M118" s="212">
        <f t="shared" si="17"/>
        <v>1531</v>
      </c>
      <c r="N118" s="212">
        <f t="shared" si="19"/>
        <v>1649</v>
      </c>
      <c r="O118" s="212">
        <f t="shared" si="21"/>
        <v>1766</v>
      </c>
      <c r="P118" s="212">
        <f t="shared" si="23"/>
        <v>1884</v>
      </c>
      <c r="Q118" s="212">
        <f t="shared" si="25"/>
        <v>2002</v>
      </c>
      <c r="R118" s="212">
        <f t="shared" si="25"/>
        <v>2120</v>
      </c>
      <c r="S118" s="212">
        <f t="shared" si="25"/>
        <v>2237</v>
      </c>
      <c r="T118" s="213">
        <f t="shared" si="25"/>
        <v>2355</v>
      </c>
      <c r="V118" s="203">
        <v>46</v>
      </c>
      <c r="W118" s="207">
        <v>529</v>
      </c>
      <c r="X118" s="214">
        <v>529</v>
      </c>
      <c r="Y118" s="214">
        <v>598</v>
      </c>
      <c r="Z118" s="214">
        <v>659</v>
      </c>
      <c r="AA118" s="214">
        <v>743</v>
      </c>
      <c r="AB118" s="214">
        <v>831</v>
      </c>
      <c r="AC118" s="214">
        <v>941</v>
      </c>
      <c r="AD118" s="214">
        <v>1042</v>
      </c>
      <c r="AE118" s="214">
        <v>1158</v>
      </c>
      <c r="AF118" s="214">
        <v>1268</v>
      </c>
      <c r="AG118" s="214">
        <v>1414</v>
      </c>
      <c r="AH118" s="207">
        <f>$AH$74*V118*AP118</f>
        <v>1530.88</v>
      </c>
      <c r="AI118" s="207">
        <f>$AI$74*V118*AP118</f>
        <v>1648.64</v>
      </c>
      <c r="AJ118" s="207">
        <f>$AJ$74*V118*AP118</f>
        <v>1766.4</v>
      </c>
      <c r="AK118" s="207">
        <f>$AK$74*V118*AP118</f>
        <v>1884.16</v>
      </c>
      <c r="AL118" s="207">
        <f>$AL$74*V118*AP118</f>
        <v>2001.92</v>
      </c>
      <c r="AM118" s="207">
        <f>$AM$74*V118*AP118</f>
        <v>2119.6799999999998</v>
      </c>
      <c r="AN118" s="207">
        <f>$AN$74*V118*AP118</f>
        <v>2237.44</v>
      </c>
      <c r="AO118" s="207">
        <f>$AO$74*V118*AP118</f>
        <v>2355.2000000000003</v>
      </c>
      <c r="AP118" s="189">
        <v>1.28</v>
      </c>
    </row>
    <row r="119" spans="1:42" x14ac:dyDescent="0.15">
      <c r="A119" s="208">
        <v>1150</v>
      </c>
      <c r="B119" s="209">
        <f t="shared" si="27"/>
        <v>1036</v>
      </c>
      <c r="C119" s="209">
        <f t="shared" si="29"/>
        <v>1036</v>
      </c>
      <c r="D119" s="209">
        <f t="shared" si="31"/>
        <v>1173</v>
      </c>
      <c r="E119" s="209">
        <f t="shared" si="33"/>
        <v>1332</v>
      </c>
      <c r="F119" s="209">
        <f t="shared" si="35"/>
        <v>1502</v>
      </c>
      <c r="G119" s="209">
        <f t="shared" si="5"/>
        <v>1689</v>
      </c>
      <c r="H119" s="209">
        <f t="shared" si="7"/>
        <v>1901</v>
      </c>
      <c r="I119" s="209">
        <f t="shared" si="9"/>
        <v>2101</v>
      </c>
      <c r="J119" s="209">
        <f t="shared" si="11"/>
        <v>2271</v>
      </c>
      <c r="K119" s="209">
        <f t="shared" si="13"/>
        <v>2489</v>
      </c>
      <c r="L119" s="209">
        <f t="shared" si="15"/>
        <v>2722</v>
      </c>
      <c r="M119" s="209">
        <f t="shared" si="17"/>
        <v>2942</v>
      </c>
      <c r="N119" s="209">
        <f t="shared" si="19"/>
        <v>3168</v>
      </c>
      <c r="O119" s="209">
        <f t="shared" si="21"/>
        <v>3395</v>
      </c>
      <c r="P119" s="209">
        <f t="shared" si="23"/>
        <v>3621</v>
      </c>
      <c r="Q119" s="209">
        <f t="shared" si="25"/>
        <v>3847</v>
      </c>
      <c r="R119" s="209">
        <f t="shared" si="25"/>
        <v>4074</v>
      </c>
      <c r="S119" s="209">
        <f t="shared" si="25"/>
        <v>4300</v>
      </c>
      <c r="T119" s="210">
        <f t="shared" si="25"/>
        <v>4526</v>
      </c>
      <c r="V119" s="203">
        <v>1150</v>
      </c>
      <c r="W119" s="207">
        <f t="shared" ref="W119:AO119" si="37">W118+B189</f>
        <v>1036</v>
      </c>
      <c r="X119" s="214">
        <f t="shared" si="37"/>
        <v>1036</v>
      </c>
      <c r="Y119" s="214">
        <f t="shared" si="37"/>
        <v>1173</v>
      </c>
      <c r="Z119" s="214">
        <f t="shared" si="37"/>
        <v>1332</v>
      </c>
      <c r="AA119" s="214">
        <f t="shared" si="37"/>
        <v>1502</v>
      </c>
      <c r="AB119" s="214">
        <f t="shared" si="37"/>
        <v>1689</v>
      </c>
      <c r="AC119" s="214">
        <f t="shared" si="37"/>
        <v>1901</v>
      </c>
      <c r="AD119" s="214">
        <f t="shared" si="37"/>
        <v>2101</v>
      </c>
      <c r="AE119" s="214">
        <f t="shared" si="37"/>
        <v>2271</v>
      </c>
      <c r="AF119" s="214">
        <f t="shared" si="37"/>
        <v>2489</v>
      </c>
      <c r="AG119" s="214">
        <f t="shared" si="37"/>
        <v>2722</v>
      </c>
      <c r="AH119" s="207">
        <f t="shared" si="37"/>
        <v>2942.16</v>
      </c>
      <c r="AI119" s="207">
        <f t="shared" si="37"/>
        <v>3168.48</v>
      </c>
      <c r="AJ119" s="207">
        <f t="shared" si="37"/>
        <v>3394.8</v>
      </c>
      <c r="AK119" s="207">
        <f t="shared" si="37"/>
        <v>3621.12</v>
      </c>
      <c r="AL119" s="207">
        <f t="shared" si="37"/>
        <v>3847.44</v>
      </c>
      <c r="AM119" s="207">
        <f t="shared" si="37"/>
        <v>4073.7599999999998</v>
      </c>
      <c r="AN119" s="207">
        <f t="shared" si="37"/>
        <v>4300.08</v>
      </c>
      <c r="AO119" s="207">
        <f t="shared" si="37"/>
        <v>4526.3999999999996</v>
      </c>
      <c r="AP119" s="189">
        <f>AP118+U189</f>
        <v>2.46</v>
      </c>
    </row>
    <row r="120" spans="1:42" x14ac:dyDescent="0.15">
      <c r="A120" s="215" t="s">
        <v>22</v>
      </c>
      <c r="B120" s="212">
        <f t="shared" si="27"/>
        <v>550</v>
      </c>
      <c r="C120" s="212">
        <f t="shared" si="29"/>
        <v>550</v>
      </c>
      <c r="D120" s="212">
        <f t="shared" si="31"/>
        <v>621</v>
      </c>
      <c r="E120" s="212">
        <f t="shared" si="33"/>
        <v>684</v>
      </c>
      <c r="F120" s="212">
        <f t="shared" si="35"/>
        <v>770</v>
      </c>
      <c r="G120" s="212">
        <f t="shared" si="5"/>
        <v>872</v>
      </c>
      <c r="H120" s="212">
        <f t="shared" si="7"/>
        <v>976</v>
      </c>
      <c r="I120" s="212">
        <f t="shared" si="9"/>
        <v>1097</v>
      </c>
      <c r="J120" s="212">
        <f t="shared" si="11"/>
        <v>1219</v>
      </c>
      <c r="K120" s="212">
        <f t="shared" si="13"/>
        <v>1341</v>
      </c>
      <c r="L120" s="212">
        <f t="shared" si="15"/>
        <v>1466</v>
      </c>
      <c r="M120" s="212">
        <f t="shared" si="17"/>
        <v>1585</v>
      </c>
      <c r="N120" s="212">
        <f t="shared" si="19"/>
        <v>1707</v>
      </c>
      <c r="O120" s="212">
        <f t="shared" si="21"/>
        <v>1829</v>
      </c>
      <c r="P120" s="212">
        <f t="shared" si="23"/>
        <v>1951</v>
      </c>
      <c r="Q120" s="212">
        <f t="shared" si="25"/>
        <v>2073</v>
      </c>
      <c r="R120" s="212">
        <f t="shared" si="25"/>
        <v>2195</v>
      </c>
      <c r="S120" s="212">
        <f t="shared" si="25"/>
        <v>2316</v>
      </c>
      <c r="T120" s="213">
        <f t="shared" si="25"/>
        <v>2438</v>
      </c>
      <c r="V120" s="203">
        <v>48</v>
      </c>
      <c r="W120" s="207">
        <v>550</v>
      </c>
      <c r="X120" s="214">
        <v>550</v>
      </c>
      <c r="Y120" s="214">
        <v>621</v>
      </c>
      <c r="Z120" s="214">
        <v>684</v>
      </c>
      <c r="AA120" s="214">
        <v>770</v>
      </c>
      <c r="AB120" s="214">
        <v>872</v>
      </c>
      <c r="AC120" s="214">
        <v>976</v>
      </c>
      <c r="AD120" s="214">
        <v>1097</v>
      </c>
      <c r="AE120" s="214">
        <v>1219</v>
      </c>
      <c r="AF120" s="214">
        <v>1341</v>
      </c>
      <c r="AG120" s="214">
        <v>1466</v>
      </c>
      <c r="AH120" s="207">
        <f>$AH$74*V120*AP120</f>
        <v>1584.96</v>
      </c>
      <c r="AI120" s="207">
        <f>$AI$74*V120*AP120</f>
        <v>1706.88</v>
      </c>
      <c r="AJ120" s="207">
        <f>$AJ$74*V120*AP120</f>
        <v>1828.8</v>
      </c>
      <c r="AK120" s="207">
        <f>$AK$74*V120*AP120</f>
        <v>1950.72</v>
      </c>
      <c r="AL120" s="207">
        <f>$AL$74*V120*AP120</f>
        <v>2072.64</v>
      </c>
      <c r="AM120" s="207">
        <f>$AM$74*V120*AP120</f>
        <v>2194.56</v>
      </c>
      <c r="AN120" s="207">
        <f>$AN$74*V120*AP120</f>
        <v>2316.48</v>
      </c>
      <c r="AO120" s="207">
        <f>$AO$74*V120*AP120</f>
        <v>2438.4</v>
      </c>
      <c r="AP120" s="189">
        <v>1.27</v>
      </c>
    </row>
    <row r="121" spans="1:42" ht="13" thickBot="1" x14ac:dyDescent="0.2">
      <c r="A121" s="204">
        <v>1200</v>
      </c>
      <c r="B121" s="216">
        <f t="shared" si="27"/>
        <v>1079</v>
      </c>
      <c r="C121" s="216">
        <f t="shared" si="29"/>
        <v>1079</v>
      </c>
      <c r="D121" s="216">
        <f t="shared" si="31"/>
        <v>1221</v>
      </c>
      <c r="E121" s="216">
        <f t="shared" si="33"/>
        <v>1368</v>
      </c>
      <c r="F121" s="216">
        <f t="shared" si="35"/>
        <v>1540</v>
      </c>
      <c r="G121" s="216">
        <f t="shared" si="5"/>
        <v>1744</v>
      </c>
      <c r="H121" s="216">
        <f t="shared" si="7"/>
        <v>1952</v>
      </c>
      <c r="I121" s="216">
        <f t="shared" si="9"/>
        <v>2194</v>
      </c>
      <c r="J121" s="216">
        <f t="shared" si="11"/>
        <v>2379</v>
      </c>
      <c r="K121" s="216">
        <f t="shared" si="13"/>
        <v>2612</v>
      </c>
      <c r="L121" s="216">
        <f t="shared" si="15"/>
        <v>2828</v>
      </c>
      <c r="M121" s="216">
        <f t="shared" si="17"/>
        <v>3058</v>
      </c>
      <c r="N121" s="216">
        <f t="shared" si="19"/>
        <v>3293</v>
      </c>
      <c r="O121" s="216">
        <f t="shared" si="21"/>
        <v>3528</v>
      </c>
      <c r="P121" s="216">
        <f t="shared" si="23"/>
        <v>3763</v>
      </c>
      <c r="Q121" s="216">
        <f t="shared" si="25"/>
        <v>3998</v>
      </c>
      <c r="R121" s="216">
        <f t="shared" si="25"/>
        <v>4234</v>
      </c>
      <c r="S121" s="216">
        <f t="shared" si="25"/>
        <v>4469</v>
      </c>
      <c r="T121" s="217">
        <f t="shared" si="25"/>
        <v>4704</v>
      </c>
      <c r="V121" s="203">
        <v>1200</v>
      </c>
      <c r="W121" s="207">
        <f t="shared" ref="W121:AO121" si="38">W120+B191</f>
        <v>1079</v>
      </c>
      <c r="X121" s="214">
        <f t="shared" si="38"/>
        <v>1079</v>
      </c>
      <c r="Y121" s="214">
        <f t="shared" si="38"/>
        <v>1221</v>
      </c>
      <c r="Z121" s="214">
        <f t="shared" si="38"/>
        <v>1368</v>
      </c>
      <c r="AA121" s="214">
        <f t="shared" si="38"/>
        <v>1540</v>
      </c>
      <c r="AB121" s="214">
        <f t="shared" si="38"/>
        <v>1744</v>
      </c>
      <c r="AC121" s="214">
        <f t="shared" si="38"/>
        <v>1952</v>
      </c>
      <c r="AD121" s="214">
        <f t="shared" si="38"/>
        <v>2194</v>
      </c>
      <c r="AE121" s="214">
        <f t="shared" si="38"/>
        <v>2379</v>
      </c>
      <c r="AF121" s="214">
        <f t="shared" si="38"/>
        <v>2612</v>
      </c>
      <c r="AG121" s="214">
        <f t="shared" si="38"/>
        <v>2828</v>
      </c>
      <c r="AH121" s="207">
        <f t="shared" si="38"/>
        <v>3057.6</v>
      </c>
      <c r="AI121" s="207">
        <f t="shared" si="38"/>
        <v>3292.8</v>
      </c>
      <c r="AJ121" s="207">
        <f t="shared" si="38"/>
        <v>3528</v>
      </c>
      <c r="AK121" s="207">
        <f t="shared" si="38"/>
        <v>3763.2</v>
      </c>
      <c r="AL121" s="207">
        <f t="shared" si="38"/>
        <v>3998.3999999999996</v>
      </c>
      <c r="AM121" s="207">
        <f t="shared" si="38"/>
        <v>4233.6000000000004</v>
      </c>
      <c r="AN121" s="207">
        <f t="shared" si="38"/>
        <v>4468.7999999999993</v>
      </c>
      <c r="AO121" s="207">
        <f t="shared" si="38"/>
        <v>4704</v>
      </c>
      <c r="AP121" s="189">
        <f>AP120+U191</f>
        <v>2.4500000000000002</v>
      </c>
    </row>
    <row r="122" spans="1:42" x14ac:dyDescent="0.15">
      <c r="A122" s="202" t="s">
        <v>130</v>
      </c>
      <c r="B122" s="205">
        <f t="shared" si="27"/>
        <v>550</v>
      </c>
      <c r="C122" s="205">
        <f t="shared" si="29"/>
        <v>573</v>
      </c>
      <c r="D122" s="205">
        <f t="shared" si="31"/>
        <v>648</v>
      </c>
      <c r="E122" s="205">
        <f t="shared" si="33"/>
        <v>715</v>
      </c>
      <c r="F122" s="205">
        <f t="shared" si="35"/>
        <v>804</v>
      </c>
      <c r="G122" s="205">
        <f t="shared" si="5"/>
        <v>910</v>
      </c>
      <c r="H122" s="205">
        <f t="shared" si="7"/>
        <v>1016</v>
      </c>
      <c r="I122" s="205">
        <f t="shared" si="9"/>
        <v>1143</v>
      </c>
      <c r="J122" s="205">
        <f t="shared" si="11"/>
        <v>1270</v>
      </c>
      <c r="K122" s="205">
        <f t="shared" si="13"/>
        <v>1397</v>
      </c>
      <c r="L122" s="205">
        <f t="shared" si="15"/>
        <v>1524</v>
      </c>
      <c r="M122" s="205">
        <f t="shared" si="17"/>
        <v>1651</v>
      </c>
      <c r="N122" s="205">
        <f t="shared" si="19"/>
        <v>1778</v>
      </c>
      <c r="O122" s="205">
        <f t="shared" si="21"/>
        <v>1905</v>
      </c>
      <c r="P122" s="205">
        <f t="shared" si="23"/>
        <v>2032</v>
      </c>
      <c r="Q122" s="205">
        <f t="shared" si="25"/>
        <v>2159</v>
      </c>
      <c r="R122" s="205">
        <f t="shared" si="25"/>
        <v>2286</v>
      </c>
      <c r="S122" s="205">
        <f t="shared" si="25"/>
        <v>2413</v>
      </c>
      <c r="T122" s="206">
        <f t="shared" si="25"/>
        <v>2540</v>
      </c>
      <c r="V122" s="203">
        <v>50</v>
      </c>
      <c r="W122" s="207">
        <f t="shared" ref="W122:AO122" si="39">W74*$V$122*W134</f>
        <v>550</v>
      </c>
      <c r="X122" s="207">
        <f t="shared" si="39"/>
        <v>573</v>
      </c>
      <c r="Y122" s="207">
        <f t="shared" si="39"/>
        <v>648</v>
      </c>
      <c r="Z122" s="207">
        <f t="shared" si="39"/>
        <v>715</v>
      </c>
      <c r="AA122" s="207">
        <f t="shared" si="39"/>
        <v>804</v>
      </c>
      <c r="AB122" s="207">
        <f t="shared" si="39"/>
        <v>910</v>
      </c>
      <c r="AC122" s="207">
        <f t="shared" si="39"/>
        <v>1016</v>
      </c>
      <c r="AD122" s="207">
        <f t="shared" si="39"/>
        <v>1143</v>
      </c>
      <c r="AE122" s="207">
        <f t="shared" si="39"/>
        <v>1270</v>
      </c>
      <c r="AF122" s="207">
        <f t="shared" si="39"/>
        <v>1397</v>
      </c>
      <c r="AG122" s="207">
        <f t="shared" si="39"/>
        <v>1524</v>
      </c>
      <c r="AH122" s="207">
        <f t="shared" si="39"/>
        <v>1651</v>
      </c>
      <c r="AI122" s="207">
        <f t="shared" si="39"/>
        <v>1778</v>
      </c>
      <c r="AJ122" s="207">
        <f t="shared" si="39"/>
        <v>1905</v>
      </c>
      <c r="AK122" s="207">
        <f t="shared" si="39"/>
        <v>2032</v>
      </c>
      <c r="AL122" s="207">
        <f t="shared" si="39"/>
        <v>2159</v>
      </c>
      <c r="AM122" s="207">
        <f t="shared" si="39"/>
        <v>2286</v>
      </c>
      <c r="AN122" s="207">
        <f t="shared" si="39"/>
        <v>2413</v>
      </c>
      <c r="AO122" s="207">
        <f t="shared" si="39"/>
        <v>2540</v>
      </c>
      <c r="AP122" s="189">
        <v>1.27</v>
      </c>
    </row>
    <row r="123" spans="1:42" x14ac:dyDescent="0.15">
      <c r="A123" s="208">
        <v>1250</v>
      </c>
      <c r="B123" s="209">
        <f t="shared" si="27"/>
        <v>1080</v>
      </c>
      <c r="C123" s="209">
        <f t="shared" si="29"/>
        <v>1125</v>
      </c>
      <c r="D123" s="209">
        <f t="shared" si="31"/>
        <v>1272</v>
      </c>
      <c r="E123" s="209">
        <f t="shared" si="33"/>
        <v>1430</v>
      </c>
      <c r="F123" s="209">
        <f t="shared" si="35"/>
        <v>1608</v>
      </c>
      <c r="G123" s="209">
        <f t="shared" si="5"/>
        <v>1820</v>
      </c>
      <c r="H123" s="209">
        <f t="shared" si="7"/>
        <v>2032</v>
      </c>
      <c r="I123" s="209">
        <f t="shared" si="9"/>
        <v>2286</v>
      </c>
      <c r="J123" s="209">
        <f t="shared" si="11"/>
        <v>2480</v>
      </c>
      <c r="K123" s="209">
        <f t="shared" si="13"/>
        <v>2717</v>
      </c>
      <c r="L123" s="209">
        <f t="shared" si="15"/>
        <v>2940</v>
      </c>
      <c r="M123" s="209">
        <f t="shared" si="17"/>
        <v>3185</v>
      </c>
      <c r="N123" s="209">
        <f t="shared" si="19"/>
        <v>3430</v>
      </c>
      <c r="O123" s="209">
        <f t="shared" si="21"/>
        <v>3675</v>
      </c>
      <c r="P123" s="209">
        <f t="shared" si="23"/>
        <v>3920</v>
      </c>
      <c r="Q123" s="209">
        <f t="shared" si="25"/>
        <v>4165</v>
      </c>
      <c r="R123" s="209">
        <f t="shared" si="25"/>
        <v>4410</v>
      </c>
      <c r="S123" s="209">
        <f t="shared" si="25"/>
        <v>4655</v>
      </c>
      <c r="T123" s="210">
        <f t="shared" si="25"/>
        <v>4900</v>
      </c>
      <c r="V123" s="203">
        <v>1250</v>
      </c>
      <c r="W123" s="207">
        <f t="shared" ref="W123:AO123" si="40">W122+B193</f>
        <v>1080</v>
      </c>
      <c r="X123" s="207">
        <f t="shared" si="40"/>
        <v>1125</v>
      </c>
      <c r="Y123" s="207">
        <f t="shared" si="40"/>
        <v>1272</v>
      </c>
      <c r="Z123" s="207">
        <f t="shared" si="40"/>
        <v>1430</v>
      </c>
      <c r="AA123" s="207">
        <f t="shared" si="40"/>
        <v>1608</v>
      </c>
      <c r="AB123" s="207">
        <f t="shared" si="40"/>
        <v>1820</v>
      </c>
      <c r="AC123" s="207">
        <f t="shared" si="40"/>
        <v>2032</v>
      </c>
      <c r="AD123" s="207">
        <f t="shared" si="40"/>
        <v>2286</v>
      </c>
      <c r="AE123" s="207">
        <f t="shared" si="40"/>
        <v>2480</v>
      </c>
      <c r="AF123" s="207">
        <f t="shared" si="40"/>
        <v>2717</v>
      </c>
      <c r="AG123" s="207">
        <f t="shared" si="40"/>
        <v>2940</v>
      </c>
      <c r="AH123" s="207">
        <f t="shared" si="40"/>
        <v>3185</v>
      </c>
      <c r="AI123" s="207">
        <f t="shared" si="40"/>
        <v>3430</v>
      </c>
      <c r="AJ123" s="207">
        <f t="shared" si="40"/>
        <v>3675</v>
      </c>
      <c r="AK123" s="207">
        <f t="shared" si="40"/>
        <v>3920</v>
      </c>
      <c r="AL123" s="207">
        <f t="shared" si="40"/>
        <v>4165</v>
      </c>
      <c r="AM123" s="207">
        <f t="shared" si="40"/>
        <v>4410</v>
      </c>
      <c r="AN123" s="207">
        <f t="shared" si="40"/>
        <v>4655</v>
      </c>
      <c r="AO123" s="207">
        <f t="shared" si="40"/>
        <v>4900</v>
      </c>
      <c r="AP123" s="189">
        <f>AP122+U193</f>
        <v>2.4500000000000002</v>
      </c>
    </row>
    <row r="124" spans="1:42" x14ac:dyDescent="0.15">
      <c r="A124" s="215" t="s">
        <v>131</v>
      </c>
      <c r="B124" s="212">
        <f t="shared" si="27"/>
        <v>572</v>
      </c>
      <c r="C124" s="212">
        <f t="shared" si="29"/>
        <v>596</v>
      </c>
      <c r="D124" s="212">
        <f t="shared" si="31"/>
        <v>674</v>
      </c>
      <c r="E124" s="212">
        <f t="shared" si="33"/>
        <v>744</v>
      </c>
      <c r="F124" s="212">
        <f t="shared" si="35"/>
        <v>836</v>
      </c>
      <c r="G124" s="212">
        <f t="shared" si="5"/>
        <v>946</v>
      </c>
      <c r="H124" s="212">
        <f t="shared" si="7"/>
        <v>1057</v>
      </c>
      <c r="I124" s="212">
        <f t="shared" si="9"/>
        <v>1189</v>
      </c>
      <c r="J124" s="212">
        <f t="shared" si="11"/>
        <v>1321</v>
      </c>
      <c r="K124" s="212">
        <f t="shared" si="13"/>
        <v>1453</v>
      </c>
      <c r="L124" s="212">
        <f t="shared" si="15"/>
        <v>1585</v>
      </c>
      <c r="M124" s="212">
        <f t="shared" si="17"/>
        <v>1717</v>
      </c>
      <c r="N124" s="212">
        <f t="shared" si="19"/>
        <v>1849</v>
      </c>
      <c r="O124" s="212">
        <f t="shared" si="21"/>
        <v>1981</v>
      </c>
      <c r="P124" s="212">
        <f t="shared" si="23"/>
        <v>2113</v>
      </c>
      <c r="Q124" s="212">
        <f t="shared" si="25"/>
        <v>2245</v>
      </c>
      <c r="R124" s="212">
        <f t="shared" si="25"/>
        <v>2377</v>
      </c>
      <c r="S124" s="212">
        <f t="shared" si="25"/>
        <v>2510</v>
      </c>
      <c r="T124" s="213">
        <f t="shared" si="25"/>
        <v>2642</v>
      </c>
      <c r="V124" s="203">
        <v>52</v>
      </c>
      <c r="W124" s="207">
        <f t="shared" ref="W124:AO124" si="41">W74*$V$124*W134</f>
        <v>572</v>
      </c>
      <c r="X124" s="207">
        <f t="shared" si="41"/>
        <v>595.91999999999996</v>
      </c>
      <c r="Y124" s="207">
        <f t="shared" si="41"/>
        <v>673.92000000000007</v>
      </c>
      <c r="Z124" s="207">
        <f t="shared" si="41"/>
        <v>743.6</v>
      </c>
      <c r="AA124" s="207">
        <f t="shared" si="41"/>
        <v>836.16000000000008</v>
      </c>
      <c r="AB124" s="207">
        <f t="shared" si="41"/>
        <v>946.4</v>
      </c>
      <c r="AC124" s="207">
        <f t="shared" si="41"/>
        <v>1056.6400000000001</v>
      </c>
      <c r="AD124" s="207">
        <f t="shared" si="41"/>
        <v>1188.72</v>
      </c>
      <c r="AE124" s="207">
        <f t="shared" si="41"/>
        <v>1320.8</v>
      </c>
      <c r="AF124" s="207">
        <f t="shared" si="41"/>
        <v>1452.88</v>
      </c>
      <c r="AG124" s="207">
        <f t="shared" si="41"/>
        <v>1584.96</v>
      </c>
      <c r="AH124" s="207">
        <f t="shared" si="41"/>
        <v>1717.04</v>
      </c>
      <c r="AI124" s="207">
        <f t="shared" si="41"/>
        <v>1849.1200000000001</v>
      </c>
      <c r="AJ124" s="207">
        <f t="shared" si="41"/>
        <v>1981.2</v>
      </c>
      <c r="AK124" s="207">
        <f t="shared" si="41"/>
        <v>2113.2800000000002</v>
      </c>
      <c r="AL124" s="207">
        <f t="shared" si="41"/>
        <v>2245.36</v>
      </c>
      <c r="AM124" s="207">
        <f t="shared" si="41"/>
        <v>2377.44</v>
      </c>
      <c r="AN124" s="207">
        <f t="shared" si="41"/>
        <v>2509.52</v>
      </c>
      <c r="AO124" s="207">
        <f t="shared" si="41"/>
        <v>2641.6</v>
      </c>
      <c r="AP124" s="189">
        <v>1.27</v>
      </c>
    </row>
    <row r="125" spans="1:42" x14ac:dyDescent="0.15">
      <c r="A125" s="208">
        <v>1300</v>
      </c>
      <c r="B125" s="209">
        <f t="shared" si="27"/>
        <v>1123</v>
      </c>
      <c r="C125" s="209">
        <f t="shared" si="29"/>
        <v>1170</v>
      </c>
      <c r="D125" s="209">
        <f t="shared" si="31"/>
        <v>1323</v>
      </c>
      <c r="E125" s="209">
        <f t="shared" si="33"/>
        <v>1487</v>
      </c>
      <c r="F125" s="209">
        <f t="shared" si="35"/>
        <v>1672</v>
      </c>
      <c r="G125" s="209">
        <f t="shared" si="5"/>
        <v>1893</v>
      </c>
      <c r="H125" s="209">
        <f t="shared" si="7"/>
        <v>2113</v>
      </c>
      <c r="I125" s="209">
        <f t="shared" si="9"/>
        <v>2377</v>
      </c>
      <c r="J125" s="209">
        <f t="shared" si="11"/>
        <v>2579</v>
      </c>
      <c r="K125" s="209">
        <f t="shared" si="13"/>
        <v>2826</v>
      </c>
      <c r="L125" s="209">
        <f t="shared" si="15"/>
        <v>3058</v>
      </c>
      <c r="M125" s="209">
        <f t="shared" si="17"/>
        <v>3312</v>
      </c>
      <c r="N125" s="209">
        <f t="shared" si="19"/>
        <v>3567</v>
      </c>
      <c r="O125" s="209">
        <f t="shared" si="21"/>
        <v>3822</v>
      </c>
      <c r="P125" s="209">
        <f t="shared" si="23"/>
        <v>4077</v>
      </c>
      <c r="Q125" s="209">
        <f t="shared" si="25"/>
        <v>4332</v>
      </c>
      <c r="R125" s="209">
        <f t="shared" si="25"/>
        <v>4586</v>
      </c>
      <c r="S125" s="209">
        <f t="shared" si="25"/>
        <v>4841</v>
      </c>
      <c r="T125" s="210">
        <f t="shared" si="25"/>
        <v>5096</v>
      </c>
      <c r="V125" s="203">
        <v>1300</v>
      </c>
      <c r="W125" s="207">
        <f t="shared" ref="W125:AO125" si="42">W124+B195</f>
        <v>1123.1999999999998</v>
      </c>
      <c r="X125" s="207">
        <f t="shared" si="42"/>
        <v>1170</v>
      </c>
      <c r="Y125" s="207">
        <f t="shared" si="42"/>
        <v>1322.88</v>
      </c>
      <c r="Z125" s="207">
        <f t="shared" si="42"/>
        <v>1487.2</v>
      </c>
      <c r="AA125" s="207">
        <f t="shared" si="42"/>
        <v>1672.3200000000002</v>
      </c>
      <c r="AB125" s="207">
        <f t="shared" si="42"/>
        <v>1892.8</v>
      </c>
      <c r="AC125" s="207">
        <f t="shared" si="42"/>
        <v>2113.2800000000002</v>
      </c>
      <c r="AD125" s="207">
        <f t="shared" si="42"/>
        <v>2377.44</v>
      </c>
      <c r="AE125" s="207">
        <f t="shared" si="42"/>
        <v>2579.1999999999998</v>
      </c>
      <c r="AF125" s="207">
        <f t="shared" si="42"/>
        <v>2825.6800000000003</v>
      </c>
      <c r="AG125" s="207">
        <f t="shared" si="42"/>
        <v>3057.6</v>
      </c>
      <c r="AH125" s="207">
        <f t="shared" si="42"/>
        <v>3312.3999999999996</v>
      </c>
      <c r="AI125" s="207">
        <f t="shared" si="42"/>
        <v>3567.2</v>
      </c>
      <c r="AJ125" s="207">
        <f t="shared" si="42"/>
        <v>3822</v>
      </c>
      <c r="AK125" s="207">
        <f t="shared" si="42"/>
        <v>4076.8</v>
      </c>
      <c r="AL125" s="207">
        <f t="shared" si="42"/>
        <v>4331.6000000000004</v>
      </c>
      <c r="AM125" s="207">
        <f t="shared" si="42"/>
        <v>4586.3999999999996</v>
      </c>
      <c r="AN125" s="207">
        <f t="shared" si="42"/>
        <v>4841.2</v>
      </c>
      <c r="AO125" s="207">
        <f t="shared" si="42"/>
        <v>5096</v>
      </c>
      <c r="AP125" s="189">
        <f>AP124+U195</f>
        <v>2.4500000000000002</v>
      </c>
    </row>
    <row r="126" spans="1:42" x14ac:dyDescent="0.15">
      <c r="A126" s="215" t="s">
        <v>132</v>
      </c>
      <c r="B126" s="212">
        <f t="shared" si="27"/>
        <v>594</v>
      </c>
      <c r="C126" s="212">
        <f t="shared" si="29"/>
        <v>619</v>
      </c>
      <c r="D126" s="212">
        <f t="shared" si="31"/>
        <v>700</v>
      </c>
      <c r="E126" s="212">
        <f t="shared" si="33"/>
        <v>772</v>
      </c>
      <c r="F126" s="212">
        <f t="shared" si="35"/>
        <v>868</v>
      </c>
      <c r="G126" s="212">
        <f t="shared" si="5"/>
        <v>983</v>
      </c>
      <c r="H126" s="212">
        <f t="shared" si="7"/>
        <v>1097</v>
      </c>
      <c r="I126" s="212">
        <f t="shared" si="9"/>
        <v>1234</v>
      </c>
      <c r="J126" s="212">
        <f t="shared" si="11"/>
        <v>1372</v>
      </c>
      <c r="K126" s="212">
        <f t="shared" si="13"/>
        <v>1509</v>
      </c>
      <c r="L126" s="212">
        <f t="shared" si="15"/>
        <v>1646</v>
      </c>
      <c r="M126" s="212">
        <f t="shared" si="17"/>
        <v>1783</v>
      </c>
      <c r="N126" s="212">
        <f t="shared" si="19"/>
        <v>1920</v>
      </c>
      <c r="O126" s="212">
        <f t="shared" si="21"/>
        <v>2057</v>
      </c>
      <c r="P126" s="212">
        <f t="shared" si="23"/>
        <v>2195</v>
      </c>
      <c r="Q126" s="212">
        <f t="shared" si="25"/>
        <v>2332</v>
      </c>
      <c r="R126" s="212">
        <f t="shared" si="25"/>
        <v>2469</v>
      </c>
      <c r="S126" s="212">
        <f t="shared" si="25"/>
        <v>2606</v>
      </c>
      <c r="T126" s="213">
        <f t="shared" si="25"/>
        <v>2743</v>
      </c>
      <c r="V126" s="203">
        <v>54</v>
      </c>
      <c r="W126" s="207">
        <f t="shared" ref="W126:AO126" si="43">W74*$V$126*W134</f>
        <v>594</v>
      </c>
      <c r="X126" s="207">
        <f t="shared" si="43"/>
        <v>618.83999999999992</v>
      </c>
      <c r="Y126" s="207">
        <f t="shared" si="43"/>
        <v>699.84</v>
      </c>
      <c r="Z126" s="207">
        <f t="shared" si="43"/>
        <v>772.19999999999993</v>
      </c>
      <c r="AA126" s="207">
        <f t="shared" si="43"/>
        <v>868.32</v>
      </c>
      <c r="AB126" s="207">
        <f t="shared" si="43"/>
        <v>982.80000000000007</v>
      </c>
      <c r="AC126" s="207">
        <f t="shared" si="43"/>
        <v>1097.28</v>
      </c>
      <c r="AD126" s="207">
        <f t="shared" si="43"/>
        <v>1234.44</v>
      </c>
      <c r="AE126" s="207">
        <f t="shared" si="43"/>
        <v>1371.6</v>
      </c>
      <c r="AF126" s="207">
        <f t="shared" si="43"/>
        <v>1508.76</v>
      </c>
      <c r="AG126" s="207">
        <f t="shared" si="43"/>
        <v>1645.92</v>
      </c>
      <c r="AH126" s="207">
        <f t="shared" si="43"/>
        <v>1783.08</v>
      </c>
      <c r="AI126" s="207">
        <f t="shared" si="43"/>
        <v>1920.24</v>
      </c>
      <c r="AJ126" s="207">
        <f t="shared" si="43"/>
        <v>2057.4</v>
      </c>
      <c r="AK126" s="207">
        <f t="shared" si="43"/>
        <v>2194.56</v>
      </c>
      <c r="AL126" s="207">
        <f t="shared" si="43"/>
        <v>2331.7200000000003</v>
      </c>
      <c r="AM126" s="207">
        <f t="shared" si="43"/>
        <v>2468.88</v>
      </c>
      <c r="AN126" s="207">
        <f t="shared" si="43"/>
        <v>2606.04</v>
      </c>
      <c r="AO126" s="207">
        <f t="shared" si="43"/>
        <v>2743.2</v>
      </c>
      <c r="AP126" s="189">
        <v>1.27</v>
      </c>
    </row>
    <row r="127" spans="1:42" x14ac:dyDescent="0.15">
      <c r="A127" s="208">
        <v>1350</v>
      </c>
      <c r="B127" s="209">
        <f t="shared" si="27"/>
        <v>1166</v>
      </c>
      <c r="C127" s="209">
        <f t="shared" si="29"/>
        <v>1215</v>
      </c>
      <c r="D127" s="209">
        <f t="shared" si="31"/>
        <v>1374</v>
      </c>
      <c r="E127" s="209">
        <f t="shared" si="33"/>
        <v>1544</v>
      </c>
      <c r="F127" s="209">
        <f t="shared" si="35"/>
        <v>1737</v>
      </c>
      <c r="G127" s="209">
        <f t="shared" si="5"/>
        <v>1966</v>
      </c>
      <c r="H127" s="209">
        <f t="shared" si="7"/>
        <v>2195</v>
      </c>
      <c r="I127" s="209">
        <f t="shared" si="9"/>
        <v>2469</v>
      </c>
      <c r="J127" s="209">
        <f t="shared" si="11"/>
        <v>2678</v>
      </c>
      <c r="K127" s="209">
        <f t="shared" si="13"/>
        <v>2934</v>
      </c>
      <c r="L127" s="209">
        <f t="shared" si="15"/>
        <v>3175</v>
      </c>
      <c r="M127" s="209">
        <f t="shared" si="17"/>
        <v>3440</v>
      </c>
      <c r="N127" s="209">
        <f t="shared" si="19"/>
        <v>3704</v>
      </c>
      <c r="O127" s="209">
        <f t="shared" si="21"/>
        <v>3969</v>
      </c>
      <c r="P127" s="209">
        <f t="shared" si="23"/>
        <v>4234</v>
      </c>
      <c r="Q127" s="209">
        <f t="shared" si="25"/>
        <v>4498</v>
      </c>
      <c r="R127" s="209">
        <f t="shared" si="25"/>
        <v>4763</v>
      </c>
      <c r="S127" s="209">
        <f t="shared" si="25"/>
        <v>5027</v>
      </c>
      <c r="T127" s="210">
        <f t="shared" si="25"/>
        <v>5292</v>
      </c>
      <c r="V127" s="203">
        <v>1350</v>
      </c>
      <c r="W127" s="207">
        <f t="shared" ref="W127:AO127" si="44">W126+B197</f>
        <v>1166.4000000000001</v>
      </c>
      <c r="X127" s="207">
        <f t="shared" si="44"/>
        <v>1215</v>
      </c>
      <c r="Y127" s="207">
        <f t="shared" si="44"/>
        <v>1373.7600000000002</v>
      </c>
      <c r="Z127" s="207">
        <f t="shared" si="44"/>
        <v>1544.3999999999999</v>
      </c>
      <c r="AA127" s="207">
        <f t="shared" si="44"/>
        <v>1736.64</v>
      </c>
      <c r="AB127" s="207">
        <f t="shared" si="44"/>
        <v>1965.6000000000001</v>
      </c>
      <c r="AC127" s="207">
        <f t="shared" si="44"/>
        <v>2194.56</v>
      </c>
      <c r="AD127" s="207">
        <f t="shared" si="44"/>
        <v>2468.88</v>
      </c>
      <c r="AE127" s="207">
        <f t="shared" si="44"/>
        <v>2678.3999999999996</v>
      </c>
      <c r="AF127" s="207">
        <f t="shared" si="44"/>
        <v>2934.3599999999997</v>
      </c>
      <c r="AG127" s="207">
        <f t="shared" si="44"/>
        <v>3175.2</v>
      </c>
      <c r="AH127" s="207">
        <f t="shared" si="44"/>
        <v>3439.7999999999997</v>
      </c>
      <c r="AI127" s="207">
        <f t="shared" si="44"/>
        <v>3704.3999999999996</v>
      </c>
      <c r="AJ127" s="207">
        <f t="shared" si="44"/>
        <v>3969</v>
      </c>
      <c r="AK127" s="207">
        <f t="shared" si="44"/>
        <v>4233.6000000000004</v>
      </c>
      <c r="AL127" s="207">
        <f t="shared" si="44"/>
        <v>4498.2000000000007</v>
      </c>
      <c r="AM127" s="207">
        <f t="shared" si="44"/>
        <v>4762.8</v>
      </c>
      <c r="AN127" s="207">
        <f t="shared" si="44"/>
        <v>5027.3999999999996</v>
      </c>
      <c r="AO127" s="207">
        <f t="shared" si="44"/>
        <v>5292</v>
      </c>
      <c r="AP127" s="189">
        <f>AP126+U197</f>
        <v>2.4500000000000002</v>
      </c>
    </row>
    <row r="128" spans="1:42" x14ac:dyDescent="0.15">
      <c r="A128" s="215" t="s">
        <v>133</v>
      </c>
      <c r="B128" s="212">
        <f t="shared" si="27"/>
        <v>616</v>
      </c>
      <c r="C128" s="212">
        <f t="shared" si="29"/>
        <v>642</v>
      </c>
      <c r="D128" s="212">
        <f t="shared" si="31"/>
        <v>726</v>
      </c>
      <c r="E128" s="212">
        <f t="shared" si="33"/>
        <v>801</v>
      </c>
      <c r="F128" s="212">
        <f t="shared" si="35"/>
        <v>900</v>
      </c>
      <c r="G128" s="212">
        <f t="shared" si="5"/>
        <v>1019</v>
      </c>
      <c r="H128" s="212">
        <f t="shared" si="7"/>
        <v>1138</v>
      </c>
      <c r="I128" s="212">
        <f t="shared" si="9"/>
        <v>1280</v>
      </c>
      <c r="J128" s="212">
        <f t="shared" si="11"/>
        <v>1422</v>
      </c>
      <c r="K128" s="212">
        <f t="shared" si="13"/>
        <v>1565</v>
      </c>
      <c r="L128" s="212">
        <f t="shared" si="15"/>
        <v>1707</v>
      </c>
      <c r="M128" s="212">
        <f t="shared" si="17"/>
        <v>1849</v>
      </c>
      <c r="N128" s="212">
        <f t="shared" si="19"/>
        <v>1991</v>
      </c>
      <c r="O128" s="212">
        <f t="shared" si="21"/>
        <v>2134</v>
      </c>
      <c r="P128" s="212">
        <f t="shared" si="23"/>
        <v>2276</v>
      </c>
      <c r="Q128" s="212">
        <f t="shared" si="25"/>
        <v>2418</v>
      </c>
      <c r="R128" s="212">
        <f t="shared" si="25"/>
        <v>2560</v>
      </c>
      <c r="S128" s="212">
        <f t="shared" si="25"/>
        <v>2703</v>
      </c>
      <c r="T128" s="213">
        <f t="shared" si="25"/>
        <v>2845</v>
      </c>
      <c r="V128" s="203">
        <v>56</v>
      </c>
      <c r="W128" s="207">
        <f t="shared" ref="W128:AO128" si="45">W74*$V$128*W134</f>
        <v>616</v>
      </c>
      <c r="X128" s="207">
        <f t="shared" si="45"/>
        <v>641.76</v>
      </c>
      <c r="Y128" s="207">
        <f t="shared" si="45"/>
        <v>725.76</v>
      </c>
      <c r="Z128" s="207">
        <f t="shared" si="45"/>
        <v>800.8</v>
      </c>
      <c r="AA128" s="207">
        <f t="shared" si="45"/>
        <v>900.48</v>
      </c>
      <c r="AB128" s="207">
        <f t="shared" si="45"/>
        <v>1019.2</v>
      </c>
      <c r="AC128" s="207">
        <f t="shared" si="45"/>
        <v>1137.92</v>
      </c>
      <c r="AD128" s="207">
        <f t="shared" si="45"/>
        <v>1280.1600000000001</v>
      </c>
      <c r="AE128" s="207">
        <f t="shared" si="45"/>
        <v>1422.4</v>
      </c>
      <c r="AF128" s="207">
        <f t="shared" si="45"/>
        <v>1564.64</v>
      </c>
      <c r="AG128" s="207">
        <f t="shared" si="45"/>
        <v>1706.88</v>
      </c>
      <c r="AH128" s="207">
        <f t="shared" si="45"/>
        <v>1849.1200000000001</v>
      </c>
      <c r="AI128" s="207">
        <f t="shared" si="45"/>
        <v>1991.3600000000001</v>
      </c>
      <c r="AJ128" s="207">
        <f t="shared" si="45"/>
        <v>2133.6</v>
      </c>
      <c r="AK128" s="207">
        <f t="shared" si="45"/>
        <v>2275.84</v>
      </c>
      <c r="AL128" s="207">
        <f t="shared" si="45"/>
        <v>2418.08</v>
      </c>
      <c r="AM128" s="207">
        <f t="shared" si="45"/>
        <v>2560.3200000000002</v>
      </c>
      <c r="AN128" s="207">
        <f t="shared" si="45"/>
        <v>2702.56</v>
      </c>
      <c r="AO128" s="207">
        <f t="shared" si="45"/>
        <v>2844.8</v>
      </c>
      <c r="AP128" s="189">
        <v>1.27</v>
      </c>
    </row>
    <row r="129" spans="1:45" x14ac:dyDescent="0.15">
      <c r="A129" s="208">
        <v>1400</v>
      </c>
      <c r="B129" s="209">
        <f t="shared" si="27"/>
        <v>1210</v>
      </c>
      <c r="C129" s="209">
        <f t="shared" si="29"/>
        <v>1260</v>
      </c>
      <c r="D129" s="209">
        <f t="shared" si="31"/>
        <v>1425</v>
      </c>
      <c r="E129" s="209">
        <f t="shared" si="33"/>
        <v>1602</v>
      </c>
      <c r="F129" s="209">
        <f t="shared" si="35"/>
        <v>1801</v>
      </c>
      <c r="G129" s="209">
        <f t="shared" si="5"/>
        <v>2038</v>
      </c>
      <c r="H129" s="209">
        <f t="shared" si="7"/>
        <v>2276</v>
      </c>
      <c r="I129" s="209">
        <f t="shared" si="9"/>
        <v>2560</v>
      </c>
      <c r="J129" s="209">
        <f t="shared" si="11"/>
        <v>2778</v>
      </c>
      <c r="K129" s="209">
        <f t="shared" si="13"/>
        <v>3043</v>
      </c>
      <c r="L129" s="209">
        <f t="shared" si="15"/>
        <v>3293</v>
      </c>
      <c r="M129" s="209">
        <f t="shared" si="17"/>
        <v>3567</v>
      </c>
      <c r="N129" s="209">
        <f t="shared" si="19"/>
        <v>3842</v>
      </c>
      <c r="O129" s="209">
        <f t="shared" si="21"/>
        <v>4116</v>
      </c>
      <c r="P129" s="209">
        <f t="shared" si="23"/>
        <v>4390</v>
      </c>
      <c r="Q129" s="209">
        <f t="shared" si="25"/>
        <v>4665</v>
      </c>
      <c r="R129" s="209">
        <f t="shared" si="25"/>
        <v>4939</v>
      </c>
      <c r="S129" s="209">
        <f t="shared" si="25"/>
        <v>5214</v>
      </c>
      <c r="T129" s="210">
        <f t="shared" si="25"/>
        <v>5488</v>
      </c>
      <c r="V129" s="203">
        <v>1400</v>
      </c>
      <c r="W129" s="207">
        <f t="shared" ref="W129:AO129" si="46">W128+B199</f>
        <v>1209.5999999999999</v>
      </c>
      <c r="X129" s="207">
        <f t="shared" si="46"/>
        <v>1260</v>
      </c>
      <c r="Y129" s="207">
        <f t="shared" si="46"/>
        <v>1424.6399999999999</v>
      </c>
      <c r="Z129" s="207">
        <f t="shared" si="46"/>
        <v>1601.6</v>
      </c>
      <c r="AA129" s="207">
        <f t="shared" si="46"/>
        <v>1800.96</v>
      </c>
      <c r="AB129" s="207">
        <f t="shared" si="46"/>
        <v>2038.4</v>
      </c>
      <c r="AC129" s="207">
        <f t="shared" si="46"/>
        <v>2275.84</v>
      </c>
      <c r="AD129" s="207">
        <f t="shared" si="46"/>
        <v>2560.3200000000002</v>
      </c>
      <c r="AE129" s="207">
        <f t="shared" si="46"/>
        <v>2777.6000000000004</v>
      </c>
      <c r="AF129" s="207">
        <f t="shared" si="46"/>
        <v>3043.04</v>
      </c>
      <c r="AG129" s="207">
        <f t="shared" si="46"/>
        <v>3292.8</v>
      </c>
      <c r="AH129" s="207">
        <f t="shared" si="46"/>
        <v>3567.2</v>
      </c>
      <c r="AI129" s="207">
        <f t="shared" si="46"/>
        <v>3841.6000000000004</v>
      </c>
      <c r="AJ129" s="207">
        <f t="shared" si="46"/>
        <v>4116</v>
      </c>
      <c r="AK129" s="207">
        <f t="shared" si="46"/>
        <v>4390.3999999999996</v>
      </c>
      <c r="AL129" s="207">
        <f t="shared" si="46"/>
        <v>4664.7999999999993</v>
      </c>
      <c r="AM129" s="207">
        <f t="shared" si="46"/>
        <v>4939.2</v>
      </c>
      <c r="AN129" s="207">
        <f t="shared" si="46"/>
        <v>5213.6000000000004</v>
      </c>
      <c r="AO129" s="207">
        <f t="shared" si="46"/>
        <v>5488</v>
      </c>
      <c r="AP129" s="189">
        <f>AP128+U199</f>
        <v>2.4500000000000002</v>
      </c>
    </row>
    <row r="130" spans="1:45" x14ac:dyDescent="0.15">
      <c r="A130" s="215" t="s">
        <v>134</v>
      </c>
      <c r="B130" s="212">
        <f t="shared" si="27"/>
        <v>638</v>
      </c>
      <c r="C130" s="212">
        <f t="shared" si="29"/>
        <v>665</v>
      </c>
      <c r="D130" s="212">
        <f t="shared" si="31"/>
        <v>752</v>
      </c>
      <c r="E130" s="212">
        <f t="shared" si="33"/>
        <v>829</v>
      </c>
      <c r="F130" s="212">
        <f t="shared" si="35"/>
        <v>933</v>
      </c>
      <c r="G130" s="212">
        <f t="shared" si="5"/>
        <v>1056</v>
      </c>
      <c r="H130" s="212">
        <f t="shared" si="7"/>
        <v>1179</v>
      </c>
      <c r="I130" s="212">
        <f t="shared" si="9"/>
        <v>1326</v>
      </c>
      <c r="J130" s="212">
        <f t="shared" si="11"/>
        <v>1473</v>
      </c>
      <c r="K130" s="212">
        <f t="shared" si="13"/>
        <v>1621</v>
      </c>
      <c r="L130" s="212">
        <f t="shared" si="15"/>
        <v>1768</v>
      </c>
      <c r="M130" s="212">
        <f t="shared" si="17"/>
        <v>1915</v>
      </c>
      <c r="N130" s="212">
        <f t="shared" si="19"/>
        <v>2062</v>
      </c>
      <c r="O130" s="212">
        <f t="shared" si="21"/>
        <v>2210</v>
      </c>
      <c r="P130" s="212">
        <f t="shared" si="23"/>
        <v>2357</v>
      </c>
      <c r="Q130" s="212">
        <f t="shared" si="25"/>
        <v>2504</v>
      </c>
      <c r="R130" s="212">
        <f t="shared" si="25"/>
        <v>2652</v>
      </c>
      <c r="S130" s="212">
        <f t="shared" si="25"/>
        <v>2799</v>
      </c>
      <c r="T130" s="213">
        <f t="shared" si="25"/>
        <v>2946</v>
      </c>
      <c r="V130" s="203">
        <v>58</v>
      </c>
      <c r="W130" s="207">
        <f t="shared" ref="W130:AO130" si="47">W74*$V$130*W134</f>
        <v>638</v>
      </c>
      <c r="X130" s="207">
        <f t="shared" si="47"/>
        <v>664.68</v>
      </c>
      <c r="Y130" s="207">
        <f t="shared" si="47"/>
        <v>751.68000000000006</v>
      </c>
      <c r="Z130" s="207">
        <f t="shared" si="47"/>
        <v>829.4</v>
      </c>
      <c r="AA130" s="207">
        <f t="shared" si="47"/>
        <v>932.6400000000001</v>
      </c>
      <c r="AB130" s="207">
        <f t="shared" si="47"/>
        <v>1055.6000000000001</v>
      </c>
      <c r="AC130" s="207">
        <f t="shared" si="47"/>
        <v>1178.56</v>
      </c>
      <c r="AD130" s="207">
        <f t="shared" si="47"/>
        <v>1325.88</v>
      </c>
      <c r="AE130" s="207">
        <f t="shared" si="47"/>
        <v>1473.2</v>
      </c>
      <c r="AF130" s="207">
        <f t="shared" si="47"/>
        <v>1620.52</v>
      </c>
      <c r="AG130" s="207">
        <f t="shared" si="47"/>
        <v>1767.84</v>
      </c>
      <c r="AH130" s="207">
        <f t="shared" si="47"/>
        <v>1915.16</v>
      </c>
      <c r="AI130" s="207">
        <f t="shared" si="47"/>
        <v>2062.48</v>
      </c>
      <c r="AJ130" s="207">
        <f t="shared" si="47"/>
        <v>2209.8000000000002</v>
      </c>
      <c r="AK130" s="207">
        <f t="shared" si="47"/>
        <v>2357.12</v>
      </c>
      <c r="AL130" s="207">
        <f t="shared" si="47"/>
        <v>2504.44</v>
      </c>
      <c r="AM130" s="207">
        <f t="shared" si="47"/>
        <v>2651.76</v>
      </c>
      <c r="AN130" s="207">
        <f t="shared" si="47"/>
        <v>2799.08</v>
      </c>
      <c r="AO130" s="207">
        <f t="shared" si="47"/>
        <v>2946.4</v>
      </c>
      <c r="AP130" s="189">
        <v>1.27</v>
      </c>
    </row>
    <row r="131" spans="1:45" x14ac:dyDescent="0.15">
      <c r="A131" s="208">
        <v>1450</v>
      </c>
      <c r="B131" s="209">
        <f t="shared" si="27"/>
        <v>1253</v>
      </c>
      <c r="C131" s="209">
        <f t="shared" si="29"/>
        <v>1305</v>
      </c>
      <c r="D131" s="209">
        <f t="shared" si="31"/>
        <v>1476</v>
      </c>
      <c r="E131" s="209">
        <f t="shared" si="33"/>
        <v>1659</v>
      </c>
      <c r="F131" s="209">
        <f t="shared" si="35"/>
        <v>1865</v>
      </c>
      <c r="G131" s="209">
        <f t="shared" si="5"/>
        <v>2111</v>
      </c>
      <c r="H131" s="209">
        <f t="shared" si="7"/>
        <v>2357</v>
      </c>
      <c r="I131" s="209">
        <f t="shared" si="9"/>
        <v>2652</v>
      </c>
      <c r="J131" s="209">
        <f t="shared" si="11"/>
        <v>2877</v>
      </c>
      <c r="K131" s="209">
        <f t="shared" si="13"/>
        <v>3152</v>
      </c>
      <c r="L131" s="209">
        <f t="shared" si="15"/>
        <v>3410</v>
      </c>
      <c r="M131" s="209">
        <f t="shared" si="17"/>
        <v>3695</v>
      </c>
      <c r="N131" s="209">
        <f t="shared" si="19"/>
        <v>3979</v>
      </c>
      <c r="O131" s="209">
        <f t="shared" si="21"/>
        <v>4263</v>
      </c>
      <c r="P131" s="209">
        <f t="shared" si="23"/>
        <v>4547</v>
      </c>
      <c r="Q131" s="209">
        <f t="shared" si="25"/>
        <v>4831</v>
      </c>
      <c r="R131" s="209">
        <f t="shared" si="25"/>
        <v>5116</v>
      </c>
      <c r="S131" s="209">
        <f t="shared" si="25"/>
        <v>5400</v>
      </c>
      <c r="T131" s="210">
        <f t="shared" si="25"/>
        <v>5684</v>
      </c>
      <c r="V131" s="203">
        <v>1450</v>
      </c>
      <c r="W131" s="207">
        <f t="shared" ref="W131:AO131" si="48">W130+B201</f>
        <v>1252.8</v>
      </c>
      <c r="X131" s="207">
        <f t="shared" si="48"/>
        <v>1305</v>
      </c>
      <c r="Y131" s="207">
        <f t="shared" si="48"/>
        <v>1475.52</v>
      </c>
      <c r="Z131" s="207">
        <f t="shared" si="48"/>
        <v>1658.8</v>
      </c>
      <c r="AA131" s="207">
        <f t="shared" si="48"/>
        <v>1865.2800000000002</v>
      </c>
      <c r="AB131" s="207">
        <f t="shared" si="48"/>
        <v>2111.2000000000003</v>
      </c>
      <c r="AC131" s="207">
        <f t="shared" si="48"/>
        <v>2357.12</v>
      </c>
      <c r="AD131" s="207">
        <f t="shared" si="48"/>
        <v>2651.76</v>
      </c>
      <c r="AE131" s="207">
        <f t="shared" si="48"/>
        <v>2876.8</v>
      </c>
      <c r="AF131" s="207">
        <f t="shared" si="48"/>
        <v>3151.7200000000003</v>
      </c>
      <c r="AG131" s="207">
        <f t="shared" si="48"/>
        <v>3410.3999999999996</v>
      </c>
      <c r="AH131" s="207">
        <f t="shared" si="48"/>
        <v>3694.6</v>
      </c>
      <c r="AI131" s="207">
        <f t="shared" si="48"/>
        <v>3978.8</v>
      </c>
      <c r="AJ131" s="207">
        <f t="shared" si="48"/>
        <v>4263</v>
      </c>
      <c r="AK131" s="207">
        <f t="shared" si="48"/>
        <v>4547.2</v>
      </c>
      <c r="AL131" s="207">
        <f t="shared" si="48"/>
        <v>4831.3999999999996</v>
      </c>
      <c r="AM131" s="207">
        <f t="shared" si="48"/>
        <v>5115.6000000000004</v>
      </c>
      <c r="AN131" s="207">
        <f t="shared" si="48"/>
        <v>5399.7999999999993</v>
      </c>
      <c r="AO131" s="207">
        <f t="shared" si="48"/>
        <v>5684</v>
      </c>
      <c r="AP131" s="189">
        <f>AP130+U201</f>
        <v>2.4500000000000002</v>
      </c>
    </row>
    <row r="132" spans="1:45" x14ac:dyDescent="0.15">
      <c r="A132" s="215" t="s">
        <v>135</v>
      </c>
      <c r="B132" s="212">
        <f t="shared" si="27"/>
        <v>660</v>
      </c>
      <c r="C132" s="212">
        <f t="shared" si="29"/>
        <v>688</v>
      </c>
      <c r="D132" s="212">
        <f t="shared" si="31"/>
        <v>778</v>
      </c>
      <c r="E132" s="212">
        <f t="shared" si="33"/>
        <v>858</v>
      </c>
      <c r="F132" s="212">
        <f t="shared" si="35"/>
        <v>965</v>
      </c>
      <c r="G132" s="212">
        <f t="shared" si="5"/>
        <v>1092</v>
      </c>
      <c r="H132" s="212">
        <f t="shared" si="7"/>
        <v>1219</v>
      </c>
      <c r="I132" s="212">
        <f t="shared" si="9"/>
        <v>1372</v>
      </c>
      <c r="J132" s="212">
        <f t="shared" si="11"/>
        <v>1524</v>
      </c>
      <c r="K132" s="212">
        <f t="shared" si="13"/>
        <v>1676</v>
      </c>
      <c r="L132" s="212">
        <f t="shared" si="15"/>
        <v>1829</v>
      </c>
      <c r="M132" s="212">
        <f t="shared" si="17"/>
        <v>1981</v>
      </c>
      <c r="N132" s="212">
        <f t="shared" si="19"/>
        <v>2134</v>
      </c>
      <c r="O132" s="212">
        <f t="shared" si="21"/>
        <v>2286</v>
      </c>
      <c r="P132" s="212">
        <f t="shared" si="23"/>
        <v>2438</v>
      </c>
      <c r="Q132" s="212">
        <f t="shared" si="25"/>
        <v>2591</v>
      </c>
      <c r="R132" s="212">
        <f t="shared" si="25"/>
        <v>2743</v>
      </c>
      <c r="S132" s="212">
        <f t="shared" si="25"/>
        <v>2896</v>
      </c>
      <c r="T132" s="213">
        <f t="shared" si="25"/>
        <v>3048</v>
      </c>
      <c r="V132" s="203">
        <v>60</v>
      </c>
      <c r="W132" s="207">
        <f t="shared" ref="W132:AO132" si="49">W74*$V$132*W134</f>
        <v>660</v>
      </c>
      <c r="X132" s="207">
        <f t="shared" si="49"/>
        <v>687.6</v>
      </c>
      <c r="Y132" s="207">
        <f t="shared" si="49"/>
        <v>777.6</v>
      </c>
      <c r="Z132" s="207">
        <f t="shared" si="49"/>
        <v>858</v>
      </c>
      <c r="AA132" s="207">
        <f t="shared" si="49"/>
        <v>964.80000000000007</v>
      </c>
      <c r="AB132" s="207">
        <f t="shared" si="49"/>
        <v>1092</v>
      </c>
      <c r="AC132" s="207">
        <f t="shared" si="49"/>
        <v>1219.2</v>
      </c>
      <c r="AD132" s="207">
        <f t="shared" si="49"/>
        <v>1371.6</v>
      </c>
      <c r="AE132" s="207">
        <f t="shared" si="49"/>
        <v>1524</v>
      </c>
      <c r="AF132" s="207">
        <f t="shared" si="49"/>
        <v>1676.4</v>
      </c>
      <c r="AG132" s="207">
        <f t="shared" si="49"/>
        <v>1828.8</v>
      </c>
      <c r="AH132" s="207">
        <f t="shared" si="49"/>
        <v>1981.2</v>
      </c>
      <c r="AI132" s="207">
        <f t="shared" si="49"/>
        <v>2133.6</v>
      </c>
      <c r="AJ132" s="207">
        <f t="shared" si="49"/>
        <v>2286</v>
      </c>
      <c r="AK132" s="207">
        <f t="shared" si="49"/>
        <v>2438.4</v>
      </c>
      <c r="AL132" s="207">
        <f t="shared" si="49"/>
        <v>2590.8000000000002</v>
      </c>
      <c r="AM132" s="207">
        <f t="shared" si="49"/>
        <v>2743.2</v>
      </c>
      <c r="AN132" s="207">
        <f t="shared" si="49"/>
        <v>2895.6</v>
      </c>
      <c r="AO132" s="207">
        <f t="shared" si="49"/>
        <v>3048</v>
      </c>
      <c r="AP132" s="189">
        <v>1.27</v>
      </c>
    </row>
    <row r="133" spans="1:45" ht="13" thickBot="1" x14ac:dyDescent="0.2">
      <c r="A133" s="204">
        <v>1500</v>
      </c>
      <c r="B133" s="216">
        <f t="shared" si="27"/>
        <v>1296</v>
      </c>
      <c r="C133" s="216">
        <f t="shared" si="29"/>
        <v>1350</v>
      </c>
      <c r="D133" s="216">
        <f t="shared" si="31"/>
        <v>1526</v>
      </c>
      <c r="E133" s="216">
        <f t="shared" si="33"/>
        <v>1716</v>
      </c>
      <c r="F133" s="216">
        <f t="shared" si="35"/>
        <v>1930</v>
      </c>
      <c r="G133" s="216">
        <f t="shared" si="5"/>
        <v>2184</v>
      </c>
      <c r="H133" s="216">
        <f t="shared" si="7"/>
        <v>2438</v>
      </c>
      <c r="I133" s="216">
        <f t="shared" si="9"/>
        <v>2743</v>
      </c>
      <c r="J133" s="216">
        <f t="shared" si="11"/>
        <v>2976</v>
      </c>
      <c r="K133" s="216">
        <f t="shared" si="13"/>
        <v>3260</v>
      </c>
      <c r="L133" s="216">
        <f t="shared" si="15"/>
        <v>3528</v>
      </c>
      <c r="M133" s="216">
        <f t="shared" si="17"/>
        <v>3822</v>
      </c>
      <c r="N133" s="216">
        <f t="shared" si="19"/>
        <v>4116</v>
      </c>
      <c r="O133" s="216">
        <f t="shared" si="21"/>
        <v>4410</v>
      </c>
      <c r="P133" s="216">
        <f t="shared" si="23"/>
        <v>4704</v>
      </c>
      <c r="Q133" s="216">
        <f t="shared" si="25"/>
        <v>4998</v>
      </c>
      <c r="R133" s="216">
        <f t="shared" si="25"/>
        <v>5292</v>
      </c>
      <c r="S133" s="216">
        <f t="shared" si="25"/>
        <v>5586</v>
      </c>
      <c r="T133" s="217">
        <f t="shared" si="25"/>
        <v>5880</v>
      </c>
      <c r="V133" s="203">
        <v>1500</v>
      </c>
      <c r="W133" s="207">
        <f t="shared" ref="W133:AO133" si="50">W132+B203</f>
        <v>1296</v>
      </c>
      <c r="X133" s="207">
        <f t="shared" si="50"/>
        <v>1350</v>
      </c>
      <c r="Y133" s="207">
        <f t="shared" si="50"/>
        <v>1526.4</v>
      </c>
      <c r="Z133" s="207">
        <f t="shared" si="50"/>
        <v>1716</v>
      </c>
      <c r="AA133" s="207">
        <f t="shared" si="50"/>
        <v>1929.6000000000001</v>
      </c>
      <c r="AB133" s="207">
        <f t="shared" si="50"/>
        <v>2184</v>
      </c>
      <c r="AC133" s="207">
        <f t="shared" si="50"/>
        <v>2438.4</v>
      </c>
      <c r="AD133" s="207">
        <f t="shared" si="50"/>
        <v>2743.2</v>
      </c>
      <c r="AE133" s="207">
        <f t="shared" si="50"/>
        <v>2976</v>
      </c>
      <c r="AF133" s="207">
        <f t="shared" si="50"/>
        <v>3260.4</v>
      </c>
      <c r="AG133" s="207">
        <f t="shared" si="50"/>
        <v>3528</v>
      </c>
      <c r="AH133" s="207">
        <f t="shared" si="50"/>
        <v>3822</v>
      </c>
      <c r="AI133" s="207">
        <f t="shared" si="50"/>
        <v>4116</v>
      </c>
      <c r="AJ133" s="207">
        <f t="shared" si="50"/>
        <v>4410</v>
      </c>
      <c r="AK133" s="207">
        <f t="shared" si="50"/>
        <v>4704</v>
      </c>
      <c r="AL133" s="207">
        <f t="shared" si="50"/>
        <v>4998</v>
      </c>
      <c r="AM133" s="207">
        <f t="shared" si="50"/>
        <v>5292</v>
      </c>
      <c r="AN133" s="207">
        <f t="shared" si="50"/>
        <v>5586</v>
      </c>
      <c r="AO133" s="207">
        <f t="shared" si="50"/>
        <v>5880</v>
      </c>
      <c r="AP133" s="189">
        <f>AP132+U203</f>
        <v>2.4500000000000002</v>
      </c>
    </row>
    <row r="134" spans="1:45" x14ac:dyDescent="0.15">
      <c r="W134" s="227">
        <v>2.75</v>
      </c>
      <c r="X134" s="188">
        <v>1.91</v>
      </c>
      <c r="Y134" s="188">
        <v>1.62</v>
      </c>
      <c r="Z134" s="188">
        <v>1.43</v>
      </c>
      <c r="AA134" s="188">
        <v>1.34</v>
      </c>
      <c r="AB134" s="188">
        <v>1.3</v>
      </c>
      <c r="AC134" s="188">
        <v>1.27</v>
      </c>
      <c r="AD134" s="188">
        <v>1.27</v>
      </c>
      <c r="AE134" s="188">
        <v>1.27</v>
      </c>
      <c r="AF134" s="188">
        <v>1.27</v>
      </c>
      <c r="AG134" s="188">
        <v>1.27</v>
      </c>
      <c r="AH134" s="188">
        <v>1.27</v>
      </c>
      <c r="AI134" s="188">
        <v>1.27</v>
      </c>
      <c r="AJ134" s="188">
        <v>1.27</v>
      </c>
      <c r="AK134" s="188">
        <v>1.27</v>
      </c>
      <c r="AL134" s="188">
        <v>1.27</v>
      </c>
      <c r="AM134" s="188">
        <v>1.27</v>
      </c>
      <c r="AN134" s="188">
        <v>1.27</v>
      </c>
      <c r="AO134" s="188">
        <v>1.27</v>
      </c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29">
        <f>W134+B204</f>
        <v>5.4</v>
      </c>
      <c r="X135" s="230">
        <f t="shared" ref="X135:AO135" si="51">X134+C204</f>
        <v>3.75</v>
      </c>
      <c r="Y135" s="230">
        <f t="shared" si="51"/>
        <v>3.18</v>
      </c>
      <c r="Z135" s="230">
        <f t="shared" si="51"/>
        <v>2.86</v>
      </c>
      <c r="AA135" s="230">
        <f t="shared" si="51"/>
        <v>2.68</v>
      </c>
      <c r="AB135" s="230">
        <f t="shared" si="51"/>
        <v>2.6</v>
      </c>
      <c r="AC135" s="230">
        <f t="shared" si="51"/>
        <v>2.54</v>
      </c>
      <c r="AD135" s="230">
        <f t="shared" si="51"/>
        <v>2.54</v>
      </c>
      <c r="AE135" s="230">
        <f t="shared" si="51"/>
        <v>2.48</v>
      </c>
      <c r="AF135" s="230">
        <f t="shared" si="51"/>
        <v>2.4699999999999998</v>
      </c>
      <c r="AG135" s="230">
        <f t="shared" si="51"/>
        <v>2.4500000000000002</v>
      </c>
      <c r="AH135" s="230">
        <f t="shared" si="51"/>
        <v>2.4500000000000002</v>
      </c>
      <c r="AI135" s="230">
        <f t="shared" si="51"/>
        <v>2.4500000000000002</v>
      </c>
      <c r="AJ135" s="230">
        <f t="shared" si="51"/>
        <v>2.4500000000000002</v>
      </c>
      <c r="AK135" s="230">
        <f t="shared" si="51"/>
        <v>2.4500000000000002</v>
      </c>
      <c r="AL135" s="230">
        <f t="shared" si="51"/>
        <v>2.4500000000000002</v>
      </c>
      <c r="AM135" s="230">
        <f t="shared" si="51"/>
        <v>2.4500000000000002</v>
      </c>
      <c r="AN135" s="230">
        <f t="shared" si="51"/>
        <v>2.4500000000000002</v>
      </c>
      <c r="AO135" s="230">
        <f t="shared" si="51"/>
        <v>2.4500000000000002</v>
      </c>
      <c r="AS135" s="188" t="s">
        <v>164</v>
      </c>
    </row>
    <row r="136" spans="1:45" x14ac:dyDescent="0.15">
      <c r="W136" s="188">
        <v>2.27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  <c r="W137" s="188">
        <v>4.41</v>
      </c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  <row r="144" spans="1:45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52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52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52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52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52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52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52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53">B144*$A$192*B204</f>
        <v>530</v>
      </c>
      <c r="C193" s="207">
        <f t="shared" si="53"/>
        <v>552</v>
      </c>
      <c r="D193" s="207">
        <f t="shared" si="53"/>
        <v>624</v>
      </c>
      <c r="E193" s="207">
        <f t="shared" si="53"/>
        <v>715</v>
      </c>
      <c r="F193" s="207">
        <f t="shared" si="53"/>
        <v>804</v>
      </c>
      <c r="G193" s="207">
        <f t="shared" si="53"/>
        <v>910</v>
      </c>
      <c r="H193" s="207">
        <f t="shared" si="53"/>
        <v>1016</v>
      </c>
      <c r="I193" s="207">
        <f t="shared" si="53"/>
        <v>1143</v>
      </c>
      <c r="J193" s="207">
        <f t="shared" si="53"/>
        <v>1210</v>
      </c>
      <c r="K193" s="207">
        <f t="shared" si="53"/>
        <v>1320</v>
      </c>
      <c r="L193" s="207">
        <f t="shared" si="53"/>
        <v>1416</v>
      </c>
      <c r="M193" s="207">
        <f t="shared" si="53"/>
        <v>1534</v>
      </c>
      <c r="N193" s="207">
        <f t="shared" si="53"/>
        <v>1652</v>
      </c>
      <c r="O193" s="207">
        <f t="shared" si="53"/>
        <v>1770</v>
      </c>
      <c r="P193" s="207">
        <f t="shared" si="53"/>
        <v>1888</v>
      </c>
      <c r="Q193" s="207">
        <f t="shared" si="53"/>
        <v>2006</v>
      </c>
      <c r="R193" s="207">
        <f t="shared" si="53"/>
        <v>2124</v>
      </c>
      <c r="S193" s="207">
        <f t="shared" si="53"/>
        <v>2242</v>
      </c>
      <c r="T193" s="207">
        <f t="shared" si="53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54">B144*$A$194*B204</f>
        <v>551.19999999999993</v>
      </c>
      <c r="C195" s="207">
        <f t="shared" si="54"/>
        <v>574.08000000000004</v>
      </c>
      <c r="D195" s="207">
        <f t="shared" si="54"/>
        <v>648.96</v>
      </c>
      <c r="E195" s="207">
        <f t="shared" si="54"/>
        <v>743.6</v>
      </c>
      <c r="F195" s="207">
        <f t="shared" si="54"/>
        <v>836.16000000000008</v>
      </c>
      <c r="G195" s="207">
        <f t="shared" si="54"/>
        <v>946.4</v>
      </c>
      <c r="H195" s="207">
        <f t="shared" si="54"/>
        <v>1056.6400000000001</v>
      </c>
      <c r="I195" s="207">
        <f t="shared" si="54"/>
        <v>1188.72</v>
      </c>
      <c r="J195" s="207">
        <f t="shared" si="54"/>
        <v>1258.3999999999999</v>
      </c>
      <c r="K195" s="207">
        <f t="shared" si="54"/>
        <v>1372.8</v>
      </c>
      <c r="L195" s="207">
        <f t="shared" si="54"/>
        <v>1472.6399999999999</v>
      </c>
      <c r="M195" s="207">
        <f t="shared" si="54"/>
        <v>1595.36</v>
      </c>
      <c r="N195" s="207">
        <f t="shared" si="54"/>
        <v>1718.08</v>
      </c>
      <c r="O195" s="207">
        <f t="shared" si="54"/>
        <v>1840.8</v>
      </c>
      <c r="P195" s="207">
        <f t="shared" si="54"/>
        <v>1963.52</v>
      </c>
      <c r="Q195" s="207">
        <f t="shared" si="54"/>
        <v>2086.2399999999998</v>
      </c>
      <c r="R195" s="207">
        <f t="shared" si="54"/>
        <v>2208.96</v>
      </c>
      <c r="S195" s="207">
        <f t="shared" si="54"/>
        <v>2331.6799999999998</v>
      </c>
      <c r="T195" s="207">
        <f t="shared" si="54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55">B144*$A$196*B204</f>
        <v>572.4</v>
      </c>
      <c r="C197" s="207">
        <f t="shared" si="55"/>
        <v>596.16000000000008</v>
      </c>
      <c r="D197" s="207">
        <f t="shared" si="55"/>
        <v>673.92000000000007</v>
      </c>
      <c r="E197" s="207">
        <f t="shared" si="55"/>
        <v>772.19999999999993</v>
      </c>
      <c r="F197" s="207">
        <f t="shared" si="55"/>
        <v>868.32</v>
      </c>
      <c r="G197" s="207">
        <f t="shared" si="55"/>
        <v>982.80000000000007</v>
      </c>
      <c r="H197" s="207">
        <f t="shared" si="55"/>
        <v>1097.28</v>
      </c>
      <c r="I197" s="207">
        <f t="shared" si="55"/>
        <v>1234.44</v>
      </c>
      <c r="J197" s="207">
        <f t="shared" si="55"/>
        <v>1306.8</v>
      </c>
      <c r="K197" s="207">
        <f t="shared" si="55"/>
        <v>1425.6</v>
      </c>
      <c r="L197" s="207">
        <f t="shared" si="55"/>
        <v>1529.28</v>
      </c>
      <c r="M197" s="207">
        <f t="shared" si="55"/>
        <v>1656.7199999999998</v>
      </c>
      <c r="N197" s="207">
        <f t="shared" si="55"/>
        <v>1784.1599999999999</v>
      </c>
      <c r="O197" s="207">
        <f t="shared" si="55"/>
        <v>1911.6</v>
      </c>
      <c r="P197" s="207">
        <f t="shared" si="55"/>
        <v>2039.04</v>
      </c>
      <c r="Q197" s="207">
        <f t="shared" si="55"/>
        <v>2166.48</v>
      </c>
      <c r="R197" s="207">
        <f t="shared" si="55"/>
        <v>2293.92</v>
      </c>
      <c r="S197" s="207">
        <f t="shared" si="55"/>
        <v>2421.3599999999997</v>
      </c>
      <c r="T197" s="207">
        <f t="shared" si="55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56">B144*$A$198*B204</f>
        <v>593.6</v>
      </c>
      <c r="C199" s="207">
        <f t="shared" si="56"/>
        <v>618.24</v>
      </c>
      <c r="D199" s="207">
        <f t="shared" si="56"/>
        <v>698.88</v>
      </c>
      <c r="E199" s="207">
        <f t="shared" si="56"/>
        <v>800.8</v>
      </c>
      <c r="F199" s="207">
        <f t="shared" si="56"/>
        <v>900.48</v>
      </c>
      <c r="G199" s="207">
        <f t="shared" si="56"/>
        <v>1019.2</v>
      </c>
      <c r="H199" s="207">
        <f t="shared" si="56"/>
        <v>1137.92</v>
      </c>
      <c r="I199" s="207">
        <f t="shared" si="56"/>
        <v>1280.1600000000001</v>
      </c>
      <c r="J199" s="207">
        <f t="shared" si="56"/>
        <v>1355.2</v>
      </c>
      <c r="K199" s="207">
        <f t="shared" si="56"/>
        <v>1478.3999999999999</v>
      </c>
      <c r="L199" s="207">
        <f t="shared" si="56"/>
        <v>1585.9199999999998</v>
      </c>
      <c r="M199" s="207">
        <f t="shared" si="56"/>
        <v>1718.08</v>
      </c>
      <c r="N199" s="207">
        <f t="shared" si="56"/>
        <v>1850.24</v>
      </c>
      <c r="O199" s="207">
        <f t="shared" si="56"/>
        <v>1982.3999999999999</v>
      </c>
      <c r="P199" s="207">
        <f t="shared" si="56"/>
        <v>2114.56</v>
      </c>
      <c r="Q199" s="207">
        <f t="shared" si="56"/>
        <v>2246.7199999999998</v>
      </c>
      <c r="R199" s="207">
        <f t="shared" si="56"/>
        <v>2378.8799999999997</v>
      </c>
      <c r="S199" s="207">
        <f t="shared" si="56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57">B144*$A$200*B204</f>
        <v>614.79999999999995</v>
      </c>
      <c r="C201" s="207">
        <f t="shared" si="57"/>
        <v>640.32000000000005</v>
      </c>
      <c r="D201" s="207">
        <f t="shared" si="57"/>
        <v>723.84</v>
      </c>
      <c r="E201" s="207">
        <f t="shared" si="57"/>
        <v>829.4</v>
      </c>
      <c r="F201" s="207">
        <f t="shared" si="57"/>
        <v>932.6400000000001</v>
      </c>
      <c r="G201" s="207">
        <f t="shared" si="57"/>
        <v>1055.6000000000001</v>
      </c>
      <c r="H201" s="207">
        <f t="shared" si="57"/>
        <v>1178.56</v>
      </c>
      <c r="I201" s="207">
        <f t="shared" si="57"/>
        <v>1325.88</v>
      </c>
      <c r="J201" s="207">
        <f t="shared" si="57"/>
        <v>1403.6</v>
      </c>
      <c r="K201" s="207">
        <f t="shared" si="57"/>
        <v>1531.2</v>
      </c>
      <c r="L201" s="207">
        <f t="shared" si="57"/>
        <v>1642.56</v>
      </c>
      <c r="M201" s="207">
        <f t="shared" si="57"/>
        <v>1779.4399999999998</v>
      </c>
      <c r="N201" s="207">
        <f t="shared" si="57"/>
        <v>1916.32</v>
      </c>
      <c r="O201" s="207">
        <f t="shared" si="57"/>
        <v>2053.1999999999998</v>
      </c>
      <c r="P201" s="207">
        <f t="shared" si="57"/>
        <v>2190.08</v>
      </c>
      <c r="Q201" s="207">
        <f t="shared" si="57"/>
        <v>2326.96</v>
      </c>
      <c r="R201" s="207">
        <f t="shared" si="57"/>
        <v>2463.8399999999997</v>
      </c>
      <c r="S201" s="207">
        <f t="shared" si="57"/>
        <v>2600.7199999999998</v>
      </c>
      <c r="T201" s="207">
        <f t="shared" si="57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58">B144*$A$202*B204</f>
        <v>636</v>
      </c>
      <c r="C203" s="207">
        <f t="shared" si="58"/>
        <v>662.4</v>
      </c>
      <c r="D203" s="207">
        <f t="shared" si="58"/>
        <v>748.80000000000007</v>
      </c>
      <c r="E203" s="207">
        <f t="shared" si="58"/>
        <v>858</v>
      </c>
      <c r="F203" s="207">
        <f t="shared" si="58"/>
        <v>964.80000000000007</v>
      </c>
      <c r="G203" s="207">
        <f t="shared" si="58"/>
        <v>1092</v>
      </c>
      <c r="H203" s="207">
        <f t="shared" si="58"/>
        <v>1219.2</v>
      </c>
      <c r="I203" s="207">
        <f t="shared" si="58"/>
        <v>1371.6</v>
      </c>
      <c r="J203" s="207">
        <f t="shared" si="58"/>
        <v>1452</v>
      </c>
      <c r="K203" s="207">
        <f t="shared" si="58"/>
        <v>1584</v>
      </c>
      <c r="L203" s="207">
        <f t="shared" si="58"/>
        <v>1699.1999999999998</v>
      </c>
      <c r="M203" s="207">
        <f t="shared" si="58"/>
        <v>1840.8</v>
      </c>
      <c r="N203" s="207">
        <f t="shared" si="58"/>
        <v>1982.3999999999999</v>
      </c>
      <c r="O203" s="207">
        <f t="shared" si="58"/>
        <v>2124</v>
      </c>
      <c r="P203" s="207">
        <f t="shared" si="58"/>
        <v>2265.6</v>
      </c>
      <c r="Q203" s="207">
        <f t="shared" si="58"/>
        <v>2407.1999999999998</v>
      </c>
      <c r="R203" s="207">
        <f t="shared" si="58"/>
        <v>2548.7999999999997</v>
      </c>
      <c r="S203" s="207">
        <f t="shared" si="58"/>
        <v>2690.3999999999996</v>
      </c>
      <c r="T203" s="207">
        <f t="shared" si="58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AAE7B-E2B7-124E-9310-2809ACFDB866}">
  <sheetPr>
    <tabColor theme="5" tint="0.79998168889431442"/>
  </sheetPr>
  <dimension ref="A1:AS205"/>
  <sheetViews>
    <sheetView showGridLines="0" topLeftCell="A74" zoomScaleNormal="100" workbookViewId="0">
      <selection activeCell="U166" sqref="U166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160</v>
      </c>
      <c r="H3" s="192"/>
      <c r="I3" s="192"/>
      <c r="J3" s="192"/>
      <c r="K3" s="192"/>
      <c r="L3" s="192"/>
      <c r="M3" s="192"/>
      <c r="N3" s="193"/>
      <c r="O3" s="257" t="s">
        <v>233</v>
      </c>
      <c r="P3" s="191" t="s">
        <v>84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161</v>
      </c>
      <c r="H4" s="192"/>
      <c r="I4" s="192"/>
      <c r="J4" s="192"/>
      <c r="K4" s="192"/>
      <c r="L4" s="192"/>
      <c r="M4" s="192"/>
      <c r="N4" s="193"/>
      <c r="O4" s="257" t="s">
        <v>233</v>
      </c>
      <c r="P4" s="191" t="s">
        <v>162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 t="s">
        <v>178</v>
      </c>
      <c r="H5" s="192"/>
      <c r="I5" s="192"/>
      <c r="J5" s="192"/>
      <c r="K5" s="192"/>
      <c r="L5" s="192"/>
      <c r="M5" s="192"/>
      <c r="O5" s="257" t="s">
        <v>233</v>
      </c>
      <c r="P5" s="191" t="s">
        <v>166</v>
      </c>
      <c r="Q5" s="191"/>
      <c r="R5" s="192"/>
      <c r="S5" s="192"/>
      <c r="T5" s="192"/>
    </row>
    <row r="6" spans="1:45" s="189" customFormat="1" x14ac:dyDescent="0.15">
      <c r="A6" s="187"/>
      <c r="B6" s="187"/>
      <c r="C6" s="188"/>
      <c r="D6" s="188"/>
      <c r="E6" s="188"/>
      <c r="F6" s="188"/>
      <c r="G6" s="191" t="s">
        <v>179</v>
      </c>
      <c r="H6" s="192"/>
      <c r="I6" s="192"/>
      <c r="J6" s="192"/>
      <c r="K6" s="192"/>
      <c r="L6" s="192"/>
      <c r="M6" s="192"/>
      <c r="O6" s="257" t="s">
        <v>233</v>
      </c>
      <c r="P6" s="191" t="s">
        <v>167</v>
      </c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63">
        <v>173</v>
      </c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67">
        <v>345</v>
      </c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71">
        <v>173</v>
      </c>
      <c r="C12" s="272">
        <v>173</v>
      </c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75">
        <v>345</v>
      </c>
      <c r="C13" s="276">
        <v>345</v>
      </c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79">
        <v>199</v>
      </c>
      <c r="C14" s="280">
        <v>199</v>
      </c>
      <c r="D14" s="281">
        <v>211</v>
      </c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67">
        <v>395</v>
      </c>
      <c r="C15" s="268">
        <v>395</v>
      </c>
      <c r="D15" s="269">
        <v>421</v>
      </c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71">
        <v>219</v>
      </c>
      <c r="C16" s="272">
        <v>219</v>
      </c>
      <c r="D16" s="273">
        <v>249</v>
      </c>
      <c r="E16" s="274">
        <v>258</v>
      </c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67">
        <v>438</v>
      </c>
      <c r="C17" s="268">
        <v>438</v>
      </c>
      <c r="D17" s="269">
        <v>479</v>
      </c>
      <c r="E17" s="270">
        <v>504</v>
      </c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71">
        <v>243</v>
      </c>
      <c r="C18" s="272">
        <v>243</v>
      </c>
      <c r="D18" s="273">
        <v>274</v>
      </c>
      <c r="E18" s="274">
        <v>291</v>
      </c>
      <c r="F18" s="272">
        <v>313</v>
      </c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75">
        <v>480</v>
      </c>
      <c r="C19" s="276">
        <v>480</v>
      </c>
      <c r="D19" s="277">
        <v>539</v>
      </c>
      <c r="E19" s="278">
        <v>568</v>
      </c>
      <c r="F19" s="276">
        <v>611</v>
      </c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79">
        <v>273</v>
      </c>
      <c r="C20" s="280">
        <v>273</v>
      </c>
      <c r="D20" s="281">
        <v>308</v>
      </c>
      <c r="E20" s="282">
        <v>326</v>
      </c>
      <c r="F20" s="280">
        <v>350</v>
      </c>
      <c r="G20" s="281">
        <v>401</v>
      </c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67">
        <v>533</v>
      </c>
      <c r="C21" s="268">
        <v>533</v>
      </c>
      <c r="D21" s="269">
        <v>603</v>
      </c>
      <c r="E21" s="270">
        <v>639</v>
      </c>
      <c r="F21" s="268">
        <v>689</v>
      </c>
      <c r="G21" s="269">
        <v>763</v>
      </c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71">
        <v>300</v>
      </c>
      <c r="C22" s="272">
        <v>300</v>
      </c>
      <c r="D22" s="273">
        <v>324</v>
      </c>
      <c r="E22" s="274">
        <v>360</v>
      </c>
      <c r="F22" s="272">
        <v>386</v>
      </c>
      <c r="G22" s="273">
        <v>443</v>
      </c>
      <c r="H22" s="274">
        <v>504</v>
      </c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67">
        <v>586</v>
      </c>
      <c r="C23" s="268">
        <v>586</v>
      </c>
      <c r="D23" s="269">
        <v>640</v>
      </c>
      <c r="E23" s="270">
        <v>710</v>
      </c>
      <c r="F23" s="268">
        <v>765</v>
      </c>
      <c r="G23" s="269">
        <v>839</v>
      </c>
      <c r="H23" s="270">
        <v>959</v>
      </c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71">
        <v>328</v>
      </c>
      <c r="C24" s="272">
        <v>328</v>
      </c>
      <c r="D24" s="273">
        <v>355</v>
      </c>
      <c r="E24" s="274">
        <v>395</v>
      </c>
      <c r="F24" s="272">
        <v>426</v>
      </c>
      <c r="G24" s="273">
        <v>486</v>
      </c>
      <c r="H24" s="274">
        <v>551</v>
      </c>
      <c r="I24" s="272">
        <v>624</v>
      </c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75">
        <v>639</v>
      </c>
      <c r="C25" s="276">
        <v>639</v>
      </c>
      <c r="D25" s="277">
        <v>698</v>
      </c>
      <c r="E25" s="278">
        <v>765</v>
      </c>
      <c r="F25" s="276">
        <v>845</v>
      </c>
      <c r="G25" s="277">
        <v>919</v>
      </c>
      <c r="H25" s="278">
        <v>1058</v>
      </c>
      <c r="I25" s="276">
        <v>1186</v>
      </c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79">
        <v>358</v>
      </c>
      <c r="C26" s="280">
        <v>358</v>
      </c>
      <c r="D26" s="281">
        <v>385</v>
      </c>
      <c r="E26" s="282">
        <v>429</v>
      </c>
      <c r="F26" s="280">
        <v>453</v>
      </c>
      <c r="G26" s="281">
        <v>530</v>
      </c>
      <c r="H26" s="282">
        <v>599</v>
      </c>
      <c r="I26" s="280">
        <v>675</v>
      </c>
      <c r="J26" s="281">
        <v>776</v>
      </c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67">
        <v>685</v>
      </c>
      <c r="C27" s="268">
        <v>685</v>
      </c>
      <c r="D27" s="269">
        <v>761</v>
      </c>
      <c r="E27" s="270">
        <v>825</v>
      </c>
      <c r="F27" s="268">
        <v>910</v>
      </c>
      <c r="G27" s="269">
        <v>1006</v>
      </c>
      <c r="H27" s="270">
        <v>1155</v>
      </c>
      <c r="I27" s="268">
        <v>1290</v>
      </c>
      <c r="J27" s="269">
        <v>1460</v>
      </c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71">
        <v>368</v>
      </c>
      <c r="C28" s="272">
        <v>368</v>
      </c>
      <c r="D28" s="273">
        <v>434</v>
      </c>
      <c r="E28" s="274">
        <v>451</v>
      </c>
      <c r="F28" s="272">
        <v>489</v>
      </c>
      <c r="G28" s="273">
        <v>559</v>
      </c>
      <c r="H28" s="274">
        <v>635</v>
      </c>
      <c r="I28" s="272">
        <v>718</v>
      </c>
      <c r="J28" s="273">
        <v>843</v>
      </c>
      <c r="K28" s="274">
        <v>913</v>
      </c>
      <c r="L28" s="272"/>
      <c r="M28" s="273"/>
      <c r="N28" s="274"/>
      <c r="O28" s="272"/>
      <c r="P28" s="273"/>
      <c r="Q28" s="274"/>
      <c r="R28" s="272"/>
      <c r="S28" s="271"/>
      <c r="T28" s="272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67">
        <v>725</v>
      </c>
      <c r="C29" s="268">
        <v>725</v>
      </c>
      <c r="D29" s="269">
        <v>830</v>
      </c>
      <c r="E29" s="270">
        <v>884</v>
      </c>
      <c r="F29" s="268">
        <v>989</v>
      </c>
      <c r="G29" s="269">
        <v>1089</v>
      </c>
      <c r="H29" s="270">
        <v>1243</v>
      </c>
      <c r="I29" s="268">
        <v>1391</v>
      </c>
      <c r="J29" s="269">
        <v>1589</v>
      </c>
      <c r="K29" s="270">
        <v>1744</v>
      </c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71">
        <v>394</v>
      </c>
      <c r="C30" s="272">
        <v>394</v>
      </c>
      <c r="D30" s="273">
        <v>440</v>
      </c>
      <c r="E30" s="274">
        <v>481</v>
      </c>
      <c r="F30" s="272">
        <v>523</v>
      </c>
      <c r="G30" s="273">
        <v>599</v>
      </c>
      <c r="H30" s="274">
        <v>679</v>
      </c>
      <c r="I30" s="272">
        <v>769</v>
      </c>
      <c r="J30" s="273">
        <v>864</v>
      </c>
      <c r="K30" s="274">
        <v>951</v>
      </c>
      <c r="L30" s="272">
        <v>1016</v>
      </c>
      <c r="M30" s="273"/>
      <c r="N30" s="274"/>
      <c r="O30" s="272"/>
      <c r="P30" s="273"/>
      <c r="Q30" s="274"/>
      <c r="R30" s="272"/>
      <c r="S30" s="271"/>
      <c r="T30" s="272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75">
        <v>773</v>
      </c>
      <c r="C31" s="276">
        <v>773</v>
      </c>
      <c r="D31" s="277">
        <v>863</v>
      </c>
      <c r="E31" s="278">
        <v>948</v>
      </c>
      <c r="F31" s="276">
        <v>1050</v>
      </c>
      <c r="G31" s="277">
        <v>1173</v>
      </c>
      <c r="H31" s="278">
        <v>1319</v>
      </c>
      <c r="I31" s="276">
        <v>1479</v>
      </c>
      <c r="J31" s="277">
        <v>1646</v>
      </c>
      <c r="K31" s="278">
        <v>1824</v>
      </c>
      <c r="L31" s="276">
        <v>1976</v>
      </c>
      <c r="M31" s="277"/>
      <c r="N31" s="278"/>
      <c r="O31" s="276"/>
      <c r="P31" s="277"/>
      <c r="Q31" s="278"/>
      <c r="R31" s="276"/>
      <c r="S31" s="275"/>
      <c r="T31" s="276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79">
        <v>419</v>
      </c>
      <c r="C32" s="280">
        <v>419</v>
      </c>
      <c r="D32" s="281">
        <v>464</v>
      </c>
      <c r="E32" s="282">
        <v>513</v>
      </c>
      <c r="F32" s="280">
        <v>560</v>
      </c>
      <c r="G32" s="281">
        <v>639</v>
      </c>
      <c r="H32" s="282">
        <v>724</v>
      </c>
      <c r="I32" s="280">
        <v>820</v>
      </c>
      <c r="J32" s="281">
        <v>921</v>
      </c>
      <c r="K32" s="282">
        <v>1003</v>
      </c>
      <c r="L32" s="280">
        <v>1080</v>
      </c>
      <c r="M32" s="281">
        <v>1166</v>
      </c>
      <c r="N32" s="282"/>
      <c r="O32" s="280"/>
      <c r="P32" s="281"/>
      <c r="Q32" s="282"/>
      <c r="R32" s="280"/>
      <c r="S32" s="279"/>
      <c r="T32" s="280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67">
        <v>819</v>
      </c>
      <c r="C33" s="268">
        <v>819</v>
      </c>
      <c r="D33" s="269">
        <v>919</v>
      </c>
      <c r="E33" s="270">
        <v>1016</v>
      </c>
      <c r="F33" s="268">
        <v>1119</v>
      </c>
      <c r="G33" s="269">
        <v>1258</v>
      </c>
      <c r="H33" s="270">
        <v>1398</v>
      </c>
      <c r="I33" s="268">
        <v>1565</v>
      </c>
      <c r="J33" s="269">
        <v>1744</v>
      </c>
      <c r="K33" s="270">
        <v>1915</v>
      </c>
      <c r="L33" s="268">
        <v>2110</v>
      </c>
      <c r="M33" s="269">
        <v>2282</v>
      </c>
      <c r="N33" s="270"/>
      <c r="O33" s="268"/>
      <c r="P33" s="269"/>
      <c r="Q33" s="270"/>
      <c r="R33" s="268"/>
      <c r="S33" s="267"/>
      <c r="T33" s="26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71">
        <v>444</v>
      </c>
      <c r="C34" s="272">
        <v>444</v>
      </c>
      <c r="D34" s="273">
        <v>491</v>
      </c>
      <c r="E34" s="274">
        <v>545</v>
      </c>
      <c r="F34" s="272">
        <v>594</v>
      </c>
      <c r="G34" s="273">
        <v>678</v>
      </c>
      <c r="H34" s="274">
        <v>769</v>
      </c>
      <c r="I34" s="272">
        <v>870</v>
      </c>
      <c r="J34" s="273">
        <v>978</v>
      </c>
      <c r="K34" s="274">
        <v>1046</v>
      </c>
      <c r="L34" s="272">
        <v>1144</v>
      </c>
      <c r="M34" s="273">
        <v>1238</v>
      </c>
      <c r="N34" s="274">
        <v>1333</v>
      </c>
      <c r="O34" s="272"/>
      <c r="P34" s="273"/>
      <c r="Q34" s="274"/>
      <c r="R34" s="272"/>
      <c r="S34" s="271"/>
      <c r="T34" s="272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67">
        <v>864</v>
      </c>
      <c r="C35" s="268">
        <v>864</v>
      </c>
      <c r="D35" s="269">
        <v>968</v>
      </c>
      <c r="E35" s="270">
        <v>1086</v>
      </c>
      <c r="F35" s="268">
        <v>1194</v>
      </c>
      <c r="G35" s="269">
        <v>1341</v>
      </c>
      <c r="H35" s="270">
        <v>1511</v>
      </c>
      <c r="I35" s="268">
        <v>1691</v>
      </c>
      <c r="J35" s="269">
        <v>1883</v>
      </c>
      <c r="K35" s="270">
        <v>2003</v>
      </c>
      <c r="L35" s="268">
        <v>2246</v>
      </c>
      <c r="M35" s="269">
        <v>2430</v>
      </c>
      <c r="N35" s="270">
        <v>2617</v>
      </c>
      <c r="O35" s="268"/>
      <c r="P35" s="269"/>
      <c r="Q35" s="270"/>
      <c r="R35" s="268"/>
      <c r="S35" s="267"/>
      <c r="T35" s="26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71">
        <v>471</v>
      </c>
      <c r="C36" s="272">
        <v>471</v>
      </c>
      <c r="D36" s="273">
        <v>520</v>
      </c>
      <c r="E36" s="274">
        <v>578</v>
      </c>
      <c r="F36" s="272">
        <v>629</v>
      </c>
      <c r="G36" s="273">
        <v>718</v>
      </c>
      <c r="H36" s="274">
        <v>814</v>
      </c>
      <c r="I36" s="272">
        <v>923</v>
      </c>
      <c r="J36" s="273">
        <v>1035</v>
      </c>
      <c r="K36" s="274">
        <v>1104</v>
      </c>
      <c r="L36" s="272">
        <v>1209</v>
      </c>
      <c r="M36" s="273">
        <v>1307</v>
      </c>
      <c r="N36" s="274">
        <v>1407</v>
      </c>
      <c r="O36" s="272">
        <v>1508</v>
      </c>
      <c r="P36" s="273"/>
      <c r="Q36" s="274"/>
      <c r="R36" s="272"/>
      <c r="S36" s="271"/>
      <c r="T36" s="272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75">
        <v>921</v>
      </c>
      <c r="C37" s="276">
        <v>921</v>
      </c>
      <c r="D37" s="277">
        <v>1030</v>
      </c>
      <c r="E37" s="278">
        <v>1156</v>
      </c>
      <c r="F37" s="276">
        <v>1270</v>
      </c>
      <c r="G37" s="277">
        <v>1428</v>
      </c>
      <c r="H37" s="278">
        <v>1606</v>
      </c>
      <c r="I37" s="276">
        <v>1801</v>
      </c>
      <c r="J37" s="277">
        <v>2001</v>
      </c>
      <c r="K37" s="278">
        <v>2123</v>
      </c>
      <c r="L37" s="276">
        <v>2384</v>
      </c>
      <c r="M37" s="277">
        <v>2584</v>
      </c>
      <c r="N37" s="278">
        <v>2783</v>
      </c>
      <c r="O37" s="276">
        <v>2981</v>
      </c>
      <c r="P37" s="277"/>
      <c r="Q37" s="278"/>
      <c r="R37" s="276"/>
      <c r="S37" s="275"/>
      <c r="T37" s="276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79">
        <v>498</v>
      </c>
      <c r="C38" s="280">
        <v>498</v>
      </c>
      <c r="D38" s="281">
        <v>550</v>
      </c>
      <c r="E38" s="282">
        <v>609</v>
      </c>
      <c r="F38" s="280">
        <v>661</v>
      </c>
      <c r="G38" s="281">
        <v>756</v>
      </c>
      <c r="H38" s="282">
        <v>859</v>
      </c>
      <c r="I38" s="280">
        <v>973</v>
      </c>
      <c r="J38" s="281">
        <v>1091</v>
      </c>
      <c r="K38" s="282">
        <v>1166</v>
      </c>
      <c r="L38" s="280">
        <v>1273</v>
      </c>
      <c r="M38" s="281">
        <v>1383</v>
      </c>
      <c r="N38" s="282">
        <v>1490</v>
      </c>
      <c r="O38" s="280">
        <v>1596</v>
      </c>
      <c r="P38" s="281">
        <v>1702</v>
      </c>
      <c r="Q38" s="282"/>
      <c r="R38" s="280"/>
      <c r="S38" s="279"/>
      <c r="T38" s="280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67">
        <v>968</v>
      </c>
      <c r="C39" s="268">
        <v>968</v>
      </c>
      <c r="D39" s="269">
        <v>1083</v>
      </c>
      <c r="E39" s="270">
        <v>1214</v>
      </c>
      <c r="F39" s="268">
        <v>1328</v>
      </c>
      <c r="G39" s="269">
        <v>1514</v>
      </c>
      <c r="H39" s="270">
        <v>1685</v>
      </c>
      <c r="I39" s="268">
        <v>1886</v>
      </c>
      <c r="J39" s="269">
        <v>2098</v>
      </c>
      <c r="K39" s="270">
        <v>2251</v>
      </c>
      <c r="L39" s="268">
        <v>2491</v>
      </c>
      <c r="M39" s="269">
        <v>2704</v>
      </c>
      <c r="N39" s="270">
        <v>2912</v>
      </c>
      <c r="O39" s="268">
        <v>3120</v>
      </c>
      <c r="P39" s="269">
        <v>3328</v>
      </c>
      <c r="Q39" s="270"/>
      <c r="R39" s="268"/>
      <c r="S39" s="267"/>
      <c r="T39" s="26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71">
        <v>525</v>
      </c>
      <c r="C40" s="272">
        <v>525</v>
      </c>
      <c r="D40" s="273">
        <v>573</v>
      </c>
      <c r="E40" s="274">
        <v>641</v>
      </c>
      <c r="F40" s="272">
        <v>698</v>
      </c>
      <c r="G40" s="273">
        <v>798</v>
      </c>
      <c r="H40" s="274">
        <v>906</v>
      </c>
      <c r="I40" s="272">
        <v>1024</v>
      </c>
      <c r="J40" s="273">
        <v>1149</v>
      </c>
      <c r="K40" s="274">
        <v>1225</v>
      </c>
      <c r="L40" s="272">
        <v>1335</v>
      </c>
      <c r="M40" s="273">
        <v>1448</v>
      </c>
      <c r="N40" s="274">
        <v>1559</v>
      </c>
      <c r="O40" s="272">
        <v>1670</v>
      </c>
      <c r="P40" s="273">
        <v>1782</v>
      </c>
      <c r="Q40" s="274">
        <v>1893</v>
      </c>
      <c r="R40" s="272"/>
      <c r="S40" s="271"/>
      <c r="T40" s="272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67">
        <v>1011</v>
      </c>
      <c r="C41" s="268">
        <v>1011</v>
      </c>
      <c r="D41" s="269">
        <v>1134</v>
      </c>
      <c r="E41" s="270">
        <v>1280</v>
      </c>
      <c r="F41" s="268">
        <v>1405</v>
      </c>
      <c r="G41" s="269">
        <v>1599</v>
      </c>
      <c r="H41" s="270">
        <v>1783</v>
      </c>
      <c r="I41" s="268">
        <v>2015</v>
      </c>
      <c r="J41" s="269">
        <v>2238</v>
      </c>
      <c r="K41" s="270">
        <v>2371</v>
      </c>
      <c r="L41" s="268">
        <v>2594</v>
      </c>
      <c r="M41" s="269">
        <v>2807</v>
      </c>
      <c r="N41" s="270">
        <v>3023</v>
      </c>
      <c r="O41" s="268">
        <v>3239</v>
      </c>
      <c r="P41" s="269">
        <v>3454</v>
      </c>
      <c r="Q41" s="270">
        <v>3670</v>
      </c>
      <c r="R41" s="268"/>
      <c r="S41" s="267"/>
      <c r="T41" s="26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71">
        <v>550</v>
      </c>
      <c r="C42" s="272">
        <v>550</v>
      </c>
      <c r="D42" s="273">
        <v>601</v>
      </c>
      <c r="E42" s="274">
        <v>673</v>
      </c>
      <c r="F42" s="272">
        <v>743</v>
      </c>
      <c r="G42" s="273">
        <v>838</v>
      </c>
      <c r="H42" s="274">
        <v>950</v>
      </c>
      <c r="I42" s="272">
        <v>1074</v>
      </c>
      <c r="J42" s="273">
        <v>1204</v>
      </c>
      <c r="K42" s="274">
        <v>1283</v>
      </c>
      <c r="L42" s="272">
        <v>1415</v>
      </c>
      <c r="M42" s="273">
        <v>1533</v>
      </c>
      <c r="N42" s="274">
        <v>1651</v>
      </c>
      <c r="O42" s="272">
        <v>1769</v>
      </c>
      <c r="P42" s="273">
        <v>1886</v>
      </c>
      <c r="Q42" s="274">
        <v>2004</v>
      </c>
      <c r="R42" s="272">
        <v>2122</v>
      </c>
      <c r="S42" s="271"/>
      <c r="T42" s="272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75">
        <v>1064</v>
      </c>
      <c r="C43" s="276">
        <v>1064</v>
      </c>
      <c r="D43" s="277">
        <v>1195</v>
      </c>
      <c r="E43" s="278">
        <v>1348</v>
      </c>
      <c r="F43" s="276">
        <v>1491</v>
      </c>
      <c r="G43" s="277">
        <v>1685</v>
      </c>
      <c r="H43" s="278">
        <v>1896</v>
      </c>
      <c r="I43" s="276">
        <v>2119</v>
      </c>
      <c r="J43" s="277">
        <v>2304</v>
      </c>
      <c r="K43" s="278">
        <v>2491</v>
      </c>
      <c r="L43" s="276">
        <v>2741</v>
      </c>
      <c r="M43" s="277">
        <v>2972</v>
      </c>
      <c r="N43" s="278">
        <v>3200</v>
      </c>
      <c r="O43" s="276">
        <v>3429</v>
      </c>
      <c r="P43" s="277">
        <v>3658</v>
      </c>
      <c r="Q43" s="278">
        <v>3886</v>
      </c>
      <c r="R43" s="276">
        <v>4115</v>
      </c>
      <c r="S43" s="275"/>
      <c r="T43" s="276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79">
        <v>575</v>
      </c>
      <c r="C44" s="280">
        <v>575</v>
      </c>
      <c r="D44" s="281">
        <v>629</v>
      </c>
      <c r="E44" s="282">
        <v>703</v>
      </c>
      <c r="F44" s="280">
        <v>776</v>
      </c>
      <c r="G44" s="281">
        <v>876</v>
      </c>
      <c r="H44" s="282">
        <v>995</v>
      </c>
      <c r="I44" s="280">
        <v>1121</v>
      </c>
      <c r="J44" s="281">
        <v>1255</v>
      </c>
      <c r="K44" s="282">
        <v>1340</v>
      </c>
      <c r="L44" s="280">
        <v>1483</v>
      </c>
      <c r="M44" s="281">
        <v>1606</v>
      </c>
      <c r="N44" s="282">
        <v>1729</v>
      </c>
      <c r="O44" s="280">
        <v>1853</v>
      </c>
      <c r="P44" s="281">
        <v>1976</v>
      </c>
      <c r="Q44" s="282">
        <v>2100</v>
      </c>
      <c r="R44" s="280">
        <v>2223</v>
      </c>
      <c r="S44" s="279">
        <v>2347</v>
      </c>
      <c r="T44" s="280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67">
        <v>1115</v>
      </c>
      <c r="C45" s="268">
        <v>1115</v>
      </c>
      <c r="D45" s="269">
        <v>1254</v>
      </c>
      <c r="E45" s="270">
        <v>1411</v>
      </c>
      <c r="F45" s="268">
        <v>1565</v>
      </c>
      <c r="G45" s="269">
        <v>1768</v>
      </c>
      <c r="H45" s="270">
        <v>1993</v>
      </c>
      <c r="I45" s="268">
        <v>2220</v>
      </c>
      <c r="J45" s="269">
        <v>2414</v>
      </c>
      <c r="K45" s="270">
        <v>2610</v>
      </c>
      <c r="L45" s="268">
        <v>2881</v>
      </c>
      <c r="M45" s="269">
        <v>3125</v>
      </c>
      <c r="N45" s="270">
        <v>3365</v>
      </c>
      <c r="O45" s="268">
        <v>3605</v>
      </c>
      <c r="P45" s="269">
        <v>3846</v>
      </c>
      <c r="Q45" s="270">
        <v>4086</v>
      </c>
      <c r="R45" s="268">
        <v>4326</v>
      </c>
      <c r="S45" s="267">
        <v>4567</v>
      </c>
      <c r="T45" s="26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71">
        <v>589</v>
      </c>
      <c r="C46" s="272">
        <v>589</v>
      </c>
      <c r="D46" s="273">
        <v>663</v>
      </c>
      <c r="E46" s="274">
        <v>730</v>
      </c>
      <c r="F46" s="272">
        <v>825</v>
      </c>
      <c r="G46" s="273">
        <v>924</v>
      </c>
      <c r="H46" s="274">
        <v>1045</v>
      </c>
      <c r="I46" s="272">
        <v>1158</v>
      </c>
      <c r="J46" s="273">
        <v>1288</v>
      </c>
      <c r="K46" s="274">
        <v>1411</v>
      </c>
      <c r="L46" s="272">
        <v>1560</v>
      </c>
      <c r="M46" s="273">
        <v>1690</v>
      </c>
      <c r="N46" s="274">
        <v>1820</v>
      </c>
      <c r="O46" s="272">
        <v>1950</v>
      </c>
      <c r="P46" s="273">
        <v>2080</v>
      </c>
      <c r="Q46" s="274">
        <v>2210</v>
      </c>
      <c r="R46" s="272">
        <v>2340</v>
      </c>
      <c r="S46" s="271">
        <v>2470</v>
      </c>
      <c r="T46" s="272">
        <v>2600</v>
      </c>
      <c r="U46" s="257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67">
        <v>1144</v>
      </c>
      <c r="C47" s="268">
        <v>1144</v>
      </c>
      <c r="D47" s="269">
        <v>1318</v>
      </c>
      <c r="E47" s="270">
        <v>1475</v>
      </c>
      <c r="F47" s="268">
        <v>1654</v>
      </c>
      <c r="G47" s="269">
        <v>1863</v>
      </c>
      <c r="H47" s="270">
        <v>2093</v>
      </c>
      <c r="I47" s="268">
        <v>2315</v>
      </c>
      <c r="J47" s="269">
        <v>2505</v>
      </c>
      <c r="K47" s="270">
        <v>2748</v>
      </c>
      <c r="L47" s="268">
        <v>2996</v>
      </c>
      <c r="M47" s="269">
        <v>3250</v>
      </c>
      <c r="N47" s="270">
        <v>3500</v>
      </c>
      <c r="O47" s="268">
        <v>3750</v>
      </c>
      <c r="P47" s="269">
        <v>4000</v>
      </c>
      <c r="Q47" s="270">
        <v>4250</v>
      </c>
      <c r="R47" s="268">
        <v>4500</v>
      </c>
      <c r="S47" s="267">
        <v>4750</v>
      </c>
      <c r="T47" s="268">
        <v>5000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71">
        <v>613</v>
      </c>
      <c r="C48" s="272">
        <v>613</v>
      </c>
      <c r="D48" s="273">
        <v>691</v>
      </c>
      <c r="E48" s="274">
        <v>761</v>
      </c>
      <c r="F48" s="272">
        <v>859</v>
      </c>
      <c r="G48" s="273">
        <v>961</v>
      </c>
      <c r="H48" s="274">
        <v>1089</v>
      </c>
      <c r="I48" s="272">
        <v>1205</v>
      </c>
      <c r="J48" s="273">
        <v>1341</v>
      </c>
      <c r="K48" s="274">
        <v>1473</v>
      </c>
      <c r="L48" s="272">
        <v>1638</v>
      </c>
      <c r="M48" s="273">
        <v>1775</v>
      </c>
      <c r="N48" s="274">
        <v>1911</v>
      </c>
      <c r="O48" s="272">
        <v>2048</v>
      </c>
      <c r="P48" s="273">
        <v>2184</v>
      </c>
      <c r="Q48" s="274">
        <v>2321</v>
      </c>
      <c r="R48" s="272">
        <v>2457</v>
      </c>
      <c r="S48" s="271">
        <v>2594</v>
      </c>
      <c r="T48" s="272">
        <v>2730</v>
      </c>
      <c r="U48" s="257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75">
        <v>1194</v>
      </c>
      <c r="C49" s="276">
        <v>1194</v>
      </c>
      <c r="D49" s="277">
        <v>1363</v>
      </c>
      <c r="E49" s="278">
        <v>1543</v>
      </c>
      <c r="F49" s="276">
        <v>1715</v>
      </c>
      <c r="G49" s="277">
        <v>1944</v>
      </c>
      <c r="H49" s="278">
        <v>2188</v>
      </c>
      <c r="I49" s="276">
        <v>2418</v>
      </c>
      <c r="J49" s="277">
        <v>2614</v>
      </c>
      <c r="K49" s="278">
        <v>2875</v>
      </c>
      <c r="L49" s="276">
        <v>3144</v>
      </c>
      <c r="M49" s="277">
        <v>3413</v>
      </c>
      <c r="N49" s="278">
        <v>3675</v>
      </c>
      <c r="O49" s="276">
        <v>3938</v>
      </c>
      <c r="P49" s="277">
        <v>4200</v>
      </c>
      <c r="Q49" s="278">
        <v>4463</v>
      </c>
      <c r="R49" s="276">
        <v>4725</v>
      </c>
      <c r="S49" s="275">
        <v>4988</v>
      </c>
      <c r="T49" s="276">
        <v>5250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79">
        <v>639</v>
      </c>
      <c r="C50" s="280">
        <v>639</v>
      </c>
      <c r="D50" s="281">
        <v>720</v>
      </c>
      <c r="E50" s="282">
        <v>793</v>
      </c>
      <c r="F50" s="280">
        <v>894</v>
      </c>
      <c r="G50" s="281">
        <v>1001</v>
      </c>
      <c r="H50" s="282">
        <v>1133</v>
      </c>
      <c r="I50" s="280">
        <v>1255</v>
      </c>
      <c r="J50" s="281">
        <v>1394</v>
      </c>
      <c r="K50" s="282">
        <v>1529</v>
      </c>
      <c r="L50" s="280">
        <v>1706</v>
      </c>
      <c r="M50" s="281">
        <v>1845</v>
      </c>
      <c r="N50" s="282">
        <v>1987</v>
      </c>
      <c r="O50" s="280">
        <v>2129</v>
      </c>
      <c r="P50" s="281">
        <v>2270</v>
      </c>
      <c r="Q50" s="282">
        <v>2412</v>
      </c>
      <c r="R50" s="280">
        <v>2554</v>
      </c>
      <c r="S50" s="279">
        <v>2696</v>
      </c>
      <c r="T50" s="280">
        <v>2838</v>
      </c>
      <c r="U50" s="257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67">
        <v>1248</v>
      </c>
      <c r="C51" s="268">
        <v>1248</v>
      </c>
      <c r="D51" s="269">
        <v>1408</v>
      </c>
      <c r="E51" s="270">
        <v>1610</v>
      </c>
      <c r="F51" s="268">
        <v>1801</v>
      </c>
      <c r="G51" s="269">
        <v>2030</v>
      </c>
      <c r="H51" s="270">
        <v>2281</v>
      </c>
      <c r="I51" s="268">
        <v>2524</v>
      </c>
      <c r="J51" s="269">
        <v>2726</v>
      </c>
      <c r="K51" s="270">
        <v>2994</v>
      </c>
      <c r="L51" s="268">
        <v>3276</v>
      </c>
      <c r="M51" s="269">
        <v>3546</v>
      </c>
      <c r="N51" s="270">
        <v>3819</v>
      </c>
      <c r="O51" s="268">
        <v>4092</v>
      </c>
      <c r="P51" s="269">
        <v>4365</v>
      </c>
      <c r="Q51" s="270">
        <v>4638</v>
      </c>
      <c r="R51" s="268">
        <v>4910</v>
      </c>
      <c r="S51" s="267">
        <v>5183</v>
      </c>
      <c r="T51" s="268">
        <v>5456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71">
        <v>661</v>
      </c>
      <c r="C52" s="272">
        <v>661</v>
      </c>
      <c r="D52" s="273">
        <v>748</v>
      </c>
      <c r="E52" s="274">
        <v>824</v>
      </c>
      <c r="F52" s="272">
        <v>929</v>
      </c>
      <c r="G52" s="273">
        <v>1039</v>
      </c>
      <c r="H52" s="274">
        <v>1176</v>
      </c>
      <c r="I52" s="272">
        <v>1303</v>
      </c>
      <c r="J52" s="273">
        <v>1448</v>
      </c>
      <c r="K52" s="274">
        <v>1585</v>
      </c>
      <c r="L52" s="272">
        <v>1768</v>
      </c>
      <c r="M52" s="273">
        <v>1914</v>
      </c>
      <c r="N52" s="274">
        <v>2061</v>
      </c>
      <c r="O52" s="272">
        <v>2208</v>
      </c>
      <c r="P52" s="273">
        <v>2355</v>
      </c>
      <c r="Q52" s="274">
        <v>2502</v>
      </c>
      <c r="R52" s="272">
        <v>2650</v>
      </c>
      <c r="S52" s="271">
        <v>2797</v>
      </c>
      <c r="T52" s="272">
        <v>2944</v>
      </c>
      <c r="U52" s="257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67">
        <v>1295</v>
      </c>
      <c r="C53" s="268">
        <v>1295</v>
      </c>
      <c r="D53" s="269">
        <v>1466</v>
      </c>
      <c r="E53" s="270">
        <v>1665</v>
      </c>
      <c r="F53" s="268">
        <v>1878</v>
      </c>
      <c r="G53" s="269">
        <v>2111</v>
      </c>
      <c r="H53" s="270">
        <v>2376</v>
      </c>
      <c r="I53" s="268">
        <v>2626</v>
      </c>
      <c r="J53" s="269">
        <v>2839</v>
      </c>
      <c r="K53" s="270">
        <v>3111</v>
      </c>
      <c r="L53" s="268">
        <v>3403</v>
      </c>
      <c r="M53" s="269">
        <v>3678</v>
      </c>
      <c r="N53" s="270">
        <v>3961</v>
      </c>
      <c r="O53" s="268">
        <v>4244</v>
      </c>
      <c r="P53" s="269">
        <v>4526</v>
      </c>
      <c r="Q53" s="270">
        <v>4809</v>
      </c>
      <c r="R53" s="268">
        <v>5092</v>
      </c>
      <c r="S53" s="267">
        <v>5375</v>
      </c>
      <c r="T53" s="268">
        <v>5658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71">
        <v>688</v>
      </c>
      <c r="C54" s="272">
        <v>688</v>
      </c>
      <c r="D54" s="273">
        <v>776</v>
      </c>
      <c r="E54" s="274">
        <v>855</v>
      </c>
      <c r="F54" s="272">
        <v>963</v>
      </c>
      <c r="G54" s="273">
        <v>1090</v>
      </c>
      <c r="H54" s="274">
        <v>1220</v>
      </c>
      <c r="I54" s="272">
        <v>1371</v>
      </c>
      <c r="J54" s="273">
        <v>1524</v>
      </c>
      <c r="K54" s="274">
        <v>1676</v>
      </c>
      <c r="L54" s="272">
        <v>1833</v>
      </c>
      <c r="M54" s="273">
        <v>1981</v>
      </c>
      <c r="N54" s="274">
        <v>2134</v>
      </c>
      <c r="O54" s="272">
        <v>2286</v>
      </c>
      <c r="P54" s="273">
        <v>2438</v>
      </c>
      <c r="Q54" s="274">
        <v>2591</v>
      </c>
      <c r="R54" s="272">
        <v>2743</v>
      </c>
      <c r="S54" s="271">
        <v>2896</v>
      </c>
      <c r="T54" s="272">
        <v>3048</v>
      </c>
      <c r="U54" s="257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75">
        <v>1349</v>
      </c>
      <c r="C55" s="276">
        <v>1349</v>
      </c>
      <c r="D55" s="277">
        <v>1526</v>
      </c>
      <c r="E55" s="278">
        <v>1710</v>
      </c>
      <c r="F55" s="276">
        <v>1925</v>
      </c>
      <c r="G55" s="277">
        <v>2180</v>
      </c>
      <c r="H55" s="278">
        <v>2440</v>
      </c>
      <c r="I55" s="276">
        <v>2743</v>
      </c>
      <c r="J55" s="277">
        <v>2974</v>
      </c>
      <c r="K55" s="278">
        <v>3265</v>
      </c>
      <c r="L55" s="276">
        <v>3535</v>
      </c>
      <c r="M55" s="277">
        <v>3822</v>
      </c>
      <c r="N55" s="278">
        <v>4116</v>
      </c>
      <c r="O55" s="276">
        <v>4410</v>
      </c>
      <c r="P55" s="277">
        <v>4704</v>
      </c>
      <c r="Q55" s="278">
        <v>4998</v>
      </c>
      <c r="R55" s="276">
        <v>5292</v>
      </c>
      <c r="S55" s="275">
        <v>5586</v>
      </c>
      <c r="T55" s="276">
        <v>5880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79">
        <v>688</v>
      </c>
      <c r="C56" s="280">
        <v>716</v>
      </c>
      <c r="D56" s="281">
        <v>810</v>
      </c>
      <c r="E56" s="282">
        <v>894</v>
      </c>
      <c r="F56" s="280">
        <v>1005</v>
      </c>
      <c r="G56" s="281">
        <v>1138</v>
      </c>
      <c r="H56" s="282">
        <v>1270</v>
      </c>
      <c r="I56" s="280">
        <v>1429</v>
      </c>
      <c r="J56" s="281">
        <v>1588</v>
      </c>
      <c r="K56" s="282">
        <v>1746</v>
      </c>
      <c r="L56" s="280">
        <v>1905</v>
      </c>
      <c r="M56" s="281">
        <v>2064</v>
      </c>
      <c r="N56" s="282">
        <v>2223</v>
      </c>
      <c r="O56" s="280">
        <v>2381</v>
      </c>
      <c r="P56" s="281">
        <v>2540</v>
      </c>
      <c r="Q56" s="282">
        <v>2699</v>
      </c>
      <c r="R56" s="280">
        <v>2858</v>
      </c>
      <c r="S56" s="279">
        <v>3016</v>
      </c>
      <c r="T56" s="280">
        <v>3175</v>
      </c>
      <c r="U56" s="257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67">
        <v>1350</v>
      </c>
      <c r="C57" s="268">
        <v>1406</v>
      </c>
      <c r="D57" s="269">
        <v>1590</v>
      </c>
      <c r="E57" s="270">
        <v>1788</v>
      </c>
      <c r="F57" s="268">
        <v>2010</v>
      </c>
      <c r="G57" s="269">
        <v>2275</v>
      </c>
      <c r="H57" s="270">
        <v>2540</v>
      </c>
      <c r="I57" s="268">
        <v>2858</v>
      </c>
      <c r="J57" s="269">
        <v>3100</v>
      </c>
      <c r="K57" s="270">
        <v>3396</v>
      </c>
      <c r="L57" s="268">
        <v>3675</v>
      </c>
      <c r="M57" s="269">
        <v>3981</v>
      </c>
      <c r="N57" s="270">
        <v>4288</v>
      </c>
      <c r="O57" s="268">
        <v>4594</v>
      </c>
      <c r="P57" s="269">
        <v>4900</v>
      </c>
      <c r="Q57" s="270">
        <v>5206</v>
      </c>
      <c r="R57" s="268">
        <v>5513</v>
      </c>
      <c r="S57" s="267">
        <v>5819</v>
      </c>
      <c r="T57" s="268">
        <v>6125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1" t="s">
        <v>131</v>
      </c>
      <c r="B58" s="271">
        <v>715</v>
      </c>
      <c r="C58" s="272">
        <v>745</v>
      </c>
      <c r="D58" s="273">
        <v>842</v>
      </c>
      <c r="E58" s="274">
        <v>930</v>
      </c>
      <c r="F58" s="272">
        <v>1045</v>
      </c>
      <c r="G58" s="273">
        <v>1183</v>
      </c>
      <c r="H58" s="274">
        <v>1321</v>
      </c>
      <c r="I58" s="272">
        <v>1486</v>
      </c>
      <c r="J58" s="273">
        <v>1651</v>
      </c>
      <c r="K58" s="274">
        <v>1816</v>
      </c>
      <c r="L58" s="272">
        <v>1981</v>
      </c>
      <c r="M58" s="273">
        <v>2146</v>
      </c>
      <c r="N58" s="274">
        <v>2311</v>
      </c>
      <c r="O58" s="272">
        <v>2477</v>
      </c>
      <c r="P58" s="273">
        <v>2642</v>
      </c>
      <c r="Q58" s="274">
        <v>2807</v>
      </c>
      <c r="R58" s="272">
        <v>2972</v>
      </c>
      <c r="S58" s="271">
        <v>3137</v>
      </c>
      <c r="T58" s="272">
        <v>3302</v>
      </c>
      <c r="U58" s="257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67">
        <v>1404</v>
      </c>
      <c r="C59" s="268">
        <v>1463</v>
      </c>
      <c r="D59" s="269">
        <v>1654</v>
      </c>
      <c r="E59" s="270">
        <v>1859</v>
      </c>
      <c r="F59" s="268">
        <v>2090</v>
      </c>
      <c r="G59" s="269">
        <v>2366</v>
      </c>
      <c r="H59" s="270">
        <v>2642</v>
      </c>
      <c r="I59" s="268">
        <v>2972</v>
      </c>
      <c r="J59" s="269">
        <v>3224</v>
      </c>
      <c r="K59" s="270">
        <v>3532</v>
      </c>
      <c r="L59" s="268">
        <v>3822</v>
      </c>
      <c r="M59" s="269">
        <v>4141</v>
      </c>
      <c r="N59" s="270">
        <v>4459</v>
      </c>
      <c r="O59" s="268">
        <v>4778</v>
      </c>
      <c r="P59" s="269">
        <v>5096</v>
      </c>
      <c r="Q59" s="270">
        <v>5415</v>
      </c>
      <c r="R59" s="268">
        <v>5733</v>
      </c>
      <c r="S59" s="267">
        <v>6052</v>
      </c>
      <c r="T59" s="268">
        <v>6370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71">
        <v>743</v>
      </c>
      <c r="C60" s="272">
        <v>774</v>
      </c>
      <c r="D60" s="273">
        <v>875</v>
      </c>
      <c r="E60" s="274">
        <v>965</v>
      </c>
      <c r="F60" s="272">
        <v>1085</v>
      </c>
      <c r="G60" s="273">
        <v>1229</v>
      </c>
      <c r="H60" s="274">
        <v>1372</v>
      </c>
      <c r="I60" s="272">
        <v>1543</v>
      </c>
      <c r="J60" s="273">
        <v>1715</v>
      </c>
      <c r="K60" s="274">
        <v>1886</v>
      </c>
      <c r="L60" s="272">
        <v>2057</v>
      </c>
      <c r="M60" s="273">
        <v>2229</v>
      </c>
      <c r="N60" s="274">
        <v>2400</v>
      </c>
      <c r="O60" s="272">
        <v>2572</v>
      </c>
      <c r="P60" s="273">
        <v>2743</v>
      </c>
      <c r="Q60" s="274">
        <v>2915</v>
      </c>
      <c r="R60" s="272">
        <v>3086</v>
      </c>
      <c r="S60" s="271">
        <v>3258</v>
      </c>
      <c r="T60" s="272">
        <v>3429</v>
      </c>
      <c r="U60" s="257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75">
        <v>1458</v>
      </c>
      <c r="C61" s="276">
        <v>1519</v>
      </c>
      <c r="D61" s="277">
        <v>1717</v>
      </c>
      <c r="E61" s="278">
        <v>1931</v>
      </c>
      <c r="F61" s="276">
        <v>2171</v>
      </c>
      <c r="G61" s="277">
        <v>2457</v>
      </c>
      <c r="H61" s="278">
        <v>2743</v>
      </c>
      <c r="I61" s="276">
        <v>3086</v>
      </c>
      <c r="J61" s="277">
        <v>3348</v>
      </c>
      <c r="K61" s="278">
        <v>3668</v>
      </c>
      <c r="L61" s="276">
        <v>3969</v>
      </c>
      <c r="M61" s="277">
        <v>4300</v>
      </c>
      <c r="N61" s="278">
        <v>4631</v>
      </c>
      <c r="O61" s="276">
        <v>4961</v>
      </c>
      <c r="P61" s="277">
        <v>5292</v>
      </c>
      <c r="Q61" s="278">
        <v>5623</v>
      </c>
      <c r="R61" s="276">
        <v>5954</v>
      </c>
      <c r="S61" s="275">
        <v>6284</v>
      </c>
      <c r="T61" s="276">
        <v>6615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79">
        <v>770</v>
      </c>
      <c r="C62" s="280">
        <v>802</v>
      </c>
      <c r="D62" s="281">
        <v>907</v>
      </c>
      <c r="E62" s="282">
        <v>1001</v>
      </c>
      <c r="F62" s="280">
        <v>1126</v>
      </c>
      <c r="G62" s="281">
        <v>1274</v>
      </c>
      <c r="H62" s="282">
        <v>1422</v>
      </c>
      <c r="I62" s="280">
        <v>1600</v>
      </c>
      <c r="J62" s="281">
        <v>1778</v>
      </c>
      <c r="K62" s="282">
        <v>1956</v>
      </c>
      <c r="L62" s="280">
        <v>2134</v>
      </c>
      <c r="M62" s="281">
        <v>2311</v>
      </c>
      <c r="N62" s="282">
        <v>2489</v>
      </c>
      <c r="O62" s="280">
        <v>2667</v>
      </c>
      <c r="P62" s="281">
        <v>2845</v>
      </c>
      <c r="Q62" s="282">
        <v>3023</v>
      </c>
      <c r="R62" s="280">
        <v>3200</v>
      </c>
      <c r="S62" s="279">
        <v>3378</v>
      </c>
      <c r="T62" s="280">
        <v>3556</v>
      </c>
      <c r="U62" s="257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67">
        <v>1512</v>
      </c>
      <c r="C63" s="268">
        <v>1575</v>
      </c>
      <c r="D63" s="269">
        <v>1781</v>
      </c>
      <c r="E63" s="270">
        <v>2002</v>
      </c>
      <c r="F63" s="268">
        <v>2251</v>
      </c>
      <c r="G63" s="269">
        <v>2548</v>
      </c>
      <c r="H63" s="270">
        <v>2845</v>
      </c>
      <c r="I63" s="268">
        <v>3200</v>
      </c>
      <c r="J63" s="269">
        <v>3472</v>
      </c>
      <c r="K63" s="270">
        <v>3804</v>
      </c>
      <c r="L63" s="268">
        <v>4116</v>
      </c>
      <c r="M63" s="269">
        <v>4459</v>
      </c>
      <c r="N63" s="270">
        <v>4802</v>
      </c>
      <c r="O63" s="268">
        <v>5145</v>
      </c>
      <c r="P63" s="269">
        <v>5488</v>
      </c>
      <c r="Q63" s="270">
        <v>5831</v>
      </c>
      <c r="R63" s="268">
        <v>6174</v>
      </c>
      <c r="S63" s="267">
        <v>6517</v>
      </c>
      <c r="T63" s="268">
        <v>6860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71">
        <v>798</v>
      </c>
      <c r="C64" s="272">
        <v>831</v>
      </c>
      <c r="D64" s="273">
        <v>940</v>
      </c>
      <c r="E64" s="274">
        <v>1037</v>
      </c>
      <c r="F64" s="272">
        <v>1166</v>
      </c>
      <c r="G64" s="273">
        <v>1320</v>
      </c>
      <c r="H64" s="274">
        <v>1473</v>
      </c>
      <c r="I64" s="272">
        <v>1657</v>
      </c>
      <c r="J64" s="273">
        <v>1842</v>
      </c>
      <c r="K64" s="274">
        <v>2026</v>
      </c>
      <c r="L64" s="272">
        <v>2210</v>
      </c>
      <c r="M64" s="273">
        <v>2394</v>
      </c>
      <c r="N64" s="274">
        <v>2578</v>
      </c>
      <c r="O64" s="272">
        <v>2762</v>
      </c>
      <c r="P64" s="273">
        <v>2946</v>
      </c>
      <c r="Q64" s="274">
        <v>3131</v>
      </c>
      <c r="R64" s="272">
        <v>3315</v>
      </c>
      <c r="S64" s="271">
        <v>3499</v>
      </c>
      <c r="T64" s="272">
        <v>3683</v>
      </c>
      <c r="U64" s="257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67">
        <v>1566</v>
      </c>
      <c r="C65" s="268">
        <v>1631</v>
      </c>
      <c r="D65" s="269">
        <v>1844</v>
      </c>
      <c r="E65" s="270">
        <v>2074</v>
      </c>
      <c r="F65" s="268">
        <v>2332</v>
      </c>
      <c r="G65" s="269">
        <v>2639</v>
      </c>
      <c r="H65" s="270">
        <v>2946</v>
      </c>
      <c r="I65" s="268">
        <v>3315</v>
      </c>
      <c r="J65" s="269">
        <v>3596</v>
      </c>
      <c r="K65" s="270">
        <v>3940</v>
      </c>
      <c r="L65" s="268">
        <v>4263</v>
      </c>
      <c r="M65" s="269">
        <v>4618</v>
      </c>
      <c r="N65" s="270">
        <v>4974</v>
      </c>
      <c r="O65" s="268">
        <v>5329</v>
      </c>
      <c r="P65" s="269">
        <v>5684</v>
      </c>
      <c r="Q65" s="270">
        <v>6039</v>
      </c>
      <c r="R65" s="268">
        <v>6395</v>
      </c>
      <c r="S65" s="267">
        <v>6750</v>
      </c>
      <c r="T65" s="268">
        <v>7105</v>
      </c>
    </row>
    <row r="66" spans="1:42" x14ac:dyDescent="0.15">
      <c r="A66" s="231" t="s">
        <v>135</v>
      </c>
      <c r="B66" s="271">
        <v>825</v>
      </c>
      <c r="C66" s="272">
        <v>860</v>
      </c>
      <c r="D66" s="273">
        <v>972</v>
      </c>
      <c r="E66" s="274">
        <v>1073</v>
      </c>
      <c r="F66" s="272">
        <v>1206</v>
      </c>
      <c r="G66" s="273">
        <v>1365</v>
      </c>
      <c r="H66" s="274">
        <v>1524</v>
      </c>
      <c r="I66" s="272">
        <v>1715</v>
      </c>
      <c r="J66" s="273">
        <v>1905</v>
      </c>
      <c r="K66" s="274">
        <v>2096</v>
      </c>
      <c r="L66" s="272">
        <v>2286</v>
      </c>
      <c r="M66" s="273">
        <v>2477</v>
      </c>
      <c r="N66" s="274">
        <v>2667</v>
      </c>
      <c r="O66" s="272">
        <v>2858</v>
      </c>
      <c r="P66" s="273">
        <v>3048</v>
      </c>
      <c r="Q66" s="274">
        <v>3239</v>
      </c>
      <c r="R66" s="272">
        <v>3429</v>
      </c>
      <c r="S66" s="271">
        <v>3620</v>
      </c>
      <c r="T66" s="272">
        <v>3810</v>
      </c>
      <c r="U66" s="257"/>
    </row>
    <row r="67" spans="1:42" x14ac:dyDescent="0.15">
      <c r="A67" s="233">
        <v>1500</v>
      </c>
      <c r="B67" s="275">
        <v>1620</v>
      </c>
      <c r="C67" s="276">
        <v>1688</v>
      </c>
      <c r="D67" s="277">
        <v>1908</v>
      </c>
      <c r="E67" s="278">
        <v>2145</v>
      </c>
      <c r="F67" s="276">
        <v>2412</v>
      </c>
      <c r="G67" s="277">
        <v>2730</v>
      </c>
      <c r="H67" s="278">
        <v>3048</v>
      </c>
      <c r="I67" s="276">
        <v>3429</v>
      </c>
      <c r="J67" s="277">
        <v>3720</v>
      </c>
      <c r="K67" s="278">
        <v>4076</v>
      </c>
      <c r="L67" s="276">
        <v>4410</v>
      </c>
      <c r="M67" s="277">
        <v>4778</v>
      </c>
      <c r="N67" s="278">
        <v>5145</v>
      </c>
      <c r="O67" s="276">
        <v>5513</v>
      </c>
      <c r="P67" s="277">
        <v>5880</v>
      </c>
      <c r="Q67" s="278">
        <v>6248</v>
      </c>
      <c r="R67" s="276">
        <v>6615</v>
      </c>
      <c r="S67" s="275">
        <v>6983</v>
      </c>
      <c r="T67" s="276">
        <v>7350</v>
      </c>
    </row>
    <row r="68" spans="1:42" x14ac:dyDescent="0.15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</row>
    <row r="69" spans="1:42" x14ac:dyDescent="0.15">
      <c r="A69" s="194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>ROUND(W76*$T$76,0)</f>
        <v>173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1.25</v>
      </c>
      <c r="U76" s="188"/>
      <c r="V76" s="203">
        <v>4</v>
      </c>
      <c r="W76" s="207">
        <v>138</v>
      </c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 t="shared" ref="B77:B133" si="0">ROUND(W77*$T$76,0)</f>
        <v>345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>
        <f>W76+B147</f>
        <v>276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173</v>
      </c>
      <c r="C78" s="212">
        <f>ROUND(X78*$T$76,0)</f>
        <v>173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>
        <v>138</v>
      </c>
      <c r="X78" s="214">
        <v>138</v>
      </c>
      <c r="Y78" s="214"/>
      <c r="Z78" s="214"/>
      <c r="AA78" s="214"/>
      <c r="AB78" s="214"/>
      <c r="AC78" s="214"/>
      <c r="AD78" s="214"/>
      <c r="AE78" s="214"/>
      <c r="AF78" s="214"/>
      <c r="AG78" s="214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345</v>
      </c>
      <c r="C79" s="209">
        <f t="shared" ref="C79:C133" si="1">ROUND(X79*$T$76,0)</f>
        <v>345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W78+B149</f>
        <v>276</v>
      </c>
      <c r="X79" s="214">
        <f>X78+C149</f>
        <v>276</v>
      </c>
      <c r="Y79" s="214"/>
      <c r="Z79" s="214"/>
      <c r="AA79" s="214"/>
      <c r="AB79" s="214"/>
      <c r="AC79" s="214"/>
      <c r="AD79" s="214"/>
      <c r="AE79" s="214"/>
      <c r="AF79" s="214"/>
      <c r="AG79" s="214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199</v>
      </c>
      <c r="C80" s="212">
        <f t="shared" si="1"/>
        <v>199</v>
      </c>
      <c r="D80" s="212">
        <f>ROUND(Y80*$T$76,0)</f>
        <v>211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>
        <v>159</v>
      </c>
      <c r="X80" s="214">
        <v>159</v>
      </c>
      <c r="Y80" s="214">
        <v>169</v>
      </c>
      <c r="Z80" s="214"/>
      <c r="AA80" s="214"/>
      <c r="AB80" s="214"/>
      <c r="AC80" s="214"/>
      <c r="AD80" s="214"/>
      <c r="AE80" s="214"/>
      <c r="AF80" s="214"/>
      <c r="AG80" s="214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395</v>
      </c>
      <c r="C81" s="209">
        <f t="shared" si="1"/>
        <v>395</v>
      </c>
      <c r="D81" s="209">
        <f t="shared" ref="D81:D133" si="2">ROUND(Y81*$T$76,0)</f>
        <v>421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W80+B151</f>
        <v>316</v>
      </c>
      <c r="X81" s="214">
        <f>X80+C151</f>
        <v>316</v>
      </c>
      <c r="Y81" s="214">
        <f>Y80+D151</f>
        <v>337</v>
      </c>
      <c r="Z81" s="214"/>
      <c r="AA81" s="214"/>
      <c r="AB81" s="214"/>
      <c r="AC81" s="214"/>
      <c r="AD81" s="214"/>
      <c r="AE81" s="214"/>
      <c r="AF81" s="214"/>
      <c r="AG81" s="214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219</v>
      </c>
      <c r="C82" s="212">
        <f t="shared" si="1"/>
        <v>219</v>
      </c>
      <c r="D82" s="212">
        <f t="shared" si="2"/>
        <v>249</v>
      </c>
      <c r="E82" s="212">
        <f>ROUND(Z82*$T$76,0)</f>
        <v>258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>
        <v>175</v>
      </c>
      <c r="X82" s="214">
        <v>175</v>
      </c>
      <c r="Y82" s="214">
        <v>199</v>
      </c>
      <c r="Z82" s="214">
        <v>206</v>
      </c>
      <c r="AA82" s="214"/>
      <c r="AB82" s="214"/>
      <c r="AC82" s="214"/>
      <c r="AD82" s="214"/>
      <c r="AE82" s="214"/>
      <c r="AF82" s="214"/>
      <c r="AG82" s="214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438</v>
      </c>
      <c r="C83" s="209">
        <f t="shared" si="1"/>
        <v>438</v>
      </c>
      <c r="D83" s="209">
        <f t="shared" si="2"/>
        <v>479</v>
      </c>
      <c r="E83" s="209">
        <f t="shared" ref="E83:E133" si="3">ROUND(Z83*$T$76,0)</f>
        <v>504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W82+B153</f>
        <v>350</v>
      </c>
      <c r="X83" s="214">
        <f>X82+C153</f>
        <v>350</v>
      </c>
      <c r="Y83" s="214">
        <f>Y82+D153</f>
        <v>383</v>
      </c>
      <c r="Z83" s="214">
        <f>Z82+E153</f>
        <v>403</v>
      </c>
      <c r="AA83" s="214"/>
      <c r="AB83" s="214"/>
      <c r="AC83" s="214"/>
      <c r="AD83" s="214"/>
      <c r="AE83" s="214"/>
      <c r="AF83" s="214"/>
      <c r="AG83" s="214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243</v>
      </c>
      <c r="C84" s="212">
        <f t="shared" si="1"/>
        <v>243</v>
      </c>
      <c r="D84" s="212">
        <f t="shared" si="2"/>
        <v>274</v>
      </c>
      <c r="E84" s="212">
        <f t="shared" si="3"/>
        <v>291</v>
      </c>
      <c r="F84" s="212">
        <f>ROUND(AA84*$T$76,0)</f>
        <v>313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>
        <v>194</v>
      </c>
      <c r="X84" s="214">
        <v>194</v>
      </c>
      <c r="Y84" s="214">
        <v>219</v>
      </c>
      <c r="Z84" s="214">
        <v>233</v>
      </c>
      <c r="AA84" s="214">
        <v>250</v>
      </c>
      <c r="AB84" s="214"/>
      <c r="AC84" s="214"/>
      <c r="AD84" s="214"/>
      <c r="AE84" s="214"/>
      <c r="AF84" s="214"/>
      <c r="AG84" s="214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480</v>
      </c>
      <c r="C85" s="216">
        <f t="shared" si="1"/>
        <v>480</v>
      </c>
      <c r="D85" s="216">
        <f t="shared" si="2"/>
        <v>539</v>
      </c>
      <c r="E85" s="216">
        <f t="shared" si="3"/>
        <v>568</v>
      </c>
      <c r="F85" s="216">
        <f t="shared" ref="F85:F133" si="4">ROUND(AA85*$T$76,0)</f>
        <v>611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W84+B155</f>
        <v>384</v>
      </c>
      <c r="X85" s="214">
        <f>X84+C155</f>
        <v>384</v>
      </c>
      <c r="Y85" s="214">
        <f>Y84+D155</f>
        <v>431</v>
      </c>
      <c r="Z85" s="214">
        <f>Z84+E155</f>
        <v>454</v>
      </c>
      <c r="AA85" s="214">
        <f>AA84+F155</f>
        <v>489</v>
      </c>
      <c r="AB85" s="214"/>
      <c r="AC85" s="214"/>
      <c r="AD85" s="214"/>
      <c r="AE85" s="214"/>
      <c r="AF85" s="214"/>
      <c r="AG85" s="214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273</v>
      </c>
      <c r="C86" s="205">
        <f t="shared" si="1"/>
        <v>273</v>
      </c>
      <c r="D86" s="205">
        <f t="shared" si="2"/>
        <v>308</v>
      </c>
      <c r="E86" s="205">
        <f t="shared" si="3"/>
        <v>326</v>
      </c>
      <c r="F86" s="205">
        <f t="shared" si="4"/>
        <v>350</v>
      </c>
      <c r="G86" s="205">
        <f>ROUND(AB86*$T$76,0)</f>
        <v>401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>
        <v>218</v>
      </c>
      <c r="X86" s="214">
        <v>218</v>
      </c>
      <c r="Y86" s="214">
        <v>246</v>
      </c>
      <c r="Z86" s="214">
        <v>261</v>
      </c>
      <c r="AA86" s="214">
        <v>280</v>
      </c>
      <c r="AB86" s="214">
        <v>321</v>
      </c>
      <c r="AC86" s="214"/>
      <c r="AD86" s="214"/>
      <c r="AE86" s="214"/>
      <c r="AF86" s="214"/>
      <c r="AG86" s="214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533</v>
      </c>
      <c r="C87" s="209">
        <f t="shared" si="1"/>
        <v>533</v>
      </c>
      <c r="D87" s="209">
        <f t="shared" si="2"/>
        <v>603</v>
      </c>
      <c r="E87" s="209">
        <f t="shared" si="3"/>
        <v>639</v>
      </c>
      <c r="F87" s="209">
        <f t="shared" si="4"/>
        <v>689</v>
      </c>
      <c r="G87" s="209">
        <f t="shared" ref="G87:G133" si="5">ROUND(AB87*$T$76,0)</f>
        <v>763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 t="shared" ref="W87:AB87" si="6">W86+B157</f>
        <v>426</v>
      </c>
      <c r="X87" s="214">
        <f t="shared" si="6"/>
        <v>426</v>
      </c>
      <c r="Y87" s="214">
        <f t="shared" si="6"/>
        <v>482</v>
      </c>
      <c r="Z87" s="214">
        <f t="shared" si="6"/>
        <v>511</v>
      </c>
      <c r="AA87" s="214">
        <f t="shared" si="6"/>
        <v>551</v>
      </c>
      <c r="AB87" s="214">
        <f t="shared" si="6"/>
        <v>610</v>
      </c>
      <c r="AC87" s="214"/>
      <c r="AD87" s="214"/>
      <c r="AE87" s="214"/>
      <c r="AF87" s="214"/>
      <c r="AG87" s="214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300</v>
      </c>
      <c r="C88" s="212">
        <f t="shared" si="1"/>
        <v>300</v>
      </c>
      <c r="D88" s="212">
        <f t="shared" si="2"/>
        <v>324</v>
      </c>
      <c r="E88" s="212">
        <f t="shared" si="3"/>
        <v>360</v>
      </c>
      <c r="F88" s="212">
        <f t="shared" si="4"/>
        <v>386</v>
      </c>
      <c r="G88" s="212">
        <f t="shared" si="5"/>
        <v>443</v>
      </c>
      <c r="H88" s="212">
        <f>ROUND(AC88*$T$76,0)</f>
        <v>504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>
        <v>240</v>
      </c>
      <c r="X88" s="214">
        <v>240</v>
      </c>
      <c r="Y88" s="214">
        <v>259</v>
      </c>
      <c r="Z88" s="214">
        <v>288</v>
      </c>
      <c r="AA88" s="214">
        <v>309</v>
      </c>
      <c r="AB88" s="214">
        <v>354</v>
      </c>
      <c r="AC88" s="214">
        <v>403</v>
      </c>
      <c r="AD88" s="214"/>
      <c r="AE88" s="214"/>
      <c r="AF88" s="214"/>
      <c r="AG88" s="214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586</v>
      </c>
      <c r="C89" s="209">
        <f t="shared" si="1"/>
        <v>586</v>
      </c>
      <c r="D89" s="209">
        <f t="shared" si="2"/>
        <v>640</v>
      </c>
      <c r="E89" s="209">
        <f t="shared" si="3"/>
        <v>710</v>
      </c>
      <c r="F89" s="209">
        <f t="shared" si="4"/>
        <v>765</v>
      </c>
      <c r="G89" s="209">
        <f t="shared" si="5"/>
        <v>839</v>
      </c>
      <c r="H89" s="209">
        <f t="shared" ref="H89:H133" si="7">ROUND(AC89*$T$76,0)</f>
        <v>959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 t="shared" ref="W89:AC89" si="8">W88+B159</f>
        <v>469</v>
      </c>
      <c r="X89" s="214">
        <f t="shared" si="8"/>
        <v>469</v>
      </c>
      <c r="Y89" s="214">
        <f t="shared" si="8"/>
        <v>512</v>
      </c>
      <c r="Z89" s="214">
        <f t="shared" si="8"/>
        <v>568</v>
      </c>
      <c r="AA89" s="214">
        <f t="shared" si="8"/>
        <v>612</v>
      </c>
      <c r="AB89" s="214">
        <f t="shared" si="8"/>
        <v>671</v>
      </c>
      <c r="AC89" s="214">
        <f t="shared" si="8"/>
        <v>767</v>
      </c>
      <c r="AD89" s="214"/>
      <c r="AE89" s="214"/>
      <c r="AF89" s="214"/>
      <c r="AG89" s="214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328</v>
      </c>
      <c r="C90" s="212">
        <f t="shared" si="1"/>
        <v>328</v>
      </c>
      <c r="D90" s="212">
        <f t="shared" si="2"/>
        <v>355</v>
      </c>
      <c r="E90" s="212">
        <f t="shared" si="3"/>
        <v>395</v>
      </c>
      <c r="F90" s="212">
        <f t="shared" si="4"/>
        <v>426</v>
      </c>
      <c r="G90" s="212">
        <f t="shared" si="5"/>
        <v>486</v>
      </c>
      <c r="H90" s="212">
        <f t="shared" si="7"/>
        <v>551</v>
      </c>
      <c r="I90" s="212">
        <f>ROUND(AD90*$T$76,0)</f>
        <v>624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>
        <v>262</v>
      </c>
      <c r="X90" s="214">
        <v>262</v>
      </c>
      <c r="Y90" s="214">
        <v>284</v>
      </c>
      <c r="Z90" s="214">
        <v>316</v>
      </c>
      <c r="AA90" s="214">
        <v>341</v>
      </c>
      <c r="AB90" s="214">
        <v>389</v>
      </c>
      <c r="AC90" s="214">
        <v>441</v>
      </c>
      <c r="AD90" s="214">
        <v>499</v>
      </c>
      <c r="AE90" s="214"/>
      <c r="AF90" s="214"/>
      <c r="AG90" s="214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si="0"/>
        <v>639</v>
      </c>
      <c r="C91" s="209">
        <f t="shared" si="1"/>
        <v>639</v>
      </c>
      <c r="D91" s="209">
        <f t="shared" si="2"/>
        <v>698</v>
      </c>
      <c r="E91" s="209">
        <f t="shared" si="3"/>
        <v>765</v>
      </c>
      <c r="F91" s="209">
        <f t="shared" si="4"/>
        <v>845</v>
      </c>
      <c r="G91" s="209">
        <f t="shared" si="5"/>
        <v>919</v>
      </c>
      <c r="H91" s="209">
        <f t="shared" si="7"/>
        <v>1058</v>
      </c>
      <c r="I91" s="209">
        <f t="shared" ref="I91:I133" si="9">ROUND(AD91*$T$76,0)</f>
        <v>1186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 t="shared" ref="W91:AD91" si="10">W90+B161</f>
        <v>511</v>
      </c>
      <c r="X91" s="214">
        <f t="shared" si="10"/>
        <v>511</v>
      </c>
      <c r="Y91" s="214">
        <f t="shared" si="10"/>
        <v>558</v>
      </c>
      <c r="Z91" s="214">
        <f t="shared" si="10"/>
        <v>612</v>
      </c>
      <c r="AA91" s="214">
        <f t="shared" si="10"/>
        <v>676</v>
      </c>
      <c r="AB91" s="214">
        <f t="shared" si="10"/>
        <v>735</v>
      </c>
      <c r="AC91" s="214">
        <f t="shared" si="10"/>
        <v>846</v>
      </c>
      <c r="AD91" s="214">
        <f t="shared" si="10"/>
        <v>949</v>
      </c>
      <c r="AE91" s="214"/>
      <c r="AF91" s="214"/>
      <c r="AG91" s="214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358</v>
      </c>
      <c r="C92" s="212">
        <f t="shared" si="1"/>
        <v>358</v>
      </c>
      <c r="D92" s="212">
        <f t="shared" si="2"/>
        <v>385</v>
      </c>
      <c r="E92" s="212">
        <f t="shared" si="3"/>
        <v>429</v>
      </c>
      <c r="F92" s="212">
        <f t="shared" si="4"/>
        <v>453</v>
      </c>
      <c r="G92" s="212">
        <f t="shared" si="5"/>
        <v>530</v>
      </c>
      <c r="H92" s="212">
        <f t="shared" si="7"/>
        <v>599</v>
      </c>
      <c r="I92" s="212">
        <f t="shared" si="9"/>
        <v>675</v>
      </c>
      <c r="J92" s="212">
        <f>ROUND(AE92*$T$76,0)</f>
        <v>776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>
        <v>286</v>
      </c>
      <c r="X92" s="214">
        <v>286</v>
      </c>
      <c r="Y92" s="214">
        <v>308</v>
      </c>
      <c r="Z92" s="214">
        <v>343</v>
      </c>
      <c r="AA92" s="214">
        <v>362</v>
      </c>
      <c r="AB92" s="214">
        <v>424</v>
      </c>
      <c r="AC92" s="214">
        <v>479</v>
      </c>
      <c r="AD92" s="214">
        <v>540</v>
      </c>
      <c r="AE92" s="214">
        <v>621</v>
      </c>
      <c r="AF92" s="214"/>
      <c r="AG92" s="214"/>
      <c r="AH92" s="207"/>
      <c r="AI92" s="207"/>
      <c r="AJ92" s="207"/>
      <c r="AK92" s="207"/>
      <c r="AL92" s="207"/>
      <c r="AM92" s="207"/>
      <c r="AN92" s="207"/>
      <c r="AO92" s="207"/>
      <c r="AP92" s="189"/>
    </row>
    <row r="93" spans="1:42" x14ac:dyDescent="0.15">
      <c r="A93" s="208">
        <v>500</v>
      </c>
      <c r="B93" s="209">
        <f t="shared" si="0"/>
        <v>685</v>
      </c>
      <c r="C93" s="209">
        <f t="shared" si="1"/>
        <v>685</v>
      </c>
      <c r="D93" s="209">
        <f t="shared" si="2"/>
        <v>761</v>
      </c>
      <c r="E93" s="209">
        <f t="shared" si="3"/>
        <v>825</v>
      </c>
      <c r="F93" s="209">
        <f t="shared" si="4"/>
        <v>910</v>
      </c>
      <c r="G93" s="209">
        <f t="shared" si="5"/>
        <v>1006</v>
      </c>
      <c r="H93" s="209">
        <f t="shared" si="7"/>
        <v>1155</v>
      </c>
      <c r="I93" s="209">
        <f t="shared" si="9"/>
        <v>1290</v>
      </c>
      <c r="J93" s="209">
        <f t="shared" ref="J93:J133" si="11">ROUND(AE93*$T$76,0)</f>
        <v>1460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 t="shared" ref="W93:AE93" si="12">W92+B163</f>
        <v>548</v>
      </c>
      <c r="X93" s="214">
        <f t="shared" si="12"/>
        <v>548</v>
      </c>
      <c r="Y93" s="214">
        <f t="shared" si="12"/>
        <v>609</v>
      </c>
      <c r="Z93" s="214">
        <f t="shared" si="12"/>
        <v>660</v>
      </c>
      <c r="AA93" s="214">
        <f t="shared" si="12"/>
        <v>728</v>
      </c>
      <c r="AB93" s="214">
        <f t="shared" si="12"/>
        <v>805</v>
      </c>
      <c r="AC93" s="214">
        <f t="shared" si="12"/>
        <v>924</v>
      </c>
      <c r="AD93" s="214">
        <f t="shared" si="12"/>
        <v>1032</v>
      </c>
      <c r="AE93" s="214">
        <f t="shared" si="12"/>
        <v>1168</v>
      </c>
      <c r="AF93" s="214"/>
      <c r="AG93" s="214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368</v>
      </c>
      <c r="C94" s="212">
        <f t="shared" si="1"/>
        <v>368</v>
      </c>
      <c r="D94" s="212">
        <f t="shared" si="2"/>
        <v>434</v>
      </c>
      <c r="E94" s="212">
        <f t="shared" si="3"/>
        <v>451</v>
      </c>
      <c r="F94" s="212">
        <f t="shared" si="4"/>
        <v>489</v>
      </c>
      <c r="G94" s="212">
        <f t="shared" si="5"/>
        <v>559</v>
      </c>
      <c r="H94" s="212">
        <f t="shared" si="7"/>
        <v>635</v>
      </c>
      <c r="I94" s="212">
        <f t="shared" si="9"/>
        <v>718</v>
      </c>
      <c r="J94" s="212">
        <f t="shared" si="11"/>
        <v>843</v>
      </c>
      <c r="K94" s="212">
        <f>ROUND(AF94*$T$76,0)</f>
        <v>913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>
        <v>294</v>
      </c>
      <c r="X94" s="214">
        <v>294</v>
      </c>
      <c r="Y94" s="214">
        <v>347</v>
      </c>
      <c r="Z94" s="214">
        <v>361</v>
      </c>
      <c r="AA94" s="214">
        <v>391</v>
      </c>
      <c r="AB94" s="214">
        <v>447</v>
      </c>
      <c r="AC94" s="214">
        <v>508</v>
      </c>
      <c r="AD94" s="214">
        <v>574</v>
      </c>
      <c r="AE94" s="214">
        <v>674</v>
      </c>
      <c r="AF94" s="214">
        <v>730</v>
      </c>
      <c r="AG94" s="214"/>
      <c r="AH94" s="207"/>
      <c r="AI94" s="207"/>
      <c r="AJ94" s="207"/>
      <c r="AK94" s="207"/>
      <c r="AL94" s="207"/>
      <c r="AM94" s="207"/>
      <c r="AN94" s="207"/>
      <c r="AO94" s="207"/>
      <c r="AP94" s="189"/>
    </row>
    <row r="95" spans="1:42" x14ac:dyDescent="0.15">
      <c r="A95" s="208">
        <v>550</v>
      </c>
      <c r="B95" s="209">
        <f t="shared" si="0"/>
        <v>725</v>
      </c>
      <c r="C95" s="209">
        <f t="shared" si="1"/>
        <v>725</v>
      </c>
      <c r="D95" s="209">
        <f t="shared" si="2"/>
        <v>830</v>
      </c>
      <c r="E95" s="209">
        <f t="shared" si="3"/>
        <v>884</v>
      </c>
      <c r="F95" s="209">
        <f t="shared" si="4"/>
        <v>989</v>
      </c>
      <c r="G95" s="209">
        <f t="shared" si="5"/>
        <v>1089</v>
      </c>
      <c r="H95" s="209">
        <f t="shared" si="7"/>
        <v>1243</v>
      </c>
      <c r="I95" s="209">
        <f t="shared" si="9"/>
        <v>1391</v>
      </c>
      <c r="J95" s="209">
        <f t="shared" si="11"/>
        <v>1589</v>
      </c>
      <c r="K95" s="209">
        <f t="shared" ref="K95:K133" si="13">ROUND(AF95*$T$76,0)</f>
        <v>1744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 t="shared" ref="W95:AF95" si="14">W94+B165</f>
        <v>580</v>
      </c>
      <c r="X95" s="214">
        <f t="shared" si="14"/>
        <v>580</v>
      </c>
      <c r="Y95" s="214">
        <f t="shared" si="14"/>
        <v>664</v>
      </c>
      <c r="Z95" s="214">
        <f t="shared" si="14"/>
        <v>707</v>
      </c>
      <c r="AA95" s="214">
        <f t="shared" si="14"/>
        <v>791</v>
      </c>
      <c r="AB95" s="214">
        <f t="shared" si="14"/>
        <v>871</v>
      </c>
      <c r="AC95" s="214">
        <f t="shared" si="14"/>
        <v>994</v>
      </c>
      <c r="AD95" s="214">
        <f t="shared" si="14"/>
        <v>1113</v>
      </c>
      <c r="AE95" s="214">
        <f t="shared" si="14"/>
        <v>1271</v>
      </c>
      <c r="AF95" s="214">
        <f t="shared" si="14"/>
        <v>1395</v>
      </c>
      <c r="AG95" s="214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394</v>
      </c>
      <c r="C96" s="212">
        <f t="shared" si="1"/>
        <v>394</v>
      </c>
      <c r="D96" s="212">
        <f t="shared" si="2"/>
        <v>440</v>
      </c>
      <c r="E96" s="212">
        <f t="shared" si="3"/>
        <v>481</v>
      </c>
      <c r="F96" s="212">
        <f t="shared" si="4"/>
        <v>523</v>
      </c>
      <c r="G96" s="212">
        <f t="shared" si="5"/>
        <v>599</v>
      </c>
      <c r="H96" s="212">
        <f t="shared" si="7"/>
        <v>679</v>
      </c>
      <c r="I96" s="212">
        <f t="shared" si="9"/>
        <v>769</v>
      </c>
      <c r="J96" s="212">
        <f t="shared" si="11"/>
        <v>864</v>
      </c>
      <c r="K96" s="212">
        <f t="shared" si="13"/>
        <v>951</v>
      </c>
      <c r="L96" s="212">
        <f>ROUND(AG96*$T$76,0)</f>
        <v>1016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>
        <v>315</v>
      </c>
      <c r="X96" s="214">
        <v>315</v>
      </c>
      <c r="Y96" s="214">
        <v>352</v>
      </c>
      <c r="Z96" s="214">
        <v>385</v>
      </c>
      <c r="AA96" s="214">
        <v>418</v>
      </c>
      <c r="AB96" s="214">
        <v>479</v>
      </c>
      <c r="AC96" s="214">
        <v>543</v>
      </c>
      <c r="AD96" s="214">
        <v>615</v>
      </c>
      <c r="AE96" s="214">
        <v>691</v>
      </c>
      <c r="AF96" s="214">
        <v>761</v>
      </c>
      <c r="AG96" s="214">
        <v>813</v>
      </c>
      <c r="AH96" s="207"/>
      <c r="AI96" s="207"/>
      <c r="AJ96" s="207"/>
      <c r="AK96" s="207"/>
      <c r="AL96" s="207"/>
      <c r="AM96" s="207"/>
      <c r="AN96" s="207"/>
      <c r="AO96" s="207"/>
      <c r="AP96" s="189">
        <v>1.41</v>
      </c>
    </row>
    <row r="97" spans="1:42" ht="13" thickBot="1" x14ac:dyDescent="0.2">
      <c r="A97" s="204">
        <v>600</v>
      </c>
      <c r="B97" s="216">
        <f t="shared" si="0"/>
        <v>773</v>
      </c>
      <c r="C97" s="216">
        <f t="shared" si="1"/>
        <v>773</v>
      </c>
      <c r="D97" s="216">
        <f t="shared" si="2"/>
        <v>863</v>
      </c>
      <c r="E97" s="216">
        <f t="shared" si="3"/>
        <v>948</v>
      </c>
      <c r="F97" s="216">
        <f t="shared" si="4"/>
        <v>1050</v>
      </c>
      <c r="G97" s="216">
        <f t="shared" si="5"/>
        <v>1173</v>
      </c>
      <c r="H97" s="216">
        <f t="shared" si="7"/>
        <v>1319</v>
      </c>
      <c r="I97" s="216">
        <f t="shared" si="9"/>
        <v>1479</v>
      </c>
      <c r="J97" s="216">
        <f t="shared" si="11"/>
        <v>1646</v>
      </c>
      <c r="K97" s="216">
        <f t="shared" si="13"/>
        <v>1824</v>
      </c>
      <c r="L97" s="216">
        <f t="shared" ref="L97:L133" si="15">ROUND(AG97*$T$76,0)</f>
        <v>1976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 t="shared" ref="W97:AG97" si="16">W96+B167</f>
        <v>618</v>
      </c>
      <c r="X97" s="214">
        <f t="shared" si="16"/>
        <v>618</v>
      </c>
      <c r="Y97" s="214">
        <f t="shared" si="16"/>
        <v>690</v>
      </c>
      <c r="Z97" s="214">
        <f t="shared" si="16"/>
        <v>758</v>
      </c>
      <c r="AA97" s="214">
        <f t="shared" si="16"/>
        <v>840</v>
      </c>
      <c r="AB97" s="214">
        <f t="shared" si="16"/>
        <v>938</v>
      </c>
      <c r="AC97" s="214">
        <f t="shared" si="16"/>
        <v>1055</v>
      </c>
      <c r="AD97" s="214">
        <f t="shared" si="16"/>
        <v>1183</v>
      </c>
      <c r="AE97" s="214">
        <f t="shared" si="16"/>
        <v>1317</v>
      </c>
      <c r="AF97" s="214">
        <f t="shared" si="16"/>
        <v>1459</v>
      </c>
      <c r="AG97" s="214">
        <f t="shared" si="16"/>
        <v>1581</v>
      </c>
      <c r="AH97" s="207"/>
      <c r="AI97" s="207"/>
      <c r="AJ97" s="207"/>
      <c r="AK97" s="207"/>
      <c r="AL97" s="207"/>
      <c r="AM97" s="207"/>
      <c r="AN97" s="207"/>
      <c r="AO97" s="207"/>
      <c r="AP97" s="189">
        <f>AP96+U167</f>
        <v>2.74</v>
      </c>
    </row>
    <row r="98" spans="1:42" x14ac:dyDescent="0.15">
      <c r="A98" s="202" t="s">
        <v>11</v>
      </c>
      <c r="B98" s="205">
        <f t="shared" si="0"/>
        <v>419</v>
      </c>
      <c r="C98" s="205">
        <f t="shared" si="1"/>
        <v>419</v>
      </c>
      <c r="D98" s="205">
        <f t="shared" si="2"/>
        <v>464</v>
      </c>
      <c r="E98" s="205">
        <f t="shared" si="3"/>
        <v>513</v>
      </c>
      <c r="F98" s="205">
        <f t="shared" si="4"/>
        <v>560</v>
      </c>
      <c r="G98" s="205">
        <f t="shared" si="5"/>
        <v>639</v>
      </c>
      <c r="H98" s="205">
        <f t="shared" si="7"/>
        <v>724</v>
      </c>
      <c r="I98" s="205">
        <f t="shared" si="9"/>
        <v>820</v>
      </c>
      <c r="J98" s="205">
        <f t="shared" si="11"/>
        <v>921</v>
      </c>
      <c r="K98" s="205">
        <f t="shared" si="13"/>
        <v>1003</v>
      </c>
      <c r="L98" s="205">
        <f t="shared" si="15"/>
        <v>1080</v>
      </c>
      <c r="M98" s="205">
        <f>ROUND(AH98*$T$76,0)</f>
        <v>1166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07">
        <v>335</v>
      </c>
      <c r="X98" s="214">
        <v>335</v>
      </c>
      <c r="Y98" s="214">
        <v>371</v>
      </c>
      <c r="Z98" s="214">
        <v>410</v>
      </c>
      <c r="AA98" s="214">
        <v>448</v>
      </c>
      <c r="AB98" s="214">
        <v>511</v>
      </c>
      <c r="AC98" s="214">
        <v>579</v>
      </c>
      <c r="AD98" s="214">
        <v>656</v>
      </c>
      <c r="AE98" s="214">
        <v>737</v>
      </c>
      <c r="AF98" s="214">
        <v>802</v>
      </c>
      <c r="AG98" s="214">
        <v>864</v>
      </c>
      <c r="AH98" s="207">
        <f>$AH$74*V98*AP98</f>
        <v>932.87999999999988</v>
      </c>
      <c r="AI98" s="207"/>
      <c r="AJ98" s="207"/>
      <c r="AK98" s="207"/>
      <c r="AL98" s="207"/>
      <c r="AM98" s="207"/>
      <c r="AN98" s="207"/>
      <c r="AO98" s="207"/>
      <c r="AP98" s="189">
        <v>1.38</v>
      </c>
    </row>
    <row r="99" spans="1:42" x14ac:dyDescent="0.15">
      <c r="A99" s="208">
        <v>650</v>
      </c>
      <c r="B99" s="209">
        <f t="shared" si="0"/>
        <v>819</v>
      </c>
      <c r="C99" s="209">
        <f t="shared" si="1"/>
        <v>819</v>
      </c>
      <c r="D99" s="209">
        <f t="shared" si="2"/>
        <v>919</v>
      </c>
      <c r="E99" s="209">
        <f t="shared" si="3"/>
        <v>1016</v>
      </c>
      <c r="F99" s="209">
        <f t="shared" si="4"/>
        <v>1119</v>
      </c>
      <c r="G99" s="209">
        <f t="shared" si="5"/>
        <v>1258</v>
      </c>
      <c r="H99" s="209">
        <f t="shared" si="7"/>
        <v>1398</v>
      </c>
      <c r="I99" s="209">
        <f t="shared" si="9"/>
        <v>1565</v>
      </c>
      <c r="J99" s="209">
        <f t="shared" si="11"/>
        <v>1744</v>
      </c>
      <c r="K99" s="209">
        <f t="shared" si="13"/>
        <v>1915</v>
      </c>
      <c r="L99" s="209">
        <f t="shared" si="15"/>
        <v>2110</v>
      </c>
      <c r="M99" s="209">
        <f t="shared" ref="M99:M133" si="17">ROUND(AH99*$T$76,0)</f>
        <v>2282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 t="shared" ref="W99:AH99" si="18">W98+B169</f>
        <v>655</v>
      </c>
      <c r="X99" s="214">
        <f t="shared" si="18"/>
        <v>655</v>
      </c>
      <c r="Y99" s="214">
        <f t="shared" si="18"/>
        <v>735</v>
      </c>
      <c r="Z99" s="214">
        <f t="shared" si="18"/>
        <v>813</v>
      </c>
      <c r="AA99" s="214">
        <f t="shared" si="18"/>
        <v>895</v>
      </c>
      <c r="AB99" s="214">
        <f t="shared" si="18"/>
        <v>1006</v>
      </c>
      <c r="AC99" s="214">
        <f t="shared" si="18"/>
        <v>1118</v>
      </c>
      <c r="AD99" s="214">
        <f t="shared" si="18"/>
        <v>1252</v>
      </c>
      <c r="AE99" s="214">
        <f t="shared" si="18"/>
        <v>1395</v>
      </c>
      <c r="AF99" s="214">
        <f t="shared" si="18"/>
        <v>1532</v>
      </c>
      <c r="AG99" s="214">
        <f t="shared" si="18"/>
        <v>1688</v>
      </c>
      <c r="AH99" s="207">
        <f t="shared" si="18"/>
        <v>1825.1999999999998</v>
      </c>
      <c r="AI99" s="207"/>
      <c r="AJ99" s="207"/>
      <c r="AK99" s="207"/>
      <c r="AL99" s="207"/>
      <c r="AM99" s="207"/>
      <c r="AN99" s="207"/>
      <c r="AO99" s="207"/>
      <c r="AP99" s="189">
        <f>AP98+U169</f>
        <v>2.7</v>
      </c>
    </row>
    <row r="100" spans="1:42" x14ac:dyDescent="0.15">
      <c r="A100" s="215" t="s">
        <v>12</v>
      </c>
      <c r="B100" s="212">
        <f t="shared" si="0"/>
        <v>444</v>
      </c>
      <c r="C100" s="212">
        <f t="shared" si="1"/>
        <v>444</v>
      </c>
      <c r="D100" s="212">
        <f t="shared" si="2"/>
        <v>491</v>
      </c>
      <c r="E100" s="212">
        <f t="shared" si="3"/>
        <v>545</v>
      </c>
      <c r="F100" s="212">
        <f t="shared" si="4"/>
        <v>594</v>
      </c>
      <c r="G100" s="212">
        <f t="shared" si="5"/>
        <v>678</v>
      </c>
      <c r="H100" s="212">
        <f t="shared" si="7"/>
        <v>769</v>
      </c>
      <c r="I100" s="212">
        <f t="shared" si="9"/>
        <v>870</v>
      </c>
      <c r="J100" s="212">
        <f t="shared" si="11"/>
        <v>978</v>
      </c>
      <c r="K100" s="212">
        <f t="shared" si="13"/>
        <v>1046</v>
      </c>
      <c r="L100" s="212">
        <f t="shared" si="15"/>
        <v>1144</v>
      </c>
      <c r="M100" s="212">
        <f t="shared" si="17"/>
        <v>1238</v>
      </c>
      <c r="N100" s="212">
        <f>ROUND(AI100*$T$76,0)</f>
        <v>1333</v>
      </c>
      <c r="O100" s="212"/>
      <c r="P100" s="212"/>
      <c r="Q100" s="212"/>
      <c r="R100" s="212"/>
      <c r="S100" s="212"/>
      <c r="T100" s="213"/>
      <c r="V100" s="203">
        <v>28</v>
      </c>
      <c r="W100" s="207">
        <v>355</v>
      </c>
      <c r="X100" s="214">
        <v>355</v>
      </c>
      <c r="Y100" s="214">
        <v>393</v>
      </c>
      <c r="Z100" s="214">
        <v>436</v>
      </c>
      <c r="AA100" s="214">
        <v>475</v>
      </c>
      <c r="AB100" s="214">
        <v>542</v>
      </c>
      <c r="AC100" s="214">
        <v>615</v>
      </c>
      <c r="AD100" s="214">
        <v>696</v>
      </c>
      <c r="AE100" s="214">
        <v>782</v>
      </c>
      <c r="AF100" s="214">
        <v>837</v>
      </c>
      <c r="AG100" s="214">
        <v>915</v>
      </c>
      <c r="AH100" s="207">
        <f>$AH$74*V100*AP100</f>
        <v>990.08</v>
      </c>
      <c r="AI100" s="207">
        <f>$AI$74*V100*AP100</f>
        <v>1066.24</v>
      </c>
      <c r="AJ100" s="207"/>
      <c r="AK100" s="207"/>
      <c r="AL100" s="207"/>
      <c r="AM100" s="207"/>
      <c r="AN100" s="207"/>
      <c r="AO100" s="207"/>
      <c r="AP100" s="189">
        <v>1.36</v>
      </c>
    </row>
    <row r="101" spans="1:42" x14ac:dyDescent="0.15">
      <c r="A101" s="208">
        <v>700</v>
      </c>
      <c r="B101" s="209">
        <f t="shared" si="0"/>
        <v>864</v>
      </c>
      <c r="C101" s="209">
        <f t="shared" si="1"/>
        <v>864</v>
      </c>
      <c r="D101" s="209">
        <f t="shared" si="2"/>
        <v>968</v>
      </c>
      <c r="E101" s="209">
        <f t="shared" si="3"/>
        <v>1086</v>
      </c>
      <c r="F101" s="209">
        <f t="shared" si="4"/>
        <v>1194</v>
      </c>
      <c r="G101" s="209">
        <f t="shared" si="5"/>
        <v>1341</v>
      </c>
      <c r="H101" s="209">
        <f t="shared" si="7"/>
        <v>1511</v>
      </c>
      <c r="I101" s="209">
        <f t="shared" si="9"/>
        <v>1691</v>
      </c>
      <c r="J101" s="209">
        <f t="shared" si="11"/>
        <v>1883</v>
      </c>
      <c r="K101" s="209">
        <f t="shared" si="13"/>
        <v>2003</v>
      </c>
      <c r="L101" s="209">
        <f t="shared" si="15"/>
        <v>2246</v>
      </c>
      <c r="M101" s="209">
        <f t="shared" si="17"/>
        <v>2430</v>
      </c>
      <c r="N101" s="209">
        <f t="shared" ref="N101:N133" si="19">ROUND(AI101*$T$76,0)</f>
        <v>2617</v>
      </c>
      <c r="O101" s="209"/>
      <c r="P101" s="209"/>
      <c r="Q101" s="209"/>
      <c r="R101" s="209"/>
      <c r="S101" s="209"/>
      <c r="T101" s="210"/>
      <c r="V101" s="203">
        <v>700</v>
      </c>
      <c r="W101" s="207">
        <f t="shared" ref="W101:AI101" si="20">W100+B171</f>
        <v>691</v>
      </c>
      <c r="X101" s="214">
        <f t="shared" si="20"/>
        <v>691</v>
      </c>
      <c r="Y101" s="214">
        <f t="shared" si="20"/>
        <v>774</v>
      </c>
      <c r="Z101" s="214">
        <f t="shared" si="20"/>
        <v>869</v>
      </c>
      <c r="AA101" s="214">
        <f t="shared" si="20"/>
        <v>955</v>
      </c>
      <c r="AB101" s="214">
        <f t="shared" si="20"/>
        <v>1073</v>
      </c>
      <c r="AC101" s="214">
        <f t="shared" si="20"/>
        <v>1209</v>
      </c>
      <c r="AD101" s="214">
        <f t="shared" si="20"/>
        <v>1353</v>
      </c>
      <c r="AE101" s="214">
        <f t="shared" si="20"/>
        <v>1506</v>
      </c>
      <c r="AF101" s="214">
        <f t="shared" si="20"/>
        <v>1602</v>
      </c>
      <c r="AG101" s="214">
        <f t="shared" si="20"/>
        <v>1797</v>
      </c>
      <c r="AH101" s="207">
        <f t="shared" si="20"/>
        <v>1943.7600000000002</v>
      </c>
      <c r="AI101" s="207">
        <f t="shared" si="20"/>
        <v>2093.2799999999997</v>
      </c>
      <c r="AJ101" s="207"/>
      <c r="AK101" s="207"/>
      <c r="AL101" s="207"/>
      <c r="AM101" s="207"/>
      <c r="AN101" s="207"/>
      <c r="AO101" s="207"/>
      <c r="AP101" s="189">
        <f>AP100+U171</f>
        <v>2.67</v>
      </c>
    </row>
    <row r="102" spans="1:42" x14ac:dyDescent="0.15">
      <c r="A102" s="215" t="s">
        <v>13</v>
      </c>
      <c r="B102" s="212">
        <f t="shared" si="0"/>
        <v>471</v>
      </c>
      <c r="C102" s="212">
        <f t="shared" si="1"/>
        <v>471</v>
      </c>
      <c r="D102" s="212">
        <f t="shared" si="2"/>
        <v>520</v>
      </c>
      <c r="E102" s="212">
        <f t="shared" si="3"/>
        <v>578</v>
      </c>
      <c r="F102" s="212">
        <f t="shared" si="4"/>
        <v>629</v>
      </c>
      <c r="G102" s="212">
        <f t="shared" si="5"/>
        <v>718</v>
      </c>
      <c r="H102" s="212">
        <f t="shared" si="7"/>
        <v>814</v>
      </c>
      <c r="I102" s="212">
        <f t="shared" si="9"/>
        <v>923</v>
      </c>
      <c r="J102" s="212">
        <f t="shared" si="11"/>
        <v>1035</v>
      </c>
      <c r="K102" s="212">
        <f t="shared" si="13"/>
        <v>1104</v>
      </c>
      <c r="L102" s="212">
        <f t="shared" si="15"/>
        <v>1209</v>
      </c>
      <c r="M102" s="212">
        <f t="shared" si="17"/>
        <v>1307</v>
      </c>
      <c r="N102" s="212">
        <f t="shared" si="19"/>
        <v>1407</v>
      </c>
      <c r="O102" s="212">
        <f>ROUND(AJ102*$T$76,0)</f>
        <v>1508</v>
      </c>
      <c r="P102" s="212"/>
      <c r="Q102" s="212"/>
      <c r="R102" s="212"/>
      <c r="S102" s="212"/>
      <c r="T102" s="213"/>
      <c r="V102" s="203">
        <v>30</v>
      </c>
      <c r="W102" s="207">
        <v>377</v>
      </c>
      <c r="X102" s="214">
        <v>377</v>
      </c>
      <c r="Y102" s="214">
        <v>416</v>
      </c>
      <c r="Z102" s="214">
        <v>462</v>
      </c>
      <c r="AA102" s="214">
        <v>503</v>
      </c>
      <c r="AB102" s="214">
        <v>574</v>
      </c>
      <c r="AC102" s="214">
        <v>651</v>
      </c>
      <c r="AD102" s="214">
        <v>738</v>
      </c>
      <c r="AE102" s="214">
        <v>828</v>
      </c>
      <c r="AF102" s="214">
        <v>883</v>
      </c>
      <c r="AG102" s="214">
        <v>967</v>
      </c>
      <c r="AH102" s="207">
        <f>$AH$74*V102*AP102</f>
        <v>1045.2</v>
      </c>
      <c r="AI102" s="207">
        <f>$AI$74*V102*AP102</f>
        <v>1125.6000000000001</v>
      </c>
      <c r="AJ102" s="207">
        <f>$AJ$74*V102*AP102</f>
        <v>1206</v>
      </c>
      <c r="AK102" s="207"/>
      <c r="AL102" s="207"/>
      <c r="AM102" s="207"/>
      <c r="AN102" s="207"/>
      <c r="AO102" s="207"/>
      <c r="AP102" s="189">
        <v>1.34</v>
      </c>
    </row>
    <row r="103" spans="1:42" x14ac:dyDescent="0.15">
      <c r="A103" s="208">
        <v>750</v>
      </c>
      <c r="B103" s="209">
        <f t="shared" si="0"/>
        <v>921</v>
      </c>
      <c r="C103" s="209">
        <f t="shared" si="1"/>
        <v>921</v>
      </c>
      <c r="D103" s="209">
        <f t="shared" si="2"/>
        <v>1030</v>
      </c>
      <c r="E103" s="209">
        <f t="shared" si="3"/>
        <v>1156</v>
      </c>
      <c r="F103" s="209">
        <f t="shared" si="4"/>
        <v>1270</v>
      </c>
      <c r="G103" s="209">
        <f t="shared" si="5"/>
        <v>1428</v>
      </c>
      <c r="H103" s="209">
        <f t="shared" si="7"/>
        <v>1606</v>
      </c>
      <c r="I103" s="209">
        <f t="shared" si="9"/>
        <v>1801</v>
      </c>
      <c r="J103" s="209">
        <f t="shared" si="11"/>
        <v>2001</v>
      </c>
      <c r="K103" s="209">
        <f t="shared" si="13"/>
        <v>2123</v>
      </c>
      <c r="L103" s="209">
        <f t="shared" si="15"/>
        <v>2384</v>
      </c>
      <c r="M103" s="209">
        <f t="shared" si="17"/>
        <v>2584</v>
      </c>
      <c r="N103" s="209">
        <f t="shared" si="19"/>
        <v>2783</v>
      </c>
      <c r="O103" s="209">
        <f t="shared" ref="O103:O133" si="21">ROUND(AJ103*$T$76,0)</f>
        <v>2981</v>
      </c>
      <c r="P103" s="209"/>
      <c r="Q103" s="209"/>
      <c r="R103" s="209"/>
      <c r="S103" s="209"/>
      <c r="T103" s="210"/>
      <c r="V103" s="203">
        <v>750</v>
      </c>
      <c r="W103" s="207">
        <f t="shared" ref="W103:AJ103" si="22">W102+B173</f>
        <v>737</v>
      </c>
      <c r="X103" s="214">
        <f t="shared" si="22"/>
        <v>737</v>
      </c>
      <c r="Y103" s="214">
        <f t="shared" si="22"/>
        <v>824</v>
      </c>
      <c r="Z103" s="214">
        <f t="shared" si="22"/>
        <v>925</v>
      </c>
      <c r="AA103" s="214">
        <f t="shared" si="22"/>
        <v>1016</v>
      </c>
      <c r="AB103" s="214">
        <f t="shared" si="22"/>
        <v>1142</v>
      </c>
      <c r="AC103" s="214">
        <f t="shared" si="22"/>
        <v>1285</v>
      </c>
      <c r="AD103" s="214">
        <f t="shared" si="22"/>
        <v>1441</v>
      </c>
      <c r="AE103" s="214">
        <f t="shared" si="22"/>
        <v>1601</v>
      </c>
      <c r="AF103" s="214">
        <f t="shared" si="22"/>
        <v>1698</v>
      </c>
      <c r="AG103" s="214">
        <f t="shared" si="22"/>
        <v>1907</v>
      </c>
      <c r="AH103" s="207">
        <f t="shared" si="22"/>
        <v>2067</v>
      </c>
      <c r="AI103" s="207">
        <f t="shared" si="22"/>
        <v>2226</v>
      </c>
      <c r="AJ103" s="207">
        <f t="shared" si="22"/>
        <v>2385</v>
      </c>
      <c r="AK103" s="207"/>
      <c r="AL103" s="207"/>
      <c r="AM103" s="207"/>
      <c r="AN103" s="207"/>
      <c r="AO103" s="207"/>
      <c r="AP103" s="189">
        <f>AP102+U173</f>
        <v>2.6500000000000004</v>
      </c>
    </row>
    <row r="104" spans="1:42" x14ac:dyDescent="0.15">
      <c r="A104" s="215" t="s">
        <v>14</v>
      </c>
      <c r="B104" s="212">
        <f t="shared" si="0"/>
        <v>498</v>
      </c>
      <c r="C104" s="212">
        <f t="shared" si="1"/>
        <v>498</v>
      </c>
      <c r="D104" s="212">
        <f t="shared" si="2"/>
        <v>550</v>
      </c>
      <c r="E104" s="212">
        <f t="shared" si="3"/>
        <v>609</v>
      </c>
      <c r="F104" s="212">
        <f t="shared" si="4"/>
        <v>661</v>
      </c>
      <c r="G104" s="212">
        <f t="shared" si="5"/>
        <v>756</v>
      </c>
      <c r="H104" s="212">
        <f t="shared" si="7"/>
        <v>859</v>
      </c>
      <c r="I104" s="212">
        <f t="shared" si="9"/>
        <v>973</v>
      </c>
      <c r="J104" s="212">
        <f t="shared" si="11"/>
        <v>1091</v>
      </c>
      <c r="K104" s="212">
        <f t="shared" si="13"/>
        <v>1166</v>
      </c>
      <c r="L104" s="212">
        <f t="shared" si="15"/>
        <v>1273</v>
      </c>
      <c r="M104" s="212">
        <f t="shared" si="17"/>
        <v>1383</v>
      </c>
      <c r="N104" s="212">
        <f t="shared" si="19"/>
        <v>1490</v>
      </c>
      <c r="O104" s="212">
        <f t="shared" si="21"/>
        <v>1596</v>
      </c>
      <c r="P104" s="212">
        <f>ROUND(AK104*$T$76,0)</f>
        <v>1702</v>
      </c>
      <c r="Q104" s="212"/>
      <c r="R104" s="212"/>
      <c r="S104" s="212"/>
      <c r="T104" s="213"/>
      <c r="V104" s="203">
        <v>32</v>
      </c>
      <c r="W104" s="207">
        <v>398</v>
      </c>
      <c r="X104" s="214">
        <v>398</v>
      </c>
      <c r="Y104" s="214">
        <v>440</v>
      </c>
      <c r="Z104" s="214">
        <v>487</v>
      </c>
      <c r="AA104" s="214">
        <v>529</v>
      </c>
      <c r="AB104" s="214">
        <v>605</v>
      </c>
      <c r="AC104" s="214">
        <v>687</v>
      </c>
      <c r="AD104" s="214">
        <v>778</v>
      </c>
      <c r="AE104" s="214">
        <v>873</v>
      </c>
      <c r="AF104" s="214">
        <v>933</v>
      </c>
      <c r="AG104" s="214">
        <v>1018</v>
      </c>
      <c r="AH104" s="207">
        <f>$AH$74*V104*AP104</f>
        <v>1106.56</v>
      </c>
      <c r="AI104" s="207">
        <f>$AI$74*V104*AP104</f>
        <v>1191.68</v>
      </c>
      <c r="AJ104" s="207">
        <f>$AJ$74*V104*AP104</f>
        <v>1276.8000000000002</v>
      </c>
      <c r="AK104" s="207">
        <f>$AK$74*V104*AP104</f>
        <v>1361.92</v>
      </c>
      <c r="AL104" s="207"/>
      <c r="AM104" s="207"/>
      <c r="AN104" s="207"/>
      <c r="AO104" s="207"/>
      <c r="AP104" s="189">
        <v>1.33</v>
      </c>
    </row>
    <row r="105" spans="1:42" x14ac:dyDescent="0.15">
      <c r="A105" s="208">
        <v>800</v>
      </c>
      <c r="B105" s="209">
        <f t="shared" si="0"/>
        <v>968</v>
      </c>
      <c r="C105" s="209">
        <f t="shared" si="1"/>
        <v>968</v>
      </c>
      <c r="D105" s="209">
        <f t="shared" si="2"/>
        <v>1083</v>
      </c>
      <c r="E105" s="209">
        <f t="shared" si="3"/>
        <v>1214</v>
      </c>
      <c r="F105" s="209">
        <f t="shared" si="4"/>
        <v>1328</v>
      </c>
      <c r="G105" s="209">
        <f t="shared" si="5"/>
        <v>1514</v>
      </c>
      <c r="H105" s="209">
        <f t="shared" si="7"/>
        <v>1685</v>
      </c>
      <c r="I105" s="209">
        <f t="shared" si="9"/>
        <v>1886</v>
      </c>
      <c r="J105" s="209">
        <f t="shared" si="11"/>
        <v>2098</v>
      </c>
      <c r="K105" s="209">
        <f t="shared" si="13"/>
        <v>2251</v>
      </c>
      <c r="L105" s="209">
        <f t="shared" si="15"/>
        <v>2491</v>
      </c>
      <c r="M105" s="209">
        <f t="shared" si="17"/>
        <v>2704</v>
      </c>
      <c r="N105" s="209">
        <f t="shared" si="19"/>
        <v>2912</v>
      </c>
      <c r="O105" s="209">
        <f t="shared" si="21"/>
        <v>3120</v>
      </c>
      <c r="P105" s="209">
        <f t="shared" ref="P105:P133" si="23">ROUND(AK105*$T$76,0)</f>
        <v>3328</v>
      </c>
      <c r="Q105" s="209"/>
      <c r="R105" s="209"/>
      <c r="S105" s="209"/>
      <c r="T105" s="210"/>
      <c r="V105" s="203">
        <v>800</v>
      </c>
      <c r="W105" s="207">
        <f t="shared" ref="W105:AK105" si="24">W104+B175</f>
        <v>774</v>
      </c>
      <c r="X105" s="214">
        <f t="shared" si="24"/>
        <v>774</v>
      </c>
      <c r="Y105" s="214">
        <f t="shared" si="24"/>
        <v>866</v>
      </c>
      <c r="Z105" s="214">
        <f t="shared" si="24"/>
        <v>971</v>
      </c>
      <c r="AA105" s="214">
        <f t="shared" si="24"/>
        <v>1062</v>
      </c>
      <c r="AB105" s="214">
        <f t="shared" si="24"/>
        <v>1211</v>
      </c>
      <c r="AC105" s="214">
        <f t="shared" si="24"/>
        <v>1348</v>
      </c>
      <c r="AD105" s="214">
        <f t="shared" si="24"/>
        <v>1509</v>
      </c>
      <c r="AE105" s="214">
        <f t="shared" si="24"/>
        <v>1678</v>
      </c>
      <c r="AF105" s="214">
        <f t="shared" si="24"/>
        <v>1801</v>
      </c>
      <c r="AG105" s="214">
        <f t="shared" si="24"/>
        <v>1993</v>
      </c>
      <c r="AH105" s="207">
        <f t="shared" si="24"/>
        <v>2163.1999999999998</v>
      </c>
      <c r="AI105" s="207">
        <f t="shared" si="24"/>
        <v>2329.6000000000004</v>
      </c>
      <c r="AJ105" s="207">
        <f t="shared" si="24"/>
        <v>2496</v>
      </c>
      <c r="AK105" s="207">
        <f t="shared" si="24"/>
        <v>2662.4</v>
      </c>
      <c r="AL105" s="207"/>
      <c r="AM105" s="207"/>
      <c r="AN105" s="207"/>
      <c r="AO105" s="207"/>
      <c r="AP105" s="189">
        <f>AP104+U175</f>
        <v>2.6</v>
      </c>
    </row>
    <row r="106" spans="1:42" x14ac:dyDescent="0.15">
      <c r="A106" s="215" t="s">
        <v>15</v>
      </c>
      <c r="B106" s="212">
        <f t="shared" si="0"/>
        <v>525</v>
      </c>
      <c r="C106" s="212">
        <f t="shared" si="1"/>
        <v>525</v>
      </c>
      <c r="D106" s="212">
        <f t="shared" si="2"/>
        <v>573</v>
      </c>
      <c r="E106" s="212">
        <f t="shared" si="3"/>
        <v>641</v>
      </c>
      <c r="F106" s="212">
        <f t="shared" si="4"/>
        <v>698</v>
      </c>
      <c r="G106" s="212">
        <f t="shared" si="5"/>
        <v>798</v>
      </c>
      <c r="H106" s="212">
        <f t="shared" si="7"/>
        <v>906</v>
      </c>
      <c r="I106" s="212">
        <f t="shared" si="9"/>
        <v>1024</v>
      </c>
      <c r="J106" s="212">
        <f t="shared" si="11"/>
        <v>1149</v>
      </c>
      <c r="K106" s="212">
        <f t="shared" si="13"/>
        <v>1225</v>
      </c>
      <c r="L106" s="212">
        <f t="shared" si="15"/>
        <v>1335</v>
      </c>
      <c r="M106" s="212">
        <f t="shared" si="17"/>
        <v>1448</v>
      </c>
      <c r="N106" s="212">
        <f t="shared" si="19"/>
        <v>1559</v>
      </c>
      <c r="O106" s="212">
        <f t="shared" si="21"/>
        <v>1670</v>
      </c>
      <c r="P106" s="212">
        <f t="shared" si="23"/>
        <v>1782</v>
      </c>
      <c r="Q106" s="212">
        <f>ROUND(AL106*$T$76,0)</f>
        <v>1893</v>
      </c>
      <c r="R106" s="212"/>
      <c r="S106" s="212"/>
      <c r="T106" s="213"/>
      <c r="V106" s="203">
        <v>34</v>
      </c>
      <c r="W106" s="207">
        <v>420</v>
      </c>
      <c r="X106" s="214">
        <v>420</v>
      </c>
      <c r="Y106" s="214">
        <v>458</v>
      </c>
      <c r="Z106" s="214">
        <v>513</v>
      </c>
      <c r="AA106" s="214">
        <v>558</v>
      </c>
      <c r="AB106" s="214">
        <v>638</v>
      </c>
      <c r="AC106" s="214">
        <v>725</v>
      </c>
      <c r="AD106" s="214">
        <v>819</v>
      </c>
      <c r="AE106" s="214">
        <v>919</v>
      </c>
      <c r="AF106" s="214">
        <v>980</v>
      </c>
      <c r="AG106" s="214">
        <v>1068</v>
      </c>
      <c r="AH106" s="207">
        <f>$AH$74*V106*AP106</f>
        <v>1158.04</v>
      </c>
      <c r="AI106" s="207">
        <f>$AI$74*V106*AP106</f>
        <v>1247.1200000000001</v>
      </c>
      <c r="AJ106" s="207">
        <f>$AJ$74*V106*AP106</f>
        <v>1336.2</v>
      </c>
      <c r="AK106" s="207">
        <f>$AK$74*V106*AP106</f>
        <v>1425.28</v>
      </c>
      <c r="AL106" s="207">
        <f>$AL$74*V106*AP106</f>
        <v>1514.3600000000001</v>
      </c>
      <c r="AM106" s="207"/>
      <c r="AN106" s="207"/>
      <c r="AO106" s="207"/>
      <c r="AP106" s="189">
        <v>1.31</v>
      </c>
    </row>
    <row r="107" spans="1:42" x14ac:dyDescent="0.15">
      <c r="A107" s="208">
        <v>850</v>
      </c>
      <c r="B107" s="209">
        <f t="shared" si="0"/>
        <v>1011</v>
      </c>
      <c r="C107" s="209">
        <f t="shared" si="1"/>
        <v>1011</v>
      </c>
      <c r="D107" s="209">
        <f t="shared" si="2"/>
        <v>1134</v>
      </c>
      <c r="E107" s="209">
        <f t="shared" si="3"/>
        <v>1280</v>
      </c>
      <c r="F107" s="209">
        <f t="shared" si="4"/>
        <v>1405</v>
      </c>
      <c r="G107" s="209">
        <f t="shared" si="5"/>
        <v>1599</v>
      </c>
      <c r="H107" s="209">
        <f t="shared" si="7"/>
        <v>1783</v>
      </c>
      <c r="I107" s="209">
        <f t="shared" si="9"/>
        <v>2015</v>
      </c>
      <c r="J107" s="209">
        <f t="shared" si="11"/>
        <v>2238</v>
      </c>
      <c r="K107" s="209">
        <f t="shared" si="13"/>
        <v>2371</v>
      </c>
      <c r="L107" s="209">
        <f t="shared" si="15"/>
        <v>2594</v>
      </c>
      <c r="M107" s="209">
        <f t="shared" si="17"/>
        <v>2807</v>
      </c>
      <c r="N107" s="209">
        <f t="shared" si="19"/>
        <v>3023</v>
      </c>
      <c r="O107" s="209">
        <f t="shared" si="21"/>
        <v>3239</v>
      </c>
      <c r="P107" s="209">
        <f t="shared" si="23"/>
        <v>3454</v>
      </c>
      <c r="Q107" s="209">
        <f t="shared" ref="Q107:Q133" si="25">ROUND(AL107*$T$76,0)</f>
        <v>3670</v>
      </c>
      <c r="R107" s="209"/>
      <c r="S107" s="209"/>
      <c r="T107" s="210"/>
      <c r="V107" s="203">
        <v>850</v>
      </c>
      <c r="W107" s="207">
        <f t="shared" ref="W107:AL107" si="26">W106+B177</f>
        <v>809</v>
      </c>
      <c r="X107" s="214">
        <f t="shared" si="26"/>
        <v>809</v>
      </c>
      <c r="Y107" s="214">
        <f t="shared" si="26"/>
        <v>907</v>
      </c>
      <c r="Z107" s="214">
        <f t="shared" si="26"/>
        <v>1024</v>
      </c>
      <c r="AA107" s="214">
        <f t="shared" si="26"/>
        <v>1124</v>
      </c>
      <c r="AB107" s="214">
        <f t="shared" si="26"/>
        <v>1279</v>
      </c>
      <c r="AC107" s="214">
        <f t="shared" si="26"/>
        <v>1426</v>
      </c>
      <c r="AD107" s="214">
        <f t="shared" si="26"/>
        <v>1612</v>
      </c>
      <c r="AE107" s="214">
        <f t="shared" si="26"/>
        <v>1790</v>
      </c>
      <c r="AF107" s="214">
        <f t="shared" si="26"/>
        <v>1897</v>
      </c>
      <c r="AG107" s="214">
        <f t="shared" si="26"/>
        <v>2075</v>
      </c>
      <c r="AH107" s="207">
        <f t="shared" si="26"/>
        <v>2245.3599999999997</v>
      </c>
      <c r="AI107" s="207">
        <f t="shared" si="26"/>
        <v>2418.08</v>
      </c>
      <c r="AJ107" s="207">
        <f t="shared" si="26"/>
        <v>2590.8000000000002</v>
      </c>
      <c r="AK107" s="207">
        <f t="shared" si="26"/>
        <v>2763.52</v>
      </c>
      <c r="AL107" s="207">
        <f t="shared" si="26"/>
        <v>2936.24</v>
      </c>
      <c r="AM107" s="207"/>
      <c r="AN107" s="207"/>
      <c r="AO107" s="207"/>
      <c r="AP107" s="189">
        <f>AP106+U177</f>
        <v>2.54</v>
      </c>
    </row>
    <row r="108" spans="1:42" x14ac:dyDescent="0.15">
      <c r="A108" s="215" t="s">
        <v>16</v>
      </c>
      <c r="B108" s="212">
        <f t="shared" si="0"/>
        <v>550</v>
      </c>
      <c r="C108" s="212">
        <f t="shared" si="1"/>
        <v>550</v>
      </c>
      <c r="D108" s="212">
        <f t="shared" si="2"/>
        <v>601</v>
      </c>
      <c r="E108" s="212">
        <f t="shared" si="3"/>
        <v>673</v>
      </c>
      <c r="F108" s="212">
        <f t="shared" si="4"/>
        <v>743</v>
      </c>
      <c r="G108" s="212">
        <f t="shared" si="5"/>
        <v>838</v>
      </c>
      <c r="H108" s="212">
        <f t="shared" si="7"/>
        <v>950</v>
      </c>
      <c r="I108" s="212">
        <f t="shared" si="9"/>
        <v>1074</v>
      </c>
      <c r="J108" s="212">
        <f t="shared" si="11"/>
        <v>1204</v>
      </c>
      <c r="K108" s="212">
        <f t="shared" si="13"/>
        <v>1283</v>
      </c>
      <c r="L108" s="212">
        <f t="shared" si="15"/>
        <v>1415</v>
      </c>
      <c r="M108" s="212">
        <f t="shared" si="17"/>
        <v>1533</v>
      </c>
      <c r="N108" s="212">
        <f t="shared" si="19"/>
        <v>1651</v>
      </c>
      <c r="O108" s="212">
        <f t="shared" si="21"/>
        <v>1769</v>
      </c>
      <c r="P108" s="212">
        <f t="shared" si="23"/>
        <v>1886</v>
      </c>
      <c r="Q108" s="212">
        <f t="shared" si="25"/>
        <v>2004</v>
      </c>
      <c r="R108" s="212">
        <f>ROUND(AM108*$T$76,0)</f>
        <v>2122</v>
      </c>
      <c r="S108" s="212"/>
      <c r="T108" s="213"/>
      <c r="V108" s="203">
        <v>36</v>
      </c>
      <c r="W108" s="207">
        <v>440</v>
      </c>
      <c r="X108" s="214">
        <v>440</v>
      </c>
      <c r="Y108" s="214">
        <v>481</v>
      </c>
      <c r="Z108" s="214">
        <v>538</v>
      </c>
      <c r="AA108" s="214">
        <v>594</v>
      </c>
      <c r="AB108" s="214">
        <v>670</v>
      </c>
      <c r="AC108" s="214">
        <v>760</v>
      </c>
      <c r="AD108" s="214">
        <v>859</v>
      </c>
      <c r="AE108" s="214">
        <v>963</v>
      </c>
      <c r="AF108" s="214">
        <v>1026</v>
      </c>
      <c r="AG108" s="214">
        <v>1132</v>
      </c>
      <c r="AH108" s="207">
        <f>$AH$74*V108*AP108</f>
        <v>1226.1600000000001</v>
      </c>
      <c r="AI108" s="207">
        <f>$AI$74*V108*AP108</f>
        <v>1320.48</v>
      </c>
      <c r="AJ108" s="207">
        <f>$AJ$74*V108*AP108</f>
        <v>1414.8</v>
      </c>
      <c r="AK108" s="207">
        <f>$AK$74*V108*AP108</f>
        <v>1509.1200000000001</v>
      </c>
      <c r="AL108" s="207">
        <f>$AL$74*V108*AP108</f>
        <v>1603.44</v>
      </c>
      <c r="AM108" s="207">
        <f>$AM$74*V108*AP108</f>
        <v>1697.76</v>
      </c>
      <c r="AN108" s="207"/>
      <c r="AO108" s="207"/>
      <c r="AP108" s="189">
        <v>1.31</v>
      </c>
    </row>
    <row r="109" spans="1:42" ht="13" thickBot="1" x14ac:dyDescent="0.2">
      <c r="A109" s="204">
        <v>900</v>
      </c>
      <c r="B109" s="216">
        <f t="shared" si="0"/>
        <v>1064</v>
      </c>
      <c r="C109" s="216">
        <f t="shared" si="1"/>
        <v>1064</v>
      </c>
      <c r="D109" s="216">
        <f t="shared" si="2"/>
        <v>1195</v>
      </c>
      <c r="E109" s="216">
        <f t="shared" si="3"/>
        <v>1348</v>
      </c>
      <c r="F109" s="216">
        <f t="shared" si="4"/>
        <v>1491</v>
      </c>
      <c r="G109" s="216">
        <f t="shared" si="5"/>
        <v>1685</v>
      </c>
      <c r="H109" s="216">
        <f t="shared" si="7"/>
        <v>1896</v>
      </c>
      <c r="I109" s="216">
        <f t="shared" si="9"/>
        <v>2119</v>
      </c>
      <c r="J109" s="216">
        <f t="shared" si="11"/>
        <v>2304</v>
      </c>
      <c r="K109" s="216">
        <f t="shared" si="13"/>
        <v>2491</v>
      </c>
      <c r="L109" s="216">
        <f t="shared" si="15"/>
        <v>2741</v>
      </c>
      <c r="M109" s="216">
        <f t="shared" si="17"/>
        <v>2972</v>
      </c>
      <c r="N109" s="216">
        <f t="shared" si="19"/>
        <v>3200</v>
      </c>
      <c r="O109" s="216">
        <f t="shared" si="21"/>
        <v>3429</v>
      </c>
      <c r="P109" s="216">
        <f t="shared" si="23"/>
        <v>3658</v>
      </c>
      <c r="Q109" s="216">
        <f t="shared" si="25"/>
        <v>3886</v>
      </c>
      <c r="R109" s="216">
        <f t="shared" ref="R109:R133" si="27">ROUND(AM109*$T$76,0)</f>
        <v>4115</v>
      </c>
      <c r="S109" s="216"/>
      <c r="T109" s="217"/>
      <c r="V109" s="203">
        <v>900</v>
      </c>
      <c r="W109" s="207">
        <f t="shared" ref="W109:AM109" si="28">W108+B179</f>
        <v>851</v>
      </c>
      <c r="X109" s="214">
        <f t="shared" si="28"/>
        <v>851</v>
      </c>
      <c r="Y109" s="214">
        <f t="shared" si="28"/>
        <v>956</v>
      </c>
      <c r="Z109" s="214">
        <f t="shared" si="28"/>
        <v>1078</v>
      </c>
      <c r="AA109" s="214">
        <f t="shared" si="28"/>
        <v>1193</v>
      </c>
      <c r="AB109" s="214">
        <f t="shared" si="28"/>
        <v>1348</v>
      </c>
      <c r="AC109" s="214">
        <f t="shared" si="28"/>
        <v>1517</v>
      </c>
      <c r="AD109" s="214">
        <f t="shared" si="28"/>
        <v>1695</v>
      </c>
      <c r="AE109" s="214">
        <f t="shared" si="28"/>
        <v>1843</v>
      </c>
      <c r="AF109" s="214">
        <f t="shared" si="28"/>
        <v>1993</v>
      </c>
      <c r="AG109" s="214">
        <f t="shared" si="28"/>
        <v>2193</v>
      </c>
      <c r="AH109" s="207">
        <f t="shared" si="28"/>
        <v>2377.44</v>
      </c>
      <c r="AI109" s="207">
        <f t="shared" si="28"/>
        <v>2560.3199999999997</v>
      </c>
      <c r="AJ109" s="207">
        <f t="shared" si="28"/>
        <v>2743.2</v>
      </c>
      <c r="AK109" s="207">
        <f t="shared" si="28"/>
        <v>2926.08</v>
      </c>
      <c r="AL109" s="207">
        <f t="shared" si="28"/>
        <v>3108.96</v>
      </c>
      <c r="AM109" s="207">
        <f t="shared" si="28"/>
        <v>3291.84</v>
      </c>
      <c r="AN109" s="207"/>
      <c r="AO109" s="207"/>
      <c r="AP109" s="189">
        <f>AP108+U179</f>
        <v>2.54</v>
      </c>
    </row>
    <row r="110" spans="1:42" x14ac:dyDescent="0.15">
      <c r="A110" s="202" t="s">
        <v>17</v>
      </c>
      <c r="B110" s="205">
        <f t="shared" si="0"/>
        <v>575</v>
      </c>
      <c r="C110" s="205">
        <f t="shared" si="1"/>
        <v>575</v>
      </c>
      <c r="D110" s="205">
        <f t="shared" si="2"/>
        <v>629</v>
      </c>
      <c r="E110" s="205">
        <f t="shared" si="3"/>
        <v>703</v>
      </c>
      <c r="F110" s="205">
        <f t="shared" si="4"/>
        <v>776</v>
      </c>
      <c r="G110" s="205">
        <f t="shared" si="5"/>
        <v>876</v>
      </c>
      <c r="H110" s="205">
        <f t="shared" si="7"/>
        <v>995</v>
      </c>
      <c r="I110" s="205">
        <f t="shared" si="9"/>
        <v>1121</v>
      </c>
      <c r="J110" s="205">
        <f t="shared" si="11"/>
        <v>1255</v>
      </c>
      <c r="K110" s="205">
        <f t="shared" si="13"/>
        <v>1340</v>
      </c>
      <c r="L110" s="205">
        <f t="shared" si="15"/>
        <v>1483</v>
      </c>
      <c r="M110" s="205">
        <f t="shared" si="17"/>
        <v>1606</v>
      </c>
      <c r="N110" s="205">
        <f t="shared" si="19"/>
        <v>1729</v>
      </c>
      <c r="O110" s="205">
        <f t="shared" si="21"/>
        <v>1853</v>
      </c>
      <c r="P110" s="205">
        <f t="shared" si="23"/>
        <v>1976</v>
      </c>
      <c r="Q110" s="205">
        <f t="shared" si="25"/>
        <v>2100</v>
      </c>
      <c r="R110" s="205">
        <f t="shared" si="27"/>
        <v>2223</v>
      </c>
      <c r="S110" s="205">
        <f>ROUND(AN110*$T$76,0)</f>
        <v>2347</v>
      </c>
      <c r="T110" s="206"/>
      <c r="V110" s="203">
        <v>38</v>
      </c>
      <c r="W110" s="207">
        <v>460</v>
      </c>
      <c r="X110" s="214">
        <v>460</v>
      </c>
      <c r="Y110" s="214">
        <v>503</v>
      </c>
      <c r="Z110" s="214">
        <v>562</v>
      </c>
      <c r="AA110" s="214">
        <v>621</v>
      </c>
      <c r="AB110" s="214">
        <v>701</v>
      </c>
      <c r="AC110" s="214">
        <v>796</v>
      </c>
      <c r="AD110" s="214">
        <v>897</v>
      </c>
      <c r="AE110" s="214">
        <v>1004</v>
      </c>
      <c r="AF110" s="214">
        <v>1072</v>
      </c>
      <c r="AG110" s="214">
        <v>1186</v>
      </c>
      <c r="AH110" s="207">
        <f>$AH$74*V110*AP110</f>
        <v>1284.4000000000001</v>
      </c>
      <c r="AI110" s="207">
        <f>$AI$74*V110*AP110</f>
        <v>1383.2</v>
      </c>
      <c r="AJ110" s="207">
        <f>$AJ$74*V110*AP110</f>
        <v>1482</v>
      </c>
      <c r="AK110" s="207">
        <f>$AK$74*V110*AP110</f>
        <v>1580.8</v>
      </c>
      <c r="AL110" s="207">
        <f>$AL$74*V110*AP110</f>
        <v>1679.6000000000001</v>
      </c>
      <c r="AM110" s="207">
        <f>$AM$74*V110*AP110</f>
        <v>1778.4</v>
      </c>
      <c r="AN110" s="207">
        <f>$AN$74*V110*AP110</f>
        <v>1877.2</v>
      </c>
      <c r="AO110" s="207"/>
      <c r="AP110" s="189">
        <v>1.3</v>
      </c>
    </row>
    <row r="111" spans="1:42" x14ac:dyDescent="0.15">
      <c r="A111" s="208">
        <v>950</v>
      </c>
      <c r="B111" s="209">
        <f t="shared" si="0"/>
        <v>1115</v>
      </c>
      <c r="C111" s="209">
        <f t="shared" si="1"/>
        <v>1115</v>
      </c>
      <c r="D111" s="209">
        <f t="shared" si="2"/>
        <v>1254</v>
      </c>
      <c r="E111" s="209">
        <f t="shared" si="3"/>
        <v>1411</v>
      </c>
      <c r="F111" s="209">
        <f t="shared" si="4"/>
        <v>1565</v>
      </c>
      <c r="G111" s="209">
        <f t="shared" si="5"/>
        <v>1768</v>
      </c>
      <c r="H111" s="209">
        <f t="shared" si="7"/>
        <v>1993</v>
      </c>
      <c r="I111" s="209">
        <f t="shared" si="9"/>
        <v>2220</v>
      </c>
      <c r="J111" s="209">
        <f t="shared" si="11"/>
        <v>2414</v>
      </c>
      <c r="K111" s="209">
        <f t="shared" si="13"/>
        <v>2610</v>
      </c>
      <c r="L111" s="209">
        <f t="shared" si="15"/>
        <v>2881</v>
      </c>
      <c r="M111" s="209">
        <f t="shared" si="17"/>
        <v>3125</v>
      </c>
      <c r="N111" s="209">
        <f t="shared" si="19"/>
        <v>3365</v>
      </c>
      <c r="O111" s="209">
        <f t="shared" si="21"/>
        <v>3605</v>
      </c>
      <c r="P111" s="209">
        <f t="shared" si="23"/>
        <v>3846</v>
      </c>
      <c r="Q111" s="209">
        <f t="shared" si="25"/>
        <v>4086</v>
      </c>
      <c r="R111" s="209">
        <f t="shared" si="27"/>
        <v>4326</v>
      </c>
      <c r="S111" s="209">
        <f t="shared" ref="S111:S133" si="29">ROUND(AN111*$T$76,0)</f>
        <v>4567</v>
      </c>
      <c r="T111" s="210"/>
      <c r="V111" s="203">
        <v>950</v>
      </c>
      <c r="W111" s="207">
        <f t="shared" ref="W111:AN111" si="30">W110+B181</f>
        <v>892</v>
      </c>
      <c r="X111" s="214">
        <f t="shared" si="30"/>
        <v>892</v>
      </c>
      <c r="Y111" s="214">
        <f t="shared" si="30"/>
        <v>1003</v>
      </c>
      <c r="Z111" s="214">
        <f t="shared" si="30"/>
        <v>1129</v>
      </c>
      <c r="AA111" s="214">
        <f t="shared" si="30"/>
        <v>1252</v>
      </c>
      <c r="AB111" s="214">
        <f t="shared" si="30"/>
        <v>1414</v>
      </c>
      <c r="AC111" s="214">
        <f t="shared" si="30"/>
        <v>1594</v>
      </c>
      <c r="AD111" s="214">
        <f t="shared" si="30"/>
        <v>1776</v>
      </c>
      <c r="AE111" s="214">
        <f t="shared" si="30"/>
        <v>1931</v>
      </c>
      <c r="AF111" s="214">
        <f t="shared" si="30"/>
        <v>2088</v>
      </c>
      <c r="AG111" s="214">
        <f t="shared" si="30"/>
        <v>2305</v>
      </c>
      <c r="AH111" s="207">
        <f t="shared" si="30"/>
        <v>2499.6400000000003</v>
      </c>
      <c r="AI111" s="207">
        <f t="shared" si="30"/>
        <v>2691.92</v>
      </c>
      <c r="AJ111" s="207">
        <f t="shared" si="30"/>
        <v>2884.2</v>
      </c>
      <c r="AK111" s="207">
        <f t="shared" si="30"/>
        <v>3076.48</v>
      </c>
      <c r="AL111" s="207">
        <f t="shared" si="30"/>
        <v>3268.76</v>
      </c>
      <c r="AM111" s="207">
        <f t="shared" si="30"/>
        <v>3461.04</v>
      </c>
      <c r="AN111" s="207">
        <f t="shared" si="30"/>
        <v>3653.3199999999997</v>
      </c>
      <c r="AO111" s="207"/>
      <c r="AP111" s="189">
        <f>AP110+U181</f>
        <v>2.5300000000000002</v>
      </c>
    </row>
    <row r="112" spans="1:42" x14ac:dyDescent="0.15">
      <c r="A112" s="215" t="s">
        <v>18</v>
      </c>
      <c r="B112" s="212">
        <f t="shared" si="0"/>
        <v>589</v>
      </c>
      <c r="C112" s="212">
        <f t="shared" si="1"/>
        <v>589</v>
      </c>
      <c r="D112" s="212">
        <f t="shared" si="2"/>
        <v>663</v>
      </c>
      <c r="E112" s="212">
        <f t="shared" si="3"/>
        <v>730</v>
      </c>
      <c r="F112" s="212">
        <f t="shared" si="4"/>
        <v>825</v>
      </c>
      <c r="G112" s="212">
        <f t="shared" si="5"/>
        <v>924</v>
      </c>
      <c r="H112" s="212">
        <f t="shared" si="7"/>
        <v>1045</v>
      </c>
      <c r="I112" s="212">
        <f t="shared" si="9"/>
        <v>1158</v>
      </c>
      <c r="J112" s="212">
        <f t="shared" si="11"/>
        <v>1288</v>
      </c>
      <c r="K112" s="212">
        <f t="shared" si="13"/>
        <v>1411</v>
      </c>
      <c r="L112" s="212">
        <f t="shared" si="15"/>
        <v>1560</v>
      </c>
      <c r="M112" s="212">
        <f t="shared" si="17"/>
        <v>1690</v>
      </c>
      <c r="N112" s="212">
        <f t="shared" si="19"/>
        <v>1820</v>
      </c>
      <c r="O112" s="212">
        <f t="shared" si="21"/>
        <v>1950</v>
      </c>
      <c r="P112" s="212">
        <f t="shared" si="23"/>
        <v>2080</v>
      </c>
      <c r="Q112" s="212">
        <f t="shared" si="25"/>
        <v>2210</v>
      </c>
      <c r="R112" s="212">
        <f t="shared" si="27"/>
        <v>2340</v>
      </c>
      <c r="S112" s="212">
        <f t="shared" si="29"/>
        <v>2470</v>
      </c>
      <c r="T112" s="213">
        <f>ROUND(AO112*$T$76,0)</f>
        <v>2600</v>
      </c>
      <c r="V112" s="203">
        <v>40</v>
      </c>
      <c r="W112" s="207">
        <v>471</v>
      </c>
      <c r="X112" s="214">
        <v>471</v>
      </c>
      <c r="Y112" s="214">
        <v>530</v>
      </c>
      <c r="Z112" s="214">
        <v>584</v>
      </c>
      <c r="AA112" s="214">
        <v>660</v>
      </c>
      <c r="AB112" s="214">
        <v>739</v>
      </c>
      <c r="AC112" s="214">
        <v>836</v>
      </c>
      <c r="AD112" s="214">
        <v>926</v>
      </c>
      <c r="AE112" s="214">
        <v>1030</v>
      </c>
      <c r="AF112" s="214">
        <v>1129</v>
      </c>
      <c r="AG112" s="214">
        <v>1248</v>
      </c>
      <c r="AH112" s="207">
        <f>$AH$74*V112*AP112</f>
        <v>1352</v>
      </c>
      <c r="AI112" s="207">
        <f>$AI$74*V112*AP112</f>
        <v>1456</v>
      </c>
      <c r="AJ112" s="207">
        <f>$AJ$74*V112*AP112</f>
        <v>1560</v>
      </c>
      <c r="AK112" s="207">
        <f>$AK$74*V112*AP112</f>
        <v>1664</v>
      </c>
      <c r="AL112" s="207">
        <f>$AL$74*V112*AP112</f>
        <v>1768</v>
      </c>
      <c r="AM112" s="207">
        <f>$AM$74*V112*AP112</f>
        <v>1872</v>
      </c>
      <c r="AN112" s="207">
        <f>$AN$74*V112*AP112</f>
        <v>1976</v>
      </c>
      <c r="AO112" s="207">
        <f>$AO$74*V112*AP112</f>
        <v>2080</v>
      </c>
      <c r="AP112" s="189">
        <v>1.3</v>
      </c>
    </row>
    <row r="113" spans="1:42" x14ac:dyDescent="0.15">
      <c r="A113" s="208">
        <v>1000</v>
      </c>
      <c r="B113" s="209">
        <f t="shared" si="0"/>
        <v>1144</v>
      </c>
      <c r="C113" s="209">
        <f t="shared" si="1"/>
        <v>1144</v>
      </c>
      <c r="D113" s="209">
        <f t="shared" si="2"/>
        <v>1318</v>
      </c>
      <c r="E113" s="209">
        <f t="shared" si="3"/>
        <v>1475</v>
      </c>
      <c r="F113" s="209">
        <f t="shared" si="4"/>
        <v>1654</v>
      </c>
      <c r="G113" s="209">
        <f t="shared" si="5"/>
        <v>1863</v>
      </c>
      <c r="H113" s="209">
        <f t="shared" si="7"/>
        <v>2093</v>
      </c>
      <c r="I113" s="209">
        <f t="shared" si="9"/>
        <v>2315</v>
      </c>
      <c r="J113" s="209">
        <f t="shared" si="11"/>
        <v>2505</v>
      </c>
      <c r="K113" s="209">
        <f t="shared" si="13"/>
        <v>2748</v>
      </c>
      <c r="L113" s="209">
        <f t="shared" si="15"/>
        <v>2996</v>
      </c>
      <c r="M113" s="209">
        <f t="shared" si="17"/>
        <v>3250</v>
      </c>
      <c r="N113" s="209">
        <f t="shared" si="19"/>
        <v>3500</v>
      </c>
      <c r="O113" s="209">
        <f t="shared" si="21"/>
        <v>3750</v>
      </c>
      <c r="P113" s="209">
        <f t="shared" si="23"/>
        <v>4000</v>
      </c>
      <c r="Q113" s="209">
        <f t="shared" si="25"/>
        <v>4250</v>
      </c>
      <c r="R113" s="209">
        <f t="shared" si="27"/>
        <v>4500</v>
      </c>
      <c r="S113" s="209">
        <f t="shared" si="29"/>
        <v>4750</v>
      </c>
      <c r="T113" s="210">
        <f t="shared" ref="T113:T133" si="31">ROUND(AO113*$T$76,0)</f>
        <v>5000</v>
      </c>
      <c r="V113" s="203">
        <v>1000</v>
      </c>
      <c r="W113" s="207">
        <f t="shared" ref="W113:AO113" si="32">W112+B183</f>
        <v>915</v>
      </c>
      <c r="X113" s="214">
        <f t="shared" si="32"/>
        <v>915</v>
      </c>
      <c r="Y113" s="214">
        <f t="shared" si="32"/>
        <v>1054</v>
      </c>
      <c r="Z113" s="214">
        <f t="shared" si="32"/>
        <v>1180</v>
      </c>
      <c r="AA113" s="214">
        <f t="shared" si="32"/>
        <v>1323</v>
      </c>
      <c r="AB113" s="214">
        <f t="shared" si="32"/>
        <v>1490</v>
      </c>
      <c r="AC113" s="214">
        <f t="shared" si="32"/>
        <v>1674</v>
      </c>
      <c r="AD113" s="214">
        <f t="shared" si="32"/>
        <v>1852</v>
      </c>
      <c r="AE113" s="214">
        <f t="shared" si="32"/>
        <v>2004</v>
      </c>
      <c r="AF113" s="214">
        <f t="shared" si="32"/>
        <v>2198</v>
      </c>
      <c r="AG113" s="214">
        <f t="shared" si="32"/>
        <v>2397</v>
      </c>
      <c r="AH113" s="207">
        <f t="shared" si="32"/>
        <v>2600</v>
      </c>
      <c r="AI113" s="207">
        <f t="shared" si="32"/>
        <v>2800</v>
      </c>
      <c r="AJ113" s="207">
        <f t="shared" si="32"/>
        <v>3000</v>
      </c>
      <c r="AK113" s="207">
        <f t="shared" si="32"/>
        <v>3200</v>
      </c>
      <c r="AL113" s="207">
        <f t="shared" si="32"/>
        <v>3400</v>
      </c>
      <c r="AM113" s="207">
        <f t="shared" si="32"/>
        <v>3600</v>
      </c>
      <c r="AN113" s="207">
        <f t="shared" si="32"/>
        <v>3800</v>
      </c>
      <c r="AO113" s="207">
        <f t="shared" si="32"/>
        <v>4000</v>
      </c>
      <c r="AP113" s="189">
        <f>AP112+U183</f>
        <v>2.5</v>
      </c>
    </row>
    <row r="114" spans="1:42" x14ac:dyDescent="0.15">
      <c r="A114" s="215" t="s">
        <v>19</v>
      </c>
      <c r="B114" s="212">
        <f t="shared" si="0"/>
        <v>613</v>
      </c>
      <c r="C114" s="212">
        <f t="shared" si="1"/>
        <v>613</v>
      </c>
      <c r="D114" s="212">
        <f t="shared" si="2"/>
        <v>691</v>
      </c>
      <c r="E114" s="212">
        <f t="shared" si="3"/>
        <v>761</v>
      </c>
      <c r="F114" s="212">
        <f t="shared" si="4"/>
        <v>859</v>
      </c>
      <c r="G114" s="212">
        <f t="shared" si="5"/>
        <v>961</v>
      </c>
      <c r="H114" s="212">
        <f t="shared" si="7"/>
        <v>1089</v>
      </c>
      <c r="I114" s="212">
        <f t="shared" si="9"/>
        <v>1205</v>
      </c>
      <c r="J114" s="212">
        <f t="shared" si="11"/>
        <v>1341</v>
      </c>
      <c r="K114" s="212">
        <f t="shared" si="13"/>
        <v>1473</v>
      </c>
      <c r="L114" s="212">
        <f t="shared" si="15"/>
        <v>1638</v>
      </c>
      <c r="M114" s="212">
        <f t="shared" si="17"/>
        <v>1775</v>
      </c>
      <c r="N114" s="212">
        <f t="shared" si="19"/>
        <v>1911</v>
      </c>
      <c r="O114" s="212">
        <f t="shared" si="21"/>
        <v>2048</v>
      </c>
      <c r="P114" s="212">
        <f t="shared" si="23"/>
        <v>2184</v>
      </c>
      <c r="Q114" s="212">
        <f t="shared" si="25"/>
        <v>2321</v>
      </c>
      <c r="R114" s="212">
        <f t="shared" si="27"/>
        <v>2457</v>
      </c>
      <c r="S114" s="212">
        <f t="shared" si="29"/>
        <v>2594</v>
      </c>
      <c r="T114" s="213">
        <f t="shared" si="31"/>
        <v>2730</v>
      </c>
      <c r="V114" s="203">
        <v>42</v>
      </c>
      <c r="W114" s="207">
        <v>490</v>
      </c>
      <c r="X114" s="214">
        <v>490</v>
      </c>
      <c r="Y114" s="214">
        <v>553</v>
      </c>
      <c r="Z114" s="214">
        <v>609</v>
      </c>
      <c r="AA114" s="214">
        <v>687</v>
      </c>
      <c r="AB114" s="214">
        <v>769</v>
      </c>
      <c r="AC114" s="214">
        <v>871</v>
      </c>
      <c r="AD114" s="214">
        <v>964</v>
      </c>
      <c r="AE114" s="214">
        <v>1073</v>
      </c>
      <c r="AF114" s="214">
        <v>1178</v>
      </c>
      <c r="AG114" s="214">
        <v>1310</v>
      </c>
      <c r="AH114" s="207">
        <f>$AH$74*V114*AP114</f>
        <v>1419.6000000000001</v>
      </c>
      <c r="AI114" s="207">
        <f>$AI$74*V114*AP114</f>
        <v>1528.8</v>
      </c>
      <c r="AJ114" s="207">
        <f>$AJ$74*V114*AP114</f>
        <v>1638</v>
      </c>
      <c r="AK114" s="207">
        <f>$AK$74*V114*AP114</f>
        <v>1747.2</v>
      </c>
      <c r="AL114" s="207">
        <f>$AL$74*V114*AP114</f>
        <v>1856.4</v>
      </c>
      <c r="AM114" s="207">
        <f>$AM$74*V114*AP114</f>
        <v>1965.6000000000001</v>
      </c>
      <c r="AN114" s="207">
        <f>$AN$74*V114*AP114</f>
        <v>2074.8000000000002</v>
      </c>
      <c r="AO114" s="207">
        <f>$AO$74*V114*AP114</f>
        <v>2184</v>
      </c>
      <c r="AP114" s="189">
        <v>1.3</v>
      </c>
    </row>
    <row r="115" spans="1:42" x14ac:dyDescent="0.15">
      <c r="A115" s="208">
        <v>1050</v>
      </c>
      <c r="B115" s="209">
        <f t="shared" si="0"/>
        <v>1194</v>
      </c>
      <c r="C115" s="209">
        <f t="shared" si="1"/>
        <v>1194</v>
      </c>
      <c r="D115" s="209">
        <f t="shared" si="2"/>
        <v>1363</v>
      </c>
      <c r="E115" s="209">
        <f t="shared" si="3"/>
        <v>1543</v>
      </c>
      <c r="F115" s="209">
        <f t="shared" si="4"/>
        <v>1715</v>
      </c>
      <c r="G115" s="209">
        <f t="shared" si="5"/>
        <v>1944</v>
      </c>
      <c r="H115" s="209">
        <f t="shared" si="7"/>
        <v>2188</v>
      </c>
      <c r="I115" s="209">
        <f t="shared" si="9"/>
        <v>2418</v>
      </c>
      <c r="J115" s="209">
        <f t="shared" si="11"/>
        <v>2614</v>
      </c>
      <c r="K115" s="209">
        <f t="shared" si="13"/>
        <v>2875</v>
      </c>
      <c r="L115" s="209">
        <f t="shared" si="15"/>
        <v>3144</v>
      </c>
      <c r="M115" s="209">
        <f t="shared" si="17"/>
        <v>3413</v>
      </c>
      <c r="N115" s="209">
        <f t="shared" si="19"/>
        <v>3675</v>
      </c>
      <c r="O115" s="209">
        <f t="shared" si="21"/>
        <v>3938</v>
      </c>
      <c r="P115" s="209">
        <f t="shared" si="23"/>
        <v>4200</v>
      </c>
      <c r="Q115" s="209">
        <f t="shared" si="25"/>
        <v>4463</v>
      </c>
      <c r="R115" s="209">
        <f t="shared" si="27"/>
        <v>4725</v>
      </c>
      <c r="S115" s="209">
        <f t="shared" si="29"/>
        <v>4988</v>
      </c>
      <c r="T115" s="210">
        <f t="shared" si="31"/>
        <v>5250</v>
      </c>
      <c r="V115" s="203">
        <v>1050</v>
      </c>
      <c r="W115" s="207">
        <f t="shared" ref="W115:AO115" si="33">W114+B185</f>
        <v>955</v>
      </c>
      <c r="X115" s="214">
        <f t="shared" si="33"/>
        <v>955</v>
      </c>
      <c r="Y115" s="214">
        <f t="shared" si="33"/>
        <v>1090</v>
      </c>
      <c r="Z115" s="214">
        <f t="shared" si="33"/>
        <v>1234</v>
      </c>
      <c r="AA115" s="214">
        <f t="shared" si="33"/>
        <v>1372</v>
      </c>
      <c r="AB115" s="214">
        <f t="shared" si="33"/>
        <v>1555</v>
      </c>
      <c r="AC115" s="214">
        <f t="shared" si="33"/>
        <v>1750</v>
      </c>
      <c r="AD115" s="214">
        <f t="shared" si="33"/>
        <v>1934</v>
      </c>
      <c r="AE115" s="214">
        <f t="shared" si="33"/>
        <v>2091</v>
      </c>
      <c r="AF115" s="214">
        <f t="shared" si="33"/>
        <v>2300</v>
      </c>
      <c r="AG115" s="214">
        <f t="shared" si="33"/>
        <v>2515</v>
      </c>
      <c r="AH115" s="207">
        <f t="shared" si="33"/>
        <v>2730</v>
      </c>
      <c r="AI115" s="207">
        <f t="shared" si="33"/>
        <v>2940</v>
      </c>
      <c r="AJ115" s="207">
        <f t="shared" si="33"/>
        <v>3150</v>
      </c>
      <c r="AK115" s="207">
        <f t="shared" si="33"/>
        <v>3360</v>
      </c>
      <c r="AL115" s="207">
        <f t="shared" si="33"/>
        <v>3570</v>
      </c>
      <c r="AM115" s="207">
        <f t="shared" si="33"/>
        <v>3780</v>
      </c>
      <c r="AN115" s="207">
        <f t="shared" si="33"/>
        <v>3990</v>
      </c>
      <c r="AO115" s="207">
        <f t="shared" si="33"/>
        <v>4200</v>
      </c>
      <c r="AP115" s="189">
        <f>AP114+U185</f>
        <v>2.5</v>
      </c>
    </row>
    <row r="116" spans="1:42" x14ac:dyDescent="0.15">
      <c r="A116" s="215" t="s">
        <v>20</v>
      </c>
      <c r="B116" s="212">
        <f t="shared" si="0"/>
        <v>639</v>
      </c>
      <c r="C116" s="212">
        <f t="shared" si="1"/>
        <v>639</v>
      </c>
      <c r="D116" s="212">
        <f t="shared" si="2"/>
        <v>720</v>
      </c>
      <c r="E116" s="212">
        <f t="shared" si="3"/>
        <v>793</v>
      </c>
      <c r="F116" s="212">
        <f t="shared" si="4"/>
        <v>894</v>
      </c>
      <c r="G116" s="212">
        <f t="shared" si="5"/>
        <v>1001</v>
      </c>
      <c r="H116" s="212">
        <f t="shared" si="7"/>
        <v>1133</v>
      </c>
      <c r="I116" s="212">
        <f t="shared" si="9"/>
        <v>1255</v>
      </c>
      <c r="J116" s="212">
        <f t="shared" si="11"/>
        <v>1394</v>
      </c>
      <c r="K116" s="212">
        <f t="shared" si="13"/>
        <v>1529</v>
      </c>
      <c r="L116" s="212">
        <f t="shared" si="15"/>
        <v>1706</v>
      </c>
      <c r="M116" s="212">
        <f t="shared" si="17"/>
        <v>1845</v>
      </c>
      <c r="N116" s="212">
        <f t="shared" si="19"/>
        <v>1987</v>
      </c>
      <c r="O116" s="212">
        <f t="shared" si="21"/>
        <v>2129</v>
      </c>
      <c r="P116" s="212">
        <f t="shared" si="23"/>
        <v>2270</v>
      </c>
      <c r="Q116" s="212">
        <f t="shared" si="25"/>
        <v>2412</v>
      </c>
      <c r="R116" s="212">
        <f t="shared" si="27"/>
        <v>2554</v>
      </c>
      <c r="S116" s="212">
        <f t="shared" si="29"/>
        <v>2696</v>
      </c>
      <c r="T116" s="213">
        <f t="shared" si="31"/>
        <v>2838</v>
      </c>
      <c r="V116" s="203">
        <v>44</v>
      </c>
      <c r="W116" s="207">
        <v>511</v>
      </c>
      <c r="X116" s="214">
        <v>511</v>
      </c>
      <c r="Y116" s="214">
        <v>576</v>
      </c>
      <c r="Z116" s="214">
        <v>634</v>
      </c>
      <c r="AA116" s="214">
        <v>715</v>
      </c>
      <c r="AB116" s="214">
        <v>801</v>
      </c>
      <c r="AC116" s="214">
        <v>906</v>
      </c>
      <c r="AD116" s="214">
        <v>1004</v>
      </c>
      <c r="AE116" s="214">
        <v>1115</v>
      </c>
      <c r="AF116" s="214">
        <v>1223</v>
      </c>
      <c r="AG116" s="214">
        <v>1365</v>
      </c>
      <c r="AH116" s="207">
        <f>$AH$74*V116*AP116</f>
        <v>1475.76</v>
      </c>
      <c r="AI116" s="207">
        <f>$AI$74*V116*AP116</f>
        <v>1589.28</v>
      </c>
      <c r="AJ116" s="207">
        <f>$AJ$74*V116*AP116</f>
        <v>1702.8</v>
      </c>
      <c r="AK116" s="207">
        <f>$AK$74*V116*AP116</f>
        <v>1816.3200000000002</v>
      </c>
      <c r="AL116" s="207">
        <f>$AL$74*V116*AP116</f>
        <v>1929.8400000000001</v>
      </c>
      <c r="AM116" s="207">
        <f>$AM$74*V116*AP116</f>
        <v>2043.3600000000001</v>
      </c>
      <c r="AN116" s="207">
        <f>$AN$74*V116*AP116</f>
        <v>2156.88</v>
      </c>
      <c r="AO116" s="207">
        <f>$AO$74*V116*AP116</f>
        <v>2270.4</v>
      </c>
      <c r="AP116" s="189">
        <v>1.29</v>
      </c>
    </row>
    <row r="117" spans="1:42" x14ac:dyDescent="0.15">
      <c r="A117" s="208">
        <v>1100</v>
      </c>
      <c r="B117" s="209">
        <f t="shared" si="0"/>
        <v>1248</v>
      </c>
      <c r="C117" s="209">
        <f t="shared" si="1"/>
        <v>1248</v>
      </c>
      <c r="D117" s="209">
        <f t="shared" si="2"/>
        <v>1408</v>
      </c>
      <c r="E117" s="209">
        <f t="shared" si="3"/>
        <v>1610</v>
      </c>
      <c r="F117" s="209">
        <f t="shared" si="4"/>
        <v>1801</v>
      </c>
      <c r="G117" s="209">
        <f t="shared" si="5"/>
        <v>2030</v>
      </c>
      <c r="H117" s="209">
        <f t="shared" si="7"/>
        <v>2281</v>
      </c>
      <c r="I117" s="209">
        <f t="shared" si="9"/>
        <v>2524</v>
      </c>
      <c r="J117" s="209">
        <f t="shared" si="11"/>
        <v>2726</v>
      </c>
      <c r="K117" s="209">
        <f t="shared" si="13"/>
        <v>2994</v>
      </c>
      <c r="L117" s="209">
        <f t="shared" si="15"/>
        <v>3276</v>
      </c>
      <c r="M117" s="209">
        <f t="shared" si="17"/>
        <v>3546</v>
      </c>
      <c r="N117" s="209">
        <f t="shared" si="19"/>
        <v>3819</v>
      </c>
      <c r="O117" s="209">
        <f t="shared" si="21"/>
        <v>4092</v>
      </c>
      <c r="P117" s="209">
        <f t="shared" si="23"/>
        <v>4365</v>
      </c>
      <c r="Q117" s="209">
        <f t="shared" si="25"/>
        <v>4638</v>
      </c>
      <c r="R117" s="209">
        <f t="shared" si="27"/>
        <v>4910</v>
      </c>
      <c r="S117" s="209">
        <f t="shared" si="29"/>
        <v>5183</v>
      </c>
      <c r="T117" s="210">
        <f t="shared" si="31"/>
        <v>5456</v>
      </c>
      <c r="V117" s="203">
        <v>1100</v>
      </c>
      <c r="W117" s="207">
        <f t="shared" ref="W117:AO117" si="34">W116+B187</f>
        <v>998</v>
      </c>
      <c r="X117" s="214">
        <f t="shared" si="34"/>
        <v>998</v>
      </c>
      <c r="Y117" s="214">
        <f t="shared" si="34"/>
        <v>1126</v>
      </c>
      <c r="Z117" s="214">
        <f t="shared" si="34"/>
        <v>1288</v>
      </c>
      <c r="AA117" s="214">
        <f t="shared" si="34"/>
        <v>1441</v>
      </c>
      <c r="AB117" s="214">
        <f t="shared" si="34"/>
        <v>1624</v>
      </c>
      <c r="AC117" s="214">
        <f t="shared" si="34"/>
        <v>1825</v>
      </c>
      <c r="AD117" s="214">
        <f t="shared" si="34"/>
        <v>2019</v>
      </c>
      <c r="AE117" s="214">
        <f t="shared" si="34"/>
        <v>2181</v>
      </c>
      <c r="AF117" s="214">
        <f t="shared" si="34"/>
        <v>2395</v>
      </c>
      <c r="AG117" s="214">
        <f t="shared" si="34"/>
        <v>2621</v>
      </c>
      <c r="AH117" s="207">
        <f t="shared" si="34"/>
        <v>2837.12</v>
      </c>
      <c r="AI117" s="207">
        <f t="shared" si="34"/>
        <v>3055.3599999999997</v>
      </c>
      <c r="AJ117" s="207">
        <f t="shared" si="34"/>
        <v>3273.6</v>
      </c>
      <c r="AK117" s="207">
        <f t="shared" si="34"/>
        <v>3491.84</v>
      </c>
      <c r="AL117" s="207">
        <f t="shared" si="34"/>
        <v>3710.08</v>
      </c>
      <c r="AM117" s="207">
        <f t="shared" si="34"/>
        <v>3928.3199999999997</v>
      </c>
      <c r="AN117" s="207">
        <f t="shared" si="34"/>
        <v>4146.5599999999995</v>
      </c>
      <c r="AO117" s="207">
        <f t="shared" si="34"/>
        <v>4364.8</v>
      </c>
      <c r="AP117" s="189">
        <f>AP116+U187</f>
        <v>2.48</v>
      </c>
    </row>
    <row r="118" spans="1:42" x14ac:dyDescent="0.15">
      <c r="A118" s="215" t="s">
        <v>21</v>
      </c>
      <c r="B118" s="212">
        <f t="shared" si="0"/>
        <v>661</v>
      </c>
      <c r="C118" s="212">
        <f t="shared" si="1"/>
        <v>661</v>
      </c>
      <c r="D118" s="212">
        <f t="shared" si="2"/>
        <v>748</v>
      </c>
      <c r="E118" s="212">
        <f t="shared" si="3"/>
        <v>824</v>
      </c>
      <c r="F118" s="212">
        <f t="shared" si="4"/>
        <v>929</v>
      </c>
      <c r="G118" s="212">
        <f t="shared" si="5"/>
        <v>1039</v>
      </c>
      <c r="H118" s="212">
        <f t="shared" si="7"/>
        <v>1176</v>
      </c>
      <c r="I118" s="212">
        <f t="shared" si="9"/>
        <v>1303</v>
      </c>
      <c r="J118" s="212">
        <f t="shared" si="11"/>
        <v>1448</v>
      </c>
      <c r="K118" s="212">
        <f t="shared" si="13"/>
        <v>1585</v>
      </c>
      <c r="L118" s="212">
        <f t="shared" si="15"/>
        <v>1768</v>
      </c>
      <c r="M118" s="212">
        <f t="shared" si="17"/>
        <v>1914</v>
      </c>
      <c r="N118" s="212">
        <f t="shared" si="19"/>
        <v>2061</v>
      </c>
      <c r="O118" s="212">
        <f t="shared" si="21"/>
        <v>2208</v>
      </c>
      <c r="P118" s="212">
        <f t="shared" si="23"/>
        <v>2355</v>
      </c>
      <c r="Q118" s="212">
        <f t="shared" si="25"/>
        <v>2502</v>
      </c>
      <c r="R118" s="212">
        <f t="shared" si="27"/>
        <v>2650</v>
      </c>
      <c r="S118" s="212">
        <f t="shared" si="29"/>
        <v>2797</v>
      </c>
      <c r="T118" s="213">
        <f t="shared" si="31"/>
        <v>2944</v>
      </c>
      <c r="V118" s="203">
        <v>46</v>
      </c>
      <c r="W118" s="207">
        <v>529</v>
      </c>
      <c r="X118" s="214">
        <v>529</v>
      </c>
      <c r="Y118" s="214">
        <v>598</v>
      </c>
      <c r="Z118" s="214">
        <v>659</v>
      </c>
      <c r="AA118" s="214">
        <v>743</v>
      </c>
      <c r="AB118" s="214">
        <v>831</v>
      </c>
      <c r="AC118" s="214">
        <v>941</v>
      </c>
      <c r="AD118" s="214">
        <v>1042</v>
      </c>
      <c r="AE118" s="214">
        <v>1158</v>
      </c>
      <c r="AF118" s="214">
        <v>1268</v>
      </c>
      <c r="AG118" s="214">
        <v>1414</v>
      </c>
      <c r="AH118" s="207">
        <f>$AH$74*V118*AP118</f>
        <v>1530.88</v>
      </c>
      <c r="AI118" s="207">
        <f>$AI$74*V118*AP118</f>
        <v>1648.64</v>
      </c>
      <c r="AJ118" s="207">
        <f>$AJ$74*V118*AP118</f>
        <v>1766.4</v>
      </c>
      <c r="AK118" s="207">
        <f>$AK$74*V118*AP118</f>
        <v>1884.16</v>
      </c>
      <c r="AL118" s="207">
        <f>$AL$74*V118*AP118</f>
        <v>2001.92</v>
      </c>
      <c r="AM118" s="207">
        <f>$AM$74*V118*AP118</f>
        <v>2119.6799999999998</v>
      </c>
      <c r="AN118" s="207">
        <f>$AN$74*V118*AP118</f>
        <v>2237.44</v>
      </c>
      <c r="AO118" s="207">
        <f>$AO$74*V118*AP118</f>
        <v>2355.2000000000003</v>
      </c>
      <c r="AP118" s="189">
        <v>1.28</v>
      </c>
    </row>
    <row r="119" spans="1:42" x14ac:dyDescent="0.15">
      <c r="A119" s="208">
        <v>1150</v>
      </c>
      <c r="B119" s="209">
        <f t="shared" si="0"/>
        <v>1295</v>
      </c>
      <c r="C119" s="209">
        <f t="shared" si="1"/>
        <v>1295</v>
      </c>
      <c r="D119" s="209">
        <f t="shared" si="2"/>
        <v>1466</v>
      </c>
      <c r="E119" s="209">
        <f t="shared" si="3"/>
        <v>1665</v>
      </c>
      <c r="F119" s="209">
        <f t="shared" si="4"/>
        <v>1878</v>
      </c>
      <c r="G119" s="209">
        <f t="shared" si="5"/>
        <v>2111</v>
      </c>
      <c r="H119" s="209">
        <f t="shared" si="7"/>
        <v>2376</v>
      </c>
      <c r="I119" s="209">
        <f t="shared" si="9"/>
        <v>2626</v>
      </c>
      <c r="J119" s="209">
        <f t="shared" si="11"/>
        <v>2839</v>
      </c>
      <c r="K119" s="209">
        <f t="shared" si="13"/>
        <v>3111</v>
      </c>
      <c r="L119" s="209">
        <f t="shared" si="15"/>
        <v>3403</v>
      </c>
      <c r="M119" s="209">
        <f t="shared" si="17"/>
        <v>3678</v>
      </c>
      <c r="N119" s="209">
        <f t="shared" si="19"/>
        <v>3961</v>
      </c>
      <c r="O119" s="209">
        <f t="shared" si="21"/>
        <v>4244</v>
      </c>
      <c r="P119" s="209">
        <f t="shared" si="23"/>
        <v>4526</v>
      </c>
      <c r="Q119" s="209">
        <f t="shared" si="25"/>
        <v>4809</v>
      </c>
      <c r="R119" s="209">
        <f t="shared" si="27"/>
        <v>5092</v>
      </c>
      <c r="S119" s="209">
        <f t="shared" si="29"/>
        <v>5375</v>
      </c>
      <c r="T119" s="210">
        <f t="shared" si="31"/>
        <v>5658</v>
      </c>
      <c r="V119" s="203">
        <v>1150</v>
      </c>
      <c r="W119" s="207">
        <f t="shared" ref="W119:AO119" si="35">W118+B189</f>
        <v>1036</v>
      </c>
      <c r="X119" s="214">
        <f t="shared" si="35"/>
        <v>1036</v>
      </c>
      <c r="Y119" s="214">
        <f t="shared" si="35"/>
        <v>1173</v>
      </c>
      <c r="Z119" s="214">
        <f t="shared" si="35"/>
        <v>1332</v>
      </c>
      <c r="AA119" s="214">
        <f t="shared" si="35"/>
        <v>1502</v>
      </c>
      <c r="AB119" s="214">
        <f t="shared" si="35"/>
        <v>1689</v>
      </c>
      <c r="AC119" s="214">
        <f t="shared" si="35"/>
        <v>1901</v>
      </c>
      <c r="AD119" s="214">
        <f t="shared" si="35"/>
        <v>2101</v>
      </c>
      <c r="AE119" s="214">
        <f t="shared" si="35"/>
        <v>2271</v>
      </c>
      <c r="AF119" s="214">
        <f t="shared" si="35"/>
        <v>2489</v>
      </c>
      <c r="AG119" s="214">
        <f t="shared" si="35"/>
        <v>2722</v>
      </c>
      <c r="AH119" s="207">
        <f t="shared" si="35"/>
        <v>2942.16</v>
      </c>
      <c r="AI119" s="207">
        <f t="shared" si="35"/>
        <v>3168.48</v>
      </c>
      <c r="AJ119" s="207">
        <f t="shared" si="35"/>
        <v>3394.8</v>
      </c>
      <c r="AK119" s="207">
        <f t="shared" si="35"/>
        <v>3621.12</v>
      </c>
      <c r="AL119" s="207">
        <f t="shared" si="35"/>
        <v>3847.44</v>
      </c>
      <c r="AM119" s="207">
        <f t="shared" si="35"/>
        <v>4073.7599999999998</v>
      </c>
      <c r="AN119" s="207">
        <f t="shared" si="35"/>
        <v>4300.08</v>
      </c>
      <c r="AO119" s="207">
        <f t="shared" si="35"/>
        <v>4526.3999999999996</v>
      </c>
      <c r="AP119" s="189">
        <f>AP118+U189</f>
        <v>2.46</v>
      </c>
    </row>
    <row r="120" spans="1:42" x14ac:dyDescent="0.15">
      <c r="A120" s="215" t="s">
        <v>22</v>
      </c>
      <c r="B120" s="212">
        <f t="shared" si="0"/>
        <v>688</v>
      </c>
      <c r="C120" s="212">
        <f t="shared" si="1"/>
        <v>688</v>
      </c>
      <c r="D120" s="212">
        <f t="shared" si="2"/>
        <v>776</v>
      </c>
      <c r="E120" s="212">
        <f t="shared" si="3"/>
        <v>855</v>
      </c>
      <c r="F120" s="212">
        <f t="shared" si="4"/>
        <v>963</v>
      </c>
      <c r="G120" s="212">
        <f t="shared" si="5"/>
        <v>1090</v>
      </c>
      <c r="H120" s="212">
        <f t="shared" si="7"/>
        <v>1220</v>
      </c>
      <c r="I120" s="212">
        <f t="shared" si="9"/>
        <v>1371</v>
      </c>
      <c r="J120" s="212">
        <f t="shared" si="11"/>
        <v>1524</v>
      </c>
      <c r="K120" s="212">
        <f t="shared" si="13"/>
        <v>1676</v>
      </c>
      <c r="L120" s="212">
        <f t="shared" si="15"/>
        <v>1833</v>
      </c>
      <c r="M120" s="212">
        <f t="shared" si="17"/>
        <v>1981</v>
      </c>
      <c r="N120" s="212">
        <f t="shared" si="19"/>
        <v>2134</v>
      </c>
      <c r="O120" s="212">
        <f t="shared" si="21"/>
        <v>2286</v>
      </c>
      <c r="P120" s="212">
        <f t="shared" si="23"/>
        <v>2438</v>
      </c>
      <c r="Q120" s="212">
        <f t="shared" si="25"/>
        <v>2591</v>
      </c>
      <c r="R120" s="212">
        <f t="shared" si="27"/>
        <v>2743</v>
      </c>
      <c r="S120" s="212">
        <f t="shared" si="29"/>
        <v>2896</v>
      </c>
      <c r="T120" s="213">
        <f t="shared" si="31"/>
        <v>3048</v>
      </c>
      <c r="V120" s="203">
        <v>48</v>
      </c>
      <c r="W120" s="207">
        <v>550</v>
      </c>
      <c r="X120" s="214">
        <v>550</v>
      </c>
      <c r="Y120" s="214">
        <v>621</v>
      </c>
      <c r="Z120" s="214">
        <v>684</v>
      </c>
      <c r="AA120" s="214">
        <v>770</v>
      </c>
      <c r="AB120" s="214">
        <v>872</v>
      </c>
      <c r="AC120" s="214">
        <v>976</v>
      </c>
      <c r="AD120" s="214">
        <v>1097</v>
      </c>
      <c r="AE120" s="214">
        <v>1219</v>
      </c>
      <c r="AF120" s="214">
        <v>1341</v>
      </c>
      <c r="AG120" s="214">
        <v>1466</v>
      </c>
      <c r="AH120" s="207">
        <f>$AH$74*V120*AP120</f>
        <v>1584.96</v>
      </c>
      <c r="AI120" s="207">
        <f>$AI$74*V120*AP120</f>
        <v>1706.88</v>
      </c>
      <c r="AJ120" s="207">
        <f>$AJ$74*V120*AP120</f>
        <v>1828.8</v>
      </c>
      <c r="AK120" s="207">
        <f>$AK$74*V120*AP120</f>
        <v>1950.72</v>
      </c>
      <c r="AL120" s="207">
        <f>$AL$74*V120*AP120</f>
        <v>2072.64</v>
      </c>
      <c r="AM120" s="207">
        <f>$AM$74*V120*AP120</f>
        <v>2194.56</v>
      </c>
      <c r="AN120" s="207">
        <f>$AN$74*V120*AP120</f>
        <v>2316.48</v>
      </c>
      <c r="AO120" s="207">
        <f>$AO$74*V120*AP120</f>
        <v>2438.4</v>
      </c>
      <c r="AP120" s="189">
        <v>1.27</v>
      </c>
    </row>
    <row r="121" spans="1:42" ht="13" thickBot="1" x14ac:dyDescent="0.2">
      <c r="A121" s="204">
        <v>1200</v>
      </c>
      <c r="B121" s="216">
        <f t="shared" si="0"/>
        <v>1349</v>
      </c>
      <c r="C121" s="216">
        <f t="shared" si="1"/>
        <v>1349</v>
      </c>
      <c r="D121" s="216">
        <f t="shared" si="2"/>
        <v>1526</v>
      </c>
      <c r="E121" s="216">
        <f t="shared" si="3"/>
        <v>1710</v>
      </c>
      <c r="F121" s="216">
        <f t="shared" si="4"/>
        <v>1925</v>
      </c>
      <c r="G121" s="216">
        <f t="shared" si="5"/>
        <v>2180</v>
      </c>
      <c r="H121" s="216">
        <f t="shared" si="7"/>
        <v>2440</v>
      </c>
      <c r="I121" s="216">
        <f t="shared" si="9"/>
        <v>2743</v>
      </c>
      <c r="J121" s="216">
        <f t="shared" si="11"/>
        <v>2974</v>
      </c>
      <c r="K121" s="216">
        <f t="shared" si="13"/>
        <v>3265</v>
      </c>
      <c r="L121" s="216">
        <f t="shared" si="15"/>
        <v>3535</v>
      </c>
      <c r="M121" s="216">
        <f t="shared" si="17"/>
        <v>3822</v>
      </c>
      <c r="N121" s="216">
        <f t="shared" si="19"/>
        <v>4116</v>
      </c>
      <c r="O121" s="216">
        <f t="shared" si="21"/>
        <v>4410</v>
      </c>
      <c r="P121" s="216">
        <f t="shared" si="23"/>
        <v>4704</v>
      </c>
      <c r="Q121" s="216">
        <f t="shared" si="25"/>
        <v>4998</v>
      </c>
      <c r="R121" s="216">
        <f t="shared" si="27"/>
        <v>5292</v>
      </c>
      <c r="S121" s="216">
        <f t="shared" si="29"/>
        <v>5586</v>
      </c>
      <c r="T121" s="217">
        <f t="shared" si="31"/>
        <v>5880</v>
      </c>
      <c r="V121" s="203">
        <v>1200</v>
      </c>
      <c r="W121" s="207">
        <f t="shared" ref="W121:AO121" si="36">W120+B191</f>
        <v>1079</v>
      </c>
      <c r="X121" s="214">
        <f t="shared" si="36"/>
        <v>1079</v>
      </c>
      <c r="Y121" s="214">
        <f t="shared" si="36"/>
        <v>1221</v>
      </c>
      <c r="Z121" s="214">
        <f t="shared" si="36"/>
        <v>1368</v>
      </c>
      <c r="AA121" s="214">
        <f t="shared" si="36"/>
        <v>1540</v>
      </c>
      <c r="AB121" s="214">
        <f t="shared" si="36"/>
        <v>1744</v>
      </c>
      <c r="AC121" s="214">
        <f t="shared" si="36"/>
        <v>1952</v>
      </c>
      <c r="AD121" s="214">
        <f t="shared" si="36"/>
        <v>2194</v>
      </c>
      <c r="AE121" s="214">
        <f t="shared" si="36"/>
        <v>2379</v>
      </c>
      <c r="AF121" s="214">
        <f t="shared" si="36"/>
        <v>2612</v>
      </c>
      <c r="AG121" s="214">
        <f t="shared" si="36"/>
        <v>2828</v>
      </c>
      <c r="AH121" s="207">
        <f t="shared" si="36"/>
        <v>3057.6</v>
      </c>
      <c r="AI121" s="207">
        <f t="shared" si="36"/>
        <v>3292.8</v>
      </c>
      <c r="AJ121" s="207">
        <f t="shared" si="36"/>
        <v>3528</v>
      </c>
      <c r="AK121" s="207">
        <f t="shared" si="36"/>
        <v>3763.2</v>
      </c>
      <c r="AL121" s="207">
        <f t="shared" si="36"/>
        <v>3998.3999999999996</v>
      </c>
      <c r="AM121" s="207">
        <f t="shared" si="36"/>
        <v>4233.6000000000004</v>
      </c>
      <c r="AN121" s="207">
        <f t="shared" si="36"/>
        <v>4468.7999999999993</v>
      </c>
      <c r="AO121" s="207">
        <f t="shared" si="36"/>
        <v>4704</v>
      </c>
      <c r="AP121" s="189">
        <f>AP120+U191</f>
        <v>2.4500000000000002</v>
      </c>
    </row>
    <row r="122" spans="1:42" x14ac:dyDescent="0.15">
      <c r="A122" s="202" t="s">
        <v>130</v>
      </c>
      <c r="B122" s="205">
        <f t="shared" si="0"/>
        <v>688</v>
      </c>
      <c r="C122" s="205">
        <f t="shared" si="1"/>
        <v>716</v>
      </c>
      <c r="D122" s="205">
        <f t="shared" si="2"/>
        <v>810</v>
      </c>
      <c r="E122" s="205">
        <f t="shared" si="3"/>
        <v>894</v>
      </c>
      <c r="F122" s="205">
        <f t="shared" si="4"/>
        <v>1005</v>
      </c>
      <c r="G122" s="205">
        <f t="shared" si="5"/>
        <v>1138</v>
      </c>
      <c r="H122" s="205">
        <f t="shared" si="7"/>
        <v>1270</v>
      </c>
      <c r="I122" s="205">
        <f t="shared" si="9"/>
        <v>1429</v>
      </c>
      <c r="J122" s="205">
        <f t="shared" si="11"/>
        <v>1588</v>
      </c>
      <c r="K122" s="205">
        <f t="shared" si="13"/>
        <v>1746</v>
      </c>
      <c r="L122" s="205">
        <f t="shared" si="15"/>
        <v>1905</v>
      </c>
      <c r="M122" s="205">
        <f t="shared" si="17"/>
        <v>2064</v>
      </c>
      <c r="N122" s="205">
        <f t="shared" si="19"/>
        <v>2223</v>
      </c>
      <c r="O122" s="205">
        <f t="shared" si="21"/>
        <v>2381</v>
      </c>
      <c r="P122" s="205">
        <f t="shared" si="23"/>
        <v>2540</v>
      </c>
      <c r="Q122" s="205">
        <f t="shared" si="25"/>
        <v>2699</v>
      </c>
      <c r="R122" s="205">
        <f t="shared" si="27"/>
        <v>2858</v>
      </c>
      <c r="S122" s="205">
        <f t="shared" si="29"/>
        <v>3016</v>
      </c>
      <c r="T122" s="206">
        <f t="shared" si="31"/>
        <v>3175</v>
      </c>
      <c r="V122" s="203">
        <v>50</v>
      </c>
      <c r="W122" s="207">
        <f t="shared" ref="W122:AO122" si="37">W74*$V$122*W134</f>
        <v>550</v>
      </c>
      <c r="X122" s="207">
        <f t="shared" si="37"/>
        <v>573</v>
      </c>
      <c r="Y122" s="207">
        <f t="shared" si="37"/>
        <v>648</v>
      </c>
      <c r="Z122" s="207">
        <f t="shared" si="37"/>
        <v>715</v>
      </c>
      <c r="AA122" s="207">
        <f t="shared" si="37"/>
        <v>804</v>
      </c>
      <c r="AB122" s="207">
        <f t="shared" si="37"/>
        <v>910</v>
      </c>
      <c r="AC122" s="207">
        <f t="shared" si="37"/>
        <v>1016</v>
      </c>
      <c r="AD122" s="207">
        <f t="shared" si="37"/>
        <v>1143</v>
      </c>
      <c r="AE122" s="207">
        <f t="shared" si="37"/>
        <v>1270</v>
      </c>
      <c r="AF122" s="207">
        <f t="shared" si="37"/>
        <v>1397</v>
      </c>
      <c r="AG122" s="207">
        <f t="shared" si="37"/>
        <v>1524</v>
      </c>
      <c r="AH122" s="207">
        <f t="shared" si="37"/>
        <v>1651</v>
      </c>
      <c r="AI122" s="207">
        <f t="shared" si="37"/>
        <v>1778</v>
      </c>
      <c r="AJ122" s="207">
        <f t="shared" si="37"/>
        <v>1905</v>
      </c>
      <c r="AK122" s="207">
        <f t="shared" si="37"/>
        <v>2032</v>
      </c>
      <c r="AL122" s="207">
        <f t="shared" si="37"/>
        <v>2159</v>
      </c>
      <c r="AM122" s="207">
        <f t="shared" si="37"/>
        <v>2286</v>
      </c>
      <c r="AN122" s="207">
        <f t="shared" si="37"/>
        <v>2413</v>
      </c>
      <c r="AO122" s="207">
        <f t="shared" si="37"/>
        <v>2540</v>
      </c>
      <c r="AP122" s="189">
        <v>1.27</v>
      </c>
    </row>
    <row r="123" spans="1:42" x14ac:dyDescent="0.15">
      <c r="A123" s="208">
        <v>1250</v>
      </c>
      <c r="B123" s="209">
        <f t="shared" si="0"/>
        <v>1350</v>
      </c>
      <c r="C123" s="209">
        <f t="shared" si="1"/>
        <v>1406</v>
      </c>
      <c r="D123" s="209">
        <f t="shared" si="2"/>
        <v>1590</v>
      </c>
      <c r="E123" s="209">
        <f t="shared" si="3"/>
        <v>1788</v>
      </c>
      <c r="F123" s="209">
        <f t="shared" si="4"/>
        <v>2010</v>
      </c>
      <c r="G123" s="209">
        <f t="shared" si="5"/>
        <v>2275</v>
      </c>
      <c r="H123" s="209">
        <f t="shared" si="7"/>
        <v>2540</v>
      </c>
      <c r="I123" s="209">
        <f t="shared" si="9"/>
        <v>2858</v>
      </c>
      <c r="J123" s="209">
        <f t="shared" si="11"/>
        <v>3100</v>
      </c>
      <c r="K123" s="209">
        <f t="shared" si="13"/>
        <v>3396</v>
      </c>
      <c r="L123" s="209">
        <f t="shared" si="15"/>
        <v>3675</v>
      </c>
      <c r="M123" s="209">
        <f t="shared" si="17"/>
        <v>3981</v>
      </c>
      <c r="N123" s="209">
        <f t="shared" si="19"/>
        <v>4288</v>
      </c>
      <c r="O123" s="209">
        <f t="shared" si="21"/>
        <v>4594</v>
      </c>
      <c r="P123" s="209">
        <f t="shared" si="23"/>
        <v>4900</v>
      </c>
      <c r="Q123" s="209">
        <f t="shared" si="25"/>
        <v>5206</v>
      </c>
      <c r="R123" s="209">
        <f t="shared" si="27"/>
        <v>5513</v>
      </c>
      <c r="S123" s="209">
        <f t="shared" si="29"/>
        <v>5819</v>
      </c>
      <c r="T123" s="210">
        <f t="shared" si="31"/>
        <v>6125</v>
      </c>
      <c r="V123" s="203">
        <v>1250</v>
      </c>
      <c r="W123" s="207">
        <f t="shared" ref="W123:AO123" si="38">W122+B193</f>
        <v>1080</v>
      </c>
      <c r="X123" s="207">
        <f t="shared" si="38"/>
        <v>1125</v>
      </c>
      <c r="Y123" s="207">
        <f t="shared" si="38"/>
        <v>1272</v>
      </c>
      <c r="Z123" s="207">
        <f t="shared" si="38"/>
        <v>1430</v>
      </c>
      <c r="AA123" s="207">
        <f t="shared" si="38"/>
        <v>1608</v>
      </c>
      <c r="AB123" s="207">
        <f t="shared" si="38"/>
        <v>1820</v>
      </c>
      <c r="AC123" s="207">
        <f t="shared" si="38"/>
        <v>2032</v>
      </c>
      <c r="AD123" s="207">
        <f t="shared" si="38"/>
        <v>2286</v>
      </c>
      <c r="AE123" s="207">
        <f t="shared" si="38"/>
        <v>2480</v>
      </c>
      <c r="AF123" s="207">
        <f t="shared" si="38"/>
        <v>2717</v>
      </c>
      <c r="AG123" s="207">
        <f t="shared" si="38"/>
        <v>2940</v>
      </c>
      <c r="AH123" s="207">
        <f t="shared" si="38"/>
        <v>3185</v>
      </c>
      <c r="AI123" s="207">
        <f t="shared" si="38"/>
        <v>3430</v>
      </c>
      <c r="AJ123" s="207">
        <f t="shared" si="38"/>
        <v>3675</v>
      </c>
      <c r="AK123" s="207">
        <f t="shared" si="38"/>
        <v>3920</v>
      </c>
      <c r="AL123" s="207">
        <f t="shared" si="38"/>
        <v>4165</v>
      </c>
      <c r="AM123" s="207">
        <f t="shared" si="38"/>
        <v>4410</v>
      </c>
      <c r="AN123" s="207">
        <f t="shared" si="38"/>
        <v>4655</v>
      </c>
      <c r="AO123" s="207">
        <f t="shared" si="38"/>
        <v>4900</v>
      </c>
      <c r="AP123" s="189">
        <f>AP122+U193</f>
        <v>2.4500000000000002</v>
      </c>
    </row>
    <row r="124" spans="1:42" x14ac:dyDescent="0.15">
      <c r="A124" s="215" t="s">
        <v>131</v>
      </c>
      <c r="B124" s="212">
        <f t="shared" si="0"/>
        <v>715</v>
      </c>
      <c r="C124" s="212">
        <f t="shared" si="1"/>
        <v>745</v>
      </c>
      <c r="D124" s="212">
        <f t="shared" si="2"/>
        <v>842</v>
      </c>
      <c r="E124" s="212">
        <f t="shared" si="3"/>
        <v>930</v>
      </c>
      <c r="F124" s="212">
        <f t="shared" si="4"/>
        <v>1045</v>
      </c>
      <c r="G124" s="212">
        <f t="shared" si="5"/>
        <v>1183</v>
      </c>
      <c r="H124" s="212">
        <f t="shared" si="7"/>
        <v>1321</v>
      </c>
      <c r="I124" s="212">
        <f t="shared" si="9"/>
        <v>1486</v>
      </c>
      <c r="J124" s="212">
        <f t="shared" si="11"/>
        <v>1651</v>
      </c>
      <c r="K124" s="212">
        <f t="shared" si="13"/>
        <v>1816</v>
      </c>
      <c r="L124" s="212">
        <f t="shared" si="15"/>
        <v>1981</v>
      </c>
      <c r="M124" s="212">
        <f t="shared" si="17"/>
        <v>2146</v>
      </c>
      <c r="N124" s="212">
        <f t="shared" si="19"/>
        <v>2311</v>
      </c>
      <c r="O124" s="212">
        <f t="shared" si="21"/>
        <v>2477</v>
      </c>
      <c r="P124" s="212">
        <f t="shared" si="23"/>
        <v>2642</v>
      </c>
      <c r="Q124" s="212">
        <f t="shared" si="25"/>
        <v>2807</v>
      </c>
      <c r="R124" s="212">
        <f t="shared" si="27"/>
        <v>2972</v>
      </c>
      <c r="S124" s="212">
        <f t="shared" si="29"/>
        <v>3137</v>
      </c>
      <c r="T124" s="213">
        <f t="shared" si="31"/>
        <v>3302</v>
      </c>
      <c r="V124" s="203">
        <v>52</v>
      </c>
      <c r="W124" s="207">
        <f t="shared" ref="W124:AO124" si="39">W74*$V$124*W134</f>
        <v>572</v>
      </c>
      <c r="X124" s="207">
        <f t="shared" si="39"/>
        <v>595.91999999999996</v>
      </c>
      <c r="Y124" s="207">
        <f t="shared" si="39"/>
        <v>673.92000000000007</v>
      </c>
      <c r="Z124" s="207">
        <f t="shared" si="39"/>
        <v>743.6</v>
      </c>
      <c r="AA124" s="207">
        <f t="shared" si="39"/>
        <v>836.16000000000008</v>
      </c>
      <c r="AB124" s="207">
        <f t="shared" si="39"/>
        <v>946.4</v>
      </c>
      <c r="AC124" s="207">
        <f t="shared" si="39"/>
        <v>1056.6400000000001</v>
      </c>
      <c r="AD124" s="207">
        <f t="shared" si="39"/>
        <v>1188.72</v>
      </c>
      <c r="AE124" s="207">
        <f t="shared" si="39"/>
        <v>1320.8</v>
      </c>
      <c r="AF124" s="207">
        <f t="shared" si="39"/>
        <v>1452.88</v>
      </c>
      <c r="AG124" s="207">
        <f t="shared" si="39"/>
        <v>1584.96</v>
      </c>
      <c r="AH124" s="207">
        <f t="shared" si="39"/>
        <v>1717.04</v>
      </c>
      <c r="AI124" s="207">
        <f t="shared" si="39"/>
        <v>1849.1200000000001</v>
      </c>
      <c r="AJ124" s="207">
        <f t="shared" si="39"/>
        <v>1981.2</v>
      </c>
      <c r="AK124" s="207">
        <f t="shared" si="39"/>
        <v>2113.2800000000002</v>
      </c>
      <c r="AL124" s="207">
        <f t="shared" si="39"/>
        <v>2245.36</v>
      </c>
      <c r="AM124" s="207">
        <f t="shared" si="39"/>
        <v>2377.44</v>
      </c>
      <c r="AN124" s="207">
        <f t="shared" si="39"/>
        <v>2509.52</v>
      </c>
      <c r="AO124" s="207">
        <f t="shared" si="39"/>
        <v>2641.6</v>
      </c>
      <c r="AP124" s="189">
        <v>1.27</v>
      </c>
    </row>
    <row r="125" spans="1:42" x14ac:dyDescent="0.15">
      <c r="A125" s="208">
        <v>1300</v>
      </c>
      <c r="B125" s="209">
        <f t="shared" si="0"/>
        <v>1404</v>
      </c>
      <c r="C125" s="209">
        <f t="shared" si="1"/>
        <v>1463</v>
      </c>
      <c r="D125" s="209">
        <f t="shared" si="2"/>
        <v>1654</v>
      </c>
      <c r="E125" s="209">
        <f t="shared" si="3"/>
        <v>1859</v>
      </c>
      <c r="F125" s="209">
        <f t="shared" si="4"/>
        <v>2090</v>
      </c>
      <c r="G125" s="209">
        <f t="shared" si="5"/>
        <v>2366</v>
      </c>
      <c r="H125" s="209">
        <f t="shared" si="7"/>
        <v>2642</v>
      </c>
      <c r="I125" s="209">
        <f t="shared" si="9"/>
        <v>2972</v>
      </c>
      <c r="J125" s="209">
        <f t="shared" si="11"/>
        <v>3224</v>
      </c>
      <c r="K125" s="209">
        <f t="shared" si="13"/>
        <v>3532</v>
      </c>
      <c r="L125" s="209">
        <f t="shared" si="15"/>
        <v>3822</v>
      </c>
      <c r="M125" s="209">
        <f t="shared" si="17"/>
        <v>4141</v>
      </c>
      <c r="N125" s="209">
        <f t="shared" si="19"/>
        <v>4459</v>
      </c>
      <c r="O125" s="209">
        <f t="shared" si="21"/>
        <v>4778</v>
      </c>
      <c r="P125" s="209">
        <f t="shared" si="23"/>
        <v>5096</v>
      </c>
      <c r="Q125" s="209">
        <f t="shared" si="25"/>
        <v>5415</v>
      </c>
      <c r="R125" s="209">
        <f t="shared" si="27"/>
        <v>5733</v>
      </c>
      <c r="S125" s="209">
        <f t="shared" si="29"/>
        <v>6052</v>
      </c>
      <c r="T125" s="210">
        <f t="shared" si="31"/>
        <v>6370</v>
      </c>
      <c r="V125" s="203">
        <v>1300</v>
      </c>
      <c r="W125" s="207">
        <f t="shared" ref="W125:AO125" si="40">W124+B195</f>
        <v>1123.1999999999998</v>
      </c>
      <c r="X125" s="207">
        <f t="shared" si="40"/>
        <v>1170</v>
      </c>
      <c r="Y125" s="207">
        <f t="shared" si="40"/>
        <v>1322.88</v>
      </c>
      <c r="Z125" s="207">
        <f t="shared" si="40"/>
        <v>1487.2</v>
      </c>
      <c r="AA125" s="207">
        <f t="shared" si="40"/>
        <v>1672.3200000000002</v>
      </c>
      <c r="AB125" s="207">
        <f t="shared" si="40"/>
        <v>1892.8</v>
      </c>
      <c r="AC125" s="207">
        <f t="shared" si="40"/>
        <v>2113.2800000000002</v>
      </c>
      <c r="AD125" s="207">
        <f t="shared" si="40"/>
        <v>2377.44</v>
      </c>
      <c r="AE125" s="207">
        <f t="shared" si="40"/>
        <v>2579.1999999999998</v>
      </c>
      <c r="AF125" s="207">
        <f t="shared" si="40"/>
        <v>2825.6800000000003</v>
      </c>
      <c r="AG125" s="207">
        <f t="shared" si="40"/>
        <v>3057.6</v>
      </c>
      <c r="AH125" s="207">
        <f t="shared" si="40"/>
        <v>3312.3999999999996</v>
      </c>
      <c r="AI125" s="207">
        <f t="shared" si="40"/>
        <v>3567.2</v>
      </c>
      <c r="AJ125" s="207">
        <f t="shared" si="40"/>
        <v>3822</v>
      </c>
      <c r="AK125" s="207">
        <f t="shared" si="40"/>
        <v>4076.8</v>
      </c>
      <c r="AL125" s="207">
        <f t="shared" si="40"/>
        <v>4331.6000000000004</v>
      </c>
      <c r="AM125" s="207">
        <f t="shared" si="40"/>
        <v>4586.3999999999996</v>
      </c>
      <c r="AN125" s="207">
        <f t="shared" si="40"/>
        <v>4841.2</v>
      </c>
      <c r="AO125" s="207">
        <f t="shared" si="40"/>
        <v>5096</v>
      </c>
      <c r="AP125" s="189">
        <f>AP124+U195</f>
        <v>2.4500000000000002</v>
      </c>
    </row>
    <row r="126" spans="1:42" x14ac:dyDescent="0.15">
      <c r="A126" s="215" t="s">
        <v>132</v>
      </c>
      <c r="B126" s="212">
        <f t="shared" si="0"/>
        <v>743</v>
      </c>
      <c r="C126" s="212">
        <f t="shared" si="1"/>
        <v>774</v>
      </c>
      <c r="D126" s="212">
        <f t="shared" si="2"/>
        <v>875</v>
      </c>
      <c r="E126" s="212">
        <f t="shared" si="3"/>
        <v>965</v>
      </c>
      <c r="F126" s="212">
        <f t="shared" si="4"/>
        <v>1085</v>
      </c>
      <c r="G126" s="212">
        <f t="shared" si="5"/>
        <v>1229</v>
      </c>
      <c r="H126" s="212">
        <f t="shared" si="7"/>
        <v>1372</v>
      </c>
      <c r="I126" s="212">
        <f t="shared" si="9"/>
        <v>1543</v>
      </c>
      <c r="J126" s="212">
        <f t="shared" si="11"/>
        <v>1715</v>
      </c>
      <c r="K126" s="212">
        <f t="shared" si="13"/>
        <v>1886</v>
      </c>
      <c r="L126" s="212">
        <f t="shared" si="15"/>
        <v>2057</v>
      </c>
      <c r="M126" s="212">
        <f t="shared" si="17"/>
        <v>2229</v>
      </c>
      <c r="N126" s="212">
        <f t="shared" si="19"/>
        <v>2400</v>
      </c>
      <c r="O126" s="212">
        <f t="shared" si="21"/>
        <v>2572</v>
      </c>
      <c r="P126" s="212">
        <f t="shared" si="23"/>
        <v>2743</v>
      </c>
      <c r="Q126" s="212">
        <f t="shared" si="25"/>
        <v>2915</v>
      </c>
      <c r="R126" s="212">
        <f t="shared" si="27"/>
        <v>3086</v>
      </c>
      <c r="S126" s="212">
        <f t="shared" si="29"/>
        <v>3258</v>
      </c>
      <c r="T126" s="213">
        <f t="shared" si="31"/>
        <v>3429</v>
      </c>
      <c r="V126" s="203">
        <v>54</v>
      </c>
      <c r="W126" s="207">
        <f t="shared" ref="W126:AO126" si="41">W74*$V$126*W134</f>
        <v>594</v>
      </c>
      <c r="X126" s="207">
        <f t="shared" si="41"/>
        <v>618.83999999999992</v>
      </c>
      <c r="Y126" s="207">
        <f t="shared" si="41"/>
        <v>699.84</v>
      </c>
      <c r="Z126" s="207">
        <f t="shared" si="41"/>
        <v>772.19999999999993</v>
      </c>
      <c r="AA126" s="207">
        <f t="shared" si="41"/>
        <v>868.32</v>
      </c>
      <c r="AB126" s="207">
        <f t="shared" si="41"/>
        <v>982.80000000000007</v>
      </c>
      <c r="AC126" s="207">
        <f t="shared" si="41"/>
        <v>1097.28</v>
      </c>
      <c r="AD126" s="207">
        <f t="shared" si="41"/>
        <v>1234.44</v>
      </c>
      <c r="AE126" s="207">
        <f t="shared" si="41"/>
        <v>1371.6</v>
      </c>
      <c r="AF126" s="207">
        <f t="shared" si="41"/>
        <v>1508.76</v>
      </c>
      <c r="AG126" s="207">
        <f t="shared" si="41"/>
        <v>1645.92</v>
      </c>
      <c r="AH126" s="207">
        <f t="shared" si="41"/>
        <v>1783.08</v>
      </c>
      <c r="AI126" s="207">
        <f t="shared" si="41"/>
        <v>1920.24</v>
      </c>
      <c r="AJ126" s="207">
        <f t="shared" si="41"/>
        <v>2057.4</v>
      </c>
      <c r="AK126" s="207">
        <f t="shared" si="41"/>
        <v>2194.56</v>
      </c>
      <c r="AL126" s="207">
        <f t="shared" si="41"/>
        <v>2331.7200000000003</v>
      </c>
      <c r="AM126" s="207">
        <f t="shared" si="41"/>
        <v>2468.88</v>
      </c>
      <c r="AN126" s="207">
        <f t="shared" si="41"/>
        <v>2606.04</v>
      </c>
      <c r="AO126" s="207">
        <f t="shared" si="41"/>
        <v>2743.2</v>
      </c>
      <c r="AP126" s="189">
        <v>1.27</v>
      </c>
    </row>
    <row r="127" spans="1:42" x14ac:dyDescent="0.15">
      <c r="A127" s="208">
        <v>1350</v>
      </c>
      <c r="B127" s="209">
        <f t="shared" si="0"/>
        <v>1458</v>
      </c>
      <c r="C127" s="209">
        <f t="shared" si="1"/>
        <v>1519</v>
      </c>
      <c r="D127" s="209">
        <f t="shared" si="2"/>
        <v>1717</v>
      </c>
      <c r="E127" s="209">
        <f t="shared" si="3"/>
        <v>1931</v>
      </c>
      <c r="F127" s="209">
        <f t="shared" si="4"/>
        <v>2171</v>
      </c>
      <c r="G127" s="209">
        <f t="shared" si="5"/>
        <v>2457</v>
      </c>
      <c r="H127" s="209">
        <f t="shared" si="7"/>
        <v>2743</v>
      </c>
      <c r="I127" s="209">
        <f t="shared" si="9"/>
        <v>3086</v>
      </c>
      <c r="J127" s="209">
        <f t="shared" si="11"/>
        <v>3348</v>
      </c>
      <c r="K127" s="209">
        <f t="shared" si="13"/>
        <v>3668</v>
      </c>
      <c r="L127" s="209">
        <f t="shared" si="15"/>
        <v>3969</v>
      </c>
      <c r="M127" s="209">
        <f t="shared" si="17"/>
        <v>4300</v>
      </c>
      <c r="N127" s="209">
        <f t="shared" si="19"/>
        <v>4631</v>
      </c>
      <c r="O127" s="209">
        <f t="shared" si="21"/>
        <v>4961</v>
      </c>
      <c r="P127" s="209">
        <f t="shared" si="23"/>
        <v>5292</v>
      </c>
      <c r="Q127" s="209">
        <f t="shared" si="25"/>
        <v>5623</v>
      </c>
      <c r="R127" s="209">
        <f t="shared" si="27"/>
        <v>5954</v>
      </c>
      <c r="S127" s="209">
        <f t="shared" si="29"/>
        <v>6284</v>
      </c>
      <c r="T127" s="210">
        <f t="shared" si="31"/>
        <v>6615</v>
      </c>
      <c r="V127" s="203">
        <v>1350</v>
      </c>
      <c r="W127" s="207">
        <f t="shared" ref="W127:AO127" si="42">W126+B197</f>
        <v>1166.4000000000001</v>
      </c>
      <c r="X127" s="207">
        <f t="shared" si="42"/>
        <v>1215</v>
      </c>
      <c r="Y127" s="207">
        <f t="shared" si="42"/>
        <v>1373.7600000000002</v>
      </c>
      <c r="Z127" s="207">
        <f t="shared" si="42"/>
        <v>1544.3999999999999</v>
      </c>
      <c r="AA127" s="207">
        <f t="shared" si="42"/>
        <v>1736.64</v>
      </c>
      <c r="AB127" s="207">
        <f t="shared" si="42"/>
        <v>1965.6000000000001</v>
      </c>
      <c r="AC127" s="207">
        <f t="shared" si="42"/>
        <v>2194.56</v>
      </c>
      <c r="AD127" s="207">
        <f t="shared" si="42"/>
        <v>2468.88</v>
      </c>
      <c r="AE127" s="207">
        <f t="shared" si="42"/>
        <v>2678.3999999999996</v>
      </c>
      <c r="AF127" s="207">
        <f t="shared" si="42"/>
        <v>2934.3599999999997</v>
      </c>
      <c r="AG127" s="207">
        <f t="shared" si="42"/>
        <v>3175.2</v>
      </c>
      <c r="AH127" s="207">
        <f t="shared" si="42"/>
        <v>3439.7999999999997</v>
      </c>
      <c r="AI127" s="207">
        <f t="shared" si="42"/>
        <v>3704.3999999999996</v>
      </c>
      <c r="AJ127" s="207">
        <f t="shared" si="42"/>
        <v>3969</v>
      </c>
      <c r="AK127" s="207">
        <f t="shared" si="42"/>
        <v>4233.6000000000004</v>
      </c>
      <c r="AL127" s="207">
        <f t="shared" si="42"/>
        <v>4498.2000000000007</v>
      </c>
      <c r="AM127" s="207">
        <f t="shared" si="42"/>
        <v>4762.8</v>
      </c>
      <c r="AN127" s="207">
        <f t="shared" si="42"/>
        <v>5027.3999999999996</v>
      </c>
      <c r="AO127" s="207">
        <f t="shared" si="42"/>
        <v>5292</v>
      </c>
      <c r="AP127" s="189">
        <f>AP126+U197</f>
        <v>2.4500000000000002</v>
      </c>
    </row>
    <row r="128" spans="1:42" x14ac:dyDescent="0.15">
      <c r="A128" s="215" t="s">
        <v>133</v>
      </c>
      <c r="B128" s="212">
        <f t="shared" si="0"/>
        <v>770</v>
      </c>
      <c r="C128" s="212">
        <f t="shared" si="1"/>
        <v>802</v>
      </c>
      <c r="D128" s="212">
        <f t="shared" si="2"/>
        <v>907</v>
      </c>
      <c r="E128" s="212">
        <f t="shared" si="3"/>
        <v>1001</v>
      </c>
      <c r="F128" s="212">
        <f t="shared" si="4"/>
        <v>1126</v>
      </c>
      <c r="G128" s="212">
        <f t="shared" si="5"/>
        <v>1274</v>
      </c>
      <c r="H128" s="212">
        <f t="shared" si="7"/>
        <v>1422</v>
      </c>
      <c r="I128" s="212">
        <f t="shared" si="9"/>
        <v>1600</v>
      </c>
      <c r="J128" s="212">
        <f t="shared" si="11"/>
        <v>1778</v>
      </c>
      <c r="K128" s="212">
        <f t="shared" si="13"/>
        <v>1956</v>
      </c>
      <c r="L128" s="212">
        <f t="shared" si="15"/>
        <v>2134</v>
      </c>
      <c r="M128" s="212">
        <f t="shared" si="17"/>
        <v>2311</v>
      </c>
      <c r="N128" s="212">
        <f t="shared" si="19"/>
        <v>2489</v>
      </c>
      <c r="O128" s="212">
        <f t="shared" si="21"/>
        <v>2667</v>
      </c>
      <c r="P128" s="212">
        <f t="shared" si="23"/>
        <v>2845</v>
      </c>
      <c r="Q128" s="212">
        <f t="shared" si="25"/>
        <v>3023</v>
      </c>
      <c r="R128" s="212">
        <f t="shared" si="27"/>
        <v>3200</v>
      </c>
      <c r="S128" s="212">
        <f t="shared" si="29"/>
        <v>3378</v>
      </c>
      <c r="T128" s="213">
        <f t="shared" si="31"/>
        <v>3556</v>
      </c>
      <c r="V128" s="203">
        <v>56</v>
      </c>
      <c r="W128" s="207">
        <f t="shared" ref="W128:AO128" si="43">W74*$V$128*W134</f>
        <v>616</v>
      </c>
      <c r="X128" s="207">
        <f t="shared" si="43"/>
        <v>641.76</v>
      </c>
      <c r="Y128" s="207">
        <f t="shared" si="43"/>
        <v>725.76</v>
      </c>
      <c r="Z128" s="207">
        <f t="shared" si="43"/>
        <v>800.8</v>
      </c>
      <c r="AA128" s="207">
        <f t="shared" si="43"/>
        <v>900.48</v>
      </c>
      <c r="AB128" s="207">
        <f t="shared" si="43"/>
        <v>1019.2</v>
      </c>
      <c r="AC128" s="207">
        <f t="shared" si="43"/>
        <v>1137.92</v>
      </c>
      <c r="AD128" s="207">
        <f t="shared" si="43"/>
        <v>1280.1600000000001</v>
      </c>
      <c r="AE128" s="207">
        <f t="shared" si="43"/>
        <v>1422.4</v>
      </c>
      <c r="AF128" s="207">
        <f t="shared" si="43"/>
        <v>1564.64</v>
      </c>
      <c r="AG128" s="207">
        <f t="shared" si="43"/>
        <v>1706.88</v>
      </c>
      <c r="AH128" s="207">
        <f t="shared" si="43"/>
        <v>1849.1200000000001</v>
      </c>
      <c r="AI128" s="207">
        <f t="shared" si="43"/>
        <v>1991.3600000000001</v>
      </c>
      <c r="AJ128" s="207">
        <f t="shared" si="43"/>
        <v>2133.6</v>
      </c>
      <c r="AK128" s="207">
        <f t="shared" si="43"/>
        <v>2275.84</v>
      </c>
      <c r="AL128" s="207">
        <f t="shared" si="43"/>
        <v>2418.08</v>
      </c>
      <c r="AM128" s="207">
        <f t="shared" si="43"/>
        <v>2560.3200000000002</v>
      </c>
      <c r="AN128" s="207">
        <f t="shared" si="43"/>
        <v>2702.56</v>
      </c>
      <c r="AO128" s="207">
        <f t="shared" si="43"/>
        <v>2844.8</v>
      </c>
      <c r="AP128" s="189">
        <v>1.27</v>
      </c>
    </row>
    <row r="129" spans="1:45" x14ac:dyDescent="0.15">
      <c r="A129" s="208">
        <v>1400</v>
      </c>
      <c r="B129" s="209">
        <f t="shared" si="0"/>
        <v>1512</v>
      </c>
      <c r="C129" s="209">
        <f t="shared" si="1"/>
        <v>1575</v>
      </c>
      <c r="D129" s="209">
        <f t="shared" si="2"/>
        <v>1781</v>
      </c>
      <c r="E129" s="209">
        <f t="shared" si="3"/>
        <v>2002</v>
      </c>
      <c r="F129" s="209">
        <f t="shared" si="4"/>
        <v>2251</v>
      </c>
      <c r="G129" s="209">
        <f t="shared" si="5"/>
        <v>2548</v>
      </c>
      <c r="H129" s="209">
        <f t="shared" si="7"/>
        <v>2845</v>
      </c>
      <c r="I129" s="209">
        <f t="shared" si="9"/>
        <v>3200</v>
      </c>
      <c r="J129" s="209">
        <f t="shared" si="11"/>
        <v>3472</v>
      </c>
      <c r="K129" s="209">
        <f t="shared" si="13"/>
        <v>3804</v>
      </c>
      <c r="L129" s="209">
        <f t="shared" si="15"/>
        <v>4116</v>
      </c>
      <c r="M129" s="209">
        <f t="shared" si="17"/>
        <v>4459</v>
      </c>
      <c r="N129" s="209">
        <f t="shared" si="19"/>
        <v>4802</v>
      </c>
      <c r="O129" s="209">
        <f t="shared" si="21"/>
        <v>5145</v>
      </c>
      <c r="P129" s="209">
        <f t="shared" si="23"/>
        <v>5488</v>
      </c>
      <c r="Q129" s="209">
        <f t="shared" si="25"/>
        <v>5831</v>
      </c>
      <c r="R129" s="209">
        <f t="shared" si="27"/>
        <v>6174</v>
      </c>
      <c r="S129" s="209">
        <f t="shared" si="29"/>
        <v>6517</v>
      </c>
      <c r="T129" s="210">
        <f t="shared" si="31"/>
        <v>6860</v>
      </c>
      <c r="V129" s="203">
        <v>1400</v>
      </c>
      <c r="W129" s="207">
        <f t="shared" ref="W129:AO129" si="44">W128+B199</f>
        <v>1209.5999999999999</v>
      </c>
      <c r="X129" s="207">
        <f t="shared" si="44"/>
        <v>1260</v>
      </c>
      <c r="Y129" s="207">
        <f t="shared" si="44"/>
        <v>1424.6399999999999</v>
      </c>
      <c r="Z129" s="207">
        <f t="shared" si="44"/>
        <v>1601.6</v>
      </c>
      <c r="AA129" s="207">
        <f t="shared" si="44"/>
        <v>1800.96</v>
      </c>
      <c r="AB129" s="207">
        <f t="shared" si="44"/>
        <v>2038.4</v>
      </c>
      <c r="AC129" s="207">
        <f t="shared" si="44"/>
        <v>2275.84</v>
      </c>
      <c r="AD129" s="207">
        <f t="shared" si="44"/>
        <v>2560.3200000000002</v>
      </c>
      <c r="AE129" s="207">
        <f t="shared" si="44"/>
        <v>2777.6000000000004</v>
      </c>
      <c r="AF129" s="207">
        <f t="shared" si="44"/>
        <v>3043.04</v>
      </c>
      <c r="AG129" s="207">
        <f t="shared" si="44"/>
        <v>3292.8</v>
      </c>
      <c r="AH129" s="207">
        <f t="shared" si="44"/>
        <v>3567.2</v>
      </c>
      <c r="AI129" s="207">
        <f t="shared" si="44"/>
        <v>3841.6000000000004</v>
      </c>
      <c r="AJ129" s="207">
        <f t="shared" si="44"/>
        <v>4116</v>
      </c>
      <c r="AK129" s="207">
        <f t="shared" si="44"/>
        <v>4390.3999999999996</v>
      </c>
      <c r="AL129" s="207">
        <f t="shared" si="44"/>
        <v>4664.7999999999993</v>
      </c>
      <c r="AM129" s="207">
        <f t="shared" si="44"/>
        <v>4939.2</v>
      </c>
      <c r="AN129" s="207">
        <f t="shared" si="44"/>
        <v>5213.6000000000004</v>
      </c>
      <c r="AO129" s="207">
        <f t="shared" si="44"/>
        <v>5488</v>
      </c>
      <c r="AP129" s="189">
        <f>AP128+U199</f>
        <v>2.4500000000000002</v>
      </c>
    </row>
    <row r="130" spans="1:45" x14ac:dyDescent="0.15">
      <c r="A130" s="215" t="s">
        <v>134</v>
      </c>
      <c r="B130" s="212">
        <f t="shared" si="0"/>
        <v>798</v>
      </c>
      <c r="C130" s="212">
        <f t="shared" si="1"/>
        <v>831</v>
      </c>
      <c r="D130" s="212">
        <f t="shared" si="2"/>
        <v>940</v>
      </c>
      <c r="E130" s="212">
        <f t="shared" si="3"/>
        <v>1037</v>
      </c>
      <c r="F130" s="212">
        <f t="shared" si="4"/>
        <v>1166</v>
      </c>
      <c r="G130" s="212">
        <f t="shared" si="5"/>
        <v>1320</v>
      </c>
      <c r="H130" s="212">
        <f t="shared" si="7"/>
        <v>1473</v>
      </c>
      <c r="I130" s="212">
        <f t="shared" si="9"/>
        <v>1657</v>
      </c>
      <c r="J130" s="212">
        <f t="shared" si="11"/>
        <v>1842</v>
      </c>
      <c r="K130" s="212">
        <f t="shared" si="13"/>
        <v>2026</v>
      </c>
      <c r="L130" s="212">
        <f t="shared" si="15"/>
        <v>2210</v>
      </c>
      <c r="M130" s="212">
        <f t="shared" si="17"/>
        <v>2394</v>
      </c>
      <c r="N130" s="212">
        <f t="shared" si="19"/>
        <v>2578</v>
      </c>
      <c r="O130" s="212">
        <f t="shared" si="21"/>
        <v>2762</v>
      </c>
      <c r="P130" s="212">
        <f t="shared" si="23"/>
        <v>2946</v>
      </c>
      <c r="Q130" s="212">
        <f t="shared" si="25"/>
        <v>3131</v>
      </c>
      <c r="R130" s="212">
        <f t="shared" si="27"/>
        <v>3315</v>
      </c>
      <c r="S130" s="212">
        <f t="shared" si="29"/>
        <v>3499</v>
      </c>
      <c r="T130" s="213">
        <f t="shared" si="31"/>
        <v>3683</v>
      </c>
      <c r="V130" s="203">
        <v>58</v>
      </c>
      <c r="W130" s="207">
        <f t="shared" ref="W130:AO130" si="45">W74*$V$130*W134</f>
        <v>638</v>
      </c>
      <c r="X130" s="207">
        <f t="shared" si="45"/>
        <v>664.68</v>
      </c>
      <c r="Y130" s="207">
        <f t="shared" si="45"/>
        <v>751.68000000000006</v>
      </c>
      <c r="Z130" s="207">
        <f t="shared" si="45"/>
        <v>829.4</v>
      </c>
      <c r="AA130" s="207">
        <f t="shared" si="45"/>
        <v>932.6400000000001</v>
      </c>
      <c r="AB130" s="207">
        <f t="shared" si="45"/>
        <v>1055.6000000000001</v>
      </c>
      <c r="AC130" s="207">
        <f t="shared" si="45"/>
        <v>1178.56</v>
      </c>
      <c r="AD130" s="207">
        <f t="shared" si="45"/>
        <v>1325.88</v>
      </c>
      <c r="AE130" s="207">
        <f t="shared" si="45"/>
        <v>1473.2</v>
      </c>
      <c r="AF130" s="207">
        <f t="shared" si="45"/>
        <v>1620.52</v>
      </c>
      <c r="AG130" s="207">
        <f t="shared" si="45"/>
        <v>1767.84</v>
      </c>
      <c r="AH130" s="207">
        <f t="shared" si="45"/>
        <v>1915.16</v>
      </c>
      <c r="AI130" s="207">
        <f t="shared" si="45"/>
        <v>2062.48</v>
      </c>
      <c r="AJ130" s="207">
        <f t="shared" si="45"/>
        <v>2209.8000000000002</v>
      </c>
      <c r="AK130" s="207">
        <f t="shared" si="45"/>
        <v>2357.12</v>
      </c>
      <c r="AL130" s="207">
        <f t="shared" si="45"/>
        <v>2504.44</v>
      </c>
      <c r="AM130" s="207">
        <f t="shared" si="45"/>
        <v>2651.76</v>
      </c>
      <c r="AN130" s="207">
        <f t="shared" si="45"/>
        <v>2799.08</v>
      </c>
      <c r="AO130" s="207">
        <f t="shared" si="45"/>
        <v>2946.4</v>
      </c>
      <c r="AP130" s="189">
        <v>1.27</v>
      </c>
    </row>
    <row r="131" spans="1:45" x14ac:dyDescent="0.15">
      <c r="A131" s="208">
        <v>1450</v>
      </c>
      <c r="B131" s="209">
        <f t="shared" si="0"/>
        <v>1566</v>
      </c>
      <c r="C131" s="209">
        <f t="shared" si="1"/>
        <v>1631</v>
      </c>
      <c r="D131" s="209">
        <f t="shared" si="2"/>
        <v>1844</v>
      </c>
      <c r="E131" s="209">
        <f t="shared" si="3"/>
        <v>2074</v>
      </c>
      <c r="F131" s="209">
        <f t="shared" si="4"/>
        <v>2332</v>
      </c>
      <c r="G131" s="209">
        <f t="shared" si="5"/>
        <v>2639</v>
      </c>
      <c r="H131" s="209">
        <f t="shared" si="7"/>
        <v>2946</v>
      </c>
      <c r="I131" s="209">
        <f t="shared" si="9"/>
        <v>3315</v>
      </c>
      <c r="J131" s="209">
        <f t="shared" si="11"/>
        <v>3596</v>
      </c>
      <c r="K131" s="209">
        <f t="shared" si="13"/>
        <v>3940</v>
      </c>
      <c r="L131" s="209">
        <f t="shared" si="15"/>
        <v>4263</v>
      </c>
      <c r="M131" s="209">
        <f t="shared" si="17"/>
        <v>4618</v>
      </c>
      <c r="N131" s="209">
        <f t="shared" si="19"/>
        <v>4974</v>
      </c>
      <c r="O131" s="209">
        <f t="shared" si="21"/>
        <v>5329</v>
      </c>
      <c r="P131" s="209">
        <f t="shared" si="23"/>
        <v>5684</v>
      </c>
      <c r="Q131" s="209">
        <f t="shared" si="25"/>
        <v>6039</v>
      </c>
      <c r="R131" s="209">
        <f t="shared" si="27"/>
        <v>6395</v>
      </c>
      <c r="S131" s="209">
        <f t="shared" si="29"/>
        <v>6750</v>
      </c>
      <c r="T131" s="210">
        <f t="shared" si="31"/>
        <v>7105</v>
      </c>
      <c r="V131" s="203">
        <v>1450</v>
      </c>
      <c r="W131" s="207">
        <f t="shared" ref="W131:AO131" si="46">W130+B201</f>
        <v>1252.8</v>
      </c>
      <c r="X131" s="207">
        <f t="shared" si="46"/>
        <v>1305</v>
      </c>
      <c r="Y131" s="207">
        <f t="shared" si="46"/>
        <v>1475.52</v>
      </c>
      <c r="Z131" s="207">
        <f t="shared" si="46"/>
        <v>1658.8</v>
      </c>
      <c r="AA131" s="207">
        <f t="shared" si="46"/>
        <v>1865.2800000000002</v>
      </c>
      <c r="AB131" s="207">
        <f t="shared" si="46"/>
        <v>2111.2000000000003</v>
      </c>
      <c r="AC131" s="207">
        <f t="shared" si="46"/>
        <v>2357.12</v>
      </c>
      <c r="AD131" s="207">
        <f t="shared" si="46"/>
        <v>2651.76</v>
      </c>
      <c r="AE131" s="207">
        <f t="shared" si="46"/>
        <v>2876.8</v>
      </c>
      <c r="AF131" s="207">
        <f t="shared" si="46"/>
        <v>3151.7200000000003</v>
      </c>
      <c r="AG131" s="207">
        <f t="shared" si="46"/>
        <v>3410.3999999999996</v>
      </c>
      <c r="AH131" s="207">
        <f t="shared" si="46"/>
        <v>3694.6</v>
      </c>
      <c r="AI131" s="207">
        <f t="shared" si="46"/>
        <v>3978.8</v>
      </c>
      <c r="AJ131" s="207">
        <f t="shared" si="46"/>
        <v>4263</v>
      </c>
      <c r="AK131" s="207">
        <f t="shared" si="46"/>
        <v>4547.2</v>
      </c>
      <c r="AL131" s="207">
        <f t="shared" si="46"/>
        <v>4831.3999999999996</v>
      </c>
      <c r="AM131" s="207">
        <f t="shared" si="46"/>
        <v>5115.6000000000004</v>
      </c>
      <c r="AN131" s="207">
        <f t="shared" si="46"/>
        <v>5399.7999999999993</v>
      </c>
      <c r="AO131" s="207">
        <f t="shared" si="46"/>
        <v>5684</v>
      </c>
      <c r="AP131" s="189">
        <f>AP130+U201</f>
        <v>2.4500000000000002</v>
      </c>
    </row>
    <row r="132" spans="1:45" x14ac:dyDescent="0.15">
      <c r="A132" s="215" t="s">
        <v>135</v>
      </c>
      <c r="B132" s="212">
        <f t="shared" si="0"/>
        <v>825</v>
      </c>
      <c r="C132" s="212">
        <f t="shared" si="1"/>
        <v>860</v>
      </c>
      <c r="D132" s="212">
        <f t="shared" si="2"/>
        <v>972</v>
      </c>
      <c r="E132" s="212">
        <f t="shared" si="3"/>
        <v>1073</v>
      </c>
      <c r="F132" s="212">
        <f t="shared" si="4"/>
        <v>1206</v>
      </c>
      <c r="G132" s="212">
        <f t="shared" si="5"/>
        <v>1365</v>
      </c>
      <c r="H132" s="212">
        <f t="shared" si="7"/>
        <v>1524</v>
      </c>
      <c r="I132" s="212">
        <f t="shared" si="9"/>
        <v>1715</v>
      </c>
      <c r="J132" s="212">
        <f t="shared" si="11"/>
        <v>1905</v>
      </c>
      <c r="K132" s="212">
        <f t="shared" si="13"/>
        <v>2096</v>
      </c>
      <c r="L132" s="212">
        <f t="shared" si="15"/>
        <v>2286</v>
      </c>
      <c r="M132" s="212">
        <f t="shared" si="17"/>
        <v>2477</v>
      </c>
      <c r="N132" s="212">
        <f t="shared" si="19"/>
        <v>2667</v>
      </c>
      <c r="O132" s="212">
        <f t="shared" si="21"/>
        <v>2858</v>
      </c>
      <c r="P132" s="212">
        <f t="shared" si="23"/>
        <v>3048</v>
      </c>
      <c r="Q132" s="212">
        <f t="shared" si="25"/>
        <v>3239</v>
      </c>
      <c r="R132" s="212">
        <f t="shared" si="27"/>
        <v>3429</v>
      </c>
      <c r="S132" s="212">
        <f t="shared" si="29"/>
        <v>3620</v>
      </c>
      <c r="T132" s="213">
        <f t="shared" si="31"/>
        <v>3810</v>
      </c>
      <c r="V132" s="203">
        <v>60</v>
      </c>
      <c r="W132" s="207">
        <f t="shared" ref="W132:AO132" si="47">W74*$V$132*W134</f>
        <v>660</v>
      </c>
      <c r="X132" s="207">
        <f t="shared" si="47"/>
        <v>687.6</v>
      </c>
      <c r="Y132" s="207">
        <f t="shared" si="47"/>
        <v>777.6</v>
      </c>
      <c r="Z132" s="207">
        <f t="shared" si="47"/>
        <v>858</v>
      </c>
      <c r="AA132" s="207">
        <f t="shared" si="47"/>
        <v>964.80000000000007</v>
      </c>
      <c r="AB132" s="207">
        <f t="shared" si="47"/>
        <v>1092</v>
      </c>
      <c r="AC132" s="207">
        <f t="shared" si="47"/>
        <v>1219.2</v>
      </c>
      <c r="AD132" s="207">
        <f t="shared" si="47"/>
        <v>1371.6</v>
      </c>
      <c r="AE132" s="207">
        <f t="shared" si="47"/>
        <v>1524</v>
      </c>
      <c r="AF132" s="207">
        <f t="shared" si="47"/>
        <v>1676.4</v>
      </c>
      <c r="AG132" s="207">
        <f t="shared" si="47"/>
        <v>1828.8</v>
      </c>
      <c r="AH132" s="207">
        <f t="shared" si="47"/>
        <v>1981.2</v>
      </c>
      <c r="AI132" s="207">
        <f t="shared" si="47"/>
        <v>2133.6</v>
      </c>
      <c r="AJ132" s="207">
        <f t="shared" si="47"/>
        <v>2286</v>
      </c>
      <c r="AK132" s="207">
        <f t="shared" si="47"/>
        <v>2438.4</v>
      </c>
      <c r="AL132" s="207">
        <f t="shared" si="47"/>
        <v>2590.8000000000002</v>
      </c>
      <c r="AM132" s="207">
        <f t="shared" si="47"/>
        <v>2743.2</v>
      </c>
      <c r="AN132" s="207">
        <f t="shared" si="47"/>
        <v>2895.6</v>
      </c>
      <c r="AO132" s="207">
        <f t="shared" si="47"/>
        <v>3048</v>
      </c>
      <c r="AP132" s="189">
        <v>1.27</v>
      </c>
    </row>
    <row r="133" spans="1:45" ht="13" thickBot="1" x14ac:dyDescent="0.2">
      <c r="A133" s="204">
        <v>1500</v>
      </c>
      <c r="B133" s="216">
        <f t="shared" si="0"/>
        <v>1620</v>
      </c>
      <c r="C133" s="216">
        <f t="shared" si="1"/>
        <v>1688</v>
      </c>
      <c r="D133" s="216">
        <f t="shared" si="2"/>
        <v>1908</v>
      </c>
      <c r="E133" s="216">
        <f t="shared" si="3"/>
        <v>2145</v>
      </c>
      <c r="F133" s="216">
        <f t="shared" si="4"/>
        <v>2412</v>
      </c>
      <c r="G133" s="216">
        <f t="shared" si="5"/>
        <v>2730</v>
      </c>
      <c r="H133" s="216">
        <f t="shared" si="7"/>
        <v>3048</v>
      </c>
      <c r="I133" s="216">
        <f t="shared" si="9"/>
        <v>3429</v>
      </c>
      <c r="J133" s="216">
        <f t="shared" si="11"/>
        <v>3720</v>
      </c>
      <c r="K133" s="216">
        <f t="shared" si="13"/>
        <v>4076</v>
      </c>
      <c r="L133" s="216">
        <f t="shared" si="15"/>
        <v>4410</v>
      </c>
      <c r="M133" s="216">
        <f t="shared" si="17"/>
        <v>4778</v>
      </c>
      <c r="N133" s="216">
        <f t="shared" si="19"/>
        <v>5145</v>
      </c>
      <c r="O133" s="216">
        <f t="shared" si="21"/>
        <v>5513</v>
      </c>
      <c r="P133" s="216">
        <f t="shared" si="23"/>
        <v>5880</v>
      </c>
      <c r="Q133" s="216">
        <f t="shared" si="25"/>
        <v>6248</v>
      </c>
      <c r="R133" s="216">
        <f t="shared" si="27"/>
        <v>6615</v>
      </c>
      <c r="S133" s="216">
        <f t="shared" si="29"/>
        <v>6983</v>
      </c>
      <c r="T133" s="217">
        <f t="shared" si="31"/>
        <v>7350</v>
      </c>
      <c r="V133" s="203">
        <v>1500</v>
      </c>
      <c r="W133" s="207">
        <f t="shared" ref="W133:AO133" si="48">W132+B203</f>
        <v>1296</v>
      </c>
      <c r="X133" s="207">
        <f t="shared" si="48"/>
        <v>1350</v>
      </c>
      <c r="Y133" s="207">
        <f t="shared" si="48"/>
        <v>1526.4</v>
      </c>
      <c r="Z133" s="207">
        <f t="shared" si="48"/>
        <v>1716</v>
      </c>
      <c r="AA133" s="207">
        <f t="shared" si="48"/>
        <v>1929.6000000000001</v>
      </c>
      <c r="AB133" s="207">
        <f t="shared" si="48"/>
        <v>2184</v>
      </c>
      <c r="AC133" s="207">
        <f t="shared" si="48"/>
        <v>2438.4</v>
      </c>
      <c r="AD133" s="207">
        <f t="shared" si="48"/>
        <v>2743.2</v>
      </c>
      <c r="AE133" s="207">
        <f t="shared" si="48"/>
        <v>2976</v>
      </c>
      <c r="AF133" s="207">
        <f t="shared" si="48"/>
        <v>3260.4</v>
      </c>
      <c r="AG133" s="207">
        <f t="shared" si="48"/>
        <v>3528</v>
      </c>
      <c r="AH133" s="207">
        <f t="shared" si="48"/>
        <v>3822</v>
      </c>
      <c r="AI133" s="207">
        <f t="shared" si="48"/>
        <v>4116</v>
      </c>
      <c r="AJ133" s="207">
        <f t="shared" si="48"/>
        <v>4410</v>
      </c>
      <c r="AK133" s="207">
        <f t="shared" si="48"/>
        <v>4704</v>
      </c>
      <c r="AL133" s="207">
        <f t="shared" si="48"/>
        <v>4998</v>
      </c>
      <c r="AM133" s="207">
        <f t="shared" si="48"/>
        <v>5292</v>
      </c>
      <c r="AN133" s="207">
        <f t="shared" si="48"/>
        <v>5586</v>
      </c>
      <c r="AO133" s="207">
        <f t="shared" si="48"/>
        <v>5880</v>
      </c>
      <c r="AP133" s="189">
        <f>AP132+U203</f>
        <v>2.4500000000000002</v>
      </c>
    </row>
    <row r="134" spans="1:45" x14ac:dyDescent="0.15">
      <c r="W134" s="227">
        <v>2.75</v>
      </c>
      <c r="X134" s="188">
        <v>1.91</v>
      </c>
      <c r="Y134" s="188">
        <v>1.62</v>
      </c>
      <c r="Z134" s="188">
        <v>1.43</v>
      </c>
      <c r="AA134" s="188">
        <v>1.34</v>
      </c>
      <c r="AB134" s="188">
        <v>1.3</v>
      </c>
      <c r="AC134" s="188">
        <v>1.27</v>
      </c>
      <c r="AD134" s="188">
        <v>1.27</v>
      </c>
      <c r="AE134" s="188">
        <v>1.27</v>
      </c>
      <c r="AF134" s="188">
        <v>1.27</v>
      </c>
      <c r="AG134" s="188">
        <v>1.27</v>
      </c>
      <c r="AH134" s="188">
        <v>1.27</v>
      </c>
      <c r="AI134" s="188">
        <v>1.27</v>
      </c>
      <c r="AJ134" s="188">
        <v>1.27</v>
      </c>
      <c r="AK134" s="188">
        <v>1.27</v>
      </c>
      <c r="AL134" s="188">
        <v>1.27</v>
      </c>
      <c r="AM134" s="188">
        <v>1.27</v>
      </c>
      <c r="AN134" s="188">
        <v>1.27</v>
      </c>
      <c r="AO134" s="188">
        <v>1.27</v>
      </c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29">
        <f>W134+B204</f>
        <v>5.4</v>
      </c>
      <c r="X135" s="230">
        <f t="shared" ref="X135:AO135" si="49">X134+C204</f>
        <v>3.75</v>
      </c>
      <c r="Y135" s="230">
        <f t="shared" si="49"/>
        <v>3.18</v>
      </c>
      <c r="Z135" s="230">
        <f t="shared" si="49"/>
        <v>2.86</v>
      </c>
      <c r="AA135" s="230">
        <f t="shared" si="49"/>
        <v>2.68</v>
      </c>
      <c r="AB135" s="230">
        <f t="shared" si="49"/>
        <v>2.6</v>
      </c>
      <c r="AC135" s="230">
        <f t="shared" si="49"/>
        <v>2.54</v>
      </c>
      <c r="AD135" s="230">
        <f t="shared" si="49"/>
        <v>2.54</v>
      </c>
      <c r="AE135" s="230">
        <f t="shared" si="49"/>
        <v>2.48</v>
      </c>
      <c r="AF135" s="230">
        <f t="shared" si="49"/>
        <v>2.4699999999999998</v>
      </c>
      <c r="AG135" s="230">
        <f t="shared" si="49"/>
        <v>2.4500000000000002</v>
      </c>
      <c r="AH135" s="230">
        <f t="shared" si="49"/>
        <v>2.4500000000000002</v>
      </c>
      <c r="AI135" s="230">
        <f t="shared" si="49"/>
        <v>2.4500000000000002</v>
      </c>
      <c r="AJ135" s="230">
        <f t="shared" si="49"/>
        <v>2.4500000000000002</v>
      </c>
      <c r="AK135" s="230">
        <f t="shared" si="49"/>
        <v>2.4500000000000002</v>
      </c>
      <c r="AL135" s="230">
        <f t="shared" si="49"/>
        <v>2.4500000000000002</v>
      </c>
      <c r="AM135" s="230">
        <f t="shared" si="49"/>
        <v>2.4500000000000002</v>
      </c>
      <c r="AN135" s="230">
        <f t="shared" si="49"/>
        <v>2.4500000000000002</v>
      </c>
      <c r="AO135" s="230">
        <f t="shared" si="49"/>
        <v>2.4500000000000002</v>
      </c>
      <c r="AS135" s="188" t="s">
        <v>164</v>
      </c>
    </row>
    <row r="136" spans="1:45" x14ac:dyDescent="0.15">
      <c r="W136" s="188">
        <v>2.27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  <c r="W137" s="188">
        <v>4.41</v>
      </c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  <row r="144" spans="1:45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50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50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50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50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50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50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50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51">B144*$A$192*B204</f>
        <v>530</v>
      </c>
      <c r="C193" s="207">
        <f t="shared" si="51"/>
        <v>552</v>
      </c>
      <c r="D193" s="207">
        <f t="shared" si="51"/>
        <v>624</v>
      </c>
      <c r="E193" s="207">
        <f t="shared" si="51"/>
        <v>715</v>
      </c>
      <c r="F193" s="207">
        <f t="shared" si="51"/>
        <v>804</v>
      </c>
      <c r="G193" s="207">
        <f t="shared" si="51"/>
        <v>910</v>
      </c>
      <c r="H193" s="207">
        <f t="shared" si="51"/>
        <v>1016</v>
      </c>
      <c r="I193" s="207">
        <f t="shared" si="51"/>
        <v>1143</v>
      </c>
      <c r="J193" s="207">
        <f t="shared" si="51"/>
        <v>1210</v>
      </c>
      <c r="K193" s="207">
        <f t="shared" si="51"/>
        <v>1320</v>
      </c>
      <c r="L193" s="207">
        <f t="shared" si="51"/>
        <v>1416</v>
      </c>
      <c r="M193" s="207">
        <f t="shared" si="51"/>
        <v>1534</v>
      </c>
      <c r="N193" s="207">
        <f t="shared" si="51"/>
        <v>1652</v>
      </c>
      <c r="O193" s="207">
        <f t="shared" si="51"/>
        <v>1770</v>
      </c>
      <c r="P193" s="207">
        <f t="shared" si="51"/>
        <v>1888</v>
      </c>
      <c r="Q193" s="207">
        <f t="shared" si="51"/>
        <v>2006</v>
      </c>
      <c r="R193" s="207">
        <f t="shared" si="51"/>
        <v>2124</v>
      </c>
      <c r="S193" s="207">
        <f t="shared" si="51"/>
        <v>2242</v>
      </c>
      <c r="T193" s="207">
        <f t="shared" si="51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52">B144*$A$194*B204</f>
        <v>551.19999999999993</v>
      </c>
      <c r="C195" s="207">
        <f t="shared" si="52"/>
        <v>574.08000000000004</v>
      </c>
      <c r="D195" s="207">
        <f t="shared" si="52"/>
        <v>648.96</v>
      </c>
      <c r="E195" s="207">
        <f t="shared" si="52"/>
        <v>743.6</v>
      </c>
      <c r="F195" s="207">
        <f t="shared" si="52"/>
        <v>836.16000000000008</v>
      </c>
      <c r="G195" s="207">
        <f t="shared" si="52"/>
        <v>946.4</v>
      </c>
      <c r="H195" s="207">
        <f t="shared" si="52"/>
        <v>1056.6400000000001</v>
      </c>
      <c r="I195" s="207">
        <f t="shared" si="52"/>
        <v>1188.72</v>
      </c>
      <c r="J195" s="207">
        <f t="shared" si="52"/>
        <v>1258.3999999999999</v>
      </c>
      <c r="K195" s="207">
        <f t="shared" si="52"/>
        <v>1372.8</v>
      </c>
      <c r="L195" s="207">
        <f t="shared" si="52"/>
        <v>1472.6399999999999</v>
      </c>
      <c r="M195" s="207">
        <f t="shared" si="52"/>
        <v>1595.36</v>
      </c>
      <c r="N195" s="207">
        <f t="shared" si="52"/>
        <v>1718.08</v>
      </c>
      <c r="O195" s="207">
        <f t="shared" si="52"/>
        <v>1840.8</v>
      </c>
      <c r="P195" s="207">
        <f t="shared" si="52"/>
        <v>1963.52</v>
      </c>
      <c r="Q195" s="207">
        <f t="shared" si="52"/>
        <v>2086.2399999999998</v>
      </c>
      <c r="R195" s="207">
        <f t="shared" si="52"/>
        <v>2208.96</v>
      </c>
      <c r="S195" s="207">
        <f t="shared" si="52"/>
        <v>2331.6799999999998</v>
      </c>
      <c r="T195" s="207">
        <f t="shared" si="52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53">B144*$A$196*B204</f>
        <v>572.4</v>
      </c>
      <c r="C197" s="207">
        <f t="shared" si="53"/>
        <v>596.16000000000008</v>
      </c>
      <c r="D197" s="207">
        <f t="shared" si="53"/>
        <v>673.92000000000007</v>
      </c>
      <c r="E197" s="207">
        <f t="shared" si="53"/>
        <v>772.19999999999993</v>
      </c>
      <c r="F197" s="207">
        <f t="shared" si="53"/>
        <v>868.32</v>
      </c>
      <c r="G197" s="207">
        <f t="shared" si="53"/>
        <v>982.80000000000007</v>
      </c>
      <c r="H197" s="207">
        <f t="shared" si="53"/>
        <v>1097.28</v>
      </c>
      <c r="I197" s="207">
        <f t="shared" si="53"/>
        <v>1234.44</v>
      </c>
      <c r="J197" s="207">
        <f t="shared" si="53"/>
        <v>1306.8</v>
      </c>
      <c r="K197" s="207">
        <f t="shared" si="53"/>
        <v>1425.6</v>
      </c>
      <c r="L197" s="207">
        <f t="shared" si="53"/>
        <v>1529.28</v>
      </c>
      <c r="M197" s="207">
        <f t="shared" si="53"/>
        <v>1656.7199999999998</v>
      </c>
      <c r="N197" s="207">
        <f t="shared" si="53"/>
        <v>1784.1599999999999</v>
      </c>
      <c r="O197" s="207">
        <f t="shared" si="53"/>
        <v>1911.6</v>
      </c>
      <c r="P197" s="207">
        <f t="shared" si="53"/>
        <v>2039.04</v>
      </c>
      <c r="Q197" s="207">
        <f t="shared" si="53"/>
        <v>2166.48</v>
      </c>
      <c r="R197" s="207">
        <f t="shared" si="53"/>
        <v>2293.92</v>
      </c>
      <c r="S197" s="207">
        <f t="shared" si="53"/>
        <v>2421.3599999999997</v>
      </c>
      <c r="T197" s="207">
        <f t="shared" si="53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54">B144*$A$198*B204</f>
        <v>593.6</v>
      </c>
      <c r="C199" s="207">
        <f t="shared" si="54"/>
        <v>618.24</v>
      </c>
      <c r="D199" s="207">
        <f t="shared" si="54"/>
        <v>698.88</v>
      </c>
      <c r="E199" s="207">
        <f t="shared" si="54"/>
        <v>800.8</v>
      </c>
      <c r="F199" s="207">
        <f t="shared" si="54"/>
        <v>900.48</v>
      </c>
      <c r="G199" s="207">
        <f t="shared" si="54"/>
        <v>1019.2</v>
      </c>
      <c r="H199" s="207">
        <f t="shared" si="54"/>
        <v>1137.92</v>
      </c>
      <c r="I199" s="207">
        <f t="shared" si="54"/>
        <v>1280.1600000000001</v>
      </c>
      <c r="J199" s="207">
        <f t="shared" si="54"/>
        <v>1355.2</v>
      </c>
      <c r="K199" s="207">
        <f t="shared" si="54"/>
        <v>1478.3999999999999</v>
      </c>
      <c r="L199" s="207">
        <f t="shared" si="54"/>
        <v>1585.9199999999998</v>
      </c>
      <c r="M199" s="207">
        <f t="shared" si="54"/>
        <v>1718.08</v>
      </c>
      <c r="N199" s="207">
        <f t="shared" si="54"/>
        <v>1850.24</v>
      </c>
      <c r="O199" s="207">
        <f t="shared" si="54"/>
        <v>1982.3999999999999</v>
      </c>
      <c r="P199" s="207">
        <f t="shared" si="54"/>
        <v>2114.56</v>
      </c>
      <c r="Q199" s="207">
        <f t="shared" si="54"/>
        <v>2246.7199999999998</v>
      </c>
      <c r="R199" s="207">
        <f t="shared" si="54"/>
        <v>2378.8799999999997</v>
      </c>
      <c r="S199" s="207">
        <f t="shared" si="54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55">B144*$A$200*B204</f>
        <v>614.79999999999995</v>
      </c>
      <c r="C201" s="207">
        <f t="shared" si="55"/>
        <v>640.32000000000005</v>
      </c>
      <c r="D201" s="207">
        <f t="shared" si="55"/>
        <v>723.84</v>
      </c>
      <c r="E201" s="207">
        <f t="shared" si="55"/>
        <v>829.4</v>
      </c>
      <c r="F201" s="207">
        <f t="shared" si="55"/>
        <v>932.6400000000001</v>
      </c>
      <c r="G201" s="207">
        <f t="shared" si="55"/>
        <v>1055.6000000000001</v>
      </c>
      <c r="H201" s="207">
        <f t="shared" si="55"/>
        <v>1178.56</v>
      </c>
      <c r="I201" s="207">
        <f t="shared" si="55"/>
        <v>1325.88</v>
      </c>
      <c r="J201" s="207">
        <f t="shared" si="55"/>
        <v>1403.6</v>
      </c>
      <c r="K201" s="207">
        <f t="shared" si="55"/>
        <v>1531.2</v>
      </c>
      <c r="L201" s="207">
        <f t="shared" si="55"/>
        <v>1642.56</v>
      </c>
      <c r="M201" s="207">
        <f t="shared" si="55"/>
        <v>1779.4399999999998</v>
      </c>
      <c r="N201" s="207">
        <f t="shared" si="55"/>
        <v>1916.32</v>
      </c>
      <c r="O201" s="207">
        <f t="shared" si="55"/>
        <v>2053.1999999999998</v>
      </c>
      <c r="P201" s="207">
        <f t="shared" si="55"/>
        <v>2190.08</v>
      </c>
      <c r="Q201" s="207">
        <f t="shared" si="55"/>
        <v>2326.96</v>
      </c>
      <c r="R201" s="207">
        <f t="shared" si="55"/>
        <v>2463.8399999999997</v>
      </c>
      <c r="S201" s="207">
        <f t="shared" si="55"/>
        <v>2600.7199999999998</v>
      </c>
      <c r="T201" s="207">
        <f t="shared" si="55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56">B144*$A$202*B204</f>
        <v>636</v>
      </c>
      <c r="C203" s="207">
        <f t="shared" si="56"/>
        <v>662.4</v>
      </c>
      <c r="D203" s="207">
        <f t="shared" si="56"/>
        <v>748.80000000000007</v>
      </c>
      <c r="E203" s="207">
        <f t="shared" si="56"/>
        <v>858</v>
      </c>
      <c r="F203" s="207">
        <f t="shared" si="56"/>
        <v>964.80000000000007</v>
      </c>
      <c r="G203" s="207">
        <f t="shared" si="56"/>
        <v>1092</v>
      </c>
      <c r="H203" s="207">
        <f t="shared" si="56"/>
        <v>1219.2</v>
      </c>
      <c r="I203" s="207">
        <f t="shared" si="56"/>
        <v>1371.6</v>
      </c>
      <c r="J203" s="207">
        <f t="shared" si="56"/>
        <v>1452</v>
      </c>
      <c r="K203" s="207">
        <f t="shared" si="56"/>
        <v>1584</v>
      </c>
      <c r="L203" s="207">
        <f t="shared" si="56"/>
        <v>1699.1999999999998</v>
      </c>
      <c r="M203" s="207">
        <f t="shared" si="56"/>
        <v>1840.8</v>
      </c>
      <c r="N203" s="207">
        <f t="shared" si="56"/>
        <v>1982.3999999999999</v>
      </c>
      <c r="O203" s="207">
        <f t="shared" si="56"/>
        <v>2124</v>
      </c>
      <c r="P203" s="207">
        <f t="shared" si="56"/>
        <v>2265.6</v>
      </c>
      <c r="Q203" s="207">
        <f t="shared" si="56"/>
        <v>2407.1999999999998</v>
      </c>
      <c r="R203" s="207">
        <f t="shared" si="56"/>
        <v>2548.7999999999997</v>
      </c>
      <c r="S203" s="207">
        <f t="shared" si="56"/>
        <v>2690.3999999999996</v>
      </c>
      <c r="T203" s="207">
        <f t="shared" si="56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3EC32-7C2B-5D4C-9E42-D8F76EEBDF5E}">
  <sheetPr>
    <tabColor theme="5" tint="0.79998168889431442"/>
  </sheetPr>
  <dimension ref="A1:AS205"/>
  <sheetViews>
    <sheetView showGridLines="0" zoomScaleNormal="100" workbookViewId="0">
      <selection activeCell="AA41" sqref="AA41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160</v>
      </c>
      <c r="H3" s="192"/>
      <c r="I3" s="192"/>
      <c r="J3" s="192"/>
      <c r="K3" s="192"/>
      <c r="L3" s="192"/>
      <c r="M3" s="192"/>
      <c r="N3" s="193"/>
      <c r="O3" s="257" t="s">
        <v>233</v>
      </c>
      <c r="P3" s="191" t="s">
        <v>84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161</v>
      </c>
      <c r="H4" s="192"/>
      <c r="I4" s="192"/>
      <c r="J4" s="192"/>
      <c r="K4" s="192"/>
      <c r="L4" s="192"/>
      <c r="M4" s="192"/>
      <c r="N4" s="193"/>
      <c r="O4" s="257" t="s">
        <v>233</v>
      </c>
      <c r="P4" s="191" t="s">
        <v>162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 t="s">
        <v>178</v>
      </c>
      <c r="H5" s="192"/>
      <c r="I5" s="192"/>
      <c r="J5" s="192"/>
      <c r="K5" s="192"/>
      <c r="L5" s="192"/>
      <c r="M5" s="192"/>
      <c r="O5" s="257" t="s">
        <v>233</v>
      </c>
      <c r="P5" s="191" t="s">
        <v>166</v>
      </c>
    </row>
    <row r="6" spans="1:45" s="189" customFormat="1" x14ac:dyDescent="0.15">
      <c r="A6" s="187"/>
      <c r="B6" s="187"/>
      <c r="C6" s="188"/>
      <c r="D6" s="188"/>
      <c r="E6" s="188"/>
      <c r="F6" s="188"/>
      <c r="G6" s="191" t="s">
        <v>179</v>
      </c>
      <c r="H6" s="192"/>
      <c r="I6" s="192"/>
      <c r="J6" s="192"/>
      <c r="K6" s="192"/>
      <c r="L6" s="192"/>
      <c r="M6" s="192"/>
      <c r="O6" s="257" t="s">
        <v>233</v>
      </c>
      <c r="P6" s="191" t="s">
        <v>167</v>
      </c>
      <c r="Q6" s="188"/>
      <c r="R6" s="188"/>
      <c r="S6" s="188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P7" s="191"/>
      <c r="Q7" s="188"/>
      <c r="R7" s="188"/>
      <c r="S7" s="188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63">
        <v>200</v>
      </c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67">
        <v>400</v>
      </c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71">
        <v>200</v>
      </c>
      <c r="C12" s="272">
        <v>200</v>
      </c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75">
        <v>400</v>
      </c>
      <c r="C13" s="276">
        <v>400</v>
      </c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79">
        <v>231</v>
      </c>
      <c r="C14" s="280">
        <v>231</v>
      </c>
      <c r="D14" s="281">
        <v>245</v>
      </c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67">
        <v>458</v>
      </c>
      <c r="C15" s="268">
        <v>458</v>
      </c>
      <c r="D15" s="269">
        <v>489</v>
      </c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71">
        <v>254</v>
      </c>
      <c r="C16" s="272">
        <v>254</v>
      </c>
      <c r="D16" s="273">
        <v>289</v>
      </c>
      <c r="E16" s="274">
        <v>299</v>
      </c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67">
        <v>508</v>
      </c>
      <c r="C17" s="268">
        <v>508</v>
      </c>
      <c r="D17" s="269">
        <v>555</v>
      </c>
      <c r="E17" s="270">
        <v>584</v>
      </c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71">
        <v>281</v>
      </c>
      <c r="C18" s="272">
        <v>281</v>
      </c>
      <c r="D18" s="273">
        <v>318</v>
      </c>
      <c r="E18" s="274">
        <v>338</v>
      </c>
      <c r="F18" s="272">
        <v>363</v>
      </c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75">
        <v>557</v>
      </c>
      <c r="C19" s="276">
        <v>557</v>
      </c>
      <c r="D19" s="277">
        <v>625</v>
      </c>
      <c r="E19" s="278">
        <v>658</v>
      </c>
      <c r="F19" s="276">
        <v>709</v>
      </c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79">
        <v>316</v>
      </c>
      <c r="C20" s="280">
        <v>316</v>
      </c>
      <c r="D20" s="281">
        <v>357</v>
      </c>
      <c r="E20" s="282">
        <v>378</v>
      </c>
      <c r="F20" s="280">
        <v>406</v>
      </c>
      <c r="G20" s="281">
        <v>465</v>
      </c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67">
        <v>618</v>
      </c>
      <c r="C21" s="268">
        <v>618</v>
      </c>
      <c r="D21" s="269">
        <v>699</v>
      </c>
      <c r="E21" s="270">
        <v>741</v>
      </c>
      <c r="F21" s="268">
        <v>799</v>
      </c>
      <c r="G21" s="269">
        <v>885</v>
      </c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71">
        <v>348</v>
      </c>
      <c r="C22" s="272">
        <v>348</v>
      </c>
      <c r="D22" s="273">
        <v>376</v>
      </c>
      <c r="E22" s="274">
        <v>418</v>
      </c>
      <c r="F22" s="272">
        <v>448</v>
      </c>
      <c r="G22" s="273">
        <v>513</v>
      </c>
      <c r="H22" s="274">
        <v>584</v>
      </c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67">
        <v>680</v>
      </c>
      <c r="C23" s="268">
        <v>680</v>
      </c>
      <c r="D23" s="269">
        <v>742</v>
      </c>
      <c r="E23" s="270">
        <v>824</v>
      </c>
      <c r="F23" s="268">
        <v>887</v>
      </c>
      <c r="G23" s="269">
        <v>973</v>
      </c>
      <c r="H23" s="270">
        <v>1112</v>
      </c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71">
        <v>380</v>
      </c>
      <c r="C24" s="272">
        <v>380</v>
      </c>
      <c r="D24" s="273">
        <v>412</v>
      </c>
      <c r="E24" s="274">
        <v>458</v>
      </c>
      <c r="F24" s="272">
        <v>494</v>
      </c>
      <c r="G24" s="273">
        <v>564</v>
      </c>
      <c r="H24" s="274">
        <v>639</v>
      </c>
      <c r="I24" s="272">
        <v>724</v>
      </c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75">
        <v>741</v>
      </c>
      <c r="C25" s="276">
        <v>741</v>
      </c>
      <c r="D25" s="277">
        <v>809</v>
      </c>
      <c r="E25" s="278">
        <v>887</v>
      </c>
      <c r="F25" s="276">
        <v>980</v>
      </c>
      <c r="G25" s="277">
        <v>1066</v>
      </c>
      <c r="H25" s="278">
        <v>1227</v>
      </c>
      <c r="I25" s="276">
        <v>1376</v>
      </c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79">
        <v>415</v>
      </c>
      <c r="C26" s="280">
        <v>415</v>
      </c>
      <c r="D26" s="281">
        <v>447</v>
      </c>
      <c r="E26" s="282">
        <v>497</v>
      </c>
      <c r="F26" s="280">
        <v>525</v>
      </c>
      <c r="G26" s="281">
        <v>615</v>
      </c>
      <c r="H26" s="282">
        <v>695</v>
      </c>
      <c r="I26" s="280">
        <v>783</v>
      </c>
      <c r="J26" s="281">
        <v>900</v>
      </c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67">
        <v>795</v>
      </c>
      <c r="C27" s="268">
        <v>795</v>
      </c>
      <c r="D27" s="269">
        <v>883</v>
      </c>
      <c r="E27" s="270">
        <v>957</v>
      </c>
      <c r="F27" s="268">
        <v>1056</v>
      </c>
      <c r="G27" s="269">
        <v>1167</v>
      </c>
      <c r="H27" s="270">
        <v>1340</v>
      </c>
      <c r="I27" s="268">
        <v>1496</v>
      </c>
      <c r="J27" s="269">
        <v>1694</v>
      </c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71">
        <v>426</v>
      </c>
      <c r="C28" s="272">
        <v>426</v>
      </c>
      <c r="D28" s="273">
        <v>503</v>
      </c>
      <c r="E28" s="274">
        <v>523</v>
      </c>
      <c r="F28" s="272">
        <v>567</v>
      </c>
      <c r="G28" s="273">
        <v>648</v>
      </c>
      <c r="H28" s="274">
        <v>737</v>
      </c>
      <c r="I28" s="272">
        <v>832</v>
      </c>
      <c r="J28" s="273">
        <v>977</v>
      </c>
      <c r="K28" s="274">
        <v>1059</v>
      </c>
      <c r="L28" s="272"/>
      <c r="M28" s="273"/>
      <c r="N28" s="274"/>
      <c r="O28" s="272"/>
      <c r="P28" s="273"/>
      <c r="Q28" s="274"/>
      <c r="R28" s="272"/>
      <c r="S28" s="271"/>
      <c r="T28" s="272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67">
        <v>841</v>
      </c>
      <c r="C29" s="268">
        <v>841</v>
      </c>
      <c r="D29" s="269">
        <v>963</v>
      </c>
      <c r="E29" s="270">
        <v>1025</v>
      </c>
      <c r="F29" s="268">
        <v>1147</v>
      </c>
      <c r="G29" s="269">
        <v>1263</v>
      </c>
      <c r="H29" s="270">
        <v>1441</v>
      </c>
      <c r="I29" s="268">
        <v>1614</v>
      </c>
      <c r="J29" s="269">
        <v>1843</v>
      </c>
      <c r="K29" s="270">
        <v>2023</v>
      </c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71">
        <v>457</v>
      </c>
      <c r="C30" s="272">
        <v>457</v>
      </c>
      <c r="D30" s="273">
        <v>510</v>
      </c>
      <c r="E30" s="274">
        <v>558</v>
      </c>
      <c r="F30" s="272">
        <v>606</v>
      </c>
      <c r="G30" s="273">
        <v>695</v>
      </c>
      <c r="H30" s="274">
        <v>787</v>
      </c>
      <c r="I30" s="272">
        <v>892</v>
      </c>
      <c r="J30" s="273">
        <v>1002</v>
      </c>
      <c r="K30" s="274">
        <v>1103</v>
      </c>
      <c r="L30" s="272">
        <v>1179</v>
      </c>
      <c r="M30" s="273"/>
      <c r="N30" s="274"/>
      <c r="O30" s="272"/>
      <c r="P30" s="273"/>
      <c r="Q30" s="274"/>
      <c r="R30" s="272"/>
      <c r="S30" s="271"/>
      <c r="T30" s="272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75">
        <v>896</v>
      </c>
      <c r="C31" s="276">
        <v>896</v>
      </c>
      <c r="D31" s="277">
        <v>1001</v>
      </c>
      <c r="E31" s="278">
        <v>1099</v>
      </c>
      <c r="F31" s="276">
        <v>1218</v>
      </c>
      <c r="G31" s="277">
        <v>1360</v>
      </c>
      <c r="H31" s="278">
        <v>1530</v>
      </c>
      <c r="I31" s="276">
        <v>1715</v>
      </c>
      <c r="J31" s="277">
        <v>1910</v>
      </c>
      <c r="K31" s="278">
        <v>2116</v>
      </c>
      <c r="L31" s="276">
        <v>2292</v>
      </c>
      <c r="M31" s="277"/>
      <c r="N31" s="278"/>
      <c r="O31" s="276"/>
      <c r="P31" s="277"/>
      <c r="Q31" s="278"/>
      <c r="R31" s="276"/>
      <c r="S31" s="275"/>
      <c r="T31" s="276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79">
        <v>486</v>
      </c>
      <c r="C32" s="280">
        <v>486</v>
      </c>
      <c r="D32" s="281">
        <v>538</v>
      </c>
      <c r="E32" s="282">
        <v>595</v>
      </c>
      <c r="F32" s="280">
        <v>650</v>
      </c>
      <c r="G32" s="281">
        <v>741</v>
      </c>
      <c r="H32" s="282">
        <v>840</v>
      </c>
      <c r="I32" s="280">
        <v>951</v>
      </c>
      <c r="J32" s="281">
        <v>1069</v>
      </c>
      <c r="K32" s="282">
        <v>1163</v>
      </c>
      <c r="L32" s="280">
        <v>1253</v>
      </c>
      <c r="M32" s="281">
        <v>1353</v>
      </c>
      <c r="N32" s="282"/>
      <c r="O32" s="280"/>
      <c r="P32" s="281"/>
      <c r="Q32" s="282"/>
      <c r="R32" s="280"/>
      <c r="S32" s="279"/>
      <c r="T32" s="280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67">
        <v>950</v>
      </c>
      <c r="C33" s="268">
        <v>950</v>
      </c>
      <c r="D33" s="269">
        <v>1066</v>
      </c>
      <c r="E33" s="270">
        <v>1179</v>
      </c>
      <c r="F33" s="268">
        <v>1298</v>
      </c>
      <c r="G33" s="269">
        <v>1459</v>
      </c>
      <c r="H33" s="270">
        <v>1621</v>
      </c>
      <c r="I33" s="268">
        <v>1815</v>
      </c>
      <c r="J33" s="269">
        <v>2023</v>
      </c>
      <c r="K33" s="270">
        <v>2221</v>
      </c>
      <c r="L33" s="268">
        <v>2448</v>
      </c>
      <c r="M33" s="269">
        <v>2647</v>
      </c>
      <c r="N33" s="270"/>
      <c r="O33" s="268"/>
      <c r="P33" s="269"/>
      <c r="Q33" s="270"/>
      <c r="R33" s="268"/>
      <c r="S33" s="267"/>
      <c r="T33" s="26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71">
        <v>515</v>
      </c>
      <c r="C34" s="272">
        <v>515</v>
      </c>
      <c r="D34" s="273">
        <v>570</v>
      </c>
      <c r="E34" s="274">
        <v>632</v>
      </c>
      <c r="F34" s="272">
        <v>689</v>
      </c>
      <c r="G34" s="273">
        <v>786</v>
      </c>
      <c r="H34" s="274">
        <v>892</v>
      </c>
      <c r="I34" s="272">
        <v>1009</v>
      </c>
      <c r="J34" s="273">
        <v>1134</v>
      </c>
      <c r="K34" s="274">
        <v>1214</v>
      </c>
      <c r="L34" s="272">
        <v>1327</v>
      </c>
      <c r="M34" s="273">
        <v>1436</v>
      </c>
      <c r="N34" s="274">
        <v>1546</v>
      </c>
      <c r="O34" s="272"/>
      <c r="P34" s="273"/>
      <c r="Q34" s="274"/>
      <c r="R34" s="272"/>
      <c r="S34" s="271"/>
      <c r="T34" s="272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67">
        <v>1002</v>
      </c>
      <c r="C35" s="268">
        <v>1002</v>
      </c>
      <c r="D35" s="269">
        <v>1122</v>
      </c>
      <c r="E35" s="270">
        <v>1260</v>
      </c>
      <c r="F35" s="268">
        <v>1385</v>
      </c>
      <c r="G35" s="269">
        <v>1556</v>
      </c>
      <c r="H35" s="270">
        <v>1753</v>
      </c>
      <c r="I35" s="268">
        <v>1962</v>
      </c>
      <c r="J35" s="269">
        <v>2184</v>
      </c>
      <c r="K35" s="270">
        <v>2323</v>
      </c>
      <c r="L35" s="268">
        <v>2606</v>
      </c>
      <c r="M35" s="269">
        <v>2818</v>
      </c>
      <c r="N35" s="270">
        <v>3035</v>
      </c>
      <c r="O35" s="268"/>
      <c r="P35" s="269"/>
      <c r="Q35" s="270"/>
      <c r="R35" s="268"/>
      <c r="S35" s="267"/>
      <c r="T35" s="26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71">
        <v>547</v>
      </c>
      <c r="C36" s="272">
        <v>547</v>
      </c>
      <c r="D36" s="273">
        <v>603</v>
      </c>
      <c r="E36" s="274">
        <v>670</v>
      </c>
      <c r="F36" s="272">
        <v>729</v>
      </c>
      <c r="G36" s="273">
        <v>832</v>
      </c>
      <c r="H36" s="274">
        <v>944</v>
      </c>
      <c r="I36" s="272">
        <v>1070</v>
      </c>
      <c r="J36" s="273">
        <v>1201</v>
      </c>
      <c r="K36" s="274">
        <v>1280</v>
      </c>
      <c r="L36" s="272">
        <v>1402</v>
      </c>
      <c r="M36" s="273">
        <v>1516</v>
      </c>
      <c r="N36" s="274">
        <v>1632</v>
      </c>
      <c r="O36" s="272">
        <v>1749</v>
      </c>
      <c r="P36" s="273"/>
      <c r="Q36" s="274"/>
      <c r="R36" s="272"/>
      <c r="S36" s="271"/>
      <c r="T36" s="272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75">
        <v>1069</v>
      </c>
      <c r="C37" s="276">
        <v>1069</v>
      </c>
      <c r="D37" s="277">
        <v>1195</v>
      </c>
      <c r="E37" s="278">
        <v>1341</v>
      </c>
      <c r="F37" s="276">
        <v>1473</v>
      </c>
      <c r="G37" s="277">
        <v>1656</v>
      </c>
      <c r="H37" s="278">
        <v>1863</v>
      </c>
      <c r="I37" s="276">
        <v>2089</v>
      </c>
      <c r="J37" s="277">
        <v>2321</v>
      </c>
      <c r="K37" s="278">
        <v>2462</v>
      </c>
      <c r="L37" s="276">
        <v>2765</v>
      </c>
      <c r="M37" s="277">
        <v>2997</v>
      </c>
      <c r="N37" s="278">
        <v>3228</v>
      </c>
      <c r="O37" s="276">
        <v>3458</v>
      </c>
      <c r="P37" s="277"/>
      <c r="Q37" s="278"/>
      <c r="R37" s="276"/>
      <c r="S37" s="275"/>
      <c r="T37" s="276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79">
        <v>577</v>
      </c>
      <c r="C38" s="280">
        <v>577</v>
      </c>
      <c r="D38" s="281">
        <v>638</v>
      </c>
      <c r="E38" s="282">
        <v>706</v>
      </c>
      <c r="F38" s="280">
        <v>767</v>
      </c>
      <c r="G38" s="281">
        <v>877</v>
      </c>
      <c r="H38" s="282">
        <v>996</v>
      </c>
      <c r="I38" s="280">
        <v>1128</v>
      </c>
      <c r="J38" s="281">
        <v>1266</v>
      </c>
      <c r="K38" s="282">
        <v>1353</v>
      </c>
      <c r="L38" s="280">
        <v>1476</v>
      </c>
      <c r="M38" s="281">
        <v>1605</v>
      </c>
      <c r="N38" s="282">
        <v>1728</v>
      </c>
      <c r="O38" s="280">
        <v>1851</v>
      </c>
      <c r="P38" s="281">
        <v>1975</v>
      </c>
      <c r="Q38" s="282"/>
      <c r="R38" s="280"/>
      <c r="S38" s="279"/>
      <c r="T38" s="280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67">
        <v>1122</v>
      </c>
      <c r="C39" s="268">
        <v>1122</v>
      </c>
      <c r="D39" s="269">
        <v>1256</v>
      </c>
      <c r="E39" s="270">
        <v>1408</v>
      </c>
      <c r="F39" s="268">
        <v>1540</v>
      </c>
      <c r="G39" s="269">
        <v>1756</v>
      </c>
      <c r="H39" s="270">
        <v>1955</v>
      </c>
      <c r="I39" s="268">
        <v>2188</v>
      </c>
      <c r="J39" s="269">
        <v>2433</v>
      </c>
      <c r="K39" s="270">
        <v>2611</v>
      </c>
      <c r="L39" s="268">
        <v>2890</v>
      </c>
      <c r="M39" s="269">
        <v>3137</v>
      </c>
      <c r="N39" s="270">
        <v>3378</v>
      </c>
      <c r="O39" s="268">
        <v>3619</v>
      </c>
      <c r="P39" s="269">
        <v>3860</v>
      </c>
      <c r="Q39" s="270"/>
      <c r="R39" s="268"/>
      <c r="S39" s="267"/>
      <c r="T39" s="26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71">
        <v>609</v>
      </c>
      <c r="C40" s="272">
        <v>609</v>
      </c>
      <c r="D40" s="273">
        <v>664</v>
      </c>
      <c r="E40" s="274">
        <v>744</v>
      </c>
      <c r="F40" s="272">
        <v>809</v>
      </c>
      <c r="G40" s="273">
        <v>925</v>
      </c>
      <c r="H40" s="274">
        <v>1051</v>
      </c>
      <c r="I40" s="272">
        <v>1188</v>
      </c>
      <c r="J40" s="273">
        <v>1333</v>
      </c>
      <c r="K40" s="274">
        <v>1421</v>
      </c>
      <c r="L40" s="272">
        <v>1549</v>
      </c>
      <c r="M40" s="273">
        <v>1679</v>
      </c>
      <c r="N40" s="274">
        <v>1808</v>
      </c>
      <c r="O40" s="272">
        <v>1937</v>
      </c>
      <c r="P40" s="273">
        <v>2067</v>
      </c>
      <c r="Q40" s="274">
        <v>2196</v>
      </c>
      <c r="R40" s="272"/>
      <c r="S40" s="271"/>
      <c r="T40" s="272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67">
        <v>1173</v>
      </c>
      <c r="C41" s="268">
        <v>1173</v>
      </c>
      <c r="D41" s="269">
        <v>1315</v>
      </c>
      <c r="E41" s="270">
        <v>1485</v>
      </c>
      <c r="F41" s="268">
        <v>1630</v>
      </c>
      <c r="G41" s="269">
        <v>1855</v>
      </c>
      <c r="H41" s="270">
        <v>2068</v>
      </c>
      <c r="I41" s="268">
        <v>2337</v>
      </c>
      <c r="J41" s="269">
        <v>2596</v>
      </c>
      <c r="K41" s="270">
        <v>2751</v>
      </c>
      <c r="L41" s="268">
        <v>3009</v>
      </c>
      <c r="M41" s="269">
        <v>3256</v>
      </c>
      <c r="N41" s="270">
        <v>3506</v>
      </c>
      <c r="O41" s="268">
        <v>3757</v>
      </c>
      <c r="P41" s="269">
        <v>4007</v>
      </c>
      <c r="Q41" s="270">
        <v>4258</v>
      </c>
      <c r="R41" s="268"/>
      <c r="S41" s="267"/>
      <c r="T41" s="26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71">
        <v>638</v>
      </c>
      <c r="C42" s="272">
        <v>638</v>
      </c>
      <c r="D42" s="273">
        <v>697</v>
      </c>
      <c r="E42" s="274">
        <v>780</v>
      </c>
      <c r="F42" s="272">
        <v>861</v>
      </c>
      <c r="G42" s="273">
        <v>972</v>
      </c>
      <c r="H42" s="274">
        <v>1102</v>
      </c>
      <c r="I42" s="272">
        <v>1246</v>
      </c>
      <c r="J42" s="273">
        <v>1396</v>
      </c>
      <c r="K42" s="274">
        <v>1488</v>
      </c>
      <c r="L42" s="272">
        <v>1641</v>
      </c>
      <c r="M42" s="273">
        <v>1778</v>
      </c>
      <c r="N42" s="274">
        <v>1915</v>
      </c>
      <c r="O42" s="272">
        <v>2051</v>
      </c>
      <c r="P42" s="273">
        <v>2188</v>
      </c>
      <c r="Q42" s="274">
        <v>2325</v>
      </c>
      <c r="R42" s="272">
        <v>2462</v>
      </c>
      <c r="S42" s="271"/>
      <c r="T42" s="272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75">
        <v>1234</v>
      </c>
      <c r="C43" s="276">
        <v>1234</v>
      </c>
      <c r="D43" s="277">
        <v>1386</v>
      </c>
      <c r="E43" s="278">
        <v>1563</v>
      </c>
      <c r="F43" s="276">
        <v>1730</v>
      </c>
      <c r="G43" s="277">
        <v>1955</v>
      </c>
      <c r="H43" s="278">
        <v>2200</v>
      </c>
      <c r="I43" s="276">
        <v>2458</v>
      </c>
      <c r="J43" s="277">
        <v>2672</v>
      </c>
      <c r="K43" s="278">
        <v>2890</v>
      </c>
      <c r="L43" s="276">
        <v>3180</v>
      </c>
      <c r="M43" s="277">
        <v>3447</v>
      </c>
      <c r="N43" s="278">
        <v>3712</v>
      </c>
      <c r="O43" s="276">
        <v>3978</v>
      </c>
      <c r="P43" s="277">
        <v>4243</v>
      </c>
      <c r="Q43" s="278">
        <v>4508</v>
      </c>
      <c r="R43" s="276">
        <v>4773</v>
      </c>
      <c r="S43" s="275"/>
      <c r="T43" s="276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79">
        <v>667</v>
      </c>
      <c r="C44" s="280">
        <v>667</v>
      </c>
      <c r="D44" s="281">
        <v>729</v>
      </c>
      <c r="E44" s="282">
        <v>815</v>
      </c>
      <c r="F44" s="280">
        <v>900</v>
      </c>
      <c r="G44" s="281">
        <v>1016</v>
      </c>
      <c r="H44" s="282">
        <v>1154</v>
      </c>
      <c r="I44" s="280">
        <v>1301</v>
      </c>
      <c r="J44" s="281">
        <v>1456</v>
      </c>
      <c r="K44" s="282">
        <v>1554</v>
      </c>
      <c r="L44" s="280">
        <v>1720</v>
      </c>
      <c r="M44" s="281">
        <v>1862</v>
      </c>
      <c r="N44" s="282">
        <v>2006</v>
      </c>
      <c r="O44" s="280">
        <v>2149</v>
      </c>
      <c r="P44" s="281">
        <v>2292</v>
      </c>
      <c r="Q44" s="282">
        <v>2435</v>
      </c>
      <c r="R44" s="280">
        <v>2579</v>
      </c>
      <c r="S44" s="279">
        <v>2722</v>
      </c>
      <c r="T44" s="280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67">
        <v>1293</v>
      </c>
      <c r="C45" s="268">
        <v>1293</v>
      </c>
      <c r="D45" s="269">
        <v>1454</v>
      </c>
      <c r="E45" s="270">
        <v>1637</v>
      </c>
      <c r="F45" s="268">
        <v>1815</v>
      </c>
      <c r="G45" s="269">
        <v>2050</v>
      </c>
      <c r="H45" s="270">
        <v>2311</v>
      </c>
      <c r="I45" s="268">
        <v>2575</v>
      </c>
      <c r="J45" s="269">
        <v>2800</v>
      </c>
      <c r="K45" s="270">
        <v>3028</v>
      </c>
      <c r="L45" s="268">
        <v>3342</v>
      </c>
      <c r="M45" s="269">
        <v>3624</v>
      </c>
      <c r="N45" s="270">
        <v>3903</v>
      </c>
      <c r="O45" s="268">
        <v>4182</v>
      </c>
      <c r="P45" s="269">
        <v>4461</v>
      </c>
      <c r="Q45" s="270">
        <v>4740</v>
      </c>
      <c r="R45" s="268">
        <v>5019</v>
      </c>
      <c r="S45" s="267">
        <v>5297</v>
      </c>
      <c r="T45" s="26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71">
        <v>683</v>
      </c>
      <c r="C46" s="272">
        <v>683</v>
      </c>
      <c r="D46" s="273">
        <v>769</v>
      </c>
      <c r="E46" s="274">
        <v>847</v>
      </c>
      <c r="F46" s="272">
        <v>957</v>
      </c>
      <c r="G46" s="273">
        <v>1072</v>
      </c>
      <c r="H46" s="274">
        <v>1212</v>
      </c>
      <c r="I46" s="272">
        <v>1343</v>
      </c>
      <c r="J46" s="273">
        <v>1494</v>
      </c>
      <c r="K46" s="274">
        <v>1637</v>
      </c>
      <c r="L46" s="272">
        <v>1810</v>
      </c>
      <c r="M46" s="273">
        <v>1960</v>
      </c>
      <c r="N46" s="274">
        <v>2111</v>
      </c>
      <c r="O46" s="272">
        <v>2262</v>
      </c>
      <c r="P46" s="273">
        <v>2413</v>
      </c>
      <c r="Q46" s="274">
        <v>2564</v>
      </c>
      <c r="R46" s="272">
        <v>2714</v>
      </c>
      <c r="S46" s="271">
        <v>2865</v>
      </c>
      <c r="T46" s="272">
        <v>3016</v>
      </c>
      <c r="U46" s="257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67">
        <v>1327</v>
      </c>
      <c r="C47" s="268">
        <v>1327</v>
      </c>
      <c r="D47" s="269">
        <v>1528</v>
      </c>
      <c r="E47" s="270">
        <v>1711</v>
      </c>
      <c r="F47" s="268">
        <v>1918</v>
      </c>
      <c r="G47" s="269">
        <v>2161</v>
      </c>
      <c r="H47" s="270">
        <v>2427</v>
      </c>
      <c r="I47" s="268">
        <v>2685</v>
      </c>
      <c r="J47" s="269">
        <v>2906</v>
      </c>
      <c r="K47" s="270">
        <v>3187</v>
      </c>
      <c r="L47" s="268">
        <v>3476</v>
      </c>
      <c r="M47" s="269">
        <v>3770</v>
      </c>
      <c r="N47" s="270">
        <v>4060</v>
      </c>
      <c r="O47" s="268">
        <v>4350</v>
      </c>
      <c r="P47" s="269">
        <v>4640</v>
      </c>
      <c r="Q47" s="270">
        <v>4930</v>
      </c>
      <c r="R47" s="268">
        <v>5220</v>
      </c>
      <c r="S47" s="267">
        <v>5510</v>
      </c>
      <c r="T47" s="268">
        <v>5800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71">
        <v>711</v>
      </c>
      <c r="C48" s="272">
        <v>711</v>
      </c>
      <c r="D48" s="273">
        <v>802</v>
      </c>
      <c r="E48" s="274">
        <v>883</v>
      </c>
      <c r="F48" s="272">
        <v>996</v>
      </c>
      <c r="G48" s="273">
        <v>1115</v>
      </c>
      <c r="H48" s="274">
        <v>1263</v>
      </c>
      <c r="I48" s="272">
        <v>1398</v>
      </c>
      <c r="J48" s="273">
        <v>1556</v>
      </c>
      <c r="K48" s="274">
        <v>1708</v>
      </c>
      <c r="L48" s="272">
        <v>1900</v>
      </c>
      <c r="M48" s="273">
        <v>2058</v>
      </c>
      <c r="N48" s="274">
        <v>2217</v>
      </c>
      <c r="O48" s="272">
        <v>2375</v>
      </c>
      <c r="P48" s="273">
        <v>2533</v>
      </c>
      <c r="Q48" s="274">
        <v>2692</v>
      </c>
      <c r="R48" s="272">
        <v>2850</v>
      </c>
      <c r="S48" s="271">
        <v>3008</v>
      </c>
      <c r="T48" s="272">
        <v>3167</v>
      </c>
      <c r="U48" s="257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75">
        <v>1385</v>
      </c>
      <c r="C49" s="276">
        <v>1385</v>
      </c>
      <c r="D49" s="277">
        <v>1581</v>
      </c>
      <c r="E49" s="278">
        <v>1789</v>
      </c>
      <c r="F49" s="276">
        <v>1989</v>
      </c>
      <c r="G49" s="277">
        <v>2255</v>
      </c>
      <c r="H49" s="278">
        <v>2538</v>
      </c>
      <c r="I49" s="276">
        <v>2804</v>
      </c>
      <c r="J49" s="277">
        <v>3032</v>
      </c>
      <c r="K49" s="278">
        <v>3335</v>
      </c>
      <c r="L49" s="276">
        <v>3647</v>
      </c>
      <c r="M49" s="277">
        <v>3959</v>
      </c>
      <c r="N49" s="278">
        <v>4263</v>
      </c>
      <c r="O49" s="276">
        <v>4568</v>
      </c>
      <c r="P49" s="277">
        <v>4872</v>
      </c>
      <c r="Q49" s="278">
        <v>5177</v>
      </c>
      <c r="R49" s="276">
        <v>5481</v>
      </c>
      <c r="S49" s="275">
        <v>5786</v>
      </c>
      <c r="T49" s="276">
        <v>6090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79">
        <v>741</v>
      </c>
      <c r="C50" s="280">
        <v>741</v>
      </c>
      <c r="D50" s="281">
        <v>835</v>
      </c>
      <c r="E50" s="282">
        <v>919</v>
      </c>
      <c r="F50" s="280">
        <v>1037</v>
      </c>
      <c r="G50" s="281">
        <v>1161</v>
      </c>
      <c r="H50" s="282">
        <v>1314</v>
      </c>
      <c r="I50" s="280">
        <v>1456</v>
      </c>
      <c r="J50" s="281">
        <v>1617</v>
      </c>
      <c r="K50" s="282">
        <v>1773</v>
      </c>
      <c r="L50" s="280">
        <v>1979</v>
      </c>
      <c r="M50" s="281">
        <v>2140</v>
      </c>
      <c r="N50" s="282">
        <v>2304</v>
      </c>
      <c r="O50" s="280">
        <v>2469</v>
      </c>
      <c r="P50" s="281">
        <v>2634</v>
      </c>
      <c r="Q50" s="282">
        <v>2798</v>
      </c>
      <c r="R50" s="280">
        <v>2963</v>
      </c>
      <c r="S50" s="279">
        <v>3127</v>
      </c>
      <c r="T50" s="280">
        <v>3292</v>
      </c>
      <c r="U50" s="257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67">
        <v>1447</v>
      </c>
      <c r="C51" s="268">
        <v>1447</v>
      </c>
      <c r="D51" s="269">
        <v>1633</v>
      </c>
      <c r="E51" s="270">
        <v>1868</v>
      </c>
      <c r="F51" s="268">
        <v>2089</v>
      </c>
      <c r="G51" s="269">
        <v>2355</v>
      </c>
      <c r="H51" s="270">
        <v>2646</v>
      </c>
      <c r="I51" s="268">
        <v>2928</v>
      </c>
      <c r="J51" s="269">
        <v>3162</v>
      </c>
      <c r="K51" s="270">
        <v>3473</v>
      </c>
      <c r="L51" s="268">
        <v>3800</v>
      </c>
      <c r="M51" s="269">
        <v>4114</v>
      </c>
      <c r="N51" s="270">
        <v>4430</v>
      </c>
      <c r="O51" s="268">
        <v>4747</v>
      </c>
      <c r="P51" s="269">
        <v>5063</v>
      </c>
      <c r="Q51" s="270">
        <v>5380</v>
      </c>
      <c r="R51" s="268">
        <v>5696</v>
      </c>
      <c r="S51" s="267">
        <v>6013</v>
      </c>
      <c r="T51" s="268">
        <v>6329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71">
        <v>767</v>
      </c>
      <c r="C52" s="272">
        <v>767</v>
      </c>
      <c r="D52" s="273">
        <v>867</v>
      </c>
      <c r="E52" s="274">
        <v>956</v>
      </c>
      <c r="F52" s="272">
        <v>1077</v>
      </c>
      <c r="G52" s="273">
        <v>1205</v>
      </c>
      <c r="H52" s="274">
        <v>1364</v>
      </c>
      <c r="I52" s="272">
        <v>1511</v>
      </c>
      <c r="J52" s="273">
        <v>1679</v>
      </c>
      <c r="K52" s="274">
        <v>1839</v>
      </c>
      <c r="L52" s="272">
        <v>2050</v>
      </c>
      <c r="M52" s="273">
        <v>2220</v>
      </c>
      <c r="N52" s="274">
        <v>2391</v>
      </c>
      <c r="O52" s="272">
        <v>2561</v>
      </c>
      <c r="P52" s="273">
        <v>2732</v>
      </c>
      <c r="Q52" s="274">
        <v>2903</v>
      </c>
      <c r="R52" s="272">
        <v>3074</v>
      </c>
      <c r="S52" s="271">
        <v>3244</v>
      </c>
      <c r="T52" s="272">
        <v>3415</v>
      </c>
      <c r="U52" s="257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67">
        <v>1502</v>
      </c>
      <c r="C53" s="268">
        <v>1502</v>
      </c>
      <c r="D53" s="269">
        <v>1701</v>
      </c>
      <c r="E53" s="270">
        <v>1931</v>
      </c>
      <c r="F53" s="268">
        <v>2178</v>
      </c>
      <c r="G53" s="269">
        <v>2449</v>
      </c>
      <c r="H53" s="270">
        <v>2756</v>
      </c>
      <c r="I53" s="268">
        <v>3046</v>
      </c>
      <c r="J53" s="269">
        <v>3293</v>
      </c>
      <c r="K53" s="270">
        <v>3609</v>
      </c>
      <c r="L53" s="268">
        <v>3947</v>
      </c>
      <c r="M53" s="269">
        <v>4266</v>
      </c>
      <c r="N53" s="270">
        <v>4594</v>
      </c>
      <c r="O53" s="268">
        <v>4922</v>
      </c>
      <c r="P53" s="269">
        <v>5251</v>
      </c>
      <c r="Q53" s="270">
        <v>5579</v>
      </c>
      <c r="R53" s="268">
        <v>5907</v>
      </c>
      <c r="S53" s="267">
        <v>6235</v>
      </c>
      <c r="T53" s="268">
        <v>6563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71">
        <v>798</v>
      </c>
      <c r="C54" s="272">
        <v>798</v>
      </c>
      <c r="D54" s="273">
        <v>900</v>
      </c>
      <c r="E54" s="274">
        <v>992</v>
      </c>
      <c r="F54" s="272">
        <v>1117</v>
      </c>
      <c r="G54" s="273">
        <v>1264</v>
      </c>
      <c r="H54" s="274">
        <v>1415</v>
      </c>
      <c r="I54" s="272">
        <v>1591</v>
      </c>
      <c r="J54" s="273">
        <v>1768</v>
      </c>
      <c r="K54" s="274">
        <v>1944</v>
      </c>
      <c r="L54" s="272">
        <v>2126</v>
      </c>
      <c r="M54" s="273">
        <v>2298</v>
      </c>
      <c r="N54" s="274">
        <v>2475</v>
      </c>
      <c r="O54" s="272">
        <v>2652</v>
      </c>
      <c r="P54" s="273">
        <v>2829</v>
      </c>
      <c r="Q54" s="274">
        <v>3005</v>
      </c>
      <c r="R54" s="272">
        <v>3182</v>
      </c>
      <c r="S54" s="271">
        <v>3359</v>
      </c>
      <c r="T54" s="272">
        <v>3536</v>
      </c>
      <c r="U54" s="257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75">
        <v>1565</v>
      </c>
      <c r="C55" s="276">
        <v>1565</v>
      </c>
      <c r="D55" s="277">
        <v>1770</v>
      </c>
      <c r="E55" s="278">
        <v>1984</v>
      </c>
      <c r="F55" s="276">
        <v>2233</v>
      </c>
      <c r="G55" s="277">
        <v>2529</v>
      </c>
      <c r="H55" s="278">
        <v>2830</v>
      </c>
      <c r="I55" s="276">
        <v>3181</v>
      </c>
      <c r="J55" s="277">
        <v>3450</v>
      </c>
      <c r="K55" s="278">
        <v>3787</v>
      </c>
      <c r="L55" s="276">
        <v>4101</v>
      </c>
      <c r="M55" s="277">
        <v>4434</v>
      </c>
      <c r="N55" s="278">
        <v>4775</v>
      </c>
      <c r="O55" s="276">
        <v>5116</v>
      </c>
      <c r="P55" s="277">
        <v>5457</v>
      </c>
      <c r="Q55" s="278">
        <v>5798</v>
      </c>
      <c r="R55" s="276">
        <v>6139</v>
      </c>
      <c r="S55" s="275">
        <v>6480</v>
      </c>
      <c r="T55" s="276">
        <v>6821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79">
        <v>798</v>
      </c>
      <c r="C56" s="280">
        <v>831</v>
      </c>
      <c r="D56" s="281">
        <v>940</v>
      </c>
      <c r="E56" s="282">
        <v>1037</v>
      </c>
      <c r="F56" s="280">
        <v>1166</v>
      </c>
      <c r="G56" s="281">
        <v>1320</v>
      </c>
      <c r="H56" s="282">
        <v>1473</v>
      </c>
      <c r="I56" s="280">
        <v>1657</v>
      </c>
      <c r="J56" s="281">
        <v>1842</v>
      </c>
      <c r="K56" s="282">
        <v>2026</v>
      </c>
      <c r="L56" s="280">
        <v>2210</v>
      </c>
      <c r="M56" s="281">
        <v>2394</v>
      </c>
      <c r="N56" s="282">
        <v>2578</v>
      </c>
      <c r="O56" s="280">
        <v>2762</v>
      </c>
      <c r="P56" s="281">
        <v>2946</v>
      </c>
      <c r="Q56" s="282">
        <v>3131</v>
      </c>
      <c r="R56" s="280">
        <v>3315</v>
      </c>
      <c r="S56" s="279">
        <v>3499</v>
      </c>
      <c r="T56" s="280">
        <v>3683</v>
      </c>
      <c r="U56" s="257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67">
        <v>1566</v>
      </c>
      <c r="C57" s="268">
        <v>1631</v>
      </c>
      <c r="D57" s="269">
        <v>1844</v>
      </c>
      <c r="E57" s="270">
        <v>2074</v>
      </c>
      <c r="F57" s="268">
        <v>2332</v>
      </c>
      <c r="G57" s="269">
        <v>2639</v>
      </c>
      <c r="H57" s="270">
        <v>2946</v>
      </c>
      <c r="I57" s="268">
        <v>3315</v>
      </c>
      <c r="J57" s="269">
        <v>3596</v>
      </c>
      <c r="K57" s="270">
        <v>3940</v>
      </c>
      <c r="L57" s="268">
        <v>4263</v>
      </c>
      <c r="M57" s="269">
        <v>4618</v>
      </c>
      <c r="N57" s="270">
        <v>4974</v>
      </c>
      <c r="O57" s="268">
        <v>5329</v>
      </c>
      <c r="P57" s="269">
        <v>5684</v>
      </c>
      <c r="Q57" s="270">
        <v>6039</v>
      </c>
      <c r="R57" s="268">
        <v>6395</v>
      </c>
      <c r="S57" s="267">
        <v>6750</v>
      </c>
      <c r="T57" s="268">
        <v>7105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1" t="s">
        <v>131</v>
      </c>
      <c r="B58" s="271">
        <v>829</v>
      </c>
      <c r="C58" s="272">
        <v>864</v>
      </c>
      <c r="D58" s="273">
        <v>977</v>
      </c>
      <c r="E58" s="274">
        <v>1078</v>
      </c>
      <c r="F58" s="272">
        <v>1212</v>
      </c>
      <c r="G58" s="273">
        <v>1372</v>
      </c>
      <c r="H58" s="274">
        <v>1532</v>
      </c>
      <c r="I58" s="272">
        <v>1724</v>
      </c>
      <c r="J58" s="273">
        <v>1915</v>
      </c>
      <c r="K58" s="274">
        <v>2107</v>
      </c>
      <c r="L58" s="272">
        <v>2298</v>
      </c>
      <c r="M58" s="273">
        <v>2490</v>
      </c>
      <c r="N58" s="274">
        <v>2681</v>
      </c>
      <c r="O58" s="272">
        <v>2873</v>
      </c>
      <c r="P58" s="273">
        <v>3064</v>
      </c>
      <c r="Q58" s="274">
        <v>3256</v>
      </c>
      <c r="R58" s="272">
        <v>3447</v>
      </c>
      <c r="S58" s="271">
        <v>3639</v>
      </c>
      <c r="T58" s="272">
        <v>3830</v>
      </c>
      <c r="U58" s="257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67">
        <v>1629</v>
      </c>
      <c r="C59" s="268">
        <v>1697</v>
      </c>
      <c r="D59" s="269">
        <v>1918</v>
      </c>
      <c r="E59" s="270">
        <v>2156</v>
      </c>
      <c r="F59" s="268">
        <v>2425</v>
      </c>
      <c r="G59" s="269">
        <v>2745</v>
      </c>
      <c r="H59" s="270">
        <v>3064</v>
      </c>
      <c r="I59" s="268">
        <v>3447</v>
      </c>
      <c r="J59" s="269">
        <v>3740</v>
      </c>
      <c r="K59" s="270">
        <v>4097</v>
      </c>
      <c r="L59" s="268">
        <v>4434</v>
      </c>
      <c r="M59" s="269">
        <v>4803</v>
      </c>
      <c r="N59" s="270">
        <v>5172</v>
      </c>
      <c r="O59" s="268">
        <v>5542</v>
      </c>
      <c r="P59" s="269">
        <v>5911</v>
      </c>
      <c r="Q59" s="270">
        <v>6281</v>
      </c>
      <c r="R59" s="268">
        <v>6650</v>
      </c>
      <c r="S59" s="267">
        <v>7020</v>
      </c>
      <c r="T59" s="268">
        <v>7389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71">
        <v>861</v>
      </c>
      <c r="C60" s="272">
        <v>897</v>
      </c>
      <c r="D60" s="273">
        <v>1015</v>
      </c>
      <c r="E60" s="274">
        <v>1120</v>
      </c>
      <c r="F60" s="272">
        <v>1259</v>
      </c>
      <c r="G60" s="273">
        <v>1425</v>
      </c>
      <c r="H60" s="274">
        <v>1591</v>
      </c>
      <c r="I60" s="272">
        <v>1790</v>
      </c>
      <c r="J60" s="273">
        <v>1989</v>
      </c>
      <c r="K60" s="274">
        <v>2188</v>
      </c>
      <c r="L60" s="272">
        <v>2387</v>
      </c>
      <c r="M60" s="273">
        <v>2585</v>
      </c>
      <c r="N60" s="274">
        <v>2784</v>
      </c>
      <c r="O60" s="272">
        <v>2983</v>
      </c>
      <c r="P60" s="273">
        <v>3182</v>
      </c>
      <c r="Q60" s="274">
        <v>3381</v>
      </c>
      <c r="R60" s="272">
        <v>3580</v>
      </c>
      <c r="S60" s="271">
        <v>3779</v>
      </c>
      <c r="T60" s="272">
        <v>3978</v>
      </c>
      <c r="U60" s="257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75">
        <v>1691</v>
      </c>
      <c r="C61" s="276">
        <v>1762</v>
      </c>
      <c r="D61" s="277">
        <v>1992</v>
      </c>
      <c r="E61" s="278">
        <v>2239</v>
      </c>
      <c r="F61" s="276">
        <v>2518</v>
      </c>
      <c r="G61" s="277">
        <v>2850</v>
      </c>
      <c r="H61" s="278">
        <v>3182</v>
      </c>
      <c r="I61" s="276">
        <v>3580</v>
      </c>
      <c r="J61" s="277">
        <v>3884</v>
      </c>
      <c r="K61" s="278">
        <v>4255</v>
      </c>
      <c r="L61" s="276">
        <v>4604</v>
      </c>
      <c r="M61" s="277">
        <v>4988</v>
      </c>
      <c r="N61" s="278">
        <v>5371</v>
      </c>
      <c r="O61" s="276">
        <v>5755</v>
      </c>
      <c r="P61" s="277">
        <v>6139</v>
      </c>
      <c r="Q61" s="278">
        <v>6522</v>
      </c>
      <c r="R61" s="276">
        <v>6906</v>
      </c>
      <c r="S61" s="275">
        <v>7290</v>
      </c>
      <c r="T61" s="276">
        <v>7673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79">
        <v>893</v>
      </c>
      <c r="C62" s="280">
        <v>931</v>
      </c>
      <c r="D62" s="281">
        <v>1052</v>
      </c>
      <c r="E62" s="282">
        <v>1161</v>
      </c>
      <c r="F62" s="280">
        <v>1306</v>
      </c>
      <c r="G62" s="281">
        <v>1478</v>
      </c>
      <c r="H62" s="282">
        <v>1650</v>
      </c>
      <c r="I62" s="280">
        <v>1856</v>
      </c>
      <c r="J62" s="281">
        <v>2062</v>
      </c>
      <c r="K62" s="282">
        <v>2269</v>
      </c>
      <c r="L62" s="280">
        <v>2475</v>
      </c>
      <c r="M62" s="281">
        <v>2681</v>
      </c>
      <c r="N62" s="282">
        <v>2887</v>
      </c>
      <c r="O62" s="280">
        <v>3094</v>
      </c>
      <c r="P62" s="281">
        <v>3300</v>
      </c>
      <c r="Q62" s="282">
        <v>3506</v>
      </c>
      <c r="R62" s="280">
        <v>3712</v>
      </c>
      <c r="S62" s="279">
        <v>3919</v>
      </c>
      <c r="T62" s="280">
        <v>4125</v>
      </c>
      <c r="U62" s="257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67">
        <v>1754</v>
      </c>
      <c r="C63" s="268">
        <v>1827</v>
      </c>
      <c r="D63" s="269">
        <v>2066</v>
      </c>
      <c r="E63" s="270">
        <v>2322</v>
      </c>
      <c r="F63" s="268">
        <v>2611</v>
      </c>
      <c r="G63" s="269">
        <v>2956</v>
      </c>
      <c r="H63" s="270">
        <v>3300</v>
      </c>
      <c r="I63" s="268">
        <v>3712</v>
      </c>
      <c r="J63" s="269">
        <v>4028</v>
      </c>
      <c r="K63" s="270">
        <v>4412</v>
      </c>
      <c r="L63" s="268">
        <v>4775</v>
      </c>
      <c r="M63" s="269">
        <v>5172</v>
      </c>
      <c r="N63" s="270">
        <v>5570</v>
      </c>
      <c r="O63" s="268">
        <v>5968</v>
      </c>
      <c r="P63" s="269">
        <v>6366</v>
      </c>
      <c r="Q63" s="270">
        <v>6764</v>
      </c>
      <c r="R63" s="268">
        <v>7162</v>
      </c>
      <c r="S63" s="267">
        <v>7560</v>
      </c>
      <c r="T63" s="268">
        <v>7958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71">
        <v>925</v>
      </c>
      <c r="C64" s="272">
        <v>964</v>
      </c>
      <c r="D64" s="273">
        <v>1090</v>
      </c>
      <c r="E64" s="274">
        <v>1203</v>
      </c>
      <c r="F64" s="272">
        <v>1352</v>
      </c>
      <c r="G64" s="273">
        <v>1531</v>
      </c>
      <c r="H64" s="274">
        <v>1709</v>
      </c>
      <c r="I64" s="272">
        <v>1923</v>
      </c>
      <c r="J64" s="273">
        <v>2136</v>
      </c>
      <c r="K64" s="274">
        <v>2350</v>
      </c>
      <c r="L64" s="272">
        <v>2563</v>
      </c>
      <c r="M64" s="273">
        <v>2777</v>
      </c>
      <c r="N64" s="274">
        <v>2991</v>
      </c>
      <c r="O64" s="272">
        <v>3204</v>
      </c>
      <c r="P64" s="273">
        <v>3418</v>
      </c>
      <c r="Q64" s="274">
        <v>3631</v>
      </c>
      <c r="R64" s="272">
        <v>3845</v>
      </c>
      <c r="S64" s="271">
        <v>4059</v>
      </c>
      <c r="T64" s="272">
        <v>4272</v>
      </c>
      <c r="U64" s="257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67">
        <v>1817</v>
      </c>
      <c r="C65" s="268">
        <v>1892</v>
      </c>
      <c r="D65" s="269">
        <v>2140</v>
      </c>
      <c r="E65" s="270">
        <v>2405</v>
      </c>
      <c r="F65" s="268">
        <v>2705</v>
      </c>
      <c r="G65" s="269">
        <v>3061</v>
      </c>
      <c r="H65" s="270">
        <v>3418</v>
      </c>
      <c r="I65" s="268">
        <v>3845</v>
      </c>
      <c r="J65" s="269">
        <v>4171</v>
      </c>
      <c r="K65" s="270">
        <v>4570</v>
      </c>
      <c r="L65" s="268">
        <v>4945</v>
      </c>
      <c r="M65" s="269">
        <v>5357</v>
      </c>
      <c r="N65" s="270">
        <v>5769</v>
      </c>
      <c r="O65" s="268">
        <v>6181</v>
      </c>
      <c r="P65" s="269">
        <v>6593</v>
      </c>
      <c r="Q65" s="270">
        <v>7006</v>
      </c>
      <c r="R65" s="268">
        <v>7418</v>
      </c>
      <c r="S65" s="267">
        <v>7830</v>
      </c>
      <c r="T65" s="268">
        <v>8242</v>
      </c>
    </row>
    <row r="66" spans="1:42" x14ac:dyDescent="0.15">
      <c r="A66" s="231" t="s">
        <v>135</v>
      </c>
      <c r="B66" s="271">
        <v>957</v>
      </c>
      <c r="C66" s="272">
        <v>997</v>
      </c>
      <c r="D66" s="273">
        <v>1128</v>
      </c>
      <c r="E66" s="274">
        <v>1244</v>
      </c>
      <c r="F66" s="272">
        <v>1399</v>
      </c>
      <c r="G66" s="273">
        <v>1583</v>
      </c>
      <c r="H66" s="274">
        <v>1768</v>
      </c>
      <c r="I66" s="272">
        <v>1989</v>
      </c>
      <c r="J66" s="273">
        <v>2210</v>
      </c>
      <c r="K66" s="274">
        <v>2431</v>
      </c>
      <c r="L66" s="272">
        <v>2652</v>
      </c>
      <c r="M66" s="273">
        <v>2873</v>
      </c>
      <c r="N66" s="274">
        <v>3094</v>
      </c>
      <c r="O66" s="272">
        <v>3315</v>
      </c>
      <c r="P66" s="273">
        <v>3536</v>
      </c>
      <c r="Q66" s="274">
        <v>3757</v>
      </c>
      <c r="R66" s="272">
        <v>3978</v>
      </c>
      <c r="S66" s="271">
        <v>4199</v>
      </c>
      <c r="T66" s="272">
        <v>4420</v>
      </c>
      <c r="U66" s="257"/>
    </row>
    <row r="67" spans="1:42" x14ac:dyDescent="0.15">
      <c r="A67" s="233">
        <v>1500</v>
      </c>
      <c r="B67" s="275">
        <v>1879</v>
      </c>
      <c r="C67" s="276">
        <v>1958</v>
      </c>
      <c r="D67" s="277">
        <v>2213</v>
      </c>
      <c r="E67" s="278">
        <v>2488</v>
      </c>
      <c r="F67" s="276">
        <v>2798</v>
      </c>
      <c r="G67" s="277">
        <v>3167</v>
      </c>
      <c r="H67" s="278">
        <v>3536</v>
      </c>
      <c r="I67" s="276">
        <v>3978</v>
      </c>
      <c r="J67" s="277">
        <v>4315</v>
      </c>
      <c r="K67" s="278">
        <v>4728</v>
      </c>
      <c r="L67" s="276">
        <v>5116</v>
      </c>
      <c r="M67" s="277">
        <v>5542</v>
      </c>
      <c r="N67" s="278">
        <v>5968</v>
      </c>
      <c r="O67" s="276">
        <v>6395</v>
      </c>
      <c r="P67" s="277">
        <v>6821</v>
      </c>
      <c r="Q67" s="278">
        <v>7247</v>
      </c>
      <c r="R67" s="276">
        <v>7673</v>
      </c>
      <c r="S67" s="275">
        <v>8100</v>
      </c>
      <c r="T67" s="276">
        <v>8526</v>
      </c>
    </row>
    <row r="68" spans="1:42" x14ac:dyDescent="0.15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</row>
    <row r="69" spans="1:42" x14ac:dyDescent="0.15">
      <c r="A69" s="194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 t="shared" ref="B76:B107" si="0">ROUND(W76*$T$76,0)</f>
        <v>200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1.45</v>
      </c>
      <c r="U76" s="188"/>
      <c r="V76" s="203">
        <v>4</v>
      </c>
      <c r="W76" s="207">
        <v>138</v>
      </c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 t="shared" si="0"/>
        <v>400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>
        <f>W76+B147</f>
        <v>276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200</v>
      </c>
      <c r="C78" s="212">
        <f t="shared" ref="C78:C109" si="1">ROUND(X78*$T$76,0)</f>
        <v>200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>
        <v>138</v>
      </c>
      <c r="X78" s="214">
        <v>138</v>
      </c>
      <c r="Y78" s="214"/>
      <c r="Z78" s="214"/>
      <c r="AA78" s="214"/>
      <c r="AB78" s="214"/>
      <c r="AC78" s="214"/>
      <c r="AD78" s="214"/>
      <c r="AE78" s="214"/>
      <c r="AF78" s="214"/>
      <c r="AG78" s="214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400</v>
      </c>
      <c r="C79" s="209">
        <f t="shared" si="1"/>
        <v>400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W78+B149</f>
        <v>276</v>
      </c>
      <c r="X79" s="214">
        <f>X78+C149</f>
        <v>276</v>
      </c>
      <c r="Y79" s="214"/>
      <c r="Z79" s="214"/>
      <c r="AA79" s="214"/>
      <c r="AB79" s="214"/>
      <c r="AC79" s="214"/>
      <c r="AD79" s="214"/>
      <c r="AE79" s="214"/>
      <c r="AF79" s="214"/>
      <c r="AG79" s="214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231</v>
      </c>
      <c r="C80" s="212">
        <f t="shared" si="1"/>
        <v>231</v>
      </c>
      <c r="D80" s="212">
        <f t="shared" ref="D80:D111" si="2">ROUND(Y80*$T$76,0)</f>
        <v>245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>
        <v>159</v>
      </c>
      <c r="X80" s="214">
        <v>159</v>
      </c>
      <c r="Y80" s="214">
        <v>169</v>
      </c>
      <c r="Z80" s="214"/>
      <c r="AA80" s="214"/>
      <c r="AB80" s="214"/>
      <c r="AC80" s="214"/>
      <c r="AD80" s="214"/>
      <c r="AE80" s="214"/>
      <c r="AF80" s="214"/>
      <c r="AG80" s="214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458</v>
      </c>
      <c r="C81" s="209">
        <f t="shared" si="1"/>
        <v>458</v>
      </c>
      <c r="D81" s="209">
        <f t="shared" si="2"/>
        <v>489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W80+B151</f>
        <v>316</v>
      </c>
      <c r="X81" s="214">
        <f>X80+C151</f>
        <v>316</v>
      </c>
      <c r="Y81" s="214">
        <f>Y80+D151</f>
        <v>337</v>
      </c>
      <c r="Z81" s="214"/>
      <c r="AA81" s="214"/>
      <c r="AB81" s="214"/>
      <c r="AC81" s="214"/>
      <c r="AD81" s="214"/>
      <c r="AE81" s="214"/>
      <c r="AF81" s="214"/>
      <c r="AG81" s="214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254</v>
      </c>
      <c r="C82" s="212">
        <f t="shared" si="1"/>
        <v>254</v>
      </c>
      <c r="D82" s="212">
        <f t="shared" si="2"/>
        <v>289</v>
      </c>
      <c r="E82" s="212">
        <f t="shared" ref="E82:E113" si="3">ROUND(Z82*$T$76,0)</f>
        <v>299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>
        <v>175</v>
      </c>
      <c r="X82" s="214">
        <v>175</v>
      </c>
      <c r="Y82" s="214">
        <v>199</v>
      </c>
      <c r="Z82" s="214">
        <v>206</v>
      </c>
      <c r="AA82" s="214"/>
      <c r="AB82" s="214"/>
      <c r="AC82" s="214"/>
      <c r="AD82" s="214"/>
      <c r="AE82" s="214"/>
      <c r="AF82" s="214"/>
      <c r="AG82" s="214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508</v>
      </c>
      <c r="C83" s="209">
        <f t="shared" si="1"/>
        <v>508</v>
      </c>
      <c r="D83" s="209">
        <f t="shared" si="2"/>
        <v>555</v>
      </c>
      <c r="E83" s="209">
        <f t="shared" si="3"/>
        <v>584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W82+B153</f>
        <v>350</v>
      </c>
      <c r="X83" s="214">
        <f>X82+C153</f>
        <v>350</v>
      </c>
      <c r="Y83" s="214">
        <f>Y82+D153</f>
        <v>383</v>
      </c>
      <c r="Z83" s="214">
        <f>Z82+E153</f>
        <v>403</v>
      </c>
      <c r="AA83" s="214"/>
      <c r="AB83" s="214"/>
      <c r="AC83" s="214"/>
      <c r="AD83" s="214"/>
      <c r="AE83" s="214"/>
      <c r="AF83" s="214"/>
      <c r="AG83" s="214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281</v>
      </c>
      <c r="C84" s="212">
        <f t="shared" si="1"/>
        <v>281</v>
      </c>
      <c r="D84" s="212">
        <f t="shared" si="2"/>
        <v>318</v>
      </c>
      <c r="E84" s="212">
        <f t="shared" si="3"/>
        <v>338</v>
      </c>
      <c r="F84" s="212">
        <f t="shared" ref="F84:F115" si="4">ROUND(AA84*$T$76,0)</f>
        <v>363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>
        <v>194</v>
      </c>
      <c r="X84" s="214">
        <v>194</v>
      </c>
      <c r="Y84" s="214">
        <v>219</v>
      </c>
      <c r="Z84" s="214">
        <v>233</v>
      </c>
      <c r="AA84" s="214">
        <v>250</v>
      </c>
      <c r="AB84" s="214"/>
      <c r="AC84" s="214"/>
      <c r="AD84" s="214"/>
      <c r="AE84" s="214"/>
      <c r="AF84" s="214"/>
      <c r="AG84" s="214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557</v>
      </c>
      <c r="C85" s="216">
        <f t="shared" si="1"/>
        <v>557</v>
      </c>
      <c r="D85" s="216">
        <f t="shared" si="2"/>
        <v>625</v>
      </c>
      <c r="E85" s="216">
        <f t="shared" si="3"/>
        <v>658</v>
      </c>
      <c r="F85" s="216">
        <f t="shared" si="4"/>
        <v>709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W84+B155</f>
        <v>384</v>
      </c>
      <c r="X85" s="214">
        <f>X84+C155</f>
        <v>384</v>
      </c>
      <c r="Y85" s="214">
        <f>Y84+D155</f>
        <v>431</v>
      </c>
      <c r="Z85" s="214">
        <f>Z84+E155</f>
        <v>454</v>
      </c>
      <c r="AA85" s="214">
        <f>AA84+F155</f>
        <v>489</v>
      </c>
      <c r="AB85" s="214"/>
      <c r="AC85" s="214"/>
      <c r="AD85" s="214"/>
      <c r="AE85" s="214"/>
      <c r="AF85" s="214"/>
      <c r="AG85" s="214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316</v>
      </c>
      <c r="C86" s="205">
        <f t="shared" si="1"/>
        <v>316</v>
      </c>
      <c r="D86" s="205">
        <f t="shared" si="2"/>
        <v>357</v>
      </c>
      <c r="E86" s="205">
        <f t="shared" si="3"/>
        <v>378</v>
      </c>
      <c r="F86" s="205">
        <f t="shared" si="4"/>
        <v>406</v>
      </c>
      <c r="G86" s="205">
        <f t="shared" ref="G86:G133" si="5">ROUND(AB86*$T$76,0)</f>
        <v>465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>
        <v>218</v>
      </c>
      <c r="X86" s="214">
        <v>218</v>
      </c>
      <c r="Y86" s="214">
        <v>246</v>
      </c>
      <c r="Z86" s="214">
        <v>261</v>
      </c>
      <c r="AA86" s="214">
        <v>280</v>
      </c>
      <c r="AB86" s="214">
        <v>321</v>
      </c>
      <c r="AC86" s="214"/>
      <c r="AD86" s="214"/>
      <c r="AE86" s="214"/>
      <c r="AF86" s="214"/>
      <c r="AG86" s="214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618</v>
      </c>
      <c r="C87" s="209">
        <f t="shared" si="1"/>
        <v>618</v>
      </c>
      <c r="D87" s="209">
        <f t="shared" si="2"/>
        <v>699</v>
      </c>
      <c r="E87" s="209">
        <f t="shared" si="3"/>
        <v>741</v>
      </c>
      <c r="F87" s="209">
        <f t="shared" si="4"/>
        <v>799</v>
      </c>
      <c r="G87" s="209">
        <f t="shared" si="5"/>
        <v>885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 t="shared" ref="W87:AB87" si="6">W86+B157</f>
        <v>426</v>
      </c>
      <c r="X87" s="214">
        <f t="shared" si="6"/>
        <v>426</v>
      </c>
      <c r="Y87" s="214">
        <f t="shared" si="6"/>
        <v>482</v>
      </c>
      <c r="Z87" s="214">
        <f t="shared" si="6"/>
        <v>511</v>
      </c>
      <c r="AA87" s="214">
        <f t="shared" si="6"/>
        <v>551</v>
      </c>
      <c r="AB87" s="214">
        <f t="shared" si="6"/>
        <v>610</v>
      </c>
      <c r="AC87" s="214"/>
      <c r="AD87" s="214"/>
      <c r="AE87" s="214"/>
      <c r="AF87" s="214"/>
      <c r="AG87" s="214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348</v>
      </c>
      <c r="C88" s="212">
        <f t="shared" si="1"/>
        <v>348</v>
      </c>
      <c r="D88" s="212">
        <f t="shared" si="2"/>
        <v>376</v>
      </c>
      <c r="E88" s="212">
        <f t="shared" si="3"/>
        <v>418</v>
      </c>
      <c r="F88" s="212">
        <f t="shared" si="4"/>
        <v>448</v>
      </c>
      <c r="G88" s="212">
        <f t="shared" si="5"/>
        <v>513</v>
      </c>
      <c r="H88" s="212">
        <f t="shared" ref="H88:H133" si="7">ROUND(AC88*$T$76,0)</f>
        <v>584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>
        <v>240</v>
      </c>
      <c r="X88" s="214">
        <v>240</v>
      </c>
      <c r="Y88" s="214">
        <v>259</v>
      </c>
      <c r="Z88" s="214">
        <v>288</v>
      </c>
      <c r="AA88" s="214">
        <v>309</v>
      </c>
      <c r="AB88" s="214">
        <v>354</v>
      </c>
      <c r="AC88" s="214">
        <v>403</v>
      </c>
      <c r="AD88" s="214"/>
      <c r="AE88" s="214"/>
      <c r="AF88" s="214"/>
      <c r="AG88" s="214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680</v>
      </c>
      <c r="C89" s="209">
        <f t="shared" si="1"/>
        <v>680</v>
      </c>
      <c r="D89" s="209">
        <f t="shared" si="2"/>
        <v>742</v>
      </c>
      <c r="E89" s="209">
        <f t="shared" si="3"/>
        <v>824</v>
      </c>
      <c r="F89" s="209">
        <f t="shared" si="4"/>
        <v>887</v>
      </c>
      <c r="G89" s="209">
        <f t="shared" si="5"/>
        <v>973</v>
      </c>
      <c r="H89" s="209">
        <f t="shared" si="7"/>
        <v>1112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 t="shared" ref="W89:AC89" si="8">W88+B159</f>
        <v>469</v>
      </c>
      <c r="X89" s="214">
        <f t="shared" si="8"/>
        <v>469</v>
      </c>
      <c r="Y89" s="214">
        <f t="shared" si="8"/>
        <v>512</v>
      </c>
      <c r="Z89" s="214">
        <f t="shared" si="8"/>
        <v>568</v>
      </c>
      <c r="AA89" s="214">
        <f t="shared" si="8"/>
        <v>612</v>
      </c>
      <c r="AB89" s="214">
        <f t="shared" si="8"/>
        <v>671</v>
      </c>
      <c r="AC89" s="214">
        <f t="shared" si="8"/>
        <v>767</v>
      </c>
      <c r="AD89" s="214"/>
      <c r="AE89" s="214"/>
      <c r="AF89" s="214"/>
      <c r="AG89" s="214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380</v>
      </c>
      <c r="C90" s="212">
        <f t="shared" si="1"/>
        <v>380</v>
      </c>
      <c r="D90" s="212">
        <f t="shared" si="2"/>
        <v>412</v>
      </c>
      <c r="E90" s="212">
        <f t="shared" si="3"/>
        <v>458</v>
      </c>
      <c r="F90" s="212">
        <f t="shared" si="4"/>
        <v>494</v>
      </c>
      <c r="G90" s="212">
        <f t="shared" si="5"/>
        <v>564</v>
      </c>
      <c r="H90" s="212">
        <f t="shared" si="7"/>
        <v>639</v>
      </c>
      <c r="I90" s="212">
        <f t="shared" ref="I90:I133" si="9">ROUND(AD90*$T$76,0)</f>
        <v>724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>
        <v>262</v>
      </c>
      <c r="X90" s="214">
        <v>262</v>
      </c>
      <c r="Y90" s="214">
        <v>284</v>
      </c>
      <c r="Z90" s="214">
        <v>316</v>
      </c>
      <c r="AA90" s="214">
        <v>341</v>
      </c>
      <c r="AB90" s="214">
        <v>389</v>
      </c>
      <c r="AC90" s="214">
        <v>441</v>
      </c>
      <c r="AD90" s="214">
        <v>499</v>
      </c>
      <c r="AE90" s="214"/>
      <c r="AF90" s="214"/>
      <c r="AG90" s="214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si="0"/>
        <v>741</v>
      </c>
      <c r="C91" s="209">
        <f t="shared" si="1"/>
        <v>741</v>
      </c>
      <c r="D91" s="209">
        <f t="shared" si="2"/>
        <v>809</v>
      </c>
      <c r="E91" s="209">
        <f t="shared" si="3"/>
        <v>887</v>
      </c>
      <c r="F91" s="209">
        <f t="shared" si="4"/>
        <v>980</v>
      </c>
      <c r="G91" s="209">
        <f t="shared" si="5"/>
        <v>1066</v>
      </c>
      <c r="H91" s="209">
        <f t="shared" si="7"/>
        <v>1227</v>
      </c>
      <c r="I91" s="209">
        <f t="shared" si="9"/>
        <v>1376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 t="shared" ref="W91:AD91" si="10">W90+B161</f>
        <v>511</v>
      </c>
      <c r="X91" s="214">
        <f t="shared" si="10"/>
        <v>511</v>
      </c>
      <c r="Y91" s="214">
        <f t="shared" si="10"/>
        <v>558</v>
      </c>
      <c r="Z91" s="214">
        <f t="shared" si="10"/>
        <v>612</v>
      </c>
      <c r="AA91" s="214">
        <f t="shared" si="10"/>
        <v>676</v>
      </c>
      <c r="AB91" s="214">
        <f t="shared" si="10"/>
        <v>735</v>
      </c>
      <c r="AC91" s="214">
        <f t="shared" si="10"/>
        <v>846</v>
      </c>
      <c r="AD91" s="214">
        <f t="shared" si="10"/>
        <v>949</v>
      </c>
      <c r="AE91" s="214"/>
      <c r="AF91" s="214"/>
      <c r="AG91" s="214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415</v>
      </c>
      <c r="C92" s="212">
        <f t="shared" si="1"/>
        <v>415</v>
      </c>
      <c r="D92" s="212">
        <f t="shared" si="2"/>
        <v>447</v>
      </c>
      <c r="E92" s="212">
        <f t="shared" si="3"/>
        <v>497</v>
      </c>
      <c r="F92" s="212">
        <f t="shared" si="4"/>
        <v>525</v>
      </c>
      <c r="G92" s="212">
        <f t="shared" si="5"/>
        <v>615</v>
      </c>
      <c r="H92" s="212">
        <f t="shared" si="7"/>
        <v>695</v>
      </c>
      <c r="I92" s="212">
        <f t="shared" si="9"/>
        <v>783</v>
      </c>
      <c r="J92" s="212">
        <f t="shared" ref="J92:J133" si="11">ROUND(AE92*$T$76,0)</f>
        <v>900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>
        <v>286</v>
      </c>
      <c r="X92" s="214">
        <v>286</v>
      </c>
      <c r="Y92" s="214">
        <v>308</v>
      </c>
      <c r="Z92" s="214">
        <v>343</v>
      </c>
      <c r="AA92" s="214">
        <v>362</v>
      </c>
      <c r="AB92" s="214">
        <v>424</v>
      </c>
      <c r="AC92" s="214">
        <v>479</v>
      </c>
      <c r="AD92" s="214">
        <v>540</v>
      </c>
      <c r="AE92" s="214">
        <v>621</v>
      </c>
      <c r="AF92" s="214"/>
      <c r="AG92" s="214"/>
      <c r="AH92" s="207"/>
      <c r="AI92" s="207"/>
      <c r="AJ92" s="207"/>
      <c r="AK92" s="207"/>
      <c r="AL92" s="207"/>
      <c r="AM92" s="207"/>
      <c r="AN92" s="207"/>
      <c r="AO92" s="207"/>
      <c r="AP92" s="189"/>
    </row>
    <row r="93" spans="1:42" x14ac:dyDescent="0.15">
      <c r="A93" s="208">
        <v>500</v>
      </c>
      <c r="B93" s="209">
        <f t="shared" si="0"/>
        <v>795</v>
      </c>
      <c r="C93" s="209">
        <f t="shared" si="1"/>
        <v>795</v>
      </c>
      <c r="D93" s="209">
        <f t="shared" si="2"/>
        <v>883</v>
      </c>
      <c r="E93" s="209">
        <f t="shared" si="3"/>
        <v>957</v>
      </c>
      <c r="F93" s="209">
        <f t="shared" si="4"/>
        <v>1056</v>
      </c>
      <c r="G93" s="209">
        <f t="shared" si="5"/>
        <v>1167</v>
      </c>
      <c r="H93" s="209">
        <f t="shared" si="7"/>
        <v>1340</v>
      </c>
      <c r="I93" s="209">
        <f t="shared" si="9"/>
        <v>1496</v>
      </c>
      <c r="J93" s="209">
        <f t="shared" si="11"/>
        <v>1694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 t="shared" ref="W93:AE93" si="12">W92+B163</f>
        <v>548</v>
      </c>
      <c r="X93" s="214">
        <f t="shared" si="12"/>
        <v>548</v>
      </c>
      <c r="Y93" s="214">
        <f t="shared" si="12"/>
        <v>609</v>
      </c>
      <c r="Z93" s="214">
        <f t="shared" si="12"/>
        <v>660</v>
      </c>
      <c r="AA93" s="214">
        <f t="shared" si="12"/>
        <v>728</v>
      </c>
      <c r="AB93" s="214">
        <f t="shared" si="12"/>
        <v>805</v>
      </c>
      <c r="AC93" s="214">
        <f t="shared" si="12"/>
        <v>924</v>
      </c>
      <c r="AD93" s="214">
        <f t="shared" si="12"/>
        <v>1032</v>
      </c>
      <c r="AE93" s="214">
        <f t="shared" si="12"/>
        <v>1168</v>
      </c>
      <c r="AF93" s="214"/>
      <c r="AG93" s="214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426</v>
      </c>
      <c r="C94" s="212">
        <f t="shared" si="1"/>
        <v>426</v>
      </c>
      <c r="D94" s="212">
        <f t="shared" si="2"/>
        <v>503</v>
      </c>
      <c r="E94" s="212">
        <f t="shared" si="3"/>
        <v>523</v>
      </c>
      <c r="F94" s="212">
        <f t="shared" si="4"/>
        <v>567</v>
      </c>
      <c r="G94" s="212">
        <f t="shared" si="5"/>
        <v>648</v>
      </c>
      <c r="H94" s="212">
        <f t="shared" si="7"/>
        <v>737</v>
      </c>
      <c r="I94" s="212">
        <f t="shared" si="9"/>
        <v>832</v>
      </c>
      <c r="J94" s="212">
        <f t="shared" si="11"/>
        <v>977</v>
      </c>
      <c r="K94" s="212">
        <f t="shared" ref="K94:K133" si="13">ROUND(AF94*$T$76,0)</f>
        <v>1059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>
        <v>294</v>
      </c>
      <c r="X94" s="214">
        <v>294</v>
      </c>
      <c r="Y94" s="214">
        <v>347</v>
      </c>
      <c r="Z94" s="214">
        <v>361</v>
      </c>
      <c r="AA94" s="214">
        <v>391</v>
      </c>
      <c r="AB94" s="214">
        <v>447</v>
      </c>
      <c r="AC94" s="214">
        <v>508</v>
      </c>
      <c r="AD94" s="214">
        <v>574</v>
      </c>
      <c r="AE94" s="214">
        <v>674</v>
      </c>
      <c r="AF94" s="214">
        <v>730</v>
      </c>
      <c r="AG94" s="214"/>
      <c r="AH94" s="207"/>
      <c r="AI94" s="207"/>
      <c r="AJ94" s="207"/>
      <c r="AK94" s="207"/>
      <c r="AL94" s="207"/>
      <c r="AM94" s="207"/>
      <c r="AN94" s="207"/>
      <c r="AO94" s="207"/>
      <c r="AP94" s="189"/>
    </row>
    <row r="95" spans="1:42" x14ac:dyDescent="0.15">
      <c r="A95" s="208">
        <v>550</v>
      </c>
      <c r="B95" s="209">
        <f t="shared" si="0"/>
        <v>841</v>
      </c>
      <c r="C95" s="209">
        <f t="shared" si="1"/>
        <v>841</v>
      </c>
      <c r="D95" s="209">
        <f t="shared" si="2"/>
        <v>963</v>
      </c>
      <c r="E95" s="209">
        <f t="shared" si="3"/>
        <v>1025</v>
      </c>
      <c r="F95" s="209">
        <f t="shared" si="4"/>
        <v>1147</v>
      </c>
      <c r="G95" s="209">
        <f t="shared" si="5"/>
        <v>1263</v>
      </c>
      <c r="H95" s="209">
        <f t="shared" si="7"/>
        <v>1441</v>
      </c>
      <c r="I95" s="209">
        <f t="shared" si="9"/>
        <v>1614</v>
      </c>
      <c r="J95" s="209">
        <f t="shared" si="11"/>
        <v>1843</v>
      </c>
      <c r="K95" s="209">
        <f t="shared" si="13"/>
        <v>2023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 t="shared" ref="W95:AF95" si="14">W94+B165</f>
        <v>580</v>
      </c>
      <c r="X95" s="214">
        <f t="shared" si="14"/>
        <v>580</v>
      </c>
      <c r="Y95" s="214">
        <f t="shared" si="14"/>
        <v>664</v>
      </c>
      <c r="Z95" s="214">
        <f t="shared" si="14"/>
        <v>707</v>
      </c>
      <c r="AA95" s="214">
        <f t="shared" si="14"/>
        <v>791</v>
      </c>
      <c r="AB95" s="214">
        <f t="shared" si="14"/>
        <v>871</v>
      </c>
      <c r="AC95" s="214">
        <f t="shared" si="14"/>
        <v>994</v>
      </c>
      <c r="AD95" s="214">
        <f t="shared" si="14"/>
        <v>1113</v>
      </c>
      <c r="AE95" s="214">
        <f t="shared" si="14"/>
        <v>1271</v>
      </c>
      <c r="AF95" s="214">
        <f t="shared" si="14"/>
        <v>1395</v>
      </c>
      <c r="AG95" s="214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457</v>
      </c>
      <c r="C96" s="212">
        <f t="shared" si="1"/>
        <v>457</v>
      </c>
      <c r="D96" s="212">
        <f t="shared" si="2"/>
        <v>510</v>
      </c>
      <c r="E96" s="212">
        <f t="shared" si="3"/>
        <v>558</v>
      </c>
      <c r="F96" s="212">
        <f t="shared" si="4"/>
        <v>606</v>
      </c>
      <c r="G96" s="212">
        <f t="shared" si="5"/>
        <v>695</v>
      </c>
      <c r="H96" s="212">
        <f t="shared" si="7"/>
        <v>787</v>
      </c>
      <c r="I96" s="212">
        <f t="shared" si="9"/>
        <v>892</v>
      </c>
      <c r="J96" s="212">
        <f t="shared" si="11"/>
        <v>1002</v>
      </c>
      <c r="K96" s="212">
        <f t="shared" si="13"/>
        <v>1103</v>
      </c>
      <c r="L96" s="212">
        <f t="shared" ref="L96:L133" si="15">ROUND(AG96*$T$76,0)</f>
        <v>1179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>
        <v>315</v>
      </c>
      <c r="X96" s="214">
        <v>315</v>
      </c>
      <c r="Y96" s="214">
        <v>352</v>
      </c>
      <c r="Z96" s="214">
        <v>385</v>
      </c>
      <c r="AA96" s="214">
        <v>418</v>
      </c>
      <c r="AB96" s="214">
        <v>479</v>
      </c>
      <c r="AC96" s="214">
        <v>543</v>
      </c>
      <c r="AD96" s="214">
        <v>615</v>
      </c>
      <c r="AE96" s="214">
        <v>691</v>
      </c>
      <c r="AF96" s="214">
        <v>761</v>
      </c>
      <c r="AG96" s="214">
        <v>813</v>
      </c>
      <c r="AH96" s="207"/>
      <c r="AI96" s="207"/>
      <c r="AJ96" s="207"/>
      <c r="AK96" s="207"/>
      <c r="AL96" s="207"/>
      <c r="AM96" s="207"/>
      <c r="AN96" s="207"/>
      <c r="AO96" s="207"/>
      <c r="AP96" s="189">
        <v>1.41</v>
      </c>
    </row>
    <row r="97" spans="1:42" ht="13" thickBot="1" x14ac:dyDescent="0.2">
      <c r="A97" s="204">
        <v>600</v>
      </c>
      <c r="B97" s="216">
        <f t="shared" si="0"/>
        <v>896</v>
      </c>
      <c r="C97" s="216">
        <f t="shared" si="1"/>
        <v>896</v>
      </c>
      <c r="D97" s="216">
        <f t="shared" si="2"/>
        <v>1001</v>
      </c>
      <c r="E97" s="216">
        <f t="shared" si="3"/>
        <v>1099</v>
      </c>
      <c r="F97" s="216">
        <f t="shared" si="4"/>
        <v>1218</v>
      </c>
      <c r="G97" s="216">
        <f t="shared" si="5"/>
        <v>1360</v>
      </c>
      <c r="H97" s="216">
        <f t="shared" si="7"/>
        <v>1530</v>
      </c>
      <c r="I97" s="216">
        <f t="shared" si="9"/>
        <v>1715</v>
      </c>
      <c r="J97" s="216">
        <f t="shared" si="11"/>
        <v>1910</v>
      </c>
      <c r="K97" s="216">
        <f t="shared" si="13"/>
        <v>2116</v>
      </c>
      <c r="L97" s="216">
        <f t="shared" si="15"/>
        <v>2292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 t="shared" ref="W97:AG97" si="16">W96+B167</f>
        <v>618</v>
      </c>
      <c r="X97" s="214">
        <f t="shared" si="16"/>
        <v>618</v>
      </c>
      <c r="Y97" s="214">
        <f t="shared" si="16"/>
        <v>690</v>
      </c>
      <c r="Z97" s="214">
        <f t="shared" si="16"/>
        <v>758</v>
      </c>
      <c r="AA97" s="214">
        <f t="shared" si="16"/>
        <v>840</v>
      </c>
      <c r="AB97" s="214">
        <f t="shared" si="16"/>
        <v>938</v>
      </c>
      <c r="AC97" s="214">
        <f t="shared" si="16"/>
        <v>1055</v>
      </c>
      <c r="AD97" s="214">
        <f t="shared" si="16"/>
        <v>1183</v>
      </c>
      <c r="AE97" s="214">
        <f t="shared" si="16"/>
        <v>1317</v>
      </c>
      <c r="AF97" s="214">
        <f t="shared" si="16"/>
        <v>1459</v>
      </c>
      <c r="AG97" s="214">
        <f t="shared" si="16"/>
        <v>1581</v>
      </c>
      <c r="AH97" s="207"/>
      <c r="AI97" s="207"/>
      <c r="AJ97" s="207"/>
      <c r="AK97" s="207"/>
      <c r="AL97" s="207"/>
      <c r="AM97" s="207"/>
      <c r="AN97" s="207"/>
      <c r="AO97" s="207"/>
      <c r="AP97" s="189">
        <f>AP96+U167</f>
        <v>2.74</v>
      </c>
    </row>
    <row r="98" spans="1:42" x14ac:dyDescent="0.15">
      <c r="A98" s="202" t="s">
        <v>11</v>
      </c>
      <c r="B98" s="205">
        <f t="shared" si="0"/>
        <v>486</v>
      </c>
      <c r="C98" s="205">
        <f t="shared" si="1"/>
        <v>486</v>
      </c>
      <c r="D98" s="205">
        <f t="shared" si="2"/>
        <v>538</v>
      </c>
      <c r="E98" s="205">
        <f t="shared" si="3"/>
        <v>595</v>
      </c>
      <c r="F98" s="205">
        <f t="shared" si="4"/>
        <v>650</v>
      </c>
      <c r="G98" s="205">
        <f t="shared" si="5"/>
        <v>741</v>
      </c>
      <c r="H98" s="205">
        <f t="shared" si="7"/>
        <v>840</v>
      </c>
      <c r="I98" s="205">
        <f t="shared" si="9"/>
        <v>951</v>
      </c>
      <c r="J98" s="205">
        <f t="shared" si="11"/>
        <v>1069</v>
      </c>
      <c r="K98" s="205">
        <f t="shared" si="13"/>
        <v>1163</v>
      </c>
      <c r="L98" s="205">
        <f t="shared" si="15"/>
        <v>1253</v>
      </c>
      <c r="M98" s="205">
        <f t="shared" ref="M98:M133" si="17">ROUND(AH98*$T$76,0)</f>
        <v>1353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07">
        <v>335</v>
      </c>
      <c r="X98" s="214">
        <v>335</v>
      </c>
      <c r="Y98" s="214">
        <v>371</v>
      </c>
      <c r="Z98" s="214">
        <v>410</v>
      </c>
      <c r="AA98" s="214">
        <v>448</v>
      </c>
      <c r="AB98" s="214">
        <v>511</v>
      </c>
      <c r="AC98" s="214">
        <v>579</v>
      </c>
      <c r="AD98" s="214">
        <v>656</v>
      </c>
      <c r="AE98" s="214">
        <v>737</v>
      </c>
      <c r="AF98" s="214">
        <v>802</v>
      </c>
      <c r="AG98" s="214">
        <v>864</v>
      </c>
      <c r="AH98" s="207">
        <f>$AH$74*V98*AP98</f>
        <v>932.87999999999988</v>
      </c>
      <c r="AI98" s="207"/>
      <c r="AJ98" s="207"/>
      <c r="AK98" s="207"/>
      <c r="AL98" s="207"/>
      <c r="AM98" s="207"/>
      <c r="AN98" s="207"/>
      <c r="AO98" s="207"/>
      <c r="AP98" s="189">
        <v>1.38</v>
      </c>
    </row>
    <row r="99" spans="1:42" x14ac:dyDescent="0.15">
      <c r="A99" s="208">
        <v>650</v>
      </c>
      <c r="B99" s="209">
        <f t="shared" si="0"/>
        <v>950</v>
      </c>
      <c r="C99" s="209">
        <f t="shared" si="1"/>
        <v>950</v>
      </c>
      <c r="D99" s="209">
        <f t="shared" si="2"/>
        <v>1066</v>
      </c>
      <c r="E99" s="209">
        <f t="shared" si="3"/>
        <v>1179</v>
      </c>
      <c r="F99" s="209">
        <f t="shared" si="4"/>
        <v>1298</v>
      </c>
      <c r="G99" s="209">
        <f t="shared" si="5"/>
        <v>1459</v>
      </c>
      <c r="H99" s="209">
        <f t="shared" si="7"/>
        <v>1621</v>
      </c>
      <c r="I99" s="209">
        <f t="shared" si="9"/>
        <v>1815</v>
      </c>
      <c r="J99" s="209">
        <f t="shared" si="11"/>
        <v>2023</v>
      </c>
      <c r="K99" s="209">
        <f t="shared" si="13"/>
        <v>2221</v>
      </c>
      <c r="L99" s="209">
        <f t="shared" si="15"/>
        <v>2448</v>
      </c>
      <c r="M99" s="209">
        <f t="shared" si="17"/>
        <v>2647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 t="shared" ref="W99:AH99" si="18">W98+B169</f>
        <v>655</v>
      </c>
      <c r="X99" s="214">
        <f t="shared" si="18"/>
        <v>655</v>
      </c>
      <c r="Y99" s="214">
        <f t="shared" si="18"/>
        <v>735</v>
      </c>
      <c r="Z99" s="214">
        <f t="shared" si="18"/>
        <v>813</v>
      </c>
      <c r="AA99" s="214">
        <f t="shared" si="18"/>
        <v>895</v>
      </c>
      <c r="AB99" s="214">
        <f t="shared" si="18"/>
        <v>1006</v>
      </c>
      <c r="AC99" s="214">
        <f t="shared" si="18"/>
        <v>1118</v>
      </c>
      <c r="AD99" s="214">
        <f t="shared" si="18"/>
        <v>1252</v>
      </c>
      <c r="AE99" s="214">
        <f t="shared" si="18"/>
        <v>1395</v>
      </c>
      <c r="AF99" s="214">
        <f t="shared" si="18"/>
        <v>1532</v>
      </c>
      <c r="AG99" s="214">
        <f t="shared" si="18"/>
        <v>1688</v>
      </c>
      <c r="AH99" s="207">
        <f t="shared" si="18"/>
        <v>1825.1999999999998</v>
      </c>
      <c r="AI99" s="207"/>
      <c r="AJ99" s="207"/>
      <c r="AK99" s="207"/>
      <c r="AL99" s="207"/>
      <c r="AM99" s="207"/>
      <c r="AN99" s="207"/>
      <c r="AO99" s="207"/>
      <c r="AP99" s="189">
        <f>AP98+U169</f>
        <v>2.7</v>
      </c>
    </row>
    <row r="100" spans="1:42" x14ac:dyDescent="0.15">
      <c r="A100" s="215" t="s">
        <v>12</v>
      </c>
      <c r="B100" s="212">
        <f t="shared" si="0"/>
        <v>515</v>
      </c>
      <c r="C100" s="212">
        <f t="shared" si="1"/>
        <v>515</v>
      </c>
      <c r="D100" s="212">
        <f t="shared" si="2"/>
        <v>570</v>
      </c>
      <c r="E100" s="212">
        <f t="shared" si="3"/>
        <v>632</v>
      </c>
      <c r="F100" s="212">
        <f t="shared" si="4"/>
        <v>689</v>
      </c>
      <c r="G100" s="212">
        <f t="shared" si="5"/>
        <v>786</v>
      </c>
      <c r="H100" s="212">
        <f t="shared" si="7"/>
        <v>892</v>
      </c>
      <c r="I100" s="212">
        <f t="shared" si="9"/>
        <v>1009</v>
      </c>
      <c r="J100" s="212">
        <f t="shared" si="11"/>
        <v>1134</v>
      </c>
      <c r="K100" s="212">
        <f t="shared" si="13"/>
        <v>1214</v>
      </c>
      <c r="L100" s="212">
        <f t="shared" si="15"/>
        <v>1327</v>
      </c>
      <c r="M100" s="212">
        <f t="shared" si="17"/>
        <v>1436</v>
      </c>
      <c r="N100" s="212">
        <f t="shared" ref="N100:N133" si="19">ROUND(AI100*$T$76,0)</f>
        <v>1546</v>
      </c>
      <c r="O100" s="212"/>
      <c r="P100" s="212"/>
      <c r="Q100" s="212"/>
      <c r="R100" s="212"/>
      <c r="S100" s="212"/>
      <c r="T100" s="213"/>
      <c r="V100" s="203">
        <v>28</v>
      </c>
      <c r="W100" s="207">
        <v>355</v>
      </c>
      <c r="X100" s="214">
        <v>355</v>
      </c>
      <c r="Y100" s="214">
        <v>393</v>
      </c>
      <c r="Z100" s="214">
        <v>436</v>
      </c>
      <c r="AA100" s="214">
        <v>475</v>
      </c>
      <c r="AB100" s="214">
        <v>542</v>
      </c>
      <c r="AC100" s="214">
        <v>615</v>
      </c>
      <c r="AD100" s="214">
        <v>696</v>
      </c>
      <c r="AE100" s="214">
        <v>782</v>
      </c>
      <c r="AF100" s="214">
        <v>837</v>
      </c>
      <c r="AG100" s="214">
        <v>915</v>
      </c>
      <c r="AH100" s="207">
        <f>$AH$74*V100*AP100</f>
        <v>990.08</v>
      </c>
      <c r="AI100" s="207">
        <f>$AI$74*V100*AP100</f>
        <v>1066.24</v>
      </c>
      <c r="AJ100" s="207"/>
      <c r="AK100" s="207"/>
      <c r="AL100" s="207"/>
      <c r="AM100" s="207"/>
      <c r="AN100" s="207"/>
      <c r="AO100" s="207"/>
      <c r="AP100" s="189">
        <v>1.36</v>
      </c>
    </row>
    <row r="101" spans="1:42" x14ac:dyDescent="0.15">
      <c r="A101" s="208">
        <v>700</v>
      </c>
      <c r="B101" s="209">
        <f t="shared" si="0"/>
        <v>1002</v>
      </c>
      <c r="C101" s="209">
        <f t="shared" si="1"/>
        <v>1002</v>
      </c>
      <c r="D101" s="209">
        <f t="shared" si="2"/>
        <v>1122</v>
      </c>
      <c r="E101" s="209">
        <f t="shared" si="3"/>
        <v>1260</v>
      </c>
      <c r="F101" s="209">
        <f t="shared" si="4"/>
        <v>1385</v>
      </c>
      <c r="G101" s="209">
        <f t="shared" si="5"/>
        <v>1556</v>
      </c>
      <c r="H101" s="209">
        <f t="shared" si="7"/>
        <v>1753</v>
      </c>
      <c r="I101" s="209">
        <f t="shared" si="9"/>
        <v>1962</v>
      </c>
      <c r="J101" s="209">
        <f t="shared" si="11"/>
        <v>2184</v>
      </c>
      <c r="K101" s="209">
        <f t="shared" si="13"/>
        <v>2323</v>
      </c>
      <c r="L101" s="209">
        <f t="shared" si="15"/>
        <v>2606</v>
      </c>
      <c r="M101" s="209">
        <f t="shared" si="17"/>
        <v>2818</v>
      </c>
      <c r="N101" s="209">
        <f t="shared" si="19"/>
        <v>3035</v>
      </c>
      <c r="O101" s="209"/>
      <c r="P101" s="209"/>
      <c r="Q101" s="209"/>
      <c r="R101" s="209"/>
      <c r="S101" s="209"/>
      <c r="T101" s="210"/>
      <c r="V101" s="203">
        <v>700</v>
      </c>
      <c r="W101" s="207">
        <f t="shared" ref="W101:AI101" si="20">W100+B171</f>
        <v>691</v>
      </c>
      <c r="X101" s="214">
        <f t="shared" si="20"/>
        <v>691</v>
      </c>
      <c r="Y101" s="214">
        <f t="shared" si="20"/>
        <v>774</v>
      </c>
      <c r="Z101" s="214">
        <f t="shared" si="20"/>
        <v>869</v>
      </c>
      <c r="AA101" s="214">
        <f t="shared" si="20"/>
        <v>955</v>
      </c>
      <c r="AB101" s="214">
        <f t="shared" si="20"/>
        <v>1073</v>
      </c>
      <c r="AC101" s="214">
        <f t="shared" si="20"/>
        <v>1209</v>
      </c>
      <c r="AD101" s="214">
        <f t="shared" si="20"/>
        <v>1353</v>
      </c>
      <c r="AE101" s="214">
        <f t="shared" si="20"/>
        <v>1506</v>
      </c>
      <c r="AF101" s="214">
        <f t="shared" si="20"/>
        <v>1602</v>
      </c>
      <c r="AG101" s="214">
        <f t="shared" si="20"/>
        <v>1797</v>
      </c>
      <c r="AH101" s="207">
        <f t="shared" si="20"/>
        <v>1943.7600000000002</v>
      </c>
      <c r="AI101" s="207">
        <f t="shared" si="20"/>
        <v>2093.2799999999997</v>
      </c>
      <c r="AJ101" s="207"/>
      <c r="AK101" s="207"/>
      <c r="AL101" s="207"/>
      <c r="AM101" s="207"/>
      <c r="AN101" s="207"/>
      <c r="AO101" s="207"/>
      <c r="AP101" s="189">
        <f>AP100+U171</f>
        <v>2.67</v>
      </c>
    </row>
    <row r="102" spans="1:42" x14ac:dyDescent="0.15">
      <c r="A102" s="215" t="s">
        <v>13</v>
      </c>
      <c r="B102" s="212">
        <f t="shared" si="0"/>
        <v>547</v>
      </c>
      <c r="C102" s="212">
        <f t="shared" si="1"/>
        <v>547</v>
      </c>
      <c r="D102" s="212">
        <f t="shared" si="2"/>
        <v>603</v>
      </c>
      <c r="E102" s="212">
        <f t="shared" si="3"/>
        <v>670</v>
      </c>
      <c r="F102" s="212">
        <f t="shared" si="4"/>
        <v>729</v>
      </c>
      <c r="G102" s="212">
        <f t="shared" si="5"/>
        <v>832</v>
      </c>
      <c r="H102" s="212">
        <f t="shared" si="7"/>
        <v>944</v>
      </c>
      <c r="I102" s="212">
        <f t="shared" si="9"/>
        <v>1070</v>
      </c>
      <c r="J102" s="212">
        <f t="shared" si="11"/>
        <v>1201</v>
      </c>
      <c r="K102" s="212">
        <f t="shared" si="13"/>
        <v>1280</v>
      </c>
      <c r="L102" s="212">
        <f t="shared" si="15"/>
        <v>1402</v>
      </c>
      <c r="M102" s="212">
        <f t="shared" si="17"/>
        <v>1516</v>
      </c>
      <c r="N102" s="212">
        <f t="shared" si="19"/>
        <v>1632</v>
      </c>
      <c r="O102" s="212">
        <f t="shared" ref="O102:O133" si="21">ROUND(AJ102*$T$76,0)</f>
        <v>1749</v>
      </c>
      <c r="P102" s="212"/>
      <c r="Q102" s="212"/>
      <c r="R102" s="212"/>
      <c r="S102" s="212"/>
      <c r="T102" s="213"/>
      <c r="V102" s="203">
        <v>30</v>
      </c>
      <c r="W102" s="207">
        <v>377</v>
      </c>
      <c r="X102" s="214">
        <v>377</v>
      </c>
      <c r="Y102" s="214">
        <v>416</v>
      </c>
      <c r="Z102" s="214">
        <v>462</v>
      </c>
      <c r="AA102" s="214">
        <v>503</v>
      </c>
      <c r="AB102" s="214">
        <v>574</v>
      </c>
      <c r="AC102" s="214">
        <v>651</v>
      </c>
      <c r="AD102" s="214">
        <v>738</v>
      </c>
      <c r="AE102" s="214">
        <v>828</v>
      </c>
      <c r="AF102" s="214">
        <v>883</v>
      </c>
      <c r="AG102" s="214">
        <v>967</v>
      </c>
      <c r="AH102" s="207">
        <f>$AH$74*V102*AP102</f>
        <v>1045.2</v>
      </c>
      <c r="AI102" s="207">
        <f>$AI$74*V102*AP102</f>
        <v>1125.6000000000001</v>
      </c>
      <c r="AJ102" s="207">
        <f>$AJ$74*V102*AP102</f>
        <v>1206</v>
      </c>
      <c r="AK102" s="207"/>
      <c r="AL102" s="207"/>
      <c r="AM102" s="207"/>
      <c r="AN102" s="207"/>
      <c r="AO102" s="207"/>
      <c r="AP102" s="189">
        <v>1.34</v>
      </c>
    </row>
    <row r="103" spans="1:42" x14ac:dyDescent="0.15">
      <c r="A103" s="208">
        <v>750</v>
      </c>
      <c r="B103" s="209">
        <f t="shared" si="0"/>
        <v>1069</v>
      </c>
      <c r="C103" s="209">
        <f t="shared" si="1"/>
        <v>1069</v>
      </c>
      <c r="D103" s="209">
        <f t="shared" si="2"/>
        <v>1195</v>
      </c>
      <c r="E103" s="209">
        <f t="shared" si="3"/>
        <v>1341</v>
      </c>
      <c r="F103" s="209">
        <f t="shared" si="4"/>
        <v>1473</v>
      </c>
      <c r="G103" s="209">
        <f t="shared" si="5"/>
        <v>1656</v>
      </c>
      <c r="H103" s="209">
        <f t="shared" si="7"/>
        <v>1863</v>
      </c>
      <c r="I103" s="209">
        <f t="shared" si="9"/>
        <v>2089</v>
      </c>
      <c r="J103" s="209">
        <f t="shared" si="11"/>
        <v>2321</v>
      </c>
      <c r="K103" s="209">
        <f t="shared" si="13"/>
        <v>2462</v>
      </c>
      <c r="L103" s="209">
        <f t="shared" si="15"/>
        <v>2765</v>
      </c>
      <c r="M103" s="209">
        <f t="shared" si="17"/>
        <v>2997</v>
      </c>
      <c r="N103" s="209">
        <f t="shared" si="19"/>
        <v>3228</v>
      </c>
      <c r="O103" s="209">
        <f t="shared" si="21"/>
        <v>3458</v>
      </c>
      <c r="P103" s="209"/>
      <c r="Q103" s="209"/>
      <c r="R103" s="209"/>
      <c r="S103" s="209"/>
      <c r="T103" s="210"/>
      <c r="V103" s="203">
        <v>750</v>
      </c>
      <c r="W103" s="207">
        <f t="shared" ref="W103:AJ103" si="22">W102+B173</f>
        <v>737</v>
      </c>
      <c r="X103" s="214">
        <f t="shared" si="22"/>
        <v>737</v>
      </c>
      <c r="Y103" s="214">
        <f t="shared" si="22"/>
        <v>824</v>
      </c>
      <c r="Z103" s="214">
        <f t="shared" si="22"/>
        <v>925</v>
      </c>
      <c r="AA103" s="214">
        <f t="shared" si="22"/>
        <v>1016</v>
      </c>
      <c r="AB103" s="214">
        <f t="shared" si="22"/>
        <v>1142</v>
      </c>
      <c r="AC103" s="214">
        <f t="shared" si="22"/>
        <v>1285</v>
      </c>
      <c r="AD103" s="214">
        <f t="shared" si="22"/>
        <v>1441</v>
      </c>
      <c r="AE103" s="214">
        <f t="shared" si="22"/>
        <v>1601</v>
      </c>
      <c r="AF103" s="214">
        <f t="shared" si="22"/>
        <v>1698</v>
      </c>
      <c r="AG103" s="214">
        <f t="shared" si="22"/>
        <v>1907</v>
      </c>
      <c r="AH103" s="207">
        <f t="shared" si="22"/>
        <v>2067</v>
      </c>
      <c r="AI103" s="207">
        <f t="shared" si="22"/>
        <v>2226</v>
      </c>
      <c r="AJ103" s="207">
        <f t="shared" si="22"/>
        <v>2385</v>
      </c>
      <c r="AK103" s="207"/>
      <c r="AL103" s="207"/>
      <c r="AM103" s="207"/>
      <c r="AN103" s="207"/>
      <c r="AO103" s="207"/>
      <c r="AP103" s="189">
        <f>AP102+U173</f>
        <v>2.6500000000000004</v>
      </c>
    </row>
    <row r="104" spans="1:42" x14ac:dyDescent="0.15">
      <c r="A104" s="215" t="s">
        <v>14</v>
      </c>
      <c r="B104" s="212">
        <f t="shared" si="0"/>
        <v>577</v>
      </c>
      <c r="C104" s="212">
        <f t="shared" si="1"/>
        <v>577</v>
      </c>
      <c r="D104" s="212">
        <f t="shared" si="2"/>
        <v>638</v>
      </c>
      <c r="E104" s="212">
        <f t="shared" si="3"/>
        <v>706</v>
      </c>
      <c r="F104" s="212">
        <f t="shared" si="4"/>
        <v>767</v>
      </c>
      <c r="G104" s="212">
        <f t="shared" si="5"/>
        <v>877</v>
      </c>
      <c r="H104" s="212">
        <f t="shared" si="7"/>
        <v>996</v>
      </c>
      <c r="I104" s="212">
        <f t="shared" si="9"/>
        <v>1128</v>
      </c>
      <c r="J104" s="212">
        <f t="shared" si="11"/>
        <v>1266</v>
      </c>
      <c r="K104" s="212">
        <f t="shared" si="13"/>
        <v>1353</v>
      </c>
      <c r="L104" s="212">
        <f t="shared" si="15"/>
        <v>1476</v>
      </c>
      <c r="M104" s="212">
        <f t="shared" si="17"/>
        <v>1605</v>
      </c>
      <c r="N104" s="212">
        <f t="shared" si="19"/>
        <v>1728</v>
      </c>
      <c r="O104" s="212">
        <f t="shared" si="21"/>
        <v>1851</v>
      </c>
      <c r="P104" s="212">
        <f t="shared" ref="P104:P133" si="23">ROUND(AK104*$T$76,0)</f>
        <v>1975</v>
      </c>
      <c r="Q104" s="212"/>
      <c r="R104" s="212"/>
      <c r="S104" s="212"/>
      <c r="T104" s="213"/>
      <c r="V104" s="203">
        <v>32</v>
      </c>
      <c r="W104" s="207">
        <v>398</v>
      </c>
      <c r="X104" s="214">
        <v>398</v>
      </c>
      <c r="Y104" s="214">
        <v>440</v>
      </c>
      <c r="Z104" s="214">
        <v>487</v>
      </c>
      <c r="AA104" s="214">
        <v>529</v>
      </c>
      <c r="AB104" s="214">
        <v>605</v>
      </c>
      <c r="AC104" s="214">
        <v>687</v>
      </c>
      <c r="AD104" s="214">
        <v>778</v>
      </c>
      <c r="AE104" s="214">
        <v>873</v>
      </c>
      <c r="AF104" s="214">
        <v>933</v>
      </c>
      <c r="AG104" s="214">
        <v>1018</v>
      </c>
      <c r="AH104" s="207">
        <f>$AH$74*V104*AP104</f>
        <v>1106.56</v>
      </c>
      <c r="AI104" s="207">
        <f>$AI$74*V104*AP104</f>
        <v>1191.68</v>
      </c>
      <c r="AJ104" s="207">
        <f>$AJ$74*V104*AP104</f>
        <v>1276.8000000000002</v>
      </c>
      <c r="AK104" s="207">
        <f>$AK$74*V104*AP104</f>
        <v>1361.92</v>
      </c>
      <c r="AL104" s="207"/>
      <c r="AM104" s="207"/>
      <c r="AN104" s="207"/>
      <c r="AO104" s="207"/>
      <c r="AP104" s="189">
        <v>1.33</v>
      </c>
    </row>
    <row r="105" spans="1:42" x14ac:dyDescent="0.15">
      <c r="A105" s="208">
        <v>800</v>
      </c>
      <c r="B105" s="209">
        <f t="shared" si="0"/>
        <v>1122</v>
      </c>
      <c r="C105" s="209">
        <f t="shared" si="1"/>
        <v>1122</v>
      </c>
      <c r="D105" s="209">
        <f t="shared" si="2"/>
        <v>1256</v>
      </c>
      <c r="E105" s="209">
        <f t="shared" si="3"/>
        <v>1408</v>
      </c>
      <c r="F105" s="209">
        <f t="shared" si="4"/>
        <v>1540</v>
      </c>
      <c r="G105" s="209">
        <f t="shared" si="5"/>
        <v>1756</v>
      </c>
      <c r="H105" s="209">
        <f t="shared" si="7"/>
        <v>1955</v>
      </c>
      <c r="I105" s="209">
        <f t="shared" si="9"/>
        <v>2188</v>
      </c>
      <c r="J105" s="209">
        <f t="shared" si="11"/>
        <v>2433</v>
      </c>
      <c r="K105" s="209">
        <f t="shared" si="13"/>
        <v>2611</v>
      </c>
      <c r="L105" s="209">
        <f t="shared" si="15"/>
        <v>2890</v>
      </c>
      <c r="M105" s="209">
        <f t="shared" si="17"/>
        <v>3137</v>
      </c>
      <c r="N105" s="209">
        <f t="shared" si="19"/>
        <v>3378</v>
      </c>
      <c r="O105" s="209">
        <f t="shared" si="21"/>
        <v>3619</v>
      </c>
      <c r="P105" s="209">
        <f t="shared" si="23"/>
        <v>3860</v>
      </c>
      <c r="Q105" s="209"/>
      <c r="R105" s="209"/>
      <c r="S105" s="209"/>
      <c r="T105" s="210"/>
      <c r="V105" s="203">
        <v>800</v>
      </c>
      <c r="W105" s="207">
        <f t="shared" ref="W105:AK105" si="24">W104+B175</f>
        <v>774</v>
      </c>
      <c r="X105" s="214">
        <f t="shared" si="24"/>
        <v>774</v>
      </c>
      <c r="Y105" s="214">
        <f t="shared" si="24"/>
        <v>866</v>
      </c>
      <c r="Z105" s="214">
        <f t="shared" si="24"/>
        <v>971</v>
      </c>
      <c r="AA105" s="214">
        <f t="shared" si="24"/>
        <v>1062</v>
      </c>
      <c r="AB105" s="214">
        <f t="shared" si="24"/>
        <v>1211</v>
      </c>
      <c r="AC105" s="214">
        <f t="shared" si="24"/>
        <v>1348</v>
      </c>
      <c r="AD105" s="214">
        <f t="shared" si="24"/>
        <v>1509</v>
      </c>
      <c r="AE105" s="214">
        <f t="shared" si="24"/>
        <v>1678</v>
      </c>
      <c r="AF105" s="214">
        <f t="shared" si="24"/>
        <v>1801</v>
      </c>
      <c r="AG105" s="214">
        <f t="shared" si="24"/>
        <v>1993</v>
      </c>
      <c r="AH105" s="207">
        <f t="shared" si="24"/>
        <v>2163.1999999999998</v>
      </c>
      <c r="AI105" s="207">
        <f t="shared" si="24"/>
        <v>2329.6000000000004</v>
      </c>
      <c r="AJ105" s="207">
        <f t="shared" si="24"/>
        <v>2496</v>
      </c>
      <c r="AK105" s="207">
        <f t="shared" si="24"/>
        <v>2662.4</v>
      </c>
      <c r="AL105" s="207"/>
      <c r="AM105" s="207"/>
      <c r="AN105" s="207"/>
      <c r="AO105" s="207"/>
      <c r="AP105" s="189">
        <f>AP104+U175</f>
        <v>2.6</v>
      </c>
    </row>
    <row r="106" spans="1:42" x14ac:dyDescent="0.15">
      <c r="A106" s="215" t="s">
        <v>15</v>
      </c>
      <c r="B106" s="212">
        <f t="shared" si="0"/>
        <v>609</v>
      </c>
      <c r="C106" s="212">
        <f t="shared" si="1"/>
        <v>609</v>
      </c>
      <c r="D106" s="212">
        <f t="shared" si="2"/>
        <v>664</v>
      </c>
      <c r="E106" s="212">
        <f t="shared" si="3"/>
        <v>744</v>
      </c>
      <c r="F106" s="212">
        <f t="shared" si="4"/>
        <v>809</v>
      </c>
      <c r="G106" s="212">
        <f t="shared" si="5"/>
        <v>925</v>
      </c>
      <c r="H106" s="212">
        <f t="shared" si="7"/>
        <v>1051</v>
      </c>
      <c r="I106" s="212">
        <f t="shared" si="9"/>
        <v>1188</v>
      </c>
      <c r="J106" s="212">
        <f t="shared" si="11"/>
        <v>1333</v>
      </c>
      <c r="K106" s="212">
        <f t="shared" si="13"/>
        <v>1421</v>
      </c>
      <c r="L106" s="212">
        <f t="shared" si="15"/>
        <v>1549</v>
      </c>
      <c r="M106" s="212">
        <f t="shared" si="17"/>
        <v>1679</v>
      </c>
      <c r="N106" s="212">
        <f t="shared" si="19"/>
        <v>1808</v>
      </c>
      <c r="O106" s="212">
        <f t="shared" si="21"/>
        <v>1937</v>
      </c>
      <c r="P106" s="212">
        <f t="shared" si="23"/>
        <v>2067</v>
      </c>
      <c r="Q106" s="212">
        <f>ROUND(AL106*$T$76,0)</f>
        <v>2196</v>
      </c>
      <c r="R106" s="212"/>
      <c r="S106" s="212"/>
      <c r="T106" s="213"/>
      <c r="V106" s="203">
        <v>34</v>
      </c>
      <c r="W106" s="207">
        <v>420</v>
      </c>
      <c r="X106" s="214">
        <v>420</v>
      </c>
      <c r="Y106" s="214">
        <v>458</v>
      </c>
      <c r="Z106" s="214">
        <v>513</v>
      </c>
      <c r="AA106" s="214">
        <v>558</v>
      </c>
      <c r="AB106" s="214">
        <v>638</v>
      </c>
      <c r="AC106" s="214">
        <v>725</v>
      </c>
      <c r="AD106" s="214">
        <v>819</v>
      </c>
      <c r="AE106" s="214">
        <v>919</v>
      </c>
      <c r="AF106" s="214">
        <v>980</v>
      </c>
      <c r="AG106" s="214">
        <v>1068</v>
      </c>
      <c r="AH106" s="207">
        <f>$AH$74*V106*AP106</f>
        <v>1158.04</v>
      </c>
      <c r="AI106" s="207">
        <f>$AI$74*V106*AP106</f>
        <v>1247.1200000000001</v>
      </c>
      <c r="AJ106" s="207">
        <f>$AJ$74*V106*AP106</f>
        <v>1336.2</v>
      </c>
      <c r="AK106" s="207">
        <f>$AK$74*V106*AP106</f>
        <v>1425.28</v>
      </c>
      <c r="AL106" s="207">
        <f>$AL$74*V106*AP106</f>
        <v>1514.3600000000001</v>
      </c>
      <c r="AM106" s="207"/>
      <c r="AN106" s="207"/>
      <c r="AO106" s="207"/>
      <c r="AP106" s="189">
        <v>1.31</v>
      </c>
    </row>
    <row r="107" spans="1:42" x14ac:dyDescent="0.15">
      <c r="A107" s="208">
        <v>850</v>
      </c>
      <c r="B107" s="209">
        <f t="shared" si="0"/>
        <v>1173</v>
      </c>
      <c r="C107" s="209">
        <f t="shared" si="1"/>
        <v>1173</v>
      </c>
      <c r="D107" s="209">
        <f t="shared" si="2"/>
        <v>1315</v>
      </c>
      <c r="E107" s="209">
        <f t="shared" si="3"/>
        <v>1485</v>
      </c>
      <c r="F107" s="209">
        <f t="shared" si="4"/>
        <v>1630</v>
      </c>
      <c r="G107" s="209">
        <f t="shared" si="5"/>
        <v>1855</v>
      </c>
      <c r="H107" s="209">
        <f t="shared" si="7"/>
        <v>2068</v>
      </c>
      <c r="I107" s="209">
        <f t="shared" si="9"/>
        <v>2337</v>
      </c>
      <c r="J107" s="209">
        <f t="shared" si="11"/>
        <v>2596</v>
      </c>
      <c r="K107" s="209">
        <f t="shared" si="13"/>
        <v>2751</v>
      </c>
      <c r="L107" s="209">
        <f t="shared" si="15"/>
        <v>3009</v>
      </c>
      <c r="M107" s="209">
        <f t="shared" si="17"/>
        <v>3256</v>
      </c>
      <c r="N107" s="209">
        <f t="shared" si="19"/>
        <v>3506</v>
      </c>
      <c r="O107" s="209">
        <f t="shared" si="21"/>
        <v>3757</v>
      </c>
      <c r="P107" s="209">
        <f t="shared" si="23"/>
        <v>4007</v>
      </c>
      <c r="Q107" s="209">
        <f t="shared" ref="Q107:T133" si="25">ROUND(AL107*$T$76,0)</f>
        <v>4258</v>
      </c>
      <c r="R107" s="209"/>
      <c r="S107" s="209"/>
      <c r="T107" s="210"/>
      <c r="V107" s="203">
        <v>850</v>
      </c>
      <c r="W107" s="207">
        <f t="shared" ref="W107:AL107" si="26">W106+B177</f>
        <v>809</v>
      </c>
      <c r="X107" s="214">
        <f t="shared" si="26"/>
        <v>809</v>
      </c>
      <c r="Y107" s="214">
        <f t="shared" si="26"/>
        <v>907</v>
      </c>
      <c r="Z107" s="214">
        <f t="shared" si="26"/>
        <v>1024</v>
      </c>
      <c r="AA107" s="214">
        <f t="shared" si="26"/>
        <v>1124</v>
      </c>
      <c r="AB107" s="214">
        <f t="shared" si="26"/>
        <v>1279</v>
      </c>
      <c r="AC107" s="214">
        <f t="shared" si="26"/>
        <v>1426</v>
      </c>
      <c r="AD107" s="214">
        <f t="shared" si="26"/>
        <v>1612</v>
      </c>
      <c r="AE107" s="214">
        <f t="shared" si="26"/>
        <v>1790</v>
      </c>
      <c r="AF107" s="214">
        <f t="shared" si="26"/>
        <v>1897</v>
      </c>
      <c r="AG107" s="214">
        <f t="shared" si="26"/>
        <v>2075</v>
      </c>
      <c r="AH107" s="207">
        <f t="shared" si="26"/>
        <v>2245.3599999999997</v>
      </c>
      <c r="AI107" s="207">
        <f t="shared" si="26"/>
        <v>2418.08</v>
      </c>
      <c r="AJ107" s="207">
        <f t="shared" si="26"/>
        <v>2590.8000000000002</v>
      </c>
      <c r="AK107" s="207">
        <f t="shared" si="26"/>
        <v>2763.52</v>
      </c>
      <c r="AL107" s="207">
        <f t="shared" si="26"/>
        <v>2936.24</v>
      </c>
      <c r="AM107" s="207"/>
      <c r="AN107" s="207"/>
      <c r="AO107" s="207"/>
      <c r="AP107" s="189">
        <f>AP106+U177</f>
        <v>2.54</v>
      </c>
    </row>
    <row r="108" spans="1:42" x14ac:dyDescent="0.15">
      <c r="A108" s="215" t="s">
        <v>16</v>
      </c>
      <c r="B108" s="212">
        <f t="shared" ref="B108:B133" si="27">ROUND(W108*$T$76,0)</f>
        <v>638</v>
      </c>
      <c r="C108" s="212">
        <f t="shared" si="1"/>
        <v>638</v>
      </c>
      <c r="D108" s="212">
        <f t="shared" si="2"/>
        <v>697</v>
      </c>
      <c r="E108" s="212">
        <f t="shared" si="3"/>
        <v>780</v>
      </c>
      <c r="F108" s="212">
        <f t="shared" si="4"/>
        <v>861</v>
      </c>
      <c r="G108" s="212">
        <f t="shared" si="5"/>
        <v>972</v>
      </c>
      <c r="H108" s="212">
        <f t="shared" si="7"/>
        <v>1102</v>
      </c>
      <c r="I108" s="212">
        <f t="shared" si="9"/>
        <v>1246</v>
      </c>
      <c r="J108" s="212">
        <f t="shared" si="11"/>
        <v>1396</v>
      </c>
      <c r="K108" s="212">
        <f t="shared" si="13"/>
        <v>1488</v>
      </c>
      <c r="L108" s="212">
        <f t="shared" si="15"/>
        <v>1641</v>
      </c>
      <c r="M108" s="212">
        <f t="shared" si="17"/>
        <v>1778</v>
      </c>
      <c r="N108" s="212">
        <f t="shared" si="19"/>
        <v>1915</v>
      </c>
      <c r="O108" s="212">
        <f t="shared" si="21"/>
        <v>2051</v>
      </c>
      <c r="P108" s="212">
        <f t="shared" si="23"/>
        <v>2188</v>
      </c>
      <c r="Q108" s="212">
        <f t="shared" si="25"/>
        <v>2325</v>
      </c>
      <c r="R108" s="212">
        <f>ROUND(AM108*$T$76,0)</f>
        <v>2462</v>
      </c>
      <c r="S108" s="212"/>
      <c r="T108" s="213"/>
      <c r="V108" s="203">
        <v>36</v>
      </c>
      <c r="W108" s="207">
        <v>440</v>
      </c>
      <c r="X108" s="214">
        <v>440</v>
      </c>
      <c r="Y108" s="214">
        <v>481</v>
      </c>
      <c r="Z108" s="214">
        <v>538</v>
      </c>
      <c r="AA108" s="214">
        <v>594</v>
      </c>
      <c r="AB108" s="214">
        <v>670</v>
      </c>
      <c r="AC108" s="214">
        <v>760</v>
      </c>
      <c r="AD108" s="214">
        <v>859</v>
      </c>
      <c r="AE108" s="214">
        <v>963</v>
      </c>
      <c r="AF108" s="214">
        <v>1026</v>
      </c>
      <c r="AG108" s="214">
        <v>1132</v>
      </c>
      <c r="AH108" s="207">
        <f>$AH$74*V108*AP108</f>
        <v>1226.1600000000001</v>
      </c>
      <c r="AI108" s="207">
        <f>$AI$74*V108*AP108</f>
        <v>1320.48</v>
      </c>
      <c r="AJ108" s="207">
        <f>$AJ$74*V108*AP108</f>
        <v>1414.8</v>
      </c>
      <c r="AK108" s="207">
        <f>$AK$74*V108*AP108</f>
        <v>1509.1200000000001</v>
      </c>
      <c r="AL108" s="207">
        <f>$AL$74*V108*AP108</f>
        <v>1603.44</v>
      </c>
      <c r="AM108" s="207">
        <f>$AM$74*V108*AP108</f>
        <v>1697.76</v>
      </c>
      <c r="AN108" s="207"/>
      <c r="AO108" s="207"/>
      <c r="AP108" s="189">
        <v>1.31</v>
      </c>
    </row>
    <row r="109" spans="1:42" ht="13" thickBot="1" x14ac:dyDescent="0.2">
      <c r="A109" s="204">
        <v>900</v>
      </c>
      <c r="B109" s="216">
        <f t="shared" si="27"/>
        <v>1234</v>
      </c>
      <c r="C109" s="216">
        <f t="shared" si="1"/>
        <v>1234</v>
      </c>
      <c r="D109" s="216">
        <f t="shared" si="2"/>
        <v>1386</v>
      </c>
      <c r="E109" s="216">
        <f t="shared" si="3"/>
        <v>1563</v>
      </c>
      <c r="F109" s="216">
        <f t="shared" si="4"/>
        <v>1730</v>
      </c>
      <c r="G109" s="216">
        <f t="shared" si="5"/>
        <v>1955</v>
      </c>
      <c r="H109" s="216">
        <f t="shared" si="7"/>
        <v>2200</v>
      </c>
      <c r="I109" s="216">
        <f t="shared" si="9"/>
        <v>2458</v>
      </c>
      <c r="J109" s="216">
        <f t="shared" si="11"/>
        <v>2672</v>
      </c>
      <c r="K109" s="216">
        <f t="shared" si="13"/>
        <v>2890</v>
      </c>
      <c r="L109" s="216">
        <f t="shared" si="15"/>
        <v>3180</v>
      </c>
      <c r="M109" s="216">
        <f t="shared" si="17"/>
        <v>3447</v>
      </c>
      <c r="N109" s="216">
        <f t="shared" si="19"/>
        <v>3712</v>
      </c>
      <c r="O109" s="216">
        <f t="shared" si="21"/>
        <v>3978</v>
      </c>
      <c r="P109" s="216">
        <f t="shared" si="23"/>
        <v>4243</v>
      </c>
      <c r="Q109" s="216">
        <f t="shared" si="25"/>
        <v>4508</v>
      </c>
      <c r="R109" s="216">
        <f t="shared" si="25"/>
        <v>4773</v>
      </c>
      <c r="S109" s="216"/>
      <c r="T109" s="217"/>
      <c r="V109" s="203">
        <v>900</v>
      </c>
      <c r="W109" s="207">
        <f t="shared" ref="W109:AM109" si="28">W108+B179</f>
        <v>851</v>
      </c>
      <c r="X109" s="214">
        <f t="shared" si="28"/>
        <v>851</v>
      </c>
      <c r="Y109" s="214">
        <f t="shared" si="28"/>
        <v>956</v>
      </c>
      <c r="Z109" s="214">
        <f t="shared" si="28"/>
        <v>1078</v>
      </c>
      <c r="AA109" s="214">
        <f t="shared" si="28"/>
        <v>1193</v>
      </c>
      <c r="AB109" s="214">
        <f t="shared" si="28"/>
        <v>1348</v>
      </c>
      <c r="AC109" s="214">
        <f t="shared" si="28"/>
        <v>1517</v>
      </c>
      <c r="AD109" s="214">
        <f t="shared" si="28"/>
        <v>1695</v>
      </c>
      <c r="AE109" s="214">
        <f t="shared" si="28"/>
        <v>1843</v>
      </c>
      <c r="AF109" s="214">
        <f t="shared" si="28"/>
        <v>1993</v>
      </c>
      <c r="AG109" s="214">
        <f t="shared" si="28"/>
        <v>2193</v>
      </c>
      <c r="AH109" s="207">
        <f t="shared" si="28"/>
        <v>2377.44</v>
      </c>
      <c r="AI109" s="207">
        <f t="shared" si="28"/>
        <v>2560.3199999999997</v>
      </c>
      <c r="AJ109" s="207">
        <f t="shared" si="28"/>
        <v>2743.2</v>
      </c>
      <c r="AK109" s="207">
        <f t="shared" si="28"/>
        <v>2926.08</v>
      </c>
      <c r="AL109" s="207">
        <f t="shared" si="28"/>
        <v>3108.96</v>
      </c>
      <c r="AM109" s="207">
        <f t="shared" si="28"/>
        <v>3291.84</v>
      </c>
      <c r="AN109" s="207"/>
      <c r="AO109" s="207"/>
      <c r="AP109" s="189">
        <f>AP108+U179</f>
        <v>2.54</v>
      </c>
    </row>
    <row r="110" spans="1:42" x14ac:dyDescent="0.15">
      <c r="A110" s="202" t="s">
        <v>17</v>
      </c>
      <c r="B110" s="205">
        <f t="shared" si="27"/>
        <v>667</v>
      </c>
      <c r="C110" s="205">
        <f t="shared" ref="C110:C133" si="29">ROUND(X110*$T$76,0)</f>
        <v>667</v>
      </c>
      <c r="D110" s="205">
        <f t="shared" si="2"/>
        <v>729</v>
      </c>
      <c r="E110" s="205">
        <f t="shared" si="3"/>
        <v>815</v>
      </c>
      <c r="F110" s="205">
        <f t="shared" si="4"/>
        <v>900</v>
      </c>
      <c r="G110" s="205">
        <f t="shared" si="5"/>
        <v>1016</v>
      </c>
      <c r="H110" s="205">
        <f t="shared" si="7"/>
        <v>1154</v>
      </c>
      <c r="I110" s="205">
        <f t="shared" si="9"/>
        <v>1301</v>
      </c>
      <c r="J110" s="205">
        <f t="shared" si="11"/>
        <v>1456</v>
      </c>
      <c r="K110" s="205">
        <f t="shared" si="13"/>
        <v>1554</v>
      </c>
      <c r="L110" s="205">
        <f t="shared" si="15"/>
        <v>1720</v>
      </c>
      <c r="M110" s="205">
        <f t="shared" si="17"/>
        <v>1862</v>
      </c>
      <c r="N110" s="205">
        <f t="shared" si="19"/>
        <v>2006</v>
      </c>
      <c r="O110" s="205">
        <f t="shared" si="21"/>
        <v>2149</v>
      </c>
      <c r="P110" s="205">
        <f t="shared" si="23"/>
        <v>2292</v>
      </c>
      <c r="Q110" s="205">
        <f t="shared" si="25"/>
        <v>2435</v>
      </c>
      <c r="R110" s="205">
        <f t="shared" si="25"/>
        <v>2579</v>
      </c>
      <c r="S110" s="205">
        <f>ROUND(AN110*$T$76,0)</f>
        <v>2722</v>
      </c>
      <c r="T110" s="206"/>
      <c r="V110" s="203">
        <v>38</v>
      </c>
      <c r="W110" s="207">
        <v>460</v>
      </c>
      <c r="X110" s="214">
        <v>460</v>
      </c>
      <c r="Y110" s="214">
        <v>503</v>
      </c>
      <c r="Z110" s="214">
        <v>562</v>
      </c>
      <c r="AA110" s="214">
        <v>621</v>
      </c>
      <c r="AB110" s="214">
        <v>701</v>
      </c>
      <c r="AC110" s="214">
        <v>796</v>
      </c>
      <c r="AD110" s="214">
        <v>897</v>
      </c>
      <c r="AE110" s="214">
        <v>1004</v>
      </c>
      <c r="AF110" s="214">
        <v>1072</v>
      </c>
      <c r="AG110" s="214">
        <v>1186</v>
      </c>
      <c r="AH110" s="207">
        <f>$AH$74*V110*AP110</f>
        <v>1284.4000000000001</v>
      </c>
      <c r="AI110" s="207">
        <f>$AI$74*V110*AP110</f>
        <v>1383.2</v>
      </c>
      <c r="AJ110" s="207">
        <f>$AJ$74*V110*AP110</f>
        <v>1482</v>
      </c>
      <c r="AK110" s="207">
        <f>$AK$74*V110*AP110</f>
        <v>1580.8</v>
      </c>
      <c r="AL110" s="207">
        <f>$AL$74*V110*AP110</f>
        <v>1679.6000000000001</v>
      </c>
      <c r="AM110" s="207">
        <f>$AM$74*V110*AP110</f>
        <v>1778.4</v>
      </c>
      <c r="AN110" s="207">
        <f>$AN$74*V110*AP110</f>
        <v>1877.2</v>
      </c>
      <c r="AO110" s="207"/>
      <c r="AP110" s="189">
        <v>1.3</v>
      </c>
    </row>
    <row r="111" spans="1:42" x14ac:dyDescent="0.15">
      <c r="A111" s="208">
        <v>950</v>
      </c>
      <c r="B111" s="209">
        <f t="shared" si="27"/>
        <v>1293</v>
      </c>
      <c r="C111" s="209">
        <f t="shared" si="29"/>
        <v>1293</v>
      </c>
      <c r="D111" s="209">
        <f t="shared" si="2"/>
        <v>1454</v>
      </c>
      <c r="E111" s="209">
        <f t="shared" si="3"/>
        <v>1637</v>
      </c>
      <c r="F111" s="209">
        <f t="shared" si="4"/>
        <v>1815</v>
      </c>
      <c r="G111" s="209">
        <f t="shared" si="5"/>
        <v>2050</v>
      </c>
      <c r="H111" s="209">
        <f t="shared" si="7"/>
        <v>2311</v>
      </c>
      <c r="I111" s="209">
        <f t="shared" si="9"/>
        <v>2575</v>
      </c>
      <c r="J111" s="209">
        <f t="shared" si="11"/>
        <v>2800</v>
      </c>
      <c r="K111" s="209">
        <f t="shared" si="13"/>
        <v>3028</v>
      </c>
      <c r="L111" s="209">
        <f t="shared" si="15"/>
        <v>3342</v>
      </c>
      <c r="M111" s="209">
        <f t="shared" si="17"/>
        <v>3624</v>
      </c>
      <c r="N111" s="209">
        <f t="shared" si="19"/>
        <v>3903</v>
      </c>
      <c r="O111" s="209">
        <f t="shared" si="21"/>
        <v>4182</v>
      </c>
      <c r="P111" s="209">
        <f t="shared" si="23"/>
        <v>4461</v>
      </c>
      <c r="Q111" s="209">
        <f t="shared" si="25"/>
        <v>4740</v>
      </c>
      <c r="R111" s="209">
        <f t="shared" si="25"/>
        <v>5019</v>
      </c>
      <c r="S111" s="209">
        <f t="shared" si="25"/>
        <v>5297</v>
      </c>
      <c r="T111" s="210"/>
      <c r="V111" s="203">
        <v>950</v>
      </c>
      <c r="W111" s="207">
        <f t="shared" ref="W111:AN111" si="30">W110+B181</f>
        <v>892</v>
      </c>
      <c r="X111" s="214">
        <f t="shared" si="30"/>
        <v>892</v>
      </c>
      <c r="Y111" s="214">
        <f t="shared" si="30"/>
        <v>1003</v>
      </c>
      <c r="Z111" s="214">
        <f t="shared" si="30"/>
        <v>1129</v>
      </c>
      <c r="AA111" s="214">
        <f t="shared" si="30"/>
        <v>1252</v>
      </c>
      <c r="AB111" s="214">
        <f t="shared" si="30"/>
        <v>1414</v>
      </c>
      <c r="AC111" s="214">
        <f t="shared" si="30"/>
        <v>1594</v>
      </c>
      <c r="AD111" s="214">
        <f t="shared" si="30"/>
        <v>1776</v>
      </c>
      <c r="AE111" s="214">
        <f t="shared" si="30"/>
        <v>1931</v>
      </c>
      <c r="AF111" s="214">
        <f t="shared" si="30"/>
        <v>2088</v>
      </c>
      <c r="AG111" s="214">
        <f t="shared" si="30"/>
        <v>2305</v>
      </c>
      <c r="AH111" s="207">
        <f t="shared" si="30"/>
        <v>2499.6400000000003</v>
      </c>
      <c r="AI111" s="207">
        <f t="shared" si="30"/>
        <v>2691.92</v>
      </c>
      <c r="AJ111" s="207">
        <f t="shared" si="30"/>
        <v>2884.2</v>
      </c>
      <c r="AK111" s="207">
        <f t="shared" si="30"/>
        <v>3076.48</v>
      </c>
      <c r="AL111" s="207">
        <f t="shared" si="30"/>
        <v>3268.76</v>
      </c>
      <c r="AM111" s="207">
        <f t="shared" si="30"/>
        <v>3461.04</v>
      </c>
      <c r="AN111" s="207">
        <f t="shared" si="30"/>
        <v>3653.3199999999997</v>
      </c>
      <c r="AO111" s="207"/>
      <c r="AP111" s="189">
        <f>AP110+U181</f>
        <v>2.5300000000000002</v>
      </c>
    </row>
    <row r="112" spans="1:42" x14ac:dyDescent="0.15">
      <c r="A112" s="215" t="s">
        <v>18</v>
      </c>
      <c r="B112" s="212">
        <f t="shared" si="27"/>
        <v>683</v>
      </c>
      <c r="C112" s="212">
        <f t="shared" si="29"/>
        <v>683</v>
      </c>
      <c r="D112" s="212">
        <f t="shared" ref="D112:D133" si="31">ROUND(Y112*$T$76,0)</f>
        <v>769</v>
      </c>
      <c r="E112" s="212">
        <f t="shared" si="3"/>
        <v>847</v>
      </c>
      <c r="F112" s="212">
        <f t="shared" si="4"/>
        <v>957</v>
      </c>
      <c r="G112" s="212">
        <f t="shared" si="5"/>
        <v>1072</v>
      </c>
      <c r="H112" s="212">
        <f t="shared" si="7"/>
        <v>1212</v>
      </c>
      <c r="I112" s="212">
        <f t="shared" si="9"/>
        <v>1343</v>
      </c>
      <c r="J112" s="212">
        <f t="shared" si="11"/>
        <v>1494</v>
      </c>
      <c r="K112" s="212">
        <f t="shared" si="13"/>
        <v>1637</v>
      </c>
      <c r="L112" s="212">
        <f t="shared" si="15"/>
        <v>1810</v>
      </c>
      <c r="M112" s="212">
        <f t="shared" si="17"/>
        <v>1960</v>
      </c>
      <c r="N112" s="212">
        <f t="shared" si="19"/>
        <v>2111</v>
      </c>
      <c r="O112" s="212">
        <f t="shared" si="21"/>
        <v>2262</v>
      </c>
      <c r="P112" s="212">
        <f t="shared" si="23"/>
        <v>2413</v>
      </c>
      <c r="Q112" s="212">
        <f t="shared" si="25"/>
        <v>2564</v>
      </c>
      <c r="R112" s="212">
        <f t="shared" si="25"/>
        <v>2714</v>
      </c>
      <c r="S112" s="212">
        <f t="shared" si="25"/>
        <v>2865</v>
      </c>
      <c r="T112" s="213">
        <f>ROUND(AO112*$T$76,0)</f>
        <v>3016</v>
      </c>
      <c r="V112" s="203">
        <v>40</v>
      </c>
      <c r="W112" s="207">
        <v>471</v>
      </c>
      <c r="X112" s="214">
        <v>471</v>
      </c>
      <c r="Y112" s="214">
        <v>530</v>
      </c>
      <c r="Z112" s="214">
        <v>584</v>
      </c>
      <c r="AA112" s="214">
        <v>660</v>
      </c>
      <c r="AB112" s="214">
        <v>739</v>
      </c>
      <c r="AC112" s="214">
        <v>836</v>
      </c>
      <c r="AD112" s="214">
        <v>926</v>
      </c>
      <c r="AE112" s="214">
        <v>1030</v>
      </c>
      <c r="AF112" s="214">
        <v>1129</v>
      </c>
      <c r="AG112" s="214">
        <v>1248</v>
      </c>
      <c r="AH112" s="207">
        <f>$AH$74*V112*AP112</f>
        <v>1352</v>
      </c>
      <c r="AI112" s="207">
        <f>$AI$74*V112*AP112</f>
        <v>1456</v>
      </c>
      <c r="AJ112" s="207">
        <f>$AJ$74*V112*AP112</f>
        <v>1560</v>
      </c>
      <c r="AK112" s="207">
        <f>$AK$74*V112*AP112</f>
        <v>1664</v>
      </c>
      <c r="AL112" s="207">
        <f>$AL$74*V112*AP112</f>
        <v>1768</v>
      </c>
      <c r="AM112" s="207">
        <f>$AM$74*V112*AP112</f>
        <v>1872</v>
      </c>
      <c r="AN112" s="207">
        <f>$AN$74*V112*AP112</f>
        <v>1976</v>
      </c>
      <c r="AO112" s="207">
        <f>$AO$74*V112*AP112</f>
        <v>2080</v>
      </c>
      <c r="AP112" s="189">
        <v>1.3</v>
      </c>
    </row>
    <row r="113" spans="1:42" x14ac:dyDescent="0.15">
      <c r="A113" s="208">
        <v>1000</v>
      </c>
      <c r="B113" s="209">
        <f t="shared" si="27"/>
        <v>1327</v>
      </c>
      <c r="C113" s="209">
        <f t="shared" si="29"/>
        <v>1327</v>
      </c>
      <c r="D113" s="209">
        <f t="shared" si="31"/>
        <v>1528</v>
      </c>
      <c r="E113" s="209">
        <f t="shared" si="3"/>
        <v>1711</v>
      </c>
      <c r="F113" s="209">
        <f t="shared" si="4"/>
        <v>1918</v>
      </c>
      <c r="G113" s="209">
        <f t="shared" si="5"/>
        <v>2161</v>
      </c>
      <c r="H113" s="209">
        <f t="shared" si="7"/>
        <v>2427</v>
      </c>
      <c r="I113" s="209">
        <f t="shared" si="9"/>
        <v>2685</v>
      </c>
      <c r="J113" s="209">
        <f t="shared" si="11"/>
        <v>2906</v>
      </c>
      <c r="K113" s="209">
        <f t="shared" si="13"/>
        <v>3187</v>
      </c>
      <c r="L113" s="209">
        <f t="shared" si="15"/>
        <v>3476</v>
      </c>
      <c r="M113" s="209">
        <f t="shared" si="17"/>
        <v>3770</v>
      </c>
      <c r="N113" s="209">
        <f t="shared" si="19"/>
        <v>4060</v>
      </c>
      <c r="O113" s="209">
        <f t="shared" si="21"/>
        <v>4350</v>
      </c>
      <c r="P113" s="209">
        <f t="shared" si="23"/>
        <v>4640</v>
      </c>
      <c r="Q113" s="209">
        <f t="shared" si="25"/>
        <v>4930</v>
      </c>
      <c r="R113" s="209">
        <f t="shared" si="25"/>
        <v>5220</v>
      </c>
      <c r="S113" s="209">
        <f t="shared" si="25"/>
        <v>5510</v>
      </c>
      <c r="T113" s="210">
        <f t="shared" si="25"/>
        <v>5800</v>
      </c>
      <c r="V113" s="203">
        <v>1000</v>
      </c>
      <c r="W113" s="207">
        <f t="shared" ref="W113:AO113" si="32">W112+B183</f>
        <v>915</v>
      </c>
      <c r="X113" s="214">
        <f t="shared" si="32"/>
        <v>915</v>
      </c>
      <c r="Y113" s="214">
        <f t="shared" si="32"/>
        <v>1054</v>
      </c>
      <c r="Z113" s="214">
        <f t="shared" si="32"/>
        <v>1180</v>
      </c>
      <c r="AA113" s="214">
        <f t="shared" si="32"/>
        <v>1323</v>
      </c>
      <c r="AB113" s="214">
        <f t="shared" si="32"/>
        <v>1490</v>
      </c>
      <c r="AC113" s="214">
        <f t="shared" si="32"/>
        <v>1674</v>
      </c>
      <c r="AD113" s="214">
        <f t="shared" si="32"/>
        <v>1852</v>
      </c>
      <c r="AE113" s="214">
        <f t="shared" si="32"/>
        <v>2004</v>
      </c>
      <c r="AF113" s="214">
        <f t="shared" si="32"/>
        <v>2198</v>
      </c>
      <c r="AG113" s="214">
        <f t="shared" si="32"/>
        <v>2397</v>
      </c>
      <c r="AH113" s="207">
        <f t="shared" si="32"/>
        <v>2600</v>
      </c>
      <c r="AI113" s="207">
        <f t="shared" si="32"/>
        <v>2800</v>
      </c>
      <c r="AJ113" s="207">
        <f t="shared" si="32"/>
        <v>3000</v>
      </c>
      <c r="AK113" s="207">
        <f t="shared" si="32"/>
        <v>3200</v>
      </c>
      <c r="AL113" s="207">
        <f t="shared" si="32"/>
        <v>3400</v>
      </c>
      <c r="AM113" s="207">
        <f t="shared" si="32"/>
        <v>3600</v>
      </c>
      <c r="AN113" s="207">
        <f t="shared" si="32"/>
        <v>3800</v>
      </c>
      <c r="AO113" s="207">
        <f t="shared" si="32"/>
        <v>4000</v>
      </c>
      <c r="AP113" s="189">
        <f>AP112+U183</f>
        <v>2.5</v>
      </c>
    </row>
    <row r="114" spans="1:42" x14ac:dyDescent="0.15">
      <c r="A114" s="215" t="s">
        <v>19</v>
      </c>
      <c r="B114" s="212">
        <f t="shared" si="27"/>
        <v>711</v>
      </c>
      <c r="C114" s="212">
        <f t="shared" si="29"/>
        <v>711</v>
      </c>
      <c r="D114" s="212">
        <f t="shared" si="31"/>
        <v>802</v>
      </c>
      <c r="E114" s="212">
        <f t="shared" ref="E114:E133" si="33">ROUND(Z114*$T$76,0)</f>
        <v>883</v>
      </c>
      <c r="F114" s="212">
        <f t="shared" si="4"/>
        <v>996</v>
      </c>
      <c r="G114" s="212">
        <f t="shared" si="5"/>
        <v>1115</v>
      </c>
      <c r="H114" s="212">
        <f t="shared" si="7"/>
        <v>1263</v>
      </c>
      <c r="I114" s="212">
        <f t="shared" si="9"/>
        <v>1398</v>
      </c>
      <c r="J114" s="212">
        <f t="shared" si="11"/>
        <v>1556</v>
      </c>
      <c r="K114" s="212">
        <f t="shared" si="13"/>
        <v>1708</v>
      </c>
      <c r="L114" s="212">
        <f t="shared" si="15"/>
        <v>1900</v>
      </c>
      <c r="M114" s="212">
        <f t="shared" si="17"/>
        <v>2058</v>
      </c>
      <c r="N114" s="212">
        <f t="shared" si="19"/>
        <v>2217</v>
      </c>
      <c r="O114" s="212">
        <f t="shared" si="21"/>
        <v>2375</v>
      </c>
      <c r="P114" s="212">
        <f t="shared" si="23"/>
        <v>2533</v>
      </c>
      <c r="Q114" s="212">
        <f t="shared" si="25"/>
        <v>2692</v>
      </c>
      <c r="R114" s="212">
        <f t="shared" si="25"/>
        <v>2850</v>
      </c>
      <c r="S114" s="212">
        <f t="shared" si="25"/>
        <v>3008</v>
      </c>
      <c r="T114" s="213">
        <f t="shared" si="25"/>
        <v>3167</v>
      </c>
      <c r="V114" s="203">
        <v>42</v>
      </c>
      <c r="W114" s="207">
        <v>490</v>
      </c>
      <c r="X114" s="214">
        <v>490</v>
      </c>
      <c r="Y114" s="214">
        <v>553</v>
      </c>
      <c r="Z114" s="214">
        <v>609</v>
      </c>
      <c r="AA114" s="214">
        <v>687</v>
      </c>
      <c r="AB114" s="214">
        <v>769</v>
      </c>
      <c r="AC114" s="214">
        <v>871</v>
      </c>
      <c r="AD114" s="214">
        <v>964</v>
      </c>
      <c r="AE114" s="214">
        <v>1073</v>
      </c>
      <c r="AF114" s="214">
        <v>1178</v>
      </c>
      <c r="AG114" s="214">
        <v>1310</v>
      </c>
      <c r="AH114" s="207">
        <f>$AH$74*V114*AP114</f>
        <v>1419.6000000000001</v>
      </c>
      <c r="AI114" s="207">
        <f>$AI$74*V114*AP114</f>
        <v>1528.8</v>
      </c>
      <c r="AJ114" s="207">
        <f>$AJ$74*V114*AP114</f>
        <v>1638</v>
      </c>
      <c r="AK114" s="207">
        <f>$AK$74*V114*AP114</f>
        <v>1747.2</v>
      </c>
      <c r="AL114" s="207">
        <f>$AL$74*V114*AP114</f>
        <v>1856.4</v>
      </c>
      <c r="AM114" s="207">
        <f>$AM$74*V114*AP114</f>
        <v>1965.6000000000001</v>
      </c>
      <c r="AN114" s="207">
        <f>$AN$74*V114*AP114</f>
        <v>2074.8000000000002</v>
      </c>
      <c r="AO114" s="207">
        <f>$AO$74*V114*AP114</f>
        <v>2184</v>
      </c>
      <c r="AP114" s="189">
        <v>1.3</v>
      </c>
    </row>
    <row r="115" spans="1:42" x14ac:dyDescent="0.15">
      <c r="A115" s="208">
        <v>1050</v>
      </c>
      <c r="B115" s="209">
        <f t="shared" si="27"/>
        <v>1385</v>
      </c>
      <c r="C115" s="209">
        <f t="shared" si="29"/>
        <v>1385</v>
      </c>
      <c r="D115" s="209">
        <f t="shared" si="31"/>
        <v>1581</v>
      </c>
      <c r="E115" s="209">
        <f t="shared" si="33"/>
        <v>1789</v>
      </c>
      <c r="F115" s="209">
        <f t="shared" si="4"/>
        <v>1989</v>
      </c>
      <c r="G115" s="209">
        <f t="shared" si="5"/>
        <v>2255</v>
      </c>
      <c r="H115" s="209">
        <f t="shared" si="7"/>
        <v>2538</v>
      </c>
      <c r="I115" s="209">
        <f t="shared" si="9"/>
        <v>2804</v>
      </c>
      <c r="J115" s="209">
        <f t="shared" si="11"/>
        <v>3032</v>
      </c>
      <c r="K115" s="209">
        <f t="shared" si="13"/>
        <v>3335</v>
      </c>
      <c r="L115" s="209">
        <f t="shared" si="15"/>
        <v>3647</v>
      </c>
      <c r="M115" s="209">
        <f t="shared" si="17"/>
        <v>3959</v>
      </c>
      <c r="N115" s="209">
        <f t="shared" si="19"/>
        <v>4263</v>
      </c>
      <c r="O115" s="209">
        <f t="shared" si="21"/>
        <v>4568</v>
      </c>
      <c r="P115" s="209">
        <f t="shared" si="23"/>
        <v>4872</v>
      </c>
      <c r="Q115" s="209">
        <f t="shared" si="25"/>
        <v>5177</v>
      </c>
      <c r="R115" s="209">
        <f t="shared" si="25"/>
        <v>5481</v>
      </c>
      <c r="S115" s="209">
        <f t="shared" si="25"/>
        <v>5786</v>
      </c>
      <c r="T115" s="210">
        <f t="shared" si="25"/>
        <v>6090</v>
      </c>
      <c r="V115" s="203">
        <v>1050</v>
      </c>
      <c r="W115" s="207">
        <f t="shared" ref="W115:AO115" si="34">W114+B185</f>
        <v>955</v>
      </c>
      <c r="X115" s="214">
        <f t="shared" si="34"/>
        <v>955</v>
      </c>
      <c r="Y115" s="214">
        <f t="shared" si="34"/>
        <v>1090</v>
      </c>
      <c r="Z115" s="214">
        <f t="shared" si="34"/>
        <v>1234</v>
      </c>
      <c r="AA115" s="214">
        <f t="shared" si="34"/>
        <v>1372</v>
      </c>
      <c r="AB115" s="214">
        <f t="shared" si="34"/>
        <v>1555</v>
      </c>
      <c r="AC115" s="214">
        <f t="shared" si="34"/>
        <v>1750</v>
      </c>
      <c r="AD115" s="214">
        <f t="shared" si="34"/>
        <v>1934</v>
      </c>
      <c r="AE115" s="214">
        <f t="shared" si="34"/>
        <v>2091</v>
      </c>
      <c r="AF115" s="214">
        <f t="shared" si="34"/>
        <v>2300</v>
      </c>
      <c r="AG115" s="214">
        <f t="shared" si="34"/>
        <v>2515</v>
      </c>
      <c r="AH115" s="207">
        <f t="shared" si="34"/>
        <v>2730</v>
      </c>
      <c r="AI115" s="207">
        <f t="shared" si="34"/>
        <v>2940</v>
      </c>
      <c r="AJ115" s="207">
        <f t="shared" si="34"/>
        <v>3150</v>
      </c>
      <c r="AK115" s="207">
        <f t="shared" si="34"/>
        <v>3360</v>
      </c>
      <c r="AL115" s="207">
        <f t="shared" si="34"/>
        <v>3570</v>
      </c>
      <c r="AM115" s="207">
        <f t="shared" si="34"/>
        <v>3780</v>
      </c>
      <c r="AN115" s="207">
        <f t="shared" si="34"/>
        <v>3990</v>
      </c>
      <c r="AO115" s="207">
        <f t="shared" si="34"/>
        <v>4200</v>
      </c>
      <c r="AP115" s="189">
        <f>AP114+U185</f>
        <v>2.5</v>
      </c>
    </row>
    <row r="116" spans="1:42" x14ac:dyDescent="0.15">
      <c r="A116" s="215" t="s">
        <v>20</v>
      </c>
      <c r="B116" s="212">
        <f t="shared" si="27"/>
        <v>741</v>
      </c>
      <c r="C116" s="212">
        <f t="shared" si="29"/>
        <v>741</v>
      </c>
      <c r="D116" s="212">
        <f t="shared" si="31"/>
        <v>835</v>
      </c>
      <c r="E116" s="212">
        <f t="shared" si="33"/>
        <v>919</v>
      </c>
      <c r="F116" s="212">
        <f t="shared" ref="F116:F133" si="35">ROUND(AA116*$T$76,0)</f>
        <v>1037</v>
      </c>
      <c r="G116" s="212">
        <f t="shared" si="5"/>
        <v>1161</v>
      </c>
      <c r="H116" s="212">
        <f t="shared" si="7"/>
        <v>1314</v>
      </c>
      <c r="I116" s="212">
        <f t="shared" si="9"/>
        <v>1456</v>
      </c>
      <c r="J116" s="212">
        <f t="shared" si="11"/>
        <v>1617</v>
      </c>
      <c r="K116" s="212">
        <f t="shared" si="13"/>
        <v>1773</v>
      </c>
      <c r="L116" s="212">
        <f t="shared" si="15"/>
        <v>1979</v>
      </c>
      <c r="M116" s="212">
        <f t="shared" si="17"/>
        <v>2140</v>
      </c>
      <c r="N116" s="212">
        <f t="shared" si="19"/>
        <v>2304</v>
      </c>
      <c r="O116" s="212">
        <f t="shared" si="21"/>
        <v>2469</v>
      </c>
      <c r="P116" s="212">
        <f t="shared" si="23"/>
        <v>2634</v>
      </c>
      <c r="Q116" s="212">
        <f t="shared" si="25"/>
        <v>2798</v>
      </c>
      <c r="R116" s="212">
        <f t="shared" si="25"/>
        <v>2963</v>
      </c>
      <c r="S116" s="212">
        <f t="shared" si="25"/>
        <v>3127</v>
      </c>
      <c r="T116" s="213">
        <f t="shared" si="25"/>
        <v>3292</v>
      </c>
      <c r="V116" s="203">
        <v>44</v>
      </c>
      <c r="W116" s="207">
        <v>511</v>
      </c>
      <c r="X116" s="214">
        <v>511</v>
      </c>
      <c r="Y116" s="214">
        <v>576</v>
      </c>
      <c r="Z116" s="214">
        <v>634</v>
      </c>
      <c r="AA116" s="214">
        <v>715</v>
      </c>
      <c r="AB116" s="214">
        <v>801</v>
      </c>
      <c r="AC116" s="214">
        <v>906</v>
      </c>
      <c r="AD116" s="214">
        <v>1004</v>
      </c>
      <c r="AE116" s="214">
        <v>1115</v>
      </c>
      <c r="AF116" s="214">
        <v>1223</v>
      </c>
      <c r="AG116" s="214">
        <v>1365</v>
      </c>
      <c r="AH116" s="207">
        <f>$AH$74*V116*AP116</f>
        <v>1475.76</v>
      </c>
      <c r="AI116" s="207">
        <f>$AI$74*V116*AP116</f>
        <v>1589.28</v>
      </c>
      <c r="AJ116" s="207">
        <f>$AJ$74*V116*AP116</f>
        <v>1702.8</v>
      </c>
      <c r="AK116" s="207">
        <f>$AK$74*V116*AP116</f>
        <v>1816.3200000000002</v>
      </c>
      <c r="AL116" s="207">
        <f>$AL$74*V116*AP116</f>
        <v>1929.8400000000001</v>
      </c>
      <c r="AM116" s="207">
        <f>$AM$74*V116*AP116</f>
        <v>2043.3600000000001</v>
      </c>
      <c r="AN116" s="207">
        <f>$AN$74*V116*AP116</f>
        <v>2156.88</v>
      </c>
      <c r="AO116" s="207">
        <f>$AO$74*V116*AP116</f>
        <v>2270.4</v>
      </c>
      <c r="AP116" s="189">
        <v>1.29</v>
      </c>
    </row>
    <row r="117" spans="1:42" x14ac:dyDescent="0.15">
      <c r="A117" s="208">
        <v>1100</v>
      </c>
      <c r="B117" s="209">
        <f t="shared" si="27"/>
        <v>1447</v>
      </c>
      <c r="C117" s="209">
        <f t="shared" si="29"/>
        <v>1447</v>
      </c>
      <c r="D117" s="209">
        <f t="shared" si="31"/>
        <v>1633</v>
      </c>
      <c r="E117" s="209">
        <f t="shared" si="33"/>
        <v>1868</v>
      </c>
      <c r="F117" s="209">
        <f t="shared" si="35"/>
        <v>2089</v>
      </c>
      <c r="G117" s="209">
        <f t="shared" si="5"/>
        <v>2355</v>
      </c>
      <c r="H117" s="209">
        <f t="shared" si="7"/>
        <v>2646</v>
      </c>
      <c r="I117" s="209">
        <f t="shared" si="9"/>
        <v>2928</v>
      </c>
      <c r="J117" s="209">
        <f t="shared" si="11"/>
        <v>3162</v>
      </c>
      <c r="K117" s="209">
        <f t="shared" si="13"/>
        <v>3473</v>
      </c>
      <c r="L117" s="209">
        <f t="shared" si="15"/>
        <v>3800</v>
      </c>
      <c r="M117" s="209">
        <f t="shared" si="17"/>
        <v>4114</v>
      </c>
      <c r="N117" s="209">
        <f t="shared" si="19"/>
        <v>4430</v>
      </c>
      <c r="O117" s="209">
        <f t="shared" si="21"/>
        <v>4747</v>
      </c>
      <c r="P117" s="209">
        <f t="shared" si="23"/>
        <v>5063</v>
      </c>
      <c r="Q117" s="209">
        <f t="shared" si="25"/>
        <v>5380</v>
      </c>
      <c r="R117" s="209">
        <f t="shared" si="25"/>
        <v>5696</v>
      </c>
      <c r="S117" s="209">
        <f t="shared" si="25"/>
        <v>6013</v>
      </c>
      <c r="T117" s="210">
        <f t="shared" si="25"/>
        <v>6329</v>
      </c>
      <c r="V117" s="203">
        <v>1100</v>
      </c>
      <c r="W117" s="207">
        <f t="shared" ref="W117:AO117" si="36">W116+B187</f>
        <v>998</v>
      </c>
      <c r="X117" s="214">
        <f t="shared" si="36"/>
        <v>998</v>
      </c>
      <c r="Y117" s="214">
        <f t="shared" si="36"/>
        <v>1126</v>
      </c>
      <c r="Z117" s="214">
        <f t="shared" si="36"/>
        <v>1288</v>
      </c>
      <c r="AA117" s="214">
        <f t="shared" si="36"/>
        <v>1441</v>
      </c>
      <c r="AB117" s="214">
        <f t="shared" si="36"/>
        <v>1624</v>
      </c>
      <c r="AC117" s="214">
        <f t="shared" si="36"/>
        <v>1825</v>
      </c>
      <c r="AD117" s="214">
        <f t="shared" si="36"/>
        <v>2019</v>
      </c>
      <c r="AE117" s="214">
        <f t="shared" si="36"/>
        <v>2181</v>
      </c>
      <c r="AF117" s="214">
        <f t="shared" si="36"/>
        <v>2395</v>
      </c>
      <c r="AG117" s="214">
        <f t="shared" si="36"/>
        <v>2621</v>
      </c>
      <c r="AH117" s="207">
        <f t="shared" si="36"/>
        <v>2837.12</v>
      </c>
      <c r="AI117" s="207">
        <f t="shared" si="36"/>
        <v>3055.3599999999997</v>
      </c>
      <c r="AJ117" s="207">
        <f t="shared" si="36"/>
        <v>3273.6</v>
      </c>
      <c r="AK117" s="207">
        <f t="shared" si="36"/>
        <v>3491.84</v>
      </c>
      <c r="AL117" s="207">
        <f t="shared" si="36"/>
        <v>3710.08</v>
      </c>
      <c r="AM117" s="207">
        <f t="shared" si="36"/>
        <v>3928.3199999999997</v>
      </c>
      <c r="AN117" s="207">
        <f t="shared" si="36"/>
        <v>4146.5599999999995</v>
      </c>
      <c r="AO117" s="207">
        <f t="shared" si="36"/>
        <v>4364.8</v>
      </c>
      <c r="AP117" s="189">
        <f>AP116+U187</f>
        <v>2.48</v>
      </c>
    </row>
    <row r="118" spans="1:42" x14ac:dyDescent="0.15">
      <c r="A118" s="215" t="s">
        <v>21</v>
      </c>
      <c r="B118" s="212">
        <f t="shared" si="27"/>
        <v>767</v>
      </c>
      <c r="C118" s="212">
        <f t="shared" si="29"/>
        <v>767</v>
      </c>
      <c r="D118" s="212">
        <f t="shared" si="31"/>
        <v>867</v>
      </c>
      <c r="E118" s="212">
        <f t="shared" si="33"/>
        <v>956</v>
      </c>
      <c r="F118" s="212">
        <f t="shared" si="35"/>
        <v>1077</v>
      </c>
      <c r="G118" s="212">
        <f t="shared" si="5"/>
        <v>1205</v>
      </c>
      <c r="H118" s="212">
        <f t="shared" si="7"/>
        <v>1364</v>
      </c>
      <c r="I118" s="212">
        <f t="shared" si="9"/>
        <v>1511</v>
      </c>
      <c r="J118" s="212">
        <f t="shared" si="11"/>
        <v>1679</v>
      </c>
      <c r="K118" s="212">
        <f t="shared" si="13"/>
        <v>1839</v>
      </c>
      <c r="L118" s="212">
        <f t="shared" si="15"/>
        <v>2050</v>
      </c>
      <c r="M118" s="212">
        <f t="shared" si="17"/>
        <v>2220</v>
      </c>
      <c r="N118" s="212">
        <f t="shared" si="19"/>
        <v>2391</v>
      </c>
      <c r="O118" s="212">
        <f t="shared" si="21"/>
        <v>2561</v>
      </c>
      <c r="P118" s="212">
        <f t="shared" si="23"/>
        <v>2732</v>
      </c>
      <c r="Q118" s="212">
        <f t="shared" si="25"/>
        <v>2903</v>
      </c>
      <c r="R118" s="212">
        <f t="shared" si="25"/>
        <v>3074</v>
      </c>
      <c r="S118" s="212">
        <f t="shared" si="25"/>
        <v>3244</v>
      </c>
      <c r="T118" s="213">
        <f t="shared" si="25"/>
        <v>3415</v>
      </c>
      <c r="V118" s="203">
        <v>46</v>
      </c>
      <c r="W118" s="207">
        <v>529</v>
      </c>
      <c r="X118" s="214">
        <v>529</v>
      </c>
      <c r="Y118" s="214">
        <v>598</v>
      </c>
      <c r="Z118" s="214">
        <v>659</v>
      </c>
      <c r="AA118" s="214">
        <v>743</v>
      </c>
      <c r="AB118" s="214">
        <v>831</v>
      </c>
      <c r="AC118" s="214">
        <v>941</v>
      </c>
      <c r="AD118" s="214">
        <v>1042</v>
      </c>
      <c r="AE118" s="214">
        <v>1158</v>
      </c>
      <c r="AF118" s="214">
        <v>1268</v>
      </c>
      <c r="AG118" s="214">
        <v>1414</v>
      </c>
      <c r="AH118" s="207">
        <f>$AH$74*V118*AP118</f>
        <v>1530.88</v>
      </c>
      <c r="AI118" s="207">
        <f>$AI$74*V118*AP118</f>
        <v>1648.64</v>
      </c>
      <c r="AJ118" s="207">
        <f>$AJ$74*V118*AP118</f>
        <v>1766.4</v>
      </c>
      <c r="AK118" s="207">
        <f>$AK$74*V118*AP118</f>
        <v>1884.16</v>
      </c>
      <c r="AL118" s="207">
        <f>$AL$74*V118*AP118</f>
        <v>2001.92</v>
      </c>
      <c r="AM118" s="207">
        <f>$AM$74*V118*AP118</f>
        <v>2119.6799999999998</v>
      </c>
      <c r="AN118" s="207">
        <f>$AN$74*V118*AP118</f>
        <v>2237.44</v>
      </c>
      <c r="AO118" s="207">
        <f>$AO$74*V118*AP118</f>
        <v>2355.2000000000003</v>
      </c>
      <c r="AP118" s="189">
        <v>1.28</v>
      </c>
    </row>
    <row r="119" spans="1:42" x14ac:dyDescent="0.15">
      <c r="A119" s="208">
        <v>1150</v>
      </c>
      <c r="B119" s="209">
        <f t="shared" si="27"/>
        <v>1502</v>
      </c>
      <c r="C119" s="209">
        <f t="shared" si="29"/>
        <v>1502</v>
      </c>
      <c r="D119" s="209">
        <f t="shared" si="31"/>
        <v>1701</v>
      </c>
      <c r="E119" s="209">
        <f t="shared" si="33"/>
        <v>1931</v>
      </c>
      <c r="F119" s="209">
        <f t="shared" si="35"/>
        <v>2178</v>
      </c>
      <c r="G119" s="209">
        <f t="shared" si="5"/>
        <v>2449</v>
      </c>
      <c r="H119" s="209">
        <f t="shared" si="7"/>
        <v>2756</v>
      </c>
      <c r="I119" s="209">
        <f t="shared" si="9"/>
        <v>3046</v>
      </c>
      <c r="J119" s="209">
        <f t="shared" si="11"/>
        <v>3293</v>
      </c>
      <c r="K119" s="209">
        <f t="shared" si="13"/>
        <v>3609</v>
      </c>
      <c r="L119" s="209">
        <f t="shared" si="15"/>
        <v>3947</v>
      </c>
      <c r="M119" s="209">
        <f t="shared" si="17"/>
        <v>4266</v>
      </c>
      <c r="N119" s="209">
        <f t="shared" si="19"/>
        <v>4594</v>
      </c>
      <c r="O119" s="209">
        <f t="shared" si="21"/>
        <v>4922</v>
      </c>
      <c r="P119" s="209">
        <f t="shared" si="23"/>
        <v>5251</v>
      </c>
      <c r="Q119" s="209">
        <f t="shared" si="25"/>
        <v>5579</v>
      </c>
      <c r="R119" s="209">
        <f t="shared" si="25"/>
        <v>5907</v>
      </c>
      <c r="S119" s="209">
        <f t="shared" si="25"/>
        <v>6235</v>
      </c>
      <c r="T119" s="210">
        <f t="shared" si="25"/>
        <v>6563</v>
      </c>
      <c r="V119" s="203">
        <v>1150</v>
      </c>
      <c r="W119" s="207">
        <f t="shared" ref="W119:AO119" si="37">W118+B189</f>
        <v>1036</v>
      </c>
      <c r="X119" s="214">
        <f t="shared" si="37"/>
        <v>1036</v>
      </c>
      <c r="Y119" s="214">
        <f t="shared" si="37"/>
        <v>1173</v>
      </c>
      <c r="Z119" s="214">
        <f t="shared" si="37"/>
        <v>1332</v>
      </c>
      <c r="AA119" s="214">
        <f t="shared" si="37"/>
        <v>1502</v>
      </c>
      <c r="AB119" s="214">
        <f t="shared" si="37"/>
        <v>1689</v>
      </c>
      <c r="AC119" s="214">
        <f t="shared" si="37"/>
        <v>1901</v>
      </c>
      <c r="AD119" s="214">
        <f t="shared" si="37"/>
        <v>2101</v>
      </c>
      <c r="AE119" s="214">
        <f t="shared" si="37"/>
        <v>2271</v>
      </c>
      <c r="AF119" s="214">
        <f t="shared" si="37"/>
        <v>2489</v>
      </c>
      <c r="AG119" s="214">
        <f t="shared" si="37"/>
        <v>2722</v>
      </c>
      <c r="AH119" s="207">
        <f t="shared" si="37"/>
        <v>2942.16</v>
      </c>
      <c r="AI119" s="207">
        <f t="shared" si="37"/>
        <v>3168.48</v>
      </c>
      <c r="AJ119" s="207">
        <f t="shared" si="37"/>
        <v>3394.8</v>
      </c>
      <c r="AK119" s="207">
        <f t="shared" si="37"/>
        <v>3621.12</v>
      </c>
      <c r="AL119" s="207">
        <f t="shared" si="37"/>
        <v>3847.44</v>
      </c>
      <c r="AM119" s="207">
        <f t="shared" si="37"/>
        <v>4073.7599999999998</v>
      </c>
      <c r="AN119" s="207">
        <f t="shared" si="37"/>
        <v>4300.08</v>
      </c>
      <c r="AO119" s="207">
        <f t="shared" si="37"/>
        <v>4526.3999999999996</v>
      </c>
      <c r="AP119" s="189">
        <f>AP118+U189</f>
        <v>2.46</v>
      </c>
    </row>
    <row r="120" spans="1:42" x14ac:dyDescent="0.15">
      <c r="A120" s="215" t="s">
        <v>22</v>
      </c>
      <c r="B120" s="212">
        <f t="shared" si="27"/>
        <v>798</v>
      </c>
      <c r="C120" s="212">
        <f t="shared" si="29"/>
        <v>798</v>
      </c>
      <c r="D120" s="212">
        <f t="shared" si="31"/>
        <v>900</v>
      </c>
      <c r="E120" s="212">
        <f t="shared" si="33"/>
        <v>992</v>
      </c>
      <c r="F120" s="212">
        <f t="shared" si="35"/>
        <v>1117</v>
      </c>
      <c r="G120" s="212">
        <f t="shared" si="5"/>
        <v>1264</v>
      </c>
      <c r="H120" s="212">
        <f t="shared" si="7"/>
        <v>1415</v>
      </c>
      <c r="I120" s="212">
        <f t="shared" si="9"/>
        <v>1591</v>
      </c>
      <c r="J120" s="212">
        <f t="shared" si="11"/>
        <v>1768</v>
      </c>
      <c r="K120" s="212">
        <f t="shared" si="13"/>
        <v>1944</v>
      </c>
      <c r="L120" s="212">
        <f t="shared" si="15"/>
        <v>2126</v>
      </c>
      <c r="M120" s="212">
        <f t="shared" si="17"/>
        <v>2298</v>
      </c>
      <c r="N120" s="212">
        <f t="shared" si="19"/>
        <v>2475</v>
      </c>
      <c r="O120" s="212">
        <f t="shared" si="21"/>
        <v>2652</v>
      </c>
      <c r="P120" s="212">
        <f t="shared" si="23"/>
        <v>2829</v>
      </c>
      <c r="Q120" s="212">
        <f t="shared" si="25"/>
        <v>3005</v>
      </c>
      <c r="R120" s="212">
        <f t="shared" si="25"/>
        <v>3182</v>
      </c>
      <c r="S120" s="212">
        <f t="shared" si="25"/>
        <v>3359</v>
      </c>
      <c r="T120" s="213">
        <f t="shared" si="25"/>
        <v>3536</v>
      </c>
      <c r="V120" s="203">
        <v>48</v>
      </c>
      <c r="W120" s="207">
        <v>550</v>
      </c>
      <c r="X120" s="214">
        <v>550</v>
      </c>
      <c r="Y120" s="214">
        <v>621</v>
      </c>
      <c r="Z120" s="214">
        <v>684</v>
      </c>
      <c r="AA120" s="214">
        <v>770</v>
      </c>
      <c r="AB120" s="214">
        <v>872</v>
      </c>
      <c r="AC120" s="214">
        <v>976</v>
      </c>
      <c r="AD120" s="214">
        <v>1097</v>
      </c>
      <c r="AE120" s="214">
        <v>1219</v>
      </c>
      <c r="AF120" s="214">
        <v>1341</v>
      </c>
      <c r="AG120" s="214">
        <v>1466</v>
      </c>
      <c r="AH120" s="207">
        <f>$AH$74*V120*AP120</f>
        <v>1584.96</v>
      </c>
      <c r="AI120" s="207">
        <f>$AI$74*V120*AP120</f>
        <v>1706.88</v>
      </c>
      <c r="AJ120" s="207">
        <f>$AJ$74*V120*AP120</f>
        <v>1828.8</v>
      </c>
      <c r="AK120" s="207">
        <f>$AK$74*V120*AP120</f>
        <v>1950.72</v>
      </c>
      <c r="AL120" s="207">
        <f>$AL$74*V120*AP120</f>
        <v>2072.64</v>
      </c>
      <c r="AM120" s="207">
        <f>$AM$74*V120*AP120</f>
        <v>2194.56</v>
      </c>
      <c r="AN120" s="207">
        <f>$AN$74*V120*AP120</f>
        <v>2316.48</v>
      </c>
      <c r="AO120" s="207">
        <f>$AO$74*V120*AP120</f>
        <v>2438.4</v>
      </c>
      <c r="AP120" s="189">
        <v>1.27</v>
      </c>
    </row>
    <row r="121" spans="1:42" ht="13" thickBot="1" x14ac:dyDescent="0.2">
      <c r="A121" s="204">
        <v>1200</v>
      </c>
      <c r="B121" s="216">
        <f t="shared" si="27"/>
        <v>1565</v>
      </c>
      <c r="C121" s="216">
        <f t="shared" si="29"/>
        <v>1565</v>
      </c>
      <c r="D121" s="216">
        <f t="shared" si="31"/>
        <v>1770</v>
      </c>
      <c r="E121" s="216">
        <f t="shared" si="33"/>
        <v>1984</v>
      </c>
      <c r="F121" s="216">
        <f t="shared" si="35"/>
        <v>2233</v>
      </c>
      <c r="G121" s="216">
        <f t="shared" si="5"/>
        <v>2529</v>
      </c>
      <c r="H121" s="216">
        <f t="shared" si="7"/>
        <v>2830</v>
      </c>
      <c r="I121" s="216">
        <f t="shared" si="9"/>
        <v>3181</v>
      </c>
      <c r="J121" s="216">
        <f t="shared" si="11"/>
        <v>3450</v>
      </c>
      <c r="K121" s="216">
        <f t="shared" si="13"/>
        <v>3787</v>
      </c>
      <c r="L121" s="216">
        <f t="shared" si="15"/>
        <v>4101</v>
      </c>
      <c r="M121" s="216">
        <f t="shared" si="17"/>
        <v>4434</v>
      </c>
      <c r="N121" s="216">
        <f t="shared" si="19"/>
        <v>4775</v>
      </c>
      <c r="O121" s="216">
        <f t="shared" si="21"/>
        <v>5116</v>
      </c>
      <c r="P121" s="216">
        <f t="shared" si="23"/>
        <v>5457</v>
      </c>
      <c r="Q121" s="216">
        <f t="shared" si="25"/>
        <v>5798</v>
      </c>
      <c r="R121" s="216">
        <f t="shared" si="25"/>
        <v>6139</v>
      </c>
      <c r="S121" s="216">
        <f t="shared" si="25"/>
        <v>6480</v>
      </c>
      <c r="T121" s="217">
        <f t="shared" si="25"/>
        <v>6821</v>
      </c>
      <c r="V121" s="203">
        <v>1200</v>
      </c>
      <c r="W121" s="207">
        <f t="shared" ref="W121:AO121" si="38">W120+B191</f>
        <v>1079</v>
      </c>
      <c r="X121" s="214">
        <f t="shared" si="38"/>
        <v>1079</v>
      </c>
      <c r="Y121" s="214">
        <f t="shared" si="38"/>
        <v>1221</v>
      </c>
      <c r="Z121" s="214">
        <f t="shared" si="38"/>
        <v>1368</v>
      </c>
      <c r="AA121" s="214">
        <f t="shared" si="38"/>
        <v>1540</v>
      </c>
      <c r="AB121" s="214">
        <f t="shared" si="38"/>
        <v>1744</v>
      </c>
      <c r="AC121" s="214">
        <f t="shared" si="38"/>
        <v>1952</v>
      </c>
      <c r="AD121" s="214">
        <f t="shared" si="38"/>
        <v>2194</v>
      </c>
      <c r="AE121" s="214">
        <f t="shared" si="38"/>
        <v>2379</v>
      </c>
      <c r="AF121" s="214">
        <f t="shared" si="38"/>
        <v>2612</v>
      </c>
      <c r="AG121" s="214">
        <f t="shared" si="38"/>
        <v>2828</v>
      </c>
      <c r="AH121" s="207">
        <f t="shared" si="38"/>
        <v>3057.6</v>
      </c>
      <c r="AI121" s="207">
        <f t="shared" si="38"/>
        <v>3292.8</v>
      </c>
      <c r="AJ121" s="207">
        <f t="shared" si="38"/>
        <v>3528</v>
      </c>
      <c r="AK121" s="207">
        <f t="shared" si="38"/>
        <v>3763.2</v>
      </c>
      <c r="AL121" s="207">
        <f t="shared" si="38"/>
        <v>3998.3999999999996</v>
      </c>
      <c r="AM121" s="207">
        <f t="shared" si="38"/>
        <v>4233.6000000000004</v>
      </c>
      <c r="AN121" s="207">
        <f t="shared" si="38"/>
        <v>4468.7999999999993</v>
      </c>
      <c r="AO121" s="207">
        <f t="shared" si="38"/>
        <v>4704</v>
      </c>
      <c r="AP121" s="189">
        <f>AP120+U191</f>
        <v>2.4500000000000002</v>
      </c>
    </row>
    <row r="122" spans="1:42" x14ac:dyDescent="0.15">
      <c r="A122" s="202" t="s">
        <v>130</v>
      </c>
      <c r="B122" s="205">
        <f t="shared" si="27"/>
        <v>798</v>
      </c>
      <c r="C122" s="205">
        <f t="shared" si="29"/>
        <v>831</v>
      </c>
      <c r="D122" s="205">
        <f t="shared" si="31"/>
        <v>940</v>
      </c>
      <c r="E122" s="205">
        <f t="shared" si="33"/>
        <v>1037</v>
      </c>
      <c r="F122" s="205">
        <f t="shared" si="35"/>
        <v>1166</v>
      </c>
      <c r="G122" s="205">
        <f t="shared" si="5"/>
        <v>1320</v>
      </c>
      <c r="H122" s="205">
        <f t="shared" si="7"/>
        <v>1473</v>
      </c>
      <c r="I122" s="205">
        <f t="shared" si="9"/>
        <v>1657</v>
      </c>
      <c r="J122" s="205">
        <f t="shared" si="11"/>
        <v>1842</v>
      </c>
      <c r="K122" s="205">
        <f t="shared" si="13"/>
        <v>2026</v>
      </c>
      <c r="L122" s="205">
        <f t="shared" si="15"/>
        <v>2210</v>
      </c>
      <c r="M122" s="205">
        <f t="shared" si="17"/>
        <v>2394</v>
      </c>
      <c r="N122" s="205">
        <f t="shared" si="19"/>
        <v>2578</v>
      </c>
      <c r="O122" s="205">
        <f t="shared" si="21"/>
        <v>2762</v>
      </c>
      <c r="P122" s="205">
        <f t="shared" si="23"/>
        <v>2946</v>
      </c>
      <c r="Q122" s="205">
        <f t="shared" si="25"/>
        <v>3131</v>
      </c>
      <c r="R122" s="205">
        <f t="shared" si="25"/>
        <v>3315</v>
      </c>
      <c r="S122" s="205">
        <f t="shared" si="25"/>
        <v>3499</v>
      </c>
      <c r="T122" s="206">
        <f t="shared" si="25"/>
        <v>3683</v>
      </c>
      <c r="V122" s="203">
        <v>50</v>
      </c>
      <c r="W122" s="207">
        <f t="shared" ref="W122:AO122" si="39">W74*$V$122*W134</f>
        <v>550</v>
      </c>
      <c r="X122" s="207">
        <f t="shared" si="39"/>
        <v>573</v>
      </c>
      <c r="Y122" s="207">
        <f t="shared" si="39"/>
        <v>648</v>
      </c>
      <c r="Z122" s="207">
        <f t="shared" si="39"/>
        <v>715</v>
      </c>
      <c r="AA122" s="207">
        <f t="shared" si="39"/>
        <v>804</v>
      </c>
      <c r="AB122" s="207">
        <f t="shared" si="39"/>
        <v>910</v>
      </c>
      <c r="AC122" s="207">
        <f t="shared" si="39"/>
        <v>1016</v>
      </c>
      <c r="AD122" s="207">
        <f t="shared" si="39"/>
        <v>1143</v>
      </c>
      <c r="AE122" s="207">
        <f t="shared" si="39"/>
        <v>1270</v>
      </c>
      <c r="AF122" s="207">
        <f t="shared" si="39"/>
        <v>1397</v>
      </c>
      <c r="AG122" s="207">
        <f t="shared" si="39"/>
        <v>1524</v>
      </c>
      <c r="AH122" s="207">
        <f t="shared" si="39"/>
        <v>1651</v>
      </c>
      <c r="AI122" s="207">
        <f t="shared" si="39"/>
        <v>1778</v>
      </c>
      <c r="AJ122" s="207">
        <f t="shared" si="39"/>
        <v>1905</v>
      </c>
      <c r="AK122" s="207">
        <f t="shared" si="39"/>
        <v>2032</v>
      </c>
      <c r="AL122" s="207">
        <f t="shared" si="39"/>
        <v>2159</v>
      </c>
      <c r="AM122" s="207">
        <f t="shared" si="39"/>
        <v>2286</v>
      </c>
      <c r="AN122" s="207">
        <f t="shared" si="39"/>
        <v>2413</v>
      </c>
      <c r="AO122" s="207">
        <f t="shared" si="39"/>
        <v>2540</v>
      </c>
      <c r="AP122" s="189">
        <v>1.27</v>
      </c>
    </row>
    <row r="123" spans="1:42" x14ac:dyDescent="0.15">
      <c r="A123" s="208">
        <v>1250</v>
      </c>
      <c r="B123" s="209">
        <f t="shared" si="27"/>
        <v>1566</v>
      </c>
      <c r="C123" s="209">
        <f t="shared" si="29"/>
        <v>1631</v>
      </c>
      <c r="D123" s="209">
        <f t="shared" si="31"/>
        <v>1844</v>
      </c>
      <c r="E123" s="209">
        <f t="shared" si="33"/>
        <v>2074</v>
      </c>
      <c r="F123" s="209">
        <f t="shared" si="35"/>
        <v>2332</v>
      </c>
      <c r="G123" s="209">
        <f t="shared" si="5"/>
        <v>2639</v>
      </c>
      <c r="H123" s="209">
        <f t="shared" si="7"/>
        <v>2946</v>
      </c>
      <c r="I123" s="209">
        <f t="shared" si="9"/>
        <v>3315</v>
      </c>
      <c r="J123" s="209">
        <f t="shared" si="11"/>
        <v>3596</v>
      </c>
      <c r="K123" s="209">
        <f t="shared" si="13"/>
        <v>3940</v>
      </c>
      <c r="L123" s="209">
        <f t="shared" si="15"/>
        <v>4263</v>
      </c>
      <c r="M123" s="209">
        <f t="shared" si="17"/>
        <v>4618</v>
      </c>
      <c r="N123" s="209">
        <f t="shared" si="19"/>
        <v>4974</v>
      </c>
      <c r="O123" s="209">
        <f t="shared" si="21"/>
        <v>5329</v>
      </c>
      <c r="P123" s="209">
        <f t="shared" si="23"/>
        <v>5684</v>
      </c>
      <c r="Q123" s="209">
        <f t="shared" si="25"/>
        <v>6039</v>
      </c>
      <c r="R123" s="209">
        <f t="shared" si="25"/>
        <v>6395</v>
      </c>
      <c r="S123" s="209">
        <f t="shared" si="25"/>
        <v>6750</v>
      </c>
      <c r="T123" s="210">
        <f t="shared" si="25"/>
        <v>7105</v>
      </c>
      <c r="V123" s="203">
        <v>1250</v>
      </c>
      <c r="W123" s="207">
        <f t="shared" ref="W123:AO123" si="40">W122+B193</f>
        <v>1080</v>
      </c>
      <c r="X123" s="207">
        <f t="shared" si="40"/>
        <v>1125</v>
      </c>
      <c r="Y123" s="207">
        <f t="shared" si="40"/>
        <v>1272</v>
      </c>
      <c r="Z123" s="207">
        <f t="shared" si="40"/>
        <v>1430</v>
      </c>
      <c r="AA123" s="207">
        <f t="shared" si="40"/>
        <v>1608</v>
      </c>
      <c r="AB123" s="207">
        <f t="shared" si="40"/>
        <v>1820</v>
      </c>
      <c r="AC123" s="207">
        <f t="shared" si="40"/>
        <v>2032</v>
      </c>
      <c r="AD123" s="207">
        <f t="shared" si="40"/>
        <v>2286</v>
      </c>
      <c r="AE123" s="207">
        <f t="shared" si="40"/>
        <v>2480</v>
      </c>
      <c r="AF123" s="207">
        <f t="shared" si="40"/>
        <v>2717</v>
      </c>
      <c r="AG123" s="207">
        <f t="shared" si="40"/>
        <v>2940</v>
      </c>
      <c r="AH123" s="207">
        <f t="shared" si="40"/>
        <v>3185</v>
      </c>
      <c r="AI123" s="207">
        <f t="shared" si="40"/>
        <v>3430</v>
      </c>
      <c r="AJ123" s="207">
        <f t="shared" si="40"/>
        <v>3675</v>
      </c>
      <c r="AK123" s="207">
        <f t="shared" si="40"/>
        <v>3920</v>
      </c>
      <c r="AL123" s="207">
        <f t="shared" si="40"/>
        <v>4165</v>
      </c>
      <c r="AM123" s="207">
        <f t="shared" si="40"/>
        <v>4410</v>
      </c>
      <c r="AN123" s="207">
        <f t="shared" si="40"/>
        <v>4655</v>
      </c>
      <c r="AO123" s="207">
        <f t="shared" si="40"/>
        <v>4900</v>
      </c>
      <c r="AP123" s="189">
        <f>AP122+U193</f>
        <v>2.4500000000000002</v>
      </c>
    </row>
    <row r="124" spans="1:42" x14ac:dyDescent="0.15">
      <c r="A124" s="215" t="s">
        <v>131</v>
      </c>
      <c r="B124" s="212">
        <f t="shared" si="27"/>
        <v>829</v>
      </c>
      <c r="C124" s="212">
        <f t="shared" si="29"/>
        <v>864</v>
      </c>
      <c r="D124" s="212">
        <f t="shared" si="31"/>
        <v>977</v>
      </c>
      <c r="E124" s="212">
        <f t="shared" si="33"/>
        <v>1078</v>
      </c>
      <c r="F124" s="212">
        <f t="shared" si="35"/>
        <v>1212</v>
      </c>
      <c r="G124" s="212">
        <f t="shared" si="5"/>
        <v>1372</v>
      </c>
      <c r="H124" s="212">
        <f t="shared" si="7"/>
        <v>1532</v>
      </c>
      <c r="I124" s="212">
        <f t="shared" si="9"/>
        <v>1724</v>
      </c>
      <c r="J124" s="212">
        <f t="shared" si="11"/>
        <v>1915</v>
      </c>
      <c r="K124" s="212">
        <f t="shared" si="13"/>
        <v>2107</v>
      </c>
      <c r="L124" s="212">
        <f t="shared" si="15"/>
        <v>2298</v>
      </c>
      <c r="M124" s="212">
        <f t="shared" si="17"/>
        <v>2490</v>
      </c>
      <c r="N124" s="212">
        <f t="shared" si="19"/>
        <v>2681</v>
      </c>
      <c r="O124" s="212">
        <f t="shared" si="21"/>
        <v>2873</v>
      </c>
      <c r="P124" s="212">
        <f t="shared" si="23"/>
        <v>3064</v>
      </c>
      <c r="Q124" s="212">
        <f t="shared" si="25"/>
        <v>3256</v>
      </c>
      <c r="R124" s="212">
        <f t="shared" si="25"/>
        <v>3447</v>
      </c>
      <c r="S124" s="212">
        <f t="shared" si="25"/>
        <v>3639</v>
      </c>
      <c r="T124" s="213">
        <f t="shared" si="25"/>
        <v>3830</v>
      </c>
      <c r="V124" s="203">
        <v>52</v>
      </c>
      <c r="W124" s="207">
        <f t="shared" ref="W124:AO124" si="41">W74*$V$124*W134</f>
        <v>572</v>
      </c>
      <c r="X124" s="207">
        <f t="shared" si="41"/>
        <v>595.91999999999996</v>
      </c>
      <c r="Y124" s="207">
        <f t="shared" si="41"/>
        <v>673.92000000000007</v>
      </c>
      <c r="Z124" s="207">
        <f t="shared" si="41"/>
        <v>743.6</v>
      </c>
      <c r="AA124" s="207">
        <f t="shared" si="41"/>
        <v>836.16000000000008</v>
      </c>
      <c r="AB124" s="207">
        <f t="shared" si="41"/>
        <v>946.4</v>
      </c>
      <c r="AC124" s="207">
        <f t="shared" si="41"/>
        <v>1056.6400000000001</v>
      </c>
      <c r="AD124" s="207">
        <f t="shared" si="41"/>
        <v>1188.72</v>
      </c>
      <c r="AE124" s="207">
        <f t="shared" si="41"/>
        <v>1320.8</v>
      </c>
      <c r="AF124" s="207">
        <f t="shared" si="41"/>
        <v>1452.88</v>
      </c>
      <c r="AG124" s="207">
        <f t="shared" si="41"/>
        <v>1584.96</v>
      </c>
      <c r="AH124" s="207">
        <f t="shared" si="41"/>
        <v>1717.04</v>
      </c>
      <c r="AI124" s="207">
        <f t="shared" si="41"/>
        <v>1849.1200000000001</v>
      </c>
      <c r="AJ124" s="207">
        <f t="shared" si="41"/>
        <v>1981.2</v>
      </c>
      <c r="AK124" s="207">
        <f t="shared" si="41"/>
        <v>2113.2800000000002</v>
      </c>
      <c r="AL124" s="207">
        <f t="shared" si="41"/>
        <v>2245.36</v>
      </c>
      <c r="AM124" s="207">
        <f t="shared" si="41"/>
        <v>2377.44</v>
      </c>
      <c r="AN124" s="207">
        <f t="shared" si="41"/>
        <v>2509.52</v>
      </c>
      <c r="AO124" s="207">
        <f t="shared" si="41"/>
        <v>2641.6</v>
      </c>
      <c r="AP124" s="189">
        <v>1.27</v>
      </c>
    </row>
    <row r="125" spans="1:42" x14ac:dyDescent="0.15">
      <c r="A125" s="208">
        <v>1300</v>
      </c>
      <c r="B125" s="209">
        <f t="shared" si="27"/>
        <v>1629</v>
      </c>
      <c r="C125" s="209">
        <f t="shared" si="29"/>
        <v>1697</v>
      </c>
      <c r="D125" s="209">
        <f t="shared" si="31"/>
        <v>1918</v>
      </c>
      <c r="E125" s="209">
        <f t="shared" si="33"/>
        <v>2156</v>
      </c>
      <c r="F125" s="209">
        <f t="shared" si="35"/>
        <v>2425</v>
      </c>
      <c r="G125" s="209">
        <f t="shared" si="5"/>
        <v>2745</v>
      </c>
      <c r="H125" s="209">
        <f t="shared" si="7"/>
        <v>3064</v>
      </c>
      <c r="I125" s="209">
        <f t="shared" si="9"/>
        <v>3447</v>
      </c>
      <c r="J125" s="209">
        <f t="shared" si="11"/>
        <v>3740</v>
      </c>
      <c r="K125" s="209">
        <f t="shared" si="13"/>
        <v>4097</v>
      </c>
      <c r="L125" s="209">
        <f t="shared" si="15"/>
        <v>4434</v>
      </c>
      <c r="M125" s="209">
        <f t="shared" si="17"/>
        <v>4803</v>
      </c>
      <c r="N125" s="209">
        <f t="shared" si="19"/>
        <v>5172</v>
      </c>
      <c r="O125" s="209">
        <f t="shared" si="21"/>
        <v>5542</v>
      </c>
      <c r="P125" s="209">
        <f t="shared" si="23"/>
        <v>5911</v>
      </c>
      <c r="Q125" s="209">
        <f t="shared" si="25"/>
        <v>6281</v>
      </c>
      <c r="R125" s="209">
        <f t="shared" si="25"/>
        <v>6650</v>
      </c>
      <c r="S125" s="209">
        <f t="shared" si="25"/>
        <v>7020</v>
      </c>
      <c r="T125" s="210">
        <f t="shared" si="25"/>
        <v>7389</v>
      </c>
      <c r="V125" s="203">
        <v>1300</v>
      </c>
      <c r="W125" s="207">
        <f t="shared" ref="W125:AO125" si="42">W124+B195</f>
        <v>1123.1999999999998</v>
      </c>
      <c r="X125" s="207">
        <f t="shared" si="42"/>
        <v>1170</v>
      </c>
      <c r="Y125" s="207">
        <f t="shared" si="42"/>
        <v>1322.88</v>
      </c>
      <c r="Z125" s="207">
        <f t="shared" si="42"/>
        <v>1487.2</v>
      </c>
      <c r="AA125" s="207">
        <f t="shared" si="42"/>
        <v>1672.3200000000002</v>
      </c>
      <c r="AB125" s="207">
        <f t="shared" si="42"/>
        <v>1892.8</v>
      </c>
      <c r="AC125" s="207">
        <f t="shared" si="42"/>
        <v>2113.2800000000002</v>
      </c>
      <c r="AD125" s="207">
        <f t="shared" si="42"/>
        <v>2377.44</v>
      </c>
      <c r="AE125" s="207">
        <f t="shared" si="42"/>
        <v>2579.1999999999998</v>
      </c>
      <c r="AF125" s="207">
        <f t="shared" si="42"/>
        <v>2825.6800000000003</v>
      </c>
      <c r="AG125" s="207">
        <f t="shared" si="42"/>
        <v>3057.6</v>
      </c>
      <c r="AH125" s="207">
        <f t="shared" si="42"/>
        <v>3312.3999999999996</v>
      </c>
      <c r="AI125" s="207">
        <f t="shared" si="42"/>
        <v>3567.2</v>
      </c>
      <c r="AJ125" s="207">
        <f t="shared" si="42"/>
        <v>3822</v>
      </c>
      <c r="AK125" s="207">
        <f t="shared" si="42"/>
        <v>4076.8</v>
      </c>
      <c r="AL125" s="207">
        <f t="shared" si="42"/>
        <v>4331.6000000000004</v>
      </c>
      <c r="AM125" s="207">
        <f t="shared" si="42"/>
        <v>4586.3999999999996</v>
      </c>
      <c r="AN125" s="207">
        <f t="shared" si="42"/>
        <v>4841.2</v>
      </c>
      <c r="AO125" s="207">
        <f t="shared" si="42"/>
        <v>5096</v>
      </c>
      <c r="AP125" s="189">
        <f>AP124+U195</f>
        <v>2.4500000000000002</v>
      </c>
    </row>
    <row r="126" spans="1:42" x14ac:dyDescent="0.15">
      <c r="A126" s="215" t="s">
        <v>132</v>
      </c>
      <c r="B126" s="212">
        <f t="shared" si="27"/>
        <v>861</v>
      </c>
      <c r="C126" s="212">
        <f t="shared" si="29"/>
        <v>897</v>
      </c>
      <c r="D126" s="212">
        <f t="shared" si="31"/>
        <v>1015</v>
      </c>
      <c r="E126" s="212">
        <f t="shared" si="33"/>
        <v>1120</v>
      </c>
      <c r="F126" s="212">
        <f t="shared" si="35"/>
        <v>1259</v>
      </c>
      <c r="G126" s="212">
        <f t="shared" si="5"/>
        <v>1425</v>
      </c>
      <c r="H126" s="212">
        <f t="shared" si="7"/>
        <v>1591</v>
      </c>
      <c r="I126" s="212">
        <f t="shared" si="9"/>
        <v>1790</v>
      </c>
      <c r="J126" s="212">
        <f t="shared" si="11"/>
        <v>1989</v>
      </c>
      <c r="K126" s="212">
        <f t="shared" si="13"/>
        <v>2188</v>
      </c>
      <c r="L126" s="212">
        <f t="shared" si="15"/>
        <v>2387</v>
      </c>
      <c r="M126" s="212">
        <f t="shared" si="17"/>
        <v>2585</v>
      </c>
      <c r="N126" s="212">
        <f t="shared" si="19"/>
        <v>2784</v>
      </c>
      <c r="O126" s="212">
        <f t="shared" si="21"/>
        <v>2983</v>
      </c>
      <c r="P126" s="212">
        <f t="shared" si="23"/>
        <v>3182</v>
      </c>
      <c r="Q126" s="212">
        <f t="shared" si="25"/>
        <v>3381</v>
      </c>
      <c r="R126" s="212">
        <f t="shared" si="25"/>
        <v>3580</v>
      </c>
      <c r="S126" s="212">
        <f t="shared" si="25"/>
        <v>3779</v>
      </c>
      <c r="T126" s="213">
        <f t="shared" si="25"/>
        <v>3978</v>
      </c>
      <c r="V126" s="203">
        <v>54</v>
      </c>
      <c r="W126" s="207">
        <f t="shared" ref="W126:AO126" si="43">W74*$V$126*W134</f>
        <v>594</v>
      </c>
      <c r="X126" s="207">
        <f t="shared" si="43"/>
        <v>618.83999999999992</v>
      </c>
      <c r="Y126" s="207">
        <f t="shared" si="43"/>
        <v>699.84</v>
      </c>
      <c r="Z126" s="207">
        <f t="shared" si="43"/>
        <v>772.19999999999993</v>
      </c>
      <c r="AA126" s="207">
        <f t="shared" si="43"/>
        <v>868.32</v>
      </c>
      <c r="AB126" s="207">
        <f t="shared" si="43"/>
        <v>982.80000000000007</v>
      </c>
      <c r="AC126" s="207">
        <f t="shared" si="43"/>
        <v>1097.28</v>
      </c>
      <c r="AD126" s="207">
        <f t="shared" si="43"/>
        <v>1234.44</v>
      </c>
      <c r="AE126" s="207">
        <f t="shared" si="43"/>
        <v>1371.6</v>
      </c>
      <c r="AF126" s="207">
        <f t="shared" si="43"/>
        <v>1508.76</v>
      </c>
      <c r="AG126" s="207">
        <f t="shared" si="43"/>
        <v>1645.92</v>
      </c>
      <c r="AH126" s="207">
        <f t="shared" si="43"/>
        <v>1783.08</v>
      </c>
      <c r="AI126" s="207">
        <f t="shared" si="43"/>
        <v>1920.24</v>
      </c>
      <c r="AJ126" s="207">
        <f t="shared" si="43"/>
        <v>2057.4</v>
      </c>
      <c r="AK126" s="207">
        <f t="shared" si="43"/>
        <v>2194.56</v>
      </c>
      <c r="AL126" s="207">
        <f t="shared" si="43"/>
        <v>2331.7200000000003</v>
      </c>
      <c r="AM126" s="207">
        <f t="shared" si="43"/>
        <v>2468.88</v>
      </c>
      <c r="AN126" s="207">
        <f t="shared" si="43"/>
        <v>2606.04</v>
      </c>
      <c r="AO126" s="207">
        <f t="shared" si="43"/>
        <v>2743.2</v>
      </c>
      <c r="AP126" s="189">
        <v>1.27</v>
      </c>
    </row>
    <row r="127" spans="1:42" x14ac:dyDescent="0.15">
      <c r="A127" s="208">
        <v>1350</v>
      </c>
      <c r="B127" s="209">
        <f t="shared" si="27"/>
        <v>1691</v>
      </c>
      <c r="C127" s="209">
        <f t="shared" si="29"/>
        <v>1762</v>
      </c>
      <c r="D127" s="209">
        <f t="shared" si="31"/>
        <v>1992</v>
      </c>
      <c r="E127" s="209">
        <f t="shared" si="33"/>
        <v>2239</v>
      </c>
      <c r="F127" s="209">
        <f t="shared" si="35"/>
        <v>2518</v>
      </c>
      <c r="G127" s="209">
        <f t="shared" si="5"/>
        <v>2850</v>
      </c>
      <c r="H127" s="209">
        <f t="shared" si="7"/>
        <v>3182</v>
      </c>
      <c r="I127" s="209">
        <f t="shared" si="9"/>
        <v>3580</v>
      </c>
      <c r="J127" s="209">
        <f t="shared" si="11"/>
        <v>3884</v>
      </c>
      <c r="K127" s="209">
        <f t="shared" si="13"/>
        <v>4255</v>
      </c>
      <c r="L127" s="209">
        <f t="shared" si="15"/>
        <v>4604</v>
      </c>
      <c r="M127" s="209">
        <f t="shared" si="17"/>
        <v>4988</v>
      </c>
      <c r="N127" s="209">
        <f t="shared" si="19"/>
        <v>5371</v>
      </c>
      <c r="O127" s="209">
        <f t="shared" si="21"/>
        <v>5755</v>
      </c>
      <c r="P127" s="209">
        <f t="shared" si="23"/>
        <v>6139</v>
      </c>
      <c r="Q127" s="209">
        <f t="shared" si="25"/>
        <v>6522</v>
      </c>
      <c r="R127" s="209">
        <f t="shared" si="25"/>
        <v>6906</v>
      </c>
      <c r="S127" s="209">
        <f t="shared" si="25"/>
        <v>7290</v>
      </c>
      <c r="T127" s="210">
        <f t="shared" si="25"/>
        <v>7673</v>
      </c>
      <c r="V127" s="203">
        <v>1350</v>
      </c>
      <c r="W127" s="207">
        <f t="shared" ref="W127:AO127" si="44">W126+B197</f>
        <v>1166.4000000000001</v>
      </c>
      <c r="X127" s="207">
        <f t="shared" si="44"/>
        <v>1215</v>
      </c>
      <c r="Y127" s="207">
        <f t="shared" si="44"/>
        <v>1373.7600000000002</v>
      </c>
      <c r="Z127" s="207">
        <f t="shared" si="44"/>
        <v>1544.3999999999999</v>
      </c>
      <c r="AA127" s="207">
        <f t="shared" si="44"/>
        <v>1736.64</v>
      </c>
      <c r="AB127" s="207">
        <f t="shared" si="44"/>
        <v>1965.6000000000001</v>
      </c>
      <c r="AC127" s="207">
        <f t="shared" si="44"/>
        <v>2194.56</v>
      </c>
      <c r="AD127" s="207">
        <f t="shared" si="44"/>
        <v>2468.88</v>
      </c>
      <c r="AE127" s="207">
        <f t="shared" si="44"/>
        <v>2678.3999999999996</v>
      </c>
      <c r="AF127" s="207">
        <f t="shared" si="44"/>
        <v>2934.3599999999997</v>
      </c>
      <c r="AG127" s="207">
        <f t="shared" si="44"/>
        <v>3175.2</v>
      </c>
      <c r="AH127" s="207">
        <f t="shared" si="44"/>
        <v>3439.7999999999997</v>
      </c>
      <c r="AI127" s="207">
        <f t="shared" si="44"/>
        <v>3704.3999999999996</v>
      </c>
      <c r="AJ127" s="207">
        <f t="shared" si="44"/>
        <v>3969</v>
      </c>
      <c r="AK127" s="207">
        <f t="shared" si="44"/>
        <v>4233.6000000000004</v>
      </c>
      <c r="AL127" s="207">
        <f t="shared" si="44"/>
        <v>4498.2000000000007</v>
      </c>
      <c r="AM127" s="207">
        <f t="shared" si="44"/>
        <v>4762.8</v>
      </c>
      <c r="AN127" s="207">
        <f t="shared" si="44"/>
        <v>5027.3999999999996</v>
      </c>
      <c r="AO127" s="207">
        <f t="shared" si="44"/>
        <v>5292</v>
      </c>
      <c r="AP127" s="189">
        <f>AP126+U197</f>
        <v>2.4500000000000002</v>
      </c>
    </row>
    <row r="128" spans="1:42" x14ac:dyDescent="0.15">
      <c r="A128" s="215" t="s">
        <v>133</v>
      </c>
      <c r="B128" s="212">
        <f t="shared" si="27"/>
        <v>893</v>
      </c>
      <c r="C128" s="212">
        <f t="shared" si="29"/>
        <v>931</v>
      </c>
      <c r="D128" s="212">
        <f t="shared" si="31"/>
        <v>1052</v>
      </c>
      <c r="E128" s="212">
        <f t="shared" si="33"/>
        <v>1161</v>
      </c>
      <c r="F128" s="212">
        <f t="shared" si="35"/>
        <v>1306</v>
      </c>
      <c r="G128" s="212">
        <f t="shared" si="5"/>
        <v>1478</v>
      </c>
      <c r="H128" s="212">
        <f t="shared" si="7"/>
        <v>1650</v>
      </c>
      <c r="I128" s="212">
        <f t="shared" si="9"/>
        <v>1856</v>
      </c>
      <c r="J128" s="212">
        <f t="shared" si="11"/>
        <v>2062</v>
      </c>
      <c r="K128" s="212">
        <f t="shared" si="13"/>
        <v>2269</v>
      </c>
      <c r="L128" s="212">
        <f t="shared" si="15"/>
        <v>2475</v>
      </c>
      <c r="M128" s="212">
        <f t="shared" si="17"/>
        <v>2681</v>
      </c>
      <c r="N128" s="212">
        <f t="shared" si="19"/>
        <v>2887</v>
      </c>
      <c r="O128" s="212">
        <f t="shared" si="21"/>
        <v>3094</v>
      </c>
      <c r="P128" s="212">
        <f t="shared" si="23"/>
        <v>3300</v>
      </c>
      <c r="Q128" s="212">
        <f t="shared" si="25"/>
        <v>3506</v>
      </c>
      <c r="R128" s="212">
        <f t="shared" si="25"/>
        <v>3712</v>
      </c>
      <c r="S128" s="212">
        <f t="shared" si="25"/>
        <v>3919</v>
      </c>
      <c r="T128" s="213">
        <f t="shared" si="25"/>
        <v>4125</v>
      </c>
      <c r="V128" s="203">
        <v>56</v>
      </c>
      <c r="W128" s="207">
        <f t="shared" ref="W128:AO128" si="45">W74*$V$128*W134</f>
        <v>616</v>
      </c>
      <c r="X128" s="207">
        <f t="shared" si="45"/>
        <v>641.76</v>
      </c>
      <c r="Y128" s="207">
        <f t="shared" si="45"/>
        <v>725.76</v>
      </c>
      <c r="Z128" s="207">
        <f t="shared" si="45"/>
        <v>800.8</v>
      </c>
      <c r="AA128" s="207">
        <f t="shared" si="45"/>
        <v>900.48</v>
      </c>
      <c r="AB128" s="207">
        <f t="shared" si="45"/>
        <v>1019.2</v>
      </c>
      <c r="AC128" s="207">
        <f t="shared" si="45"/>
        <v>1137.92</v>
      </c>
      <c r="AD128" s="207">
        <f t="shared" si="45"/>
        <v>1280.1600000000001</v>
      </c>
      <c r="AE128" s="207">
        <f t="shared" si="45"/>
        <v>1422.4</v>
      </c>
      <c r="AF128" s="207">
        <f t="shared" si="45"/>
        <v>1564.64</v>
      </c>
      <c r="AG128" s="207">
        <f t="shared" si="45"/>
        <v>1706.88</v>
      </c>
      <c r="AH128" s="207">
        <f t="shared" si="45"/>
        <v>1849.1200000000001</v>
      </c>
      <c r="AI128" s="207">
        <f t="shared" si="45"/>
        <v>1991.3600000000001</v>
      </c>
      <c r="AJ128" s="207">
        <f t="shared" si="45"/>
        <v>2133.6</v>
      </c>
      <c r="AK128" s="207">
        <f t="shared" si="45"/>
        <v>2275.84</v>
      </c>
      <c r="AL128" s="207">
        <f t="shared" si="45"/>
        <v>2418.08</v>
      </c>
      <c r="AM128" s="207">
        <f t="shared" si="45"/>
        <v>2560.3200000000002</v>
      </c>
      <c r="AN128" s="207">
        <f t="shared" si="45"/>
        <v>2702.56</v>
      </c>
      <c r="AO128" s="207">
        <f t="shared" si="45"/>
        <v>2844.8</v>
      </c>
      <c r="AP128" s="189">
        <v>1.27</v>
      </c>
    </row>
    <row r="129" spans="1:45" x14ac:dyDescent="0.15">
      <c r="A129" s="208">
        <v>1400</v>
      </c>
      <c r="B129" s="209">
        <f t="shared" si="27"/>
        <v>1754</v>
      </c>
      <c r="C129" s="209">
        <f t="shared" si="29"/>
        <v>1827</v>
      </c>
      <c r="D129" s="209">
        <f t="shared" si="31"/>
        <v>2066</v>
      </c>
      <c r="E129" s="209">
        <f t="shared" si="33"/>
        <v>2322</v>
      </c>
      <c r="F129" s="209">
        <f t="shared" si="35"/>
        <v>2611</v>
      </c>
      <c r="G129" s="209">
        <f t="shared" si="5"/>
        <v>2956</v>
      </c>
      <c r="H129" s="209">
        <f t="shared" si="7"/>
        <v>3300</v>
      </c>
      <c r="I129" s="209">
        <f t="shared" si="9"/>
        <v>3712</v>
      </c>
      <c r="J129" s="209">
        <f t="shared" si="11"/>
        <v>4028</v>
      </c>
      <c r="K129" s="209">
        <f t="shared" si="13"/>
        <v>4412</v>
      </c>
      <c r="L129" s="209">
        <f t="shared" si="15"/>
        <v>4775</v>
      </c>
      <c r="M129" s="209">
        <f t="shared" si="17"/>
        <v>5172</v>
      </c>
      <c r="N129" s="209">
        <f t="shared" si="19"/>
        <v>5570</v>
      </c>
      <c r="O129" s="209">
        <f t="shared" si="21"/>
        <v>5968</v>
      </c>
      <c r="P129" s="209">
        <f t="shared" si="23"/>
        <v>6366</v>
      </c>
      <c r="Q129" s="209">
        <f t="shared" si="25"/>
        <v>6764</v>
      </c>
      <c r="R129" s="209">
        <f t="shared" si="25"/>
        <v>7162</v>
      </c>
      <c r="S129" s="209">
        <f t="shared" si="25"/>
        <v>7560</v>
      </c>
      <c r="T129" s="210">
        <f t="shared" si="25"/>
        <v>7958</v>
      </c>
      <c r="V129" s="203">
        <v>1400</v>
      </c>
      <c r="W129" s="207">
        <f t="shared" ref="W129:AO129" si="46">W128+B199</f>
        <v>1209.5999999999999</v>
      </c>
      <c r="X129" s="207">
        <f t="shared" si="46"/>
        <v>1260</v>
      </c>
      <c r="Y129" s="207">
        <f t="shared" si="46"/>
        <v>1424.6399999999999</v>
      </c>
      <c r="Z129" s="207">
        <f t="shared" si="46"/>
        <v>1601.6</v>
      </c>
      <c r="AA129" s="207">
        <f t="shared" si="46"/>
        <v>1800.96</v>
      </c>
      <c r="AB129" s="207">
        <f t="shared" si="46"/>
        <v>2038.4</v>
      </c>
      <c r="AC129" s="207">
        <f t="shared" si="46"/>
        <v>2275.84</v>
      </c>
      <c r="AD129" s="207">
        <f t="shared" si="46"/>
        <v>2560.3200000000002</v>
      </c>
      <c r="AE129" s="207">
        <f t="shared" si="46"/>
        <v>2777.6000000000004</v>
      </c>
      <c r="AF129" s="207">
        <f t="shared" si="46"/>
        <v>3043.04</v>
      </c>
      <c r="AG129" s="207">
        <f t="shared" si="46"/>
        <v>3292.8</v>
      </c>
      <c r="AH129" s="207">
        <f t="shared" si="46"/>
        <v>3567.2</v>
      </c>
      <c r="AI129" s="207">
        <f t="shared" si="46"/>
        <v>3841.6000000000004</v>
      </c>
      <c r="AJ129" s="207">
        <f t="shared" si="46"/>
        <v>4116</v>
      </c>
      <c r="AK129" s="207">
        <f t="shared" si="46"/>
        <v>4390.3999999999996</v>
      </c>
      <c r="AL129" s="207">
        <f t="shared" si="46"/>
        <v>4664.7999999999993</v>
      </c>
      <c r="AM129" s="207">
        <f t="shared" si="46"/>
        <v>4939.2</v>
      </c>
      <c r="AN129" s="207">
        <f t="shared" si="46"/>
        <v>5213.6000000000004</v>
      </c>
      <c r="AO129" s="207">
        <f t="shared" si="46"/>
        <v>5488</v>
      </c>
      <c r="AP129" s="189">
        <f>AP128+U199</f>
        <v>2.4500000000000002</v>
      </c>
    </row>
    <row r="130" spans="1:45" x14ac:dyDescent="0.15">
      <c r="A130" s="215" t="s">
        <v>134</v>
      </c>
      <c r="B130" s="212">
        <f t="shared" si="27"/>
        <v>925</v>
      </c>
      <c r="C130" s="212">
        <f t="shared" si="29"/>
        <v>964</v>
      </c>
      <c r="D130" s="212">
        <f t="shared" si="31"/>
        <v>1090</v>
      </c>
      <c r="E130" s="212">
        <f t="shared" si="33"/>
        <v>1203</v>
      </c>
      <c r="F130" s="212">
        <f t="shared" si="35"/>
        <v>1352</v>
      </c>
      <c r="G130" s="212">
        <f t="shared" si="5"/>
        <v>1531</v>
      </c>
      <c r="H130" s="212">
        <f t="shared" si="7"/>
        <v>1709</v>
      </c>
      <c r="I130" s="212">
        <f t="shared" si="9"/>
        <v>1923</v>
      </c>
      <c r="J130" s="212">
        <f t="shared" si="11"/>
        <v>2136</v>
      </c>
      <c r="K130" s="212">
        <f t="shared" si="13"/>
        <v>2350</v>
      </c>
      <c r="L130" s="212">
        <f t="shared" si="15"/>
        <v>2563</v>
      </c>
      <c r="M130" s="212">
        <f t="shared" si="17"/>
        <v>2777</v>
      </c>
      <c r="N130" s="212">
        <f t="shared" si="19"/>
        <v>2991</v>
      </c>
      <c r="O130" s="212">
        <f t="shared" si="21"/>
        <v>3204</v>
      </c>
      <c r="P130" s="212">
        <f t="shared" si="23"/>
        <v>3418</v>
      </c>
      <c r="Q130" s="212">
        <f t="shared" si="25"/>
        <v>3631</v>
      </c>
      <c r="R130" s="212">
        <f t="shared" si="25"/>
        <v>3845</v>
      </c>
      <c r="S130" s="212">
        <f t="shared" si="25"/>
        <v>4059</v>
      </c>
      <c r="T130" s="213">
        <f t="shared" si="25"/>
        <v>4272</v>
      </c>
      <c r="V130" s="203">
        <v>58</v>
      </c>
      <c r="W130" s="207">
        <f t="shared" ref="W130:AO130" si="47">W74*$V$130*W134</f>
        <v>638</v>
      </c>
      <c r="X130" s="207">
        <f t="shared" si="47"/>
        <v>664.68</v>
      </c>
      <c r="Y130" s="207">
        <f t="shared" si="47"/>
        <v>751.68000000000006</v>
      </c>
      <c r="Z130" s="207">
        <f t="shared" si="47"/>
        <v>829.4</v>
      </c>
      <c r="AA130" s="207">
        <f t="shared" si="47"/>
        <v>932.6400000000001</v>
      </c>
      <c r="AB130" s="207">
        <f t="shared" si="47"/>
        <v>1055.6000000000001</v>
      </c>
      <c r="AC130" s="207">
        <f t="shared" si="47"/>
        <v>1178.56</v>
      </c>
      <c r="AD130" s="207">
        <f t="shared" si="47"/>
        <v>1325.88</v>
      </c>
      <c r="AE130" s="207">
        <f t="shared" si="47"/>
        <v>1473.2</v>
      </c>
      <c r="AF130" s="207">
        <f t="shared" si="47"/>
        <v>1620.52</v>
      </c>
      <c r="AG130" s="207">
        <f t="shared" si="47"/>
        <v>1767.84</v>
      </c>
      <c r="AH130" s="207">
        <f t="shared" si="47"/>
        <v>1915.16</v>
      </c>
      <c r="AI130" s="207">
        <f t="shared" si="47"/>
        <v>2062.48</v>
      </c>
      <c r="AJ130" s="207">
        <f t="shared" si="47"/>
        <v>2209.8000000000002</v>
      </c>
      <c r="AK130" s="207">
        <f t="shared" si="47"/>
        <v>2357.12</v>
      </c>
      <c r="AL130" s="207">
        <f t="shared" si="47"/>
        <v>2504.44</v>
      </c>
      <c r="AM130" s="207">
        <f t="shared" si="47"/>
        <v>2651.76</v>
      </c>
      <c r="AN130" s="207">
        <f t="shared" si="47"/>
        <v>2799.08</v>
      </c>
      <c r="AO130" s="207">
        <f t="shared" si="47"/>
        <v>2946.4</v>
      </c>
      <c r="AP130" s="189">
        <v>1.27</v>
      </c>
    </row>
    <row r="131" spans="1:45" x14ac:dyDescent="0.15">
      <c r="A131" s="208">
        <v>1450</v>
      </c>
      <c r="B131" s="209">
        <f t="shared" si="27"/>
        <v>1817</v>
      </c>
      <c r="C131" s="209">
        <f t="shared" si="29"/>
        <v>1892</v>
      </c>
      <c r="D131" s="209">
        <f t="shared" si="31"/>
        <v>2140</v>
      </c>
      <c r="E131" s="209">
        <f t="shared" si="33"/>
        <v>2405</v>
      </c>
      <c r="F131" s="209">
        <f t="shared" si="35"/>
        <v>2705</v>
      </c>
      <c r="G131" s="209">
        <f t="shared" si="5"/>
        <v>3061</v>
      </c>
      <c r="H131" s="209">
        <f t="shared" si="7"/>
        <v>3418</v>
      </c>
      <c r="I131" s="209">
        <f t="shared" si="9"/>
        <v>3845</v>
      </c>
      <c r="J131" s="209">
        <f t="shared" si="11"/>
        <v>4171</v>
      </c>
      <c r="K131" s="209">
        <f t="shared" si="13"/>
        <v>4570</v>
      </c>
      <c r="L131" s="209">
        <f t="shared" si="15"/>
        <v>4945</v>
      </c>
      <c r="M131" s="209">
        <f t="shared" si="17"/>
        <v>5357</v>
      </c>
      <c r="N131" s="209">
        <f t="shared" si="19"/>
        <v>5769</v>
      </c>
      <c r="O131" s="209">
        <f t="shared" si="21"/>
        <v>6181</v>
      </c>
      <c r="P131" s="209">
        <f t="shared" si="23"/>
        <v>6593</v>
      </c>
      <c r="Q131" s="209">
        <f t="shared" si="25"/>
        <v>7006</v>
      </c>
      <c r="R131" s="209">
        <f t="shared" si="25"/>
        <v>7418</v>
      </c>
      <c r="S131" s="209">
        <f t="shared" si="25"/>
        <v>7830</v>
      </c>
      <c r="T131" s="210">
        <f t="shared" si="25"/>
        <v>8242</v>
      </c>
      <c r="V131" s="203">
        <v>1450</v>
      </c>
      <c r="W131" s="207">
        <f t="shared" ref="W131:AO131" si="48">W130+B201</f>
        <v>1252.8</v>
      </c>
      <c r="X131" s="207">
        <f t="shared" si="48"/>
        <v>1305</v>
      </c>
      <c r="Y131" s="207">
        <f t="shared" si="48"/>
        <v>1475.52</v>
      </c>
      <c r="Z131" s="207">
        <f t="shared" si="48"/>
        <v>1658.8</v>
      </c>
      <c r="AA131" s="207">
        <f t="shared" si="48"/>
        <v>1865.2800000000002</v>
      </c>
      <c r="AB131" s="207">
        <f t="shared" si="48"/>
        <v>2111.2000000000003</v>
      </c>
      <c r="AC131" s="207">
        <f t="shared" si="48"/>
        <v>2357.12</v>
      </c>
      <c r="AD131" s="207">
        <f t="shared" si="48"/>
        <v>2651.76</v>
      </c>
      <c r="AE131" s="207">
        <f t="shared" si="48"/>
        <v>2876.8</v>
      </c>
      <c r="AF131" s="207">
        <f t="shared" si="48"/>
        <v>3151.7200000000003</v>
      </c>
      <c r="AG131" s="207">
        <f t="shared" si="48"/>
        <v>3410.3999999999996</v>
      </c>
      <c r="AH131" s="207">
        <f t="shared" si="48"/>
        <v>3694.6</v>
      </c>
      <c r="AI131" s="207">
        <f t="shared" si="48"/>
        <v>3978.8</v>
      </c>
      <c r="AJ131" s="207">
        <f t="shared" si="48"/>
        <v>4263</v>
      </c>
      <c r="AK131" s="207">
        <f t="shared" si="48"/>
        <v>4547.2</v>
      </c>
      <c r="AL131" s="207">
        <f t="shared" si="48"/>
        <v>4831.3999999999996</v>
      </c>
      <c r="AM131" s="207">
        <f t="shared" si="48"/>
        <v>5115.6000000000004</v>
      </c>
      <c r="AN131" s="207">
        <f t="shared" si="48"/>
        <v>5399.7999999999993</v>
      </c>
      <c r="AO131" s="207">
        <f t="shared" si="48"/>
        <v>5684</v>
      </c>
      <c r="AP131" s="189">
        <f>AP130+U201</f>
        <v>2.4500000000000002</v>
      </c>
    </row>
    <row r="132" spans="1:45" x14ac:dyDescent="0.15">
      <c r="A132" s="215" t="s">
        <v>135</v>
      </c>
      <c r="B132" s="212">
        <f t="shared" si="27"/>
        <v>957</v>
      </c>
      <c r="C132" s="212">
        <f t="shared" si="29"/>
        <v>997</v>
      </c>
      <c r="D132" s="212">
        <f t="shared" si="31"/>
        <v>1128</v>
      </c>
      <c r="E132" s="212">
        <f t="shared" si="33"/>
        <v>1244</v>
      </c>
      <c r="F132" s="212">
        <f t="shared" si="35"/>
        <v>1399</v>
      </c>
      <c r="G132" s="212">
        <f t="shared" si="5"/>
        <v>1583</v>
      </c>
      <c r="H132" s="212">
        <f t="shared" si="7"/>
        <v>1768</v>
      </c>
      <c r="I132" s="212">
        <f t="shared" si="9"/>
        <v>1989</v>
      </c>
      <c r="J132" s="212">
        <f t="shared" si="11"/>
        <v>2210</v>
      </c>
      <c r="K132" s="212">
        <f t="shared" si="13"/>
        <v>2431</v>
      </c>
      <c r="L132" s="212">
        <f t="shared" si="15"/>
        <v>2652</v>
      </c>
      <c r="M132" s="212">
        <f t="shared" si="17"/>
        <v>2873</v>
      </c>
      <c r="N132" s="212">
        <f t="shared" si="19"/>
        <v>3094</v>
      </c>
      <c r="O132" s="212">
        <f t="shared" si="21"/>
        <v>3315</v>
      </c>
      <c r="P132" s="212">
        <f t="shared" si="23"/>
        <v>3536</v>
      </c>
      <c r="Q132" s="212">
        <f t="shared" si="25"/>
        <v>3757</v>
      </c>
      <c r="R132" s="212">
        <f t="shared" si="25"/>
        <v>3978</v>
      </c>
      <c r="S132" s="212">
        <f t="shared" si="25"/>
        <v>4199</v>
      </c>
      <c r="T132" s="213">
        <f t="shared" si="25"/>
        <v>4420</v>
      </c>
      <c r="V132" s="203">
        <v>60</v>
      </c>
      <c r="W132" s="207">
        <f t="shared" ref="W132:AO132" si="49">W74*$V$132*W134</f>
        <v>660</v>
      </c>
      <c r="X132" s="207">
        <f t="shared" si="49"/>
        <v>687.6</v>
      </c>
      <c r="Y132" s="207">
        <f t="shared" si="49"/>
        <v>777.6</v>
      </c>
      <c r="Z132" s="207">
        <f t="shared" si="49"/>
        <v>858</v>
      </c>
      <c r="AA132" s="207">
        <f t="shared" si="49"/>
        <v>964.80000000000007</v>
      </c>
      <c r="AB132" s="207">
        <f t="shared" si="49"/>
        <v>1092</v>
      </c>
      <c r="AC132" s="207">
        <f t="shared" si="49"/>
        <v>1219.2</v>
      </c>
      <c r="AD132" s="207">
        <f t="shared" si="49"/>
        <v>1371.6</v>
      </c>
      <c r="AE132" s="207">
        <f t="shared" si="49"/>
        <v>1524</v>
      </c>
      <c r="AF132" s="207">
        <f t="shared" si="49"/>
        <v>1676.4</v>
      </c>
      <c r="AG132" s="207">
        <f t="shared" si="49"/>
        <v>1828.8</v>
      </c>
      <c r="AH132" s="207">
        <f t="shared" si="49"/>
        <v>1981.2</v>
      </c>
      <c r="AI132" s="207">
        <f t="shared" si="49"/>
        <v>2133.6</v>
      </c>
      <c r="AJ132" s="207">
        <f t="shared" si="49"/>
        <v>2286</v>
      </c>
      <c r="AK132" s="207">
        <f t="shared" si="49"/>
        <v>2438.4</v>
      </c>
      <c r="AL132" s="207">
        <f t="shared" si="49"/>
        <v>2590.8000000000002</v>
      </c>
      <c r="AM132" s="207">
        <f t="shared" si="49"/>
        <v>2743.2</v>
      </c>
      <c r="AN132" s="207">
        <f t="shared" si="49"/>
        <v>2895.6</v>
      </c>
      <c r="AO132" s="207">
        <f t="shared" si="49"/>
        <v>3048</v>
      </c>
      <c r="AP132" s="189">
        <v>1.27</v>
      </c>
    </row>
    <row r="133" spans="1:45" ht="13" thickBot="1" x14ac:dyDescent="0.2">
      <c r="A133" s="204">
        <v>1500</v>
      </c>
      <c r="B133" s="216">
        <f t="shared" si="27"/>
        <v>1879</v>
      </c>
      <c r="C133" s="216">
        <f t="shared" si="29"/>
        <v>1958</v>
      </c>
      <c r="D133" s="216">
        <f t="shared" si="31"/>
        <v>2213</v>
      </c>
      <c r="E133" s="216">
        <f t="shared" si="33"/>
        <v>2488</v>
      </c>
      <c r="F133" s="216">
        <f t="shared" si="35"/>
        <v>2798</v>
      </c>
      <c r="G133" s="216">
        <f t="shared" si="5"/>
        <v>3167</v>
      </c>
      <c r="H133" s="216">
        <f t="shared" si="7"/>
        <v>3536</v>
      </c>
      <c r="I133" s="216">
        <f t="shared" si="9"/>
        <v>3978</v>
      </c>
      <c r="J133" s="216">
        <f t="shared" si="11"/>
        <v>4315</v>
      </c>
      <c r="K133" s="216">
        <f t="shared" si="13"/>
        <v>4728</v>
      </c>
      <c r="L133" s="216">
        <f t="shared" si="15"/>
        <v>5116</v>
      </c>
      <c r="M133" s="216">
        <f t="shared" si="17"/>
        <v>5542</v>
      </c>
      <c r="N133" s="216">
        <f t="shared" si="19"/>
        <v>5968</v>
      </c>
      <c r="O133" s="216">
        <f t="shared" si="21"/>
        <v>6395</v>
      </c>
      <c r="P133" s="216">
        <f t="shared" si="23"/>
        <v>6821</v>
      </c>
      <c r="Q133" s="216">
        <f t="shared" si="25"/>
        <v>7247</v>
      </c>
      <c r="R133" s="216">
        <f t="shared" si="25"/>
        <v>7673</v>
      </c>
      <c r="S133" s="216">
        <f t="shared" si="25"/>
        <v>8100</v>
      </c>
      <c r="T133" s="217">
        <f t="shared" si="25"/>
        <v>8526</v>
      </c>
      <c r="V133" s="203">
        <v>1500</v>
      </c>
      <c r="W133" s="207">
        <f t="shared" ref="W133:AO133" si="50">W132+B203</f>
        <v>1296</v>
      </c>
      <c r="X133" s="207">
        <f t="shared" si="50"/>
        <v>1350</v>
      </c>
      <c r="Y133" s="207">
        <f t="shared" si="50"/>
        <v>1526.4</v>
      </c>
      <c r="Z133" s="207">
        <f t="shared" si="50"/>
        <v>1716</v>
      </c>
      <c r="AA133" s="207">
        <f t="shared" si="50"/>
        <v>1929.6000000000001</v>
      </c>
      <c r="AB133" s="207">
        <f t="shared" si="50"/>
        <v>2184</v>
      </c>
      <c r="AC133" s="207">
        <f t="shared" si="50"/>
        <v>2438.4</v>
      </c>
      <c r="AD133" s="207">
        <f t="shared" si="50"/>
        <v>2743.2</v>
      </c>
      <c r="AE133" s="207">
        <f t="shared" si="50"/>
        <v>2976</v>
      </c>
      <c r="AF133" s="207">
        <f t="shared" si="50"/>
        <v>3260.4</v>
      </c>
      <c r="AG133" s="207">
        <f t="shared" si="50"/>
        <v>3528</v>
      </c>
      <c r="AH133" s="207">
        <f t="shared" si="50"/>
        <v>3822</v>
      </c>
      <c r="AI133" s="207">
        <f t="shared" si="50"/>
        <v>4116</v>
      </c>
      <c r="AJ133" s="207">
        <f t="shared" si="50"/>
        <v>4410</v>
      </c>
      <c r="AK133" s="207">
        <f t="shared" si="50"/>
        <v>4704</v>
      </c>
      <c r="AL133" s="207">
        <f t="shared" si="50"/>
        <v>4998</v>
      </c>
      <c r="AM133" s="207">
        <f t="shared" si="50"/>
        <v>5292</v>
      </c>
      <c r="AN133" s="207">
        <f t="shared" si="50"/>
        <v>5586</v>
      </c>
      <c r="AO133" s="207">
        <f t="shared" si="50"/>
        <v>5880</v>
      </c>
      <c r="AP133" s="189">
        <f>AP132+U203</f>
        <v>2.4500000000000002</v>
      </c>
    </row>
    <row r="134" spans="1:45" x14ac:dyDescent="0.15">
      <c r="W134" s="227">
        <v>2.75</v>
      </c>
      <c r="X134" s="188">
        <v>1.91</v>
      </c>
      <c r="Y134" s="188">
        <v>1.62</v>
      </c>
      <c r="Z134" s="188">
        <v>1.43</v>
      </c>
      <c r="AA134" s="188">
        <v>1.34</v>
      </c>
      <c r="AB134" s="188">
        <v>1.3</v>
      </c>
      <c r="AC134" s="188">
        <v>1.27</v>
      </c>
      <c r="AD134" s="188">
        <v>1.27</v>
      </c>
      <c r="AE134" s="188">
        <v>1.27</v>
      </c>
      <c r="AF134" s="188">
        <v>1.27</v>
      </c>
      <c r="AG134" s="188">
        <v>1.27</v>
      </c>
      <c r="AH134" s="188">
        <v>1.27</v>
      </c>
      <c r="AI134" s="188">
        <v>1.27</v>
      </c>
      <c r="AJ134" s="188">
        <v>1.27</v>
      </c>
      <c r="AK134" s="188">
        <v>1.27</v>
      </c>
      <c r="AL134" s="188">
        <v>1.27</v>
      </c>
      <c r="AM134" s="188">
        <v>1.27</v>
      </c>
      <c r="AN134" s="188">
        <v>1.27</v>
      </c>
      <c r="AO134" s="188">
        <v>1.27</v>
      </c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29">
        <f>W134+B204</f>
        <v>5.4</v>
      </c>
      <c r="X135" s="230">
        <f t="shared" ref="X135:AO135" si="51">X134+C204</f>
        <v>3.75</v>
      </c>
      <c r="Y135" s="230">
        <f t="shared" si="51"/>
        <v>3.18</v>
      </c>
      <c r="Z135" s="230">
        <f t="shared" si="51"/>
        <v>2.86</v>
      </c>
      <c r="AA135" s="230">
        <f t="shared" si="51"/>
        <v>2.68</v>
      </c>
      <c r="AB135" s="230">
        <f t="shared" si="51"/>
        <v>2.6</v>
      </c>
      <c r="AC135" s="230">
        <f t="shared" si="51"/>
        <v>2.54</v>
      </c>
      <c r="AD135" s="230">
        <f t="shared" si="51"/>
        <v>2.54</v>
      </c>
      <c r="AE135" s="230">
        <f t="shared" si="51"/>
        <v>2.48</v>
      </c>
      <c r="AF135" s="230">
        <f t="shared" si="51"/>
        <v>2.4699999999999998</v>
      </c>
      <c r="AG135" s="230">
        <f t="shared" si="51"/>
        <v>2.4500000000000002</v>
      </c>
      <c r="AH135" s="230">
        <f t="shared" si="51"/>
        <v>2.4500000000000002</v>
      </c>
      <c r="AI135" s="230">
        <f t="shared" si="51"/>
        <v>2.4500000000000002</v>
      </c>
      <c r="AJ135" s="230">
        <f t="shared" si="51"/>
        <v>2.4500000000000002</v>
      </c>
      <c r="AK135" s="230">
        <f t="shared" si="51"/>
        <v>2.4500000000000002</v>
      </c>
      <c r="AL135" s="230">
        <f t="shared" si="51"/>
        <v>2.4500000000000002</v>
      </c>
      <c r="AM135" s="230">
        <f t="shared" si="51"/>
        <v>2.4500000000000002</v>
      </c>
      <c r="AN135" s="230">
        <f t="shared" si="51"/>
        <v>2.4500000000000002</v>
      </c>
      <c r="AO135" s="230">
        <f t="shared" si="51"/>
        <v>2.4500000000000002</v>
      </c>
      <c r="AS135" s="188" t="s">
        <v>164</v>
      </c>
    </row>
    <row r="136" spans="1:45" x14ac:dyDescent="0.15">
      <c r="W136" s="188">
        <v>2.27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  <c r="W137" s="188">
        <v>4.41</v>
      </c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  <row r="144" spans="1:45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52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52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52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52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52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52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52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53">B144*$A$192*B204</f>
        <v>530</v>
      </c>
      <c r="C193" s="207">
        <f t="shared" si="53"/>
        <v>552</v>
      </c>
      <c r="D193" s="207">
        <f t="shared" si="53"/>
        <v>624</v>
      </c>
      <c r="E193" s="207">
        <f t="shared" si="53"/>
        <v>715</v>
      </c>
      <c r="F193" s="207">
        <f t="shared" si="53"/>
        <v>804</v>
      </c>
      <c r="G193" s="207">
        <f t="shared" si="53"/>
        <v>910</v>
      </c>
      <c r="H193" s="207">
        <f t="shared" si="53"/>
        <v>1016</v>
      </c>
      <c r="I193" s="207">
        <f t="shared" si="53"/>
        <v>1143</v>
      </c>
      <c r="J193" s="207">
        <f t="shared" si="53"/>
        <v>1210</v>
      </c>
      <c r="K193" s="207">
        <f t="shared" si="53"/>
        <v>1320</v>
      </c>
      <c r="L193" s="207">
        <f t="shared" si="53"/>
        <v>1416</v>
      </c>
      <c r="M193" s="207">
        <f t="shared" si="53"/>
        <v>1534</v>
      </c>
      <c r="N193" s="207">
        <f t="shared" si="53"/>
        <v>1652</v>
      </c>
      <c r="O193" s="207">
        <f t="shared" si="53"/>
        <v>1770</v>
      </c>
      <c r="P193" s="207">
        <f t="shared" si="53"/>
        <v>1888</v>
      </c>
      <c r="Q193" s="207">
        <f t="shared" si="53"/>
        <v>2006</v>
      </c>
      <c r="R193" s="207">
        <f t="shared" si="53"/>
        <v>2124</v>
      </c>
      <c r="S193" s="207">
        <f t="shared" si="53"/>
        <v>2242</v>
      </c>
      <c r="T193" s="207">
        <f t="shared" si="53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54">B144*$A$194*B204</f>
        <v>551.19999999999993</v>
      </c>
      <c r="C195" s="207">
        <f t="shared" si="54"/>
        <v>574.08000000000004</v>
      </c>
      <c r="D195" s="207">
        <f t="shared" si="54"/>
        <v>648.96</v>
      </c>
      <c r="E195" s="207">
        <f t="shared" si="54"/>
        <v>743.6</v>
      </c>
      <c r="F195" s="207">
        <f t="shared" si="54"/>
        <v>836.16000000000008</v>
      </c>
      <c r="G195" s="207">
        <f t="shared" si="54"/>
        <v>946.4</v>
      </c>
      <c r="H195" s="207">
        <f t="shared" si="54"/>
        <v>1056.6400000000001</v>
      </c>
      <c r="I195" s="207">
        <f t="shared" si="54"/>
        <v>1188.72</v>
      </c>
      <c r="J195" s="207">
        <f t="shared" si="54"/>
        <v>1258.3999999999999</v>
      </c>
      <c r="K195" s="207">
        <f t="shared" si="54"/>
        <v>1372.8</v>
      </c>
      <c r="L195" s="207">
        <f t="shared" si="54"/>
        <v>1472.6399999999999</v>
      </c>
      <c r="M195" s="207">
        <f t="shared" si="54"/>
        <v>1595.36</v>
      </c>
      <c r="N195" s="207">
        <f t="shared" si="54"/>
        <v>1718.08</v>
      </c>
      <c r="O195" s="207">
        <f t="shared" si="54"/>
        <v>1840.8</v>
      </c>
      <c r="P195" s="207">
        <f t="shared" si="54"/>
        <v>1963.52</v>
      </c>
      <c r="Q195" s="207">
        <f t="shared" si="54"/>
        <v>2086.2399999999998</v>
      </c>
      <c r="R195" s="207">
        <f t="shared" si="54"/>
        <v>2208.96</v>
      </c>
      <c r="S195" s="207">
        <f t="shared" si="54"/>
        <v>2331.6799999999998</v>
      </c>
      <c r="T195" s="207">
        <f t="shared" si="54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55">B144*$A$196*B204</f>
        <v>572.4</v>
      </c>
      <c r="C197" s="207">
        <f t="shared" si="55"/>
        <v>596.16000000000008</v>
      </c>
      <c r="D197" s="207">
        <f t="shared" si="55"/>
        <v>673.92000000000007</v>
      </c>
      <c r="E197" s="207">
        <f t="shared" si="55"/>
        <v>772.19999999999993</v>
      </c>
      <c r="F197" s="207">
        <f t="shared" si="55"/>
        <v>868.32</v>
      </c>
      <c r="G197" s="207">
        <f t="shared" si="55"/>
        <v>982.80000000000007</v>
      </c>
      <c r="H197" s="207">
        <f t="shared" si="55"/>
        <v>1097.28</v>
      </c>
      <c r="I197" s="207">
        <f t="shared" si="55"/>
        <v>1234.44</v>
      </c>
      <c r="J197" s="207">
        <f t="shared" si="55"/>
        <v>1306.8</v>
      </c>
      <c r="K197" s="207">
        <f t="shared" si="55"/>
        <v>1425.6</v>
      </c>
      <c r="L197" s="207">
        <f t="shared" si="55"/>
        <v>1529.28</v>
      </c>
      <c r="M197" s="207">
        <f t="shared" si="55"/>
        <v>1656.7199999999998</v>
      </c>
      <c r="N197" s="207">
        <f t="shared" si="55"/>
        <v>1784.1599999999999</v>
      </c>
      <c r="O197" s="207">
        <f t="shared" si="55"/>
        <v>1911.6</v>
      </c>
      <c r="P197" s="207">
        <f t="shared" si="55"/>
        <v>2039.04</v>
      </c>
      <c r="Q197" s="207">
        <f t="shared" si="55"/>
        <v>2166.48</v>
      </c>
      <c r="R197" s="207">
        <f t="shared" si="55"/>
        <v>2293.92</v>
      </c>
      <c r="S197" s="207">
        <f t="shared" si="55"/>
        <v>2421.3599999999997</v>
      </c>
      <c r="T197" s="207">
        <f t="shared" si="55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56">B144*$A$198*B204</f>
        <v>593.6</v>
      </c>
      <c r="C199" s="207">
        <f t="shared" si="56"/>
        <v>618.24</v>
      </c>
      <c r="D199" s="207">
        <f t="shared" si="56"/>
        <v>698.88</v>
      </c>
      <c r="E199" s="207">
        <f t="shared" si="56"/>
        <v>800.8</v>
      </c>
      <c r="F199" s="207">
        <f t="shared" si="56"/>
        <v>900.48</v>
      </c>
      <c r="G199" s="207">
        <f t="shared" si="56"/>
        <v>1019.2</v>
      </c>
      <c r="H199" s="207">
        <f t="shared" si="56"/>
        <v>1137.92</v>
      </c>
      <c r="I199" s="207">
        <f t="shared" si="56"/>
        <v>1280.1600000000001</v>
      </c>
      <c r="J199" s="207">
        <f t="shared" si="56"/>
        <v>1355.2</v>
      </c>
      <c r="K199" s="207">
        <f t="shared" si="56"/>
        <v>1478.3999999999999</v>
      </c>
      <c r="L199" s="207">
        <f t="shared" si="56"/>
        <v>1585.9199999999998</v>
      </c>
      <c r="M199" s="207">
        <f t="shared" si="56"/>
        <v>1718.08</v>
      </c>
      <c r="N199" s="207">
        <f t="shared" si="56"/>
        <v>1850.24</v>
      </c>
      <c r="O199" s="207">
        <f t="shared" si="56"/>
        <v>1982.3999999999999</v>
      </c>
      <c r="P199" s="207">
        <f t="shared" si="56"/>
        <v>2114.56</v>
      </c>
      <c r="Q199" s="207">
        <f t="shared" si="56"/>
        <v>2246.7199999999998</v>
      </c>
      <c r="R199" s="207">
        <f t="shared" si="56"/>
        <v>2378.8799999999997</v>
      </c>
      <c r="S199" s="207">
        <f t="shared" si="56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57">B144*$A$200*B204</f>
        <v>614.79999999999995</v>
      </c>
      <c r="C201" s="207">
        <f t="shared" si="57"/>
        <v>640.32000000000005</v>
      </c>
      <c r="D201" s="207">
        <f t="shared" si="57"/>
        <v>723.84</v>
      </c>
      <c r="E201" s="207">
        <f t="shared" si="57"/>
        <v>829.4</v>
      </c>
      <c r="F201" s="207">
        <f t="shared" si="57"/>
        <v>932.6400000000001</v>
      </c>
      <c r="G201" s="207">
        <f t="shared" si="57"/>
        <v>1055.6000000000001</v>
      </c>
      <c r="H201" s="207">
        <f t="shared" si="57"/>
        <v>1178.56</v>
      </c>
      <c r="I201" s="207">
        <f t="shared" si="57"/>
        <v>1325.88</v>
      </c>
      <c r="J201" s="207">
        <f t="shared" si="57"/>
        <v>1403.6</v>
      </c>
      <c r="K201" s="207">
        <f t="shared" si="57"/>
        <v>1531.2</v>
      </c>
      <c r="L201" s="207">
        <f t="shared" si="57"/>
        <v>1642.56</v>
      </c>
      <c r="M201" s="207">
        <f t="shared" si="57"/>
        <v>1779.4399999999998</v>
      </c>
      <c r="N201" s="207">
        <f t="shared" si="57"/>
        <v>1916.32</v>
      </c>
      <c r="O201" s="207">
        <f t="shared" si="57"/>
        <v>2053.1999999999998</v>
      </c>
      <c r="P201" s="207">
        <f t="shared" si="57"/>
        <v>2190.08</v>
      </c>
      <c r="Q201" s="207">
        <f t="shared" si="57"/>
        <v>2326.96</v>
      </c>
      <c r="R201" s="207">
        <f t="shared" si="57"/>
        <v>2463.8399999999997</v>
      </c>
      <c r="S201" s="207">
        <f t="shared" si="57"/>
        <v>2600.7199999999998</v>
      </c>
      <c r="T201" s="207">
        <f t="shared" si="57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58">B144*$A$202*B204</f>
        <v>636</v>
      </c>
      <c r="C203" s="207">
        <f t="shared" si="58"/>
        <v>662.4</v>
      </c>
      <c r="D203" s="207">
        <f t="shared" si="58"/>
        <v>748.80000000000007</v>
      </c>
      <c r="E203" s="207">
        <f t="shared" si="58"/>
        <v>858</v>
      </c>
      <c r="F203" s="207">
        <f t="shared" si="58"/>
        <v>964.80000000000007</v>
      </c>
      <c r="G203" s="207">
        <f t="shared" si="58"/>
        <v>1092</v>
      </c>
      <c r="H203" s="207">
        <f t="shared" si="58"/>
        <v>1219.2</v>
      </c>
      <c r="I203" s="207">
        <f t="shared" si="58"/>
        <v>1371.6</v>
      </c>
      <c r="J203" s="207">
        <f t="shared" si="58"/>
        <v>1452</v>
      </c>
      <c r="K203" s="207">
        <f t="shared" si="58"/>
        <v>1584</v>
      </c>
      <c r="L203" s="207">
        <f t="shared" si="58"/>
        <v>1699.1999999999998</v>
      </c>
      <c r="M203" s="207">
        <f t="shared" si="58"/>
        <v>1840.8</v>
      </c>
      <c r="N203" s="207">
        <f t="shared" si="58"/>
        <v>1982.3999999999999</v>
      </c>
      <c r="O203" s="207">
        <f t="shared" si="58"/>
        <v>2124</v>
      </c>
      <c r="P203" s="207">
        <f t="shared" si="58"/>
        <v>2265.6</v>
      </c>
      <c r="Q203" s="207">
        <f t="shared" si="58"/>
        <v>2407.1999999999998</v>
      </c>
      <c r="R203" s="207">
        <f t="shared" si="58"/>
        <v>2548.7999999999997</v>
      </c>
      <c r="S203" s="207">
        <f t="shared" si="58"/>
        <v>2690.3999999999996</v>
      </c>
      <c r="T203" s="207">
        <f t="shared" si="58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17A27-145D-844F-A56C-D778F40A747F}">
  <sheetPr>
    <tabColor theme="5" tint="0.79998168889431442"/>
  </sheetPr>
  <dimension ref="A1:AS205"/>
  <sheetViews>
    <sheetView showGridLines="0" zoomScaleNormal="100" workbookViewId="0">
      <selection activeCell="V24" sqref="V24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168</v>
      </c>
      <c r="H3" s="192"/>
      <c r="I3" s="192"/>
      <c r="J3" s="192"/>
      <c r="K3" s="192"/>
      <c r="L3" s="192"/>
      <c r="M3" s="192"/>
      <c r="N3" s="193"/>
      <c r="P3" s="191" t="s">
        <v>83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180</v>
      </c>
      <c r="H4" s="192"/>
      <c r="I4" s="192"/>
      <c r="J4" s="192"/>
      <c r="K4" s="192"/>
      <c r="L4" s="192"/>
      <c r="M4" s="192"/>
      <c r="N4" s="193"/>
      <c r="P4" s="191" t="s">
        <v>165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 t="s">
        <v>181</v>
      </c>
      <c r="H5" s="192"/>
      <c r="I5" s="192"/>
      <c r="J5" s="192"/>
      <c r="K5" s="192"/>
      <c r="L5" s="192"/>
      <c r="M5" s="192"/>
      <c r="O5" s="189"/>
      <c r="P5" s="191" t="s">
        <v>169</v>
      </c>
    </row>
    <row r="6" spans="1:45" s="189" customFormat="1" x14ac:dyDescent="0.15">
      <c r="A6" s="187"/>
      <c r="B6" s="187"/>
      <c r="C6" s="188"/>
      <c r="D6" s="188"/>
      <c r="E6" s="188"/>
      <c r="F6" s="188"/>
      <c r="G6" s="191" t="s">
        <v>182</v>
      </c>
      <c r="H6" s="192"/>
      <c r="I6" s="192"/>
      <c r="J6" s="192"/>
      <c r="K6" s="192"/>
      <c r="L6" s="192"/>
      <c r="M6" s="192"/>
      <c r="P6" s="191" t="s">
        <v>170</v>
      </c>
      <c r="Q6" s="188"/>
      <c r="R6" s="188"/>
      <c r="S6" s="188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P7" s="191"/>
      <c r="Q7" s="188"/>
      <c r="R7" s="188"/>
      <c r="S7" s="188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63">
        <v>186</v>
      </c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67">
        <v>373</v>
      </c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71">
        <v>186</v>
      </c>
      <c r="C12" s="272">
        <v>186</v>
      </c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75">
        <v>373</v>
      </c>
      <c r="C13" s="276">
        <v>373</v>
      </c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79">
        <v>215</v>
      </c>
      <c r="C14" s="280">
        <v>215</v>
      </c>
      <c r="D14" s="281">
        <v>228</v>
      </c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 t="s">
        <v>164</v>
      </c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67">
        <v>427</v>
      </c>
      <c r="C15" s="268">
        <v>427</v>
      </c>
      <c r="D15" s="269">
        <v>455</v>
      </c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71">
        <v>236</v>
      </c>
      <c r="C16" s="272">
        <v>236</v>
      </c>
      <c r="D16" s="273">
        <v>269</v>
      </c>
      <c r="E16" s="274">
        <v>278</v>
      </c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67">
        <v>473</v>
      </c>
      <c r="C17" s="268">
        <v>473</v>
      </c>
      <c r="D17" s="269">
        <v>517</v>
      </c>
      <c r="E17" s="270">
        <v>544</v>
      </c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71">
        <v>262</v>
      </c>
      <c r="C18" s="272">
        <v>262</v>
      </c>
      <c r="D18" s="273">
        <v>296</v>
      </c>
      <c r="E18" s="274">
        <v>315</v>
      </c>
      <c r="F18" s="272">
        <v>338</v>
      </c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75">
        <v>518</v>
      </c>
      <c r="C19" s="276">
        <v>518</v>
      </c>
      <c r="D19" s="277">
        <v>582</v>
      </c>
      <c r="E19" s="278">
        <v>613</v>
      </c>
      <c r="F19" s="276">
        <v>660</v>
      </c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79">
        <v>294</v>
      </c>
      <c r="C20" s="280">
        <v>294</v>
      </c>
      <c r="D20" s="281">
        <v>332</v>
      </c>
      <c r="E20" s="282">
        <v>352</v>
      </c>
      <c r="F20" s="280">
        <v>378</v>
      </c>
      <c r="G20" s="281">
        <v>433</v>
      </c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67">
        <v>575</v>
      </c>
      <c r="C21" s="268">
        <v>575</v>
      </c>
      <c r="D21" s="269">
        <v>651</v>
      </c>
      <c r="E21" s="270">
        <v>690</v>
      </c>
      <c r="F21" s="268">
        <v>744</v>
      </c>
      <c r="G21" s="269">
        <v>824</v>
      </c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71">
        <v>324</v>
      </c>
      <c r="C22" s="272">
        <v>324</v>
      </c>
      <c r="D22" s="273">
        <v>350</v>
      </c>
      <c r="E22" s="274">
        <v>389</v>
      </c>
      <c r="F22" s="272">
        <v>417</v>
      </c>
      <c r="G22" s="273">
        <v>478</v>
      </c>
      <c r="H22" s="274">
        <v>544</v>
      </c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67">
        <v>633</v>
      </c>
      <c r="C23" s="268">
        <v>633</v>
      </c>
      <c r="D23" s="269">
        <v>691</v>
      </c>
      <c r="E23" s="270">
        <v>767</v>
      </c>
      <c r="F23" s="268">
        <v>826</v>
      </c>
      <c r="G23" s="269">
        <v>906</v>
      </c>
      <c r="H23" s="270">
        <v>1035</v>
      </c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71">
        <v>354</v>
      </c>
      <c r="C24" s="272">
        <v>354</v>
      </c>
      <c r="D24" s="273">
        <v>383</v>
      </c>
      <c r="E24" s="274">
        <v>427</v>
      </c>
      <c r="F24" s="272">
        <v>460</v>
      </c>
      <c r="G24" s="273">
        <v>525</v>
      </c>
      <c r="H24" s="274">
        <v>595</v>
      </c>
      <c r="I24" s="272">
        <v>674</v>
      </c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75">
        <v>690</v>
      </c>
      <c r="C25" s="276">
        <v>690</v>
      </c>
      <c r="D25" s="277">
        <v>753</v>
      </c>
      <c r="E25" s="278">
        <v>826</v>
      </c>
      <c r="F25" s="276">
        <v>913</v>
      </c>
      <c r="G25" s="277">
        <v>992</v>
      </c>
      <c r="H25" s="278">
        <v>1142</v>
      </c>
      <c r="I25" s="276">
        <v>1281</v>
      </c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79">
        <v>386</v>
      </c>
      <c r="C26" s="280">
        <v>386</v>
      </c>
      <c r="D26" s="281">
        <v>416</v>
      </c>
      <c r="E26" s="282">
        <v>463</v>
      </c>
      <c r="F26" s="280">
        <v>489</v>
      </c>
      <c r="G26" s="281">
        <v>572</v>
      </c>
      <c r="H26" s="282">
        <v>647</v>
      </c>
      <c r="I26" s="280">
        <v>729</v>
      </c>
      <c r="J26" s="281">
        <v>838</v>
      </c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67">
        <v>740</v>
      </c>
      <c r="C27" s="268">
        <v>740</v>
      </c>
      <c r="D27" s="269">
        <v>822</v>
      </c>
      <c r="E27" s="270">
        <v>891</v>
      </c>
      <c r="F27" s="268">
        <v>983</v>
      </c>
      <c r="G27" s="269">
        <v>1087</v>
      </c>
      <c r="H27" s="270">
        <v>1247</v>
      </c>
      <c r="I27" s="268">
        <v>1393</v>
      </c>
      <c r="J27" s="269">
        <v>1577</v>
      </c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71">
        <v>397</v>
      </c>
      <c r="C28" s="272">
        <v>397</v>
      </c>
      <c r="D28" s="273">
        <v>468</v>
      </c>
      <c r="E28" s="274">
        <v>487</v>
      </c>
      <c r="F28" s="272">
        <v>528</v>
      </c>
      <c r="G28" s="273">
        <v>603</v>
      </c>
      <c r="H28" s="274">
        <v>686</v>
      </c>
      <c r="I28" s="272">
        <v>775</v>
      </c>
      <c r="J28" s="273">
        <v>910</v>
      </c>
      <c r="K28" s="274">
        <v>986</v>
      </c>
      <c r="L28" s="272"/>
      <c r="M28" s="273"/>
      <c r="N28" s="274"/>
      <c r="O28" s="272"/>
      <c r="P28" s="273"/>
      <c r="Q28" s="274"/>
      <c r="R28" s="272"/>
      <c r="S28" s="271"/>
      <c r="T28" s="272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67">
        <v>783</v>
      </c>
      <c r="C29" s="268">
        <v>783</v>
      </c>
      <c r="D29" s="269">
        <v>896</v>
      </c>
      <c r="E29" s="270">
        <v>954</v>
      </c>
      <c r="F29" s="268">
        <v>1068</v>
      </c>
      <c r="G29" s="269">
        <v>1176</v>
      </c>
      <c r="H29" s="270">
        <v>1342</v>
      </c>
      <c r="I29" s="268">
        <v>1503</v>
      </c>
      <c r="J29" s="269">
        <v>1716</v>
      </c>
      <c r="K29" s="270">
        <v>1883</v>
      </c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71">
        <v>425</v>
      </c>
      <c r="C30" s="272">
        <v>425</v>
      </c>
      <c r="D30" s="273">
        <v>475</v>
      </c>
      <c r="E30" s="274">
        <v>520</v>
      </c>
      <c r="F30" s="272">
        <v>564</v>
      </c>
      <c r="G30" s="273">
        <v>647</v>
      </c>
      <c r="H30" s="274">
        <v>733</v>
      </c>
      <c r="I30" s="272">
        <v>830</v>
      </c>
      <c r="J30" s="273">
        <v>933</v>
      </c>
      <c r="K30" s="274">
        <v>1027</v>
      </c>
      <c r="L30" s="272">
        <v>1098</v>
      </c>
      <c r="M30" s="273"/>
      <c r="N30" s="274"/>
      <c r="O30" s="272"/>
      <c r="P30" s="273"/>
      <c r="Q30" s="274"/>
      <c r="R30" s="272"/>
      <c r="S30" s="271"/>
      <c r="T30" s="272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75">
        <v>834</v>
      </c>
      <c r="C31" s="276">
        <v>834</v>
      </c>
      <c r="D31" s="277">
        <v>932</v>
      </c>
      <c r="E31" s="278">
        <v>1023</v>
      </c>
      <c r="F31" s="276">
        <v>1134</v>
      </c>
      <c r="G31" s="277">
        <v>1266</v>
      </c>
      <c r="H31" s="278">
        <v>1424</v>
      </c>
      <c r="I31" s="276">
        <v>1597</v>
      </c>
      <c r="J31" s="277">
        <v>1778</v>
      </c>
      <c r="K31" s="278">
        <v>1970</v>
      </c>
      <c r="L31" s="276">
        <v>2134</v>
      </c>
      <c r="M31" s="277"/>
      <c r="N31" s="278"/>
      <c r="O31" s="276"/>
      <c r="P31" s="277"/>
      <c r="Q31" s="278"/>
      <c r="R31" s="276"/>
      <c r="S31" s="275"/>
      <c r="T31" s="276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79">
        <v>452</v>
      </c>
      <c r="C32" s="280">
        <v>452</v>
      </c>
      <c r="D32" s="281">
        <v>501</v>
      </c>
      <c r="E32" s="282">
        <v>554</v>
      </c>
      <c r="F32" s="280">
        <v>605</v>
      </c>
      <c r="G32" s="281">
        <v>690</v>
      </c>
      <c r="H32" s="282">
        <v>782</v>
      </c>
      <c r="I32" s="280">
        <v>886</v>
      </c>
      <c r="J32" s="281">
        <v>995</v>
      </c>
      <c r="K32" s="282">
        <v>1083</v>
      </c>
      <c r="L32" s="280">
        <v>1166</v>
      </c>
      <c r="M32" s="281">
        <v>1259</v>
      </c>
      <c r="N32" s="282"/>
      <c r="O32" s="280"/>
      <c r="P32" s="281"/>
      <c r="Q32" s="282"/>
      <c r="R32" s="280"/>
      <c r="S32" s="279"/>
      <c r="T32" s="280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67">
        <v>884</v>
      </c>
      <c r="C33" s="268">
        <v>884</v>
      </c>
      <c r="D33" s="269">
        <v>992</v>
      </c>
      <c r="E33" s="270">
        <v>1098</v>
      </c>
      <c r="F33" s="268">
        <v>1208</v>
      </c>
      <c r="G33" s="269">
        <v>1358</v>
      </c>
      <c r="H33" s="270">
        <v>1509</v>
      </c>
      <c r="I33" s="268">
        <v>1690</v>
      </c>
      <c r="J33" s="269">
        <v>1883</v>
      </c>
      <c r="K33" s="270">
        <v>2068</v>
      </c>
      <c r="L33" s="268">
        <v>2279</v>
      </c>
      <c r="M33" s="269">
        <v>2464</v>
      </c>
      <c r="N33" s="270"/>
      <c r="O33" s="268"/>
      <c r="P33" s="269"/>
      <c r="Q33" s="270"/>
      <c r="R33" s="268"/>
      <c r="S33" s="267"/>
      <c r="T33" s="26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71">
        <v>479</v>
      </c>
      <c r="C34" s="272">
        <v>479</v>
      </c>
      <c r="D34" s="273">
        <v>531</v>
      </c>
      <c r="E34" s="274">
        <v>589</v>
      </c>
      <c r="F34" s="272">
        <v>641</v>
      </c>
      <c r="G34" s="273">
        <v>732</v>
      </c>
      <c r="H34" s="274">
        <v>830</v>
      </c>
      <c r="I34" s="272">
        <v>940</v>
      </c>
      <c r="J34" s="273">
        <v>1056</v>
      </c>
      <c r="K34" s="274">
        <v>1130</v>
      </c>
      <c r="L34" s="272">
        <v>1235</v>
      </c>
      <c r="M34" s="273">
        <v>1337</v>
      </c>
      <c r="N34" s="274">
        <v>1439</v>
      </c>
      <c r="O34" s="272"/>
      <c r="P34" s="273"/>
      <c r="Q34" s="274"/>
      <c r="R34" s="272"/>
      <c r="S34" s="271"/>
      <c r="T34" s="272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67">
        <v>933</v>
      </c>
      <c r="C35" s="268">
        <v>933</v>
      </c>
      <c r="D35" s="269">
        <v>1045</v>
      </c>
      <c r="E35" s="270">
        <v>1173</v>
      </c>
      <c r="F35" s="268">
        <v>1289</v>
      </c>
      <c r="G35" s="269">
        <v>1449</v>
      </c>
      <c r="H35" s="270">
        <v>1632</v>
      </c>
      <c r="I35" s="268">
        <v>1827</v>
      </c>
      <c r="J35" s="269">
        <v>2033</v>
      </c>
      <c r="K35" s="270">
        <v>2163</v>
      </c>
      <c r="L35" s="268">
        <v>2426</v>
      </c>
      <c r="M35" s="269">
        <v>2624</v>
      </c>
      <c r="N35" s="270">
        <v>2826</v>
      </c>
      <c r="O35" s="268"/>
      <c r="P35" s="269"/>
      <c r="Q35" s="270"/>
      <c r="R35" s="268"/>
      <c r="S35" s="267"/>
      <c r="T35" s="26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71">
        <v>509</v>
      </c>
      <c r="C36" s="272">
        <v>509</v>
      </c>
      <c r="D36" s="273">
        <v>562</v>
      </c>
      <c r="E36" s="274">
        <v>624</v>
      </c>
      <c r="F36" s="272">
        <v>679</v>
      </c>
      <c r="G36" s="273">
        <v>775</v>
      </c>
      <c r="H36" s="274">
        <v>879</v>
      </c>
      <c r="I36" s="272">
        <v>996</v>
      </c>
      <c r="J36" s="273">
        <v>1118</v>
      </c>
      <c r="K36" s="274">
        <v>1192</v>
      </c>
      <c r="L36" s="272">
        <v>1305</v>
      </c>
      <c r="M36" s="273">
        <v>1411</v>
      </c>
      <c r="N36" s="274">
        <v>1520</v>
      </c>
      <c r="O36" s="272">
        <v>1628</v>
      </c>
      <c r="P36" s="273"/>
      <c r="Q36" s="274"/>
      <c r="R36" s="272"/>
      <c r="S36" s="271"/>
      <c r="T36" s="272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75">
        <v>995</v>
      </c>
      <c r="C37" s="276">
        <v>995</v>
      </c>
      <c r="D37" s="277">
        <v>1112</v>
      </c>
      <c r="E37" s="278">
        <v>1249</v>
      </c>
      <c r="F37" s="276">
        <v>1372</v>
      </c>
      <c r="G37" s="277">
        <v>1542</v>
      </c>
      <c r="H37" s="278">
        <v>1735</v>
      </c>
      <c r="I37" s="276">
        <v>1945</v>
      </c>
      <c r="J37" s="277">
        <v>2161</v>
      </c>
      <c r="K37" s="278">
        <v>2292</v>
      </c>
      <c r="L37" s="276">
        <v>2574</v>
      </c>
      <c r="M37" s="277">
        <v>2790</v>
      </c>
      <c r="N37" s="278">
        <v>3005</v>
      </c>
      <c r="O37" s="276">
        <v>3220</v>
      </c>
      <c r="P37" s="277"/>
      <c r="Q37" s="278"/>
      <c r="R37" s="276"/>
      <c r="S37" s="275"/>
      <c r="T37" s="276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79">
        <v>537</v>
      </c>
      <c r="C38" s="280">
        <v>537</v>
      </c>
      <c r="D38" s="281">
        <v>594</v>
      </c>
      <c r="E38" s="282">
        <v>657</v>
      </c>
      <c r="F38" s="280">
        <v>714</v>
      </c>
      <c r="G38" s="281">
        <v>817</v>
      </c>
      <c r="H38" s="282">
        <v>927</v>
      </c>
      <c r="I38" s="280">
        <v>1050</v>
      </c>
      <c r="J38" s="281">
        <v>1179</v>
      </c>
      <c r="K38" s="282">
        <v>1260</v>
      </c>
      <c r="L38" s="280">
        <v>1374</v>
      </c>
      <c r="M38" s="281">
        <v>1494</v>
      </c>
      <c r="N38" s="282">
        <v>1609</v>
      </c>
      <c r="O38" s="280">
        <v>1724</v>
      </c>
      <c r="P38" s="281">
        <v>1839</v>
      </c>
      <c r="Q38" s="282"/>
      <c r="R38" s="280"/>
      <c r="S38" s="279"/>
      <c r="T38" s="280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67">
        <v>1045</v>
      </c>
      <c r="C39" s="268">
        <v>1045</v>
      </c>
      <c r="D39" s="269">
        <v>1169</v>
      </c>
      <c r="E39" s="270">
        <v>1311</v>
      </c>
      <c r="F39" s="268">
        <v>1434</v>
      </c>
      <c r="G39" s="269">
        <v>1635</v>
      </c>
      <c r="H39" s="270">
        <v>1820</v>
      </c>
      <c r="I39" s="268">
        <v>2037</v>
      </c>
      <c r="J39" s="269">
        <v>2265</v>
      </c>
      <c r="K39" s="270">
        <v>2431</v>
      </c>
      <c r="L39" s="268">
        <v>2691</v>
      </c>
      <c r="M39" s="269">
        <v>2920</v>
      </c>
      <c r="N39" s="270">
        <v>3145</v>
      </c>
      <c r="O39" s="268">
        <v>3370</v>
      </c>
      <c r="P39" s="269">
        <v>3594</v>
      </c>
      <c r="Q39" s="270"/>
      <c r="R39" s="268"/>
      <c r="S39" s="267"/>
      <c r="T39" s="26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71">
        <v>567</v>
      </c>
      <c r="C40" s="272">
        <v>567</v>
      </c>
      <c r="D40" s="273">
        <v>618</v>
      </c>
      <c r="E40" s="274">
        <v>693</v>
      </c>
      <c r="F40" s="272">
        <v>753</v>
      </c>
      <c r="G40" s="273">
        <v>861</v>
      </c>
      <c r="H40" s="274">
        <v>979</v>
      </c>
      <c r="I40" s="272">
        <v>1106</v>
      </c>
      <c r="J40" s="273">
        <v>1241</v>
      </c>
      <c r="K40" s="274">
        <v>1323</v>
      </c>
      <c r="L40" s="272">
        <v>1442</v>
      </c>
      <c r="M40" s="273">
        <v>1563</v>
      </c>
      <c r="N40" s="274">
        <v>1684</v>
      </c>
      <c r="O40" s="272">
        <v>1804</v>
      </c>
      <c r="P40" s="273">
        <v>1924</v>
      </c>
      <c r="Q40" s="274">
        <v>2044</v>
      </c>
      <c r="R40" s="272"/>
      <c r="S40" s="271"/>
      <c r="T40" s="272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67">
        <v>1092</v>
      </c>
      <c r="C41" s="268">
        <v>1092</v>
      </c>
      <c r="D41" s="269">
        <v>1224</v>
      </c>
      <c r="E41" s="270">
        <v>1382</v>
      </c>
      <c r="F41" s="268">
        <v>1517</v>
      </c>
      <c r="G41" s="269">
        <v>1727</v>
      </c>
      <c r="H41" s="270">
        <v>1925</v>
      </c>
      <c r="I41" s="268">
        <v>2176</v>
      </c>
      <c r="J41" s="269">
        <v>2417</v>
      </c>
      <c r="K41" s="270">
        <v>2561</v>
      </c>
      <c r="L41" s="268">
        <v>2801</v>
      </c>
      <c r="M41" s="269">
        <v>3031</v>
      </c>
      <c r="N41" s="270">
        <v>3264</v>
      </c>
      <c r="O41" s="268">
        <v>3498</v>
      </c>
      <c r="P41" s="269">
        <v>3731</v>
      </c>
      <c r="Q41" s="270">
        <v>3964</v>
      </c>
      <c r="R41" s="268"/>
      <c r="S41" s="267"/>
      <c r="T41" s="26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71">
        <v>594</v>
      </c>
      <c r="C42" s="272">
        <v>594</v>
      </c>
      <c r="D42" s="273">
        <v>649</v>
      </c>
      <c r="E42" s="274">
        <v>726</v>
      </c>
      <c r="F42" s="272">
        <v>802</v>
      </c>
      <c r="G42" s="273">
        <v>905</v>
      </c>
      <c r="H42" s="274">
        <v>1026</v>
      </c>
      <c r="I42" s="272">
        <v>1160</v>
      </c>
      <c r="J42" s="273">
        <v>1300</v>
      </c>
      <c r="K42" s="274">
        <v>1385</v>
      </c>
      <c r="L42" s="272">
        <v>1528</v>
      </c>
      <c r="M42" s="273">
        <v>1655</v>
      </c>
      <c r="N42" s="274">
        <v>1783</v>
      </c>
      <c r="O42" s="272">
        <v>1910</v>
      </c>
      <c r="P42" s="273">
        <v>2037</v>
      </c>
      <c r="Q42" s="274">
        <v>2165</v>
      </c>
      <c r="R42" s="272">
        <v>2292</v>
      </c>
      <c r="S42" s="271"/>
      <c r="T42" s="272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75">
        <v>1149</v>
      </c>
      <c r="C43" s="276">
        <v>1149</v>
      </c>
      <c r="D43" s="277">
        <v>1291</v>
      </c>
      <c r="E43" s="278">
        <v>1455</v>
      </c>
      <c r="F43" s="276">
        <v>1611</v>
      </c>
      <c r="G43" s="277">
        <v>1820</v>
      </c>
      <c r="H43" s="278">
        <v>2048</v>
      </c>
      <c r="I43" s="276">
        <v>2288</v>
      </c>
      <c r="J43" s="277">
        <v>2488</v>
      </c>
      <c r="K43" s="278">
        <v>2691</v>
      </c>
      <c r="L43" s="276">
        <v>2961</v>
      </c>
      <c r="M43" s="277">
        <v>3210</v>
      </c>
      <c r="N43" s="278">
        <v>3456</v>
      </c>
      <c r="O43" s="276">
        <v>3703</v>
      </c>
      <c r="P43" s="277">
        <v>3950</v>
      </c>
      <c r="Q43" s="278">
        <v>4197</v>
      </c>
      <c r="R43" s="276">
        <v>4444</v>
      </c>
      <c r="S43" s="275"/>
      <c r="T43" s="276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79">
        <v>621</v>
      </c>
      <c r="C44" s="280">
        <v>621</v>
      </c>
      <c r="D44" s="281">
        <v>679</v>
      </c>
      <c r="E44" s="282">
        <v>759</v>
      </c>
      <c r="F44" s="280">
        <v>838</v>
      </c>
      <c r="G44" s="281">
        <v>946</v>
      </c>
      <c r="H44" s="282">
        <v>1075</v>
      </c>
      <c r="I44" s="280">
        <v>1211</v>
      </c>
      <c r="J44" s="281">
        <v>1355</v>
      </c>
      <c r="K44" s="282">
        <v>1447</v>
      </c>
      <c r="L44" s="280">
        <v>1601</v>
      </c>
      <c r="M44" s="281">
        <v>1734</v>
      </c>
      <c r="N44" s="282">
        <v>1867</v>
      </c>
      <c r="O44" s="280">
        <v>2001</v>
      </c>
      <c r="P44" s="281">
        <v>2134</v>
      </c>
      <c r="Q44" s="282">
        <v>2267</v>
      </c>
      <c r="R44" s="280">
        <v>2401</v>
      </c>
      <c r="S44" s="279">
        <v>2534</v>
      </c>
      <c r="T44" s="280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67">
        <v>1204</v>
      </c>
      <c r="C45" s="268">
        <v>1204</v>
      </c>
      <c r="D45" s="269">
        <v>1354</v>
      </c>
      <c r="E45" s="270">
        <v>1524</v>
      </c>
      <c r="F45" s="268">
        <v>1690</v>
      </c>
      <c r="G45" s="269">
        <v>1909</v>
      </c>
      <c r="H45" s="270">
        <v>2152</v>
      </c>
      <c r="I45" s="268">
        <v>2398</v>
      </c>
      <c r="J45" s="269">
        <v>2607</v>
      </c>
      <c r="K45" s="270">
        <v>2819</v>
      </c>
      <c r="L45" s="268">
        <v>3112</v>
      </c>
      <c r="M45" s="269">
        <v>3375</v>
      </c>
      <c r="N45" s="270">
        <v>3634</v>
      </c>
      <c r="O45" s="268">
        <v>3894</v>
      </c>
      <c r="P45" s="269">
        <v>4153</v>
      </c>
      <c r="Q45" s="270">
        <v>4413</v>
      </c>
      <c r="R45" s="268">
        <v>4672</v>
      </c>
      <c r="S45" s="267">
        <v>4932</v>
      </c>
      <c r="T45" s="26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71">
        <v>636</v>
      </c>
      <c r="C46" s="272">
        <v>636</v>
      </c>
      <c r="D46" s="273">
        <v>716</v>
      </c>
      <c r="E46" s="274">
        <v>788</v>
      </c>
      <c r="F46" s="272">
        <v>891</v>
      </c>
      <c r="G46" s="273">
        <v>998</v>
      </c>
      <c r="H46" s="274">
        <v>1129</v>
      </c>
      <c r="I46" s="272">
        <v>1250</v>
      </c>
      <c r="J46" s="273">
        <v>1391</v>
      </c>
      <c r="K46" s="274">
        <v>1524</v>
      </c>
      <c r="L46" s="272">
        <v>1685</v>
      </c>
      <c r="M46" s="273">
        <v>1825</v>
      </c>
      <c r="N46" s="274">
        <v>1966</v>
      </c>
      <c r="O46" s="272">
        <v>2106</v>
      </c>
      <c r="P46" s="273">
        <v>2246</v>
      </c>
      <c r="Q46" s="274">
        <v>2387</v>
      </c>
      <c r="R46" s="272">
        <v>2527</v>
      </c>
      <c r="S46" s="271">
        <v>2668</v>
      </c>
      <c r="T46" s="272">
        <v>2808</v>
      </c>
      <c r="U46" s="257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67">
        <v>1235</v>
      </c>
      <c r="C47" s="268">
        <v>1235</v>
      </c>
      <c r="D47" s="269">
        <v>1423</v>
      </c>
      <c r="E47" s="270">
        <v>1593</v>
      </c>
      <c r="F47" s="268">
        <v>1786</v>
      </c>
      <c r="G47" s="269">
        <v>2012</v>
      </c>
      <c r="H47" s="270">
        <v>2260</v>
      </c>
      <c r="I47" s="268">
        <v>2500</v>
      </c>
      <c r="J47" s="269">
        <v>2705</v>
      </c>
      <c r="K47" s="270">
        <v>2967</v>
      </c>
      <c r="L47" s="268">
        <v>3236</v>
      </c>
      <c r="M47" s="269">
        <v>3510</v>
      </c>
      <c r="N47" s="270">
        <v>3780</v>
      </c>
      <c r="O47" s="268">
        <v>4050</v>
      </c>
      <c r="P47" s="269">
        <v>4320</v>
      </c>
      <c r="Q47" s="270">
        <v>4590</v>
      </c>
      <c r="R47" s="268">
        <v>4860</v>
      </c>
      <c r="S47" s="267">
        <v>5130</v>
      </c>
      <c r="T47" s="268">
        <v>5400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71">
        <v>662</v>
      </c>
      <c r="C48" s="272">
        <v>662</v>
      </c>
      <c r="D48" s="273">
        <v>747</v>
      </c>
      <c r="E48" s="274">
        <v>822</v>
      </c>
      <c r="F48" s="272">
        <v>927</v>
      </c>
      <c r="G48" s="273">
        <v>1038</v>
      </c>
      <c r="H48" s="274">
        <v>1176</v>
      </c>
      <c r="I48" s="272">
        <v>1301</v>
      </c>
      <c r="J48" s="273">
        <v>1449</v>
      </c>
      <c r="K48" s="274">
        <v>1590</v>
      </c>
      <c r="L48" s="272">
        <v>1769</v>
      </c>
      <c r="M48" s="273">
        <v>1916</v>
      </c>
      <c r="N48" s="274">
        <v>2064</v>
      </c>
      <c r="O48" s="272">
        <v>2211</v>
      </c>
      <c r="P48" s="273">
        <v>2359</v>
      </c>
      <c r="Q48" s="274">
        <v>2506</v>
      </c>
      <c r="R48" s="272">
        <v>2654</v>
      </c>
      <c r="S48" s="271">
        <v>2801</v>
      </c>
      <c r="T48" s="272">
        <v>2948</v>
      </c>
      <c r="U48" s="257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75">
        <v>1289</v>
      </c>
      <c r="C49" s="276">
        <v>1289</v>
      </c>
      <c r="D49" s="277">
        <v>1472</v>
      </c>
      <c r="E49" s="278">
        <v>1666</v>
      </c>
      <c r="F49" s="276">
        <v>1852</v>
      </c>
      <c r="G49" s="277">
        <v>2099</v>
      </c>
      <c r="H49" s="278">
        <v>2363</v>
      </c>
      <c r="I49" s="276">
        <v>2611</v>
      </c>
      <c r="J49" s="277">
        <v>2823</v>
      </c>
      <c r="K49" s="278">
        <v>3105</v>
      </c>
      <c r="L49" s="276">
        <v>3395</v>
      </c>
      <c r="M49" s="277">
        <v>3686</v>
      </c>
      <c r="N49" s="278">
        <v>3969</v>
      </c>
      <c r="O49" s="276">
        <v>4253</v>
      </c>
      <c r="P49" s="277">
        <v>4536</v>
      </c>
      <c r="Q49" s="278">
        <v>4820</v>
      </c>
      <c r="R49" s="276">
        <v>5103</v>
      </c>
      <c r="S49" s="275">
        <v>5387</v>
      </c>
      <c r="T49" s="276">
        <v>5670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79">
        <v>690</v>
      </c>
      <c r="C50" s="280">
        <v>690</v>
      </c>
      <c r="D50" s="281">
        <v>778</v>
      </c>
      <c r="E50" s="282">
        <v>856</v>
      </c>
      <c r="F50" s="280">
        <v>965</v>
      </c>
      <c r="G50" s="281">
        <v>1081</v>
      </c>
      <c r="H50" s="282">
        <v>1223</v>
      </c>
      <c r="I50" s="280">
        <v>1355</v>
      </c>
      <c r="J50" s="281">
        <v>1505</v>
      </c>
      <c r="K50" s="282">
        <v>1651</v>
      </c>
      <c r="L50" s="280">
        <v>1843</v>
      </c>
      <c r="M50" s="281">
        <v>1992</v>
      </c>
      <c r="N50" s="282">
        <v>2146</v>
      </c>
      <c r="O50" s="280">
        <v>2299</v>
      </c>
      <c r="P50" s="281">
        <v>2452</v>
      </c>
      <c r="Q50" s="282">
        <v>2605</v>
      </c>
      <c r="R50" s="280">
        <v>2759</v>
      </c>
      <c r="S50" s="279">
        <v>2912</v>
      </c>
      <c r="T50" s="280">
        <v>3065</v>
      </c>
      <c r="U50" s="257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67">
        <v>1347</v>
      </c>
      <c r="C51" s="268">
        <v>1347</v>
      </c>
      <c r="D51" s="269">
        <v>1520</v>
      </c>
      <c r="E51" s="270">
        <v>1739</v>
      </c>
      <c r="F51" s="268">
        <v>1945</v>
      </c>
      <c r="G51" s="269">
        <v>2192</v>
      </c>
      <c r="H51" s="270">
        <v>2464</v>
      </c>
      <c r="I51" s="268">
        <v>2726</v>
      </c>
      <c r="J51" s="269">
        <v>2944</v>
      </c>
      <c r="K51" s="270">
        <v>3233</v>
      </c>
      <c r="L51" s="268">
        <v>3538</v>
      </c>
      <c r="M51" s="269">
        <v>3830</v>
      </c>
      <c r="N51" s="270">
        <v>4125</v>
      </c>
      <c r="O51" s="268">
        <v>4419</v>
      </c>
      <c r="P51" s="269">
        <v>4714</v>
      </c>
      <c r="Q51" s="270">
        <v>5009</v>
      </c>
      <c r="R51" s="268">
        <v>5303</v>
      </c>
      <c r="S51" s="267">
        <v>5598</v>
      </c>
      <c r="T51" s="268">
        <v>5892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71">
        <v>714</v>
      </c>
      <c r="C52" s="272">
        <v>714</v>
      </c>
      <c r="D52" s="273">
        <v>807</v>
      </c>
      <c r="E52" s="274">
        <v>890</v>
      </c>
      <c r="F52" s="272">
        <v>1003</v>
      </c>
      <c r="G52" s="273">
        <v>1122</v>
      </c>
      <c r="H52" s="274">
        <v>1270</v>
      </c>
      <c r="I52" s="272">
        <v>1407</v>
      </c>
      <c r="J52" s="273">
        <v>1563</v>
      </c>
      <c r="K52" s="274">
        <v>1712</v>
      </c>
      <c r="L52" s="272">
        <v>1909</v>
      </c>
      <c r="M52" s="273">
        <v>2067</v>
      </c>
      <c r="N52" s="274">
        <v>2226</v>
      </c>
      <c r="O52" s="272">
        <v>2385</v>
      </c>
      <c r="P52" s="273">
        <v>2544</v>
      </c>
      <c r="Q52" s="274">
        <v>2703</v>
      </c>
      <c r="R52" s="272">
        <v>2862</v>
      </c>
      <c r="S52" s="271">
        <v>3021</v>
      </c>
      <c r="T52" s="272">
        <v>3180</v>
      </c>
      <c r="U52" s="257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67">
        <v>1399</v>
      </c>
      <c r="C53" s="268">
        <v>1399</v>
      </c>
      <c r="D53" s="269">
        <v>1584</v>
      </c>
      <c r="E53" s="270">
        <v>1798</v>
      </c>
      <c r="F53" s="268">
        <v>2028</v>
      </c>
      <c r="G53" s="269">
        <v>2280</v>
      </c>
      <c r="H53" s="270">
        <v>2566</v>
      </c>
      <c r="I53" s="268">
        <v>2836</v>
      </c>
      <c r="J53" s="269">
        <v>3066</v>
      </c>
      <c r="K53" s="270">
        <v>3360</v>
      </c>
      <c r="L53" s="268">
        <v>3675</v>
      </c>
      <c r="M53" s="269">
        <v>3972</v>
      </c>
      <c r="N53" s="270">
        <v>4277</v>
      </c>
      <c r="O53" s="268">
        <v>4583</v>
      </c>
      <c r="P53" s="269">
        <v>4889</v>
      </c>
      <c r="Q53" s="270">
        <v>5194</v>
      </c>
      <c r="R53" s="268">
        <v>5500</v>
      </c>
      <c r="S53" s="267">
        <v>5805</v>
      </c>
      <c r="T53" s="268">
        <v>6111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71">
        <v>743</v>
      </c>
      <c r="C54" s="272">
        <v>743</v>
      </c>
      <c r="D54" s="273">
        <v>838</v>
      </c>
      <c r="E54" s="274">
        <v>923</v>
      </c>
      <c r="F54" s="272">
        <v>1040</v>
      </c>
      <c r="G54" s="273">
        <v>1177</v>
      </c>
      <c r="H54" s="274">
        <v>1318</v>
      </c>
      <c r="I54" s="272">
        <v>1481</v>
      </c>
      <c r="J54" s="273">
        <v>1646</v>
      </c>
      <c r="K54" s="274">
        <v>1810</v>
      </c>
      <c r="L54" s="272">
        <v>1979</v>
      </c>
      <c r="M54" s="273">
        <v>2140</v>
      </c>
      <c r="N54" s="274">
        <v>2304</v>
      </c>
      <c r="O54" s="272">
        <v>2469</v>
      </c>
      <c r="P54" s="273">
        <v>2633</v>
      </c>
      <c r="Q54" s="274">
        <v>2798</v>
      </c>
      <c r="R54" s="272">
        <v>2963</v>
      </c>
      <c r="S54" s="271">
        <v>3127</v>
      </c>
      <c r="T54" s="272">
        <v>3292</v>
      </c>
      <c r="U54" s="257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75">
        <v>1457</v>
      </c>
      <c r="C55" s="276">
        <v>1457</v>
      </c>
      <c r="D55" s="277">
        <v>1648</v>
      </c>
      <c r="E55" s="278">
        <v>1847</v>
      </c>
      <c r="F55" s="276">
        <v>2079</v>
      </c>
      <c r="G55" s="277">
        <v>2354</v>
      </c>
      <c r="H55" s="278">
        <v>2635</v>
      </c>
      <c r="I55" s="276">
        <v>2962</v>
      </c>
      <c r="J55" s="277">
        <v>3212</v>
      </c>
      <c r="K55" s="278">
        <v>3526</v>
      </c>
      <c r="L55" s="276">
        <v>3818</v>
      </c>
      <c r="M55" s="277">
        <v>4128</v>
      </c>
      <c r="N55" s="278">
        <v>4445</v>
      </c>
      <c r="O55" s="276">
        <v>4763</v>
      </c>
      <c r="P55" s="277">
        <v>5080</v>
      </c>
      <c r="Q55" s="278">
        <v>5398</v>
      </c>
      <c r="R55" s="276">
        <v>5715</v>
      </c>
      <c r="S55" s="275">
        <v>6033</v>
      </c>
      <c r="T55" s="276">
        <v>6350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79">
        <v>743</v>
      </c>
      <c r="C56" s="280">
        <v>774</v>
      </c>
      <c r="D56" s="281">
        <v>875</v>
      </c>
      <c r="E56" s="282">
        <v>965</v>
      </c>
      <c r="F56" s="280">
        <v>1085</v>
      </c>
      <c r="G56" s="281">
        <v>1229</v>
      </c>
      <c r="H56" s="282">
        <v>1372</v>
      </c>
      <c r="I56" s="280">
        <v>1543</v>
      </c>
      <c r="J56" s="281">
        <v>1715</v>
      </c>
      <c r="K56" s="282">
        <v>1886</v>
      </c>
      <c r="L56" s="280">
        <v>2057</v>
      </c>
      <c r="M56" s="281">
        <v>2229</v>
      </c>
      <c r="N56" s="282">
        <v>2400</v>
      </c>
      <c r="O56" s="280">
        <v>2572</v>
      </c>
      <c r="P56" s="281">
        <v>2743</v>
      </c>
      <c r="Q56" s="282">
        <v>2915</v>
      </c>
      <c r="R56" s="280">
        <v>3086</v>
      </c>
      <c r="S56" s="279">
        <v>3258</v>
      </c>
      <c r="T56" s="280">
        <v>3429</v>
      </c>
      <c r="U56" s="257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67">
        <v>1458</v>
      </c>
      <c r="C57" s="268">
        <v>1519</v>
      </c>
      <c r="D57" s="269">
        <v>1717</v>
      </c>
      <c r="E57" s="270">
        <v>1931</v>
      </c>
      <c r="F57" s="268">
        <v>2171</v>
      </c>
      <c r="G57" s="269">
        <v>2457</v>
      </c>
      <c r="H57" s="270">
        <v>2743</v>
      </c>
      <c r="I57" s="268">
        <v>3086</v>
      </c>
      <c r="J57" s="269">
        <v>3348</v>
      </c>
      <c r="K57" s="270">
        <v>3668</v>
      </c>
      <c r="L57" s="268">
        <v>3969</v>
      </c>
      <c r="M57" s="269">
        <v>4300</v>
      </c>
      <c r="N57" s="270">
        <v>4631</v>
      </c>
      <c r="O57" s="268">
        <v>4961</v>
      </c>
      <c r="P57" s="269">
        <v>5292</v>
      </c>
      <c r="Q57" s="270">
        <v>5623</v>
      </c>
      <c r="R57" s="268">
        <v>5954</v>
      </c>
      <c r="S57" s="267">
        <v>6284</v>
      </c>
      <c r="T57" s="268">
        <v>6615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1" t="s">
        <v>131</v>
      </c>
      <c r="B58" s="271">
        <v>772</v>
      </c>
      <c r="C58" s="272">
        <v>804</v>
      </c>
      <c r="D58" s="273">
        <v>910</v>
      </c>
      <c r="E58" s="274">
        <v>1004</v>
      </c>
      <c r="F58" s="272">
        <v>1129</v>
      </c>
      <c r="G58" s="273">
        <v>1278</v>
      </c>
      <c r="H58" s="274">
        <v>1426</v>
      </c>
      <c r="I58" s="272">
        <v>1605</v>
      </c>
      <c r="J58" s="273">
        <v>1783</v>
      </c>
      <c r="K58" s="274">
        <v>1961</v>
      </c>
      <c r="L58" s="272">
        <v>2140</v>
      </c>
      <c r="M58" s="273">
        <v>2318</v>
      </c>
      <c r="N58" s="274">
        <v>2496</v>
      </c>
      <c r="O58" s="272">
        <v>2675</v>
      </c>
      <c r="P58" s="273">
        <v>2853</v>
      </c>
      <c r="Q58" s="274">
        <v>3031</v>
      </c>
      <c r="R58" s="272">
        <v>3210</v>
      </c>
      <c r="S58" s="271">
        <v>3388</v>
      </c>
      <c r="T58" s="272">
        <v>3566</v>
      </c>
      <c r="U58" s="257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67">
        <v>1516</v>
      </c>
      <c r="C59" s="268">
        <v>1580</v>
      </c>
      <c r="D59" s="269">
        <v>1786</v>
      </c>
      <c r="E59" s="270">
        <v>2008</v>
      </c>
      <c r="F59" s="268">
        <v>2258</v>
      </c>
      <c r="G59" s="269">
        <v>2555</v>
      </c>
      <c r="H59" s="270">
        <v>2853</v>
      </c>
      <c r="I59" s="268">
        <v>3210</v>
      </c>
      <c r="J59" s="269">
        <v>3482</v>
      </c>
      <c r="K59" s="270">
        <v>3815</v>
      </c>
      <c r="L59" s="268">
        <v>4128</v>
      </c>
      <c r="M59" s="269">
        <v>4472</v>
      </c>
      <c r="N59" s="270">
        <v>4816</v>
      </c>
      <c r="O59" s="268">
        <v>5160</v>
      </c>
      <c r="P59" s="269">
        <v>5504</v>
      </c>
      <c r="Q59" s="270">
        <v>5848</v>
      </c>
      <c r="R59" s="268">
        <v>6192</v>
      </c>
      <c r="S59" s="267">
        <v>6536</v>
      </c>
      <c r="T59" s="268">
        <v>6880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71">
        <v>802</v>
      </c>
      <c r="C60" s="272">
        <v>835</v>
      </c>
      <c r="D60" s="273">
        <v>945</v>
      </c>
      <c r="E60" s="274">
        <v>1042</v>
      </c>
      <c r="F60" s="272">
        <v>1172</v>
      </c>
      <c r="G60" s="273">
        <v>1327</v>
      </c>
      <c r="H60" s="274">
        <v>1481</v>
      </c>
      <c r="I60" s="272">
        <v>1666</v>
      </c>
      <c r="J60" s="273">
        <v>1852</v>
      </c>
      <c r="K60" s="274">
        <v>2037</v>
      </c>
      <c r="L60" s="272">
        <v>2222</v>
      </c>
      <c r="M60" s="273">
        <v>2407</v>
      </c>
      <c r="N60" s="274">
        <v>2592</v>
      </c>
      <c r="O60" s="272">
        <v>2777</v>
      </c>
      <c r="P60" s="273">
        <v>2963</v>
      </c>
      <c r="Q60" s="274">
        <v>3148</v>
      </c>
      <c r="R60" s="272">
        <v>3333</v>
      </c>
      <c r="S60" s="271">
        <v>3518</v>
      </c>
      <c r="T60" s="272">
        <v>3703</v>
      </c>
      <c r="U60" s="257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75">
        <v>1575</v>
      </c>
      <c r="C61" s="276">
        <v>1640</v>
      </c>
      <c r="D61" s="277">
        <v>1855</v>
      </c>
      <c r="E61" s="278">
        <v>2085</v>
      </c>
      <c r="F61" s="276">
        <v>2344</v>
      </c>
      <c r="G61" s="277">
        <v>2654</v>
      </c>
      <c r="H61" s="278">
        <v>2963</v>
      </c>
      <c r="I61" s="276">
        <v>3333</v>
      </c>
      <c r="J61" s="277">
        <v>3616</v>
      </c>
      <c r="K61" s="278">
        <v>3961</v>
      </c>
      <c r="L61" s="276">
        <v>4287</v>
      </c>
      <c r="M61" s="277">
        <v>4644</v>
      </c>
      <c r="N61" s="278">
        <v>5001</v>
      </c>
      <c r="O61" s="276">
        <v>5358</v>
      </c>
      <c r="P61" s="277">
        <v>5715</v>
      </c>
      <c r="Q61" s="278">
        <v>6073</v>
      </c>
      <c r="R61" s="276">
        <v>6430</v>
      </c>
      <c r="S61" s="275">
        <v>6787</v>
      </c>
      <c r="T61" s="276">
        <v>7144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79">
        <v>832</v>
      </c>
      <c r="C62" s="280">
        <v>866</v>
      </c>
      <c r="D62" s="281">
        <v>980</v>
      </c>
      <c r="E62" s="282">
        <v>1081</v>
      </c>
      <c r="F62" s="280">
        <v>1216</v>
      </c>
      <c r="G62" s="281">
        <v>1376</v>
      </c>
      <c r="H62" s="282">
        <v>1536</v>
      </c>
      <c r="I62" s="280">
        <v>1728</v>
      </c>
      <c r="J62" s="281">
        <v>1920</v>
      </c>
      <c r="K62" s="282">
        <v>2112</v>
      </c>
      <c r="L62" s="280">
        <v>2304</v>
      </c>
      <c r="M62" s="281">
        <v>2496</v>
      </c>
      <c r="N62" s="282">
        <v>2688</v>
      </c>
      <c r="O62" s="280">
        <v>2880</v>
      </c>
      <c r="P62" s="281">
        <v>3072</v>
      </c>
      <c r="Q62" s="282">
        <v>3264</v>
      </c>
      <c r="R62" s="280">
        <v>3456</v>
      </c>
      <c r="S62" s="279">
        <v>3648</v>
      </c>
      <c r="T62" s="280">
        <v>3840</v>
      </c>
      <c r="U62" s="257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67">
        <v>1633</v>
      </c>
      <c r="C63" s="268">
        <v>1701</v>
      </c>
      <c r="D63" s="269">
        <v>1923</v>
      </c>
      <c r="E63" s="270">
        <v>2162</v>
      </c>
      <c r="F63" s="268">
        <v>2431</v>
      </c>
      <c r="G63" s="269">
        <v>2752</v>
      </c>
      <c r="H63" s="270">
        <v>3072</v>
      </c>
      <c r="I63" s="268">
        <v>3456</v>
      </c>
      <c r="J63" s="269">
        <v>3750</v>
      </c>
      <c r="K63" s="270">
        <v>4108</v>
      </c>
      <c r="L63" s="268">
        <v>4445</v>
      </c>
      <c r="M63" s="269">
        <v>4816</v>
      </c>
      <c r="N63" s="270">
        <v>5186</v>
      </c>
      <c r="O63" s="268">
        <v>5557</v>
      </c>
      <c r="P63" s="269">
        <v>5927</v>
      </c>
      <c r="Q63" s="270">
        <v>6297</v>
      </c>
      <c r="R63" s="268">
        <v>6668</v>
      </c>
      <c r="S63" s="267">
        <v>7038</v>
      </c>
      <c r="T63" s="268">
        <v>7409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71">
        <v>861</v>
      </c>
      <c r="C64" s="272">
        <v>897</v>
      </c>
      <c r="D64" s="273">
        <v>1015</v>
      </c>
      <c r="E64" s="274">
        <v>1120</v>
      </c>
      <c r="F64" s="272">
        <v>1259</v>
      </c>
      <c r="G64" s="273">
        <v>1425</v>
      </c>
      <c r="H64" s="274">
        <v>1591</v>
      </c>
      <c r="I64" s="272">
        <v>1790</v>
      </c>
      <c r="J64" s="273">
        <v>1989</v>
      </c>
      <c r="K64" s="274">
        <v>2188</v>
      </c>
      <c r="L64" s="272">
        <v>2387</v>
      </c>
      <c r="M64" s="273">
        <v>2585</v>
      </c>
      <c r="N64" s="274">
        <v>2784</v>
      </c>
      <c r="O64" s="272">
        <v>2983</v>
      </c>
      <c r="P64" s="273">
        <v>3182</v>
      </c>
      <c r="Q64" s="274">
        <v>3381</v>
      </c>
      <c r="R64" s="272">
        <v>3580</v>
      </c>
      <c r="S64" s="271">
        <v>3779</v>
      </c>
      <c r="T64" s="272">
        <v>3978</v>
      </c>
      <c r="U64" s="257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67">
        <v>1691</v>
      </c>
      <c r="C65" s="268">
        <v>1762</v>
      </c>
      <c r="D65" s="269">
        <v>1992</v>
      </c>
      <c r="E65" s="270">
        <v>2239</v>
      </c>
      <c r="F65" s="268">
        <v>2518</v>
      </c>
      <c r="G65" s="269">
        <v>2850</v>
      </c>
      <c r="H65" s="270">
        <v>3182</v>
      </c>
      <c r="I65" s="268">
        <v>3580</v>
      </c>
      <c r="J65" s="269">
        <v>3884</v>
      </c>
      <c r="K65" s="270">
        <v>4255</v>
      </c>
      <c r="L65" s="268">
        <v>4604</v>
      </c>
      <c r="M65" s="269">
        <v>4988</v>
      </c>
      <c r="N65" s="270">
        <v>5371</v>
      </c>
      <c r="O65" s="268">
        <v>5755</v>
      </c>
      <c r="P65" s="269">
        <v>6139</v>
      </c>
      <c r="Q65" s="270">
        <v>6522</v>
      </c>
      <c r="R65" s="268">
        <v>6906</v>
      </c>
      <c r="S65" s="267">
        <v>7290</v>
      </c>
      <c r="T65" s="268">
        <v>7673</v>
      </c>
    </row>
    <row r="66" spans="1:42" x14ac:dyDescent="0.15">
      <c r="A66" s="231" t="s">
        <v>135</v>
      </c>
      <c r="B66" s="271">
        <v>891</v>
      </c>
      <c r="C66" s="272">
        <v>928</v>
      </c>
      <c r="D66" s="273">
        <v>1050</v>
      </c>
      <c r="E66" s="274">
        <v>1158</v>
      </c>
      <c r="F66" s="272">
        <v>1302</v>
      </c>
      <c r="G66" s="273">
        <v>1474</v>
      </c>
      <c r="H66" s="274">
        <v>1646</v>
      </c>
      <c r="I66" s="272">
        <v>1852</v>
      </c>
      <c r="J66" s="273">
        <v>2057</v>
      </c>
      <c r="K66" s="274">
        <v>2263</v>
      </c>
      <c r="L66" s="272">
        <v>2469</v>
      </c>
      <c r="M66" s="273">
        <v>2675</v>
      </c>
      <c r="N66" s="274">
        <v>2880</v>
      </c>
      <c r="O66" s="272">
        <v>3086</v>
      </c>
      <c r="P66" s="273">
        <v>3292</v>
      </c>
      <c r="Q66" s="274">
        <v>3498</v>
      </c>
      <c r="R66" s="272">
        <v>3703</v>
      </c>
      <c r="S66" s="271">
        <v>3909</v>
      </c>
      <c r="T66" s="272">
        <v>4115</v>
      </c>
      <c r="U66" s="257"/>
    </row>
    <row r="67" spans="1:42" x14ac:dyDescent="0.15">
      <c r="A67" s="233">
        <v>1500</v>
      </c>
      <c r="B67" s="275">
        <v>1750</v>
      </c>
      <c r="C67" s="276">
        <v>1823</v>
      </c>
      <c r="D67" s="277">
        <v>2061</v>
      </c>
      <c r="E67" s="278">
        <v>2317</v>
      </c>
      <c r="F67" s="276">
        <v>2605</v>
      </c>
      <c r="G67" s="277">
        <v>2948</v>
      </c>
      <c r="H67" s="278">
        <v>3292</v>
      </c>
      <c r="I67" s="276">
        <v>3703</v>
      </c>
      <c r="J67" s="277">
        <v>4018</v>
      </c>
      <c r="K67" s="278">
        <v>4402</v>
      </c>
      <c r="L67" s="276">
        <v>4763</v>
      </c>
      <c r="M67" s="277">
        <v>5160</v>
      </c>
      <c r="N67" s="278">
        <v>5557</v>
      </c>
      <c r="O67" s="276">
        <v>5954</v>
      </c>
      <c r="P67" s="277">
        <v>6350</v>
      </c>
      <c r="Q67" s="278">
        <v>6747</v>
      </c>
      <c r="R67" s="276">
        <v>7144</v>
      </c>
      <c r="S67" s="275">
        <v>7541</v>
      </c>
      <c r="T67" s="276">
        <v>7938</v>
      </c>
    </row>
    <row r="68" spans="1:42" x14ac:dyDescent="0.15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</row>
    <row r="69" spans="1:42" x14ac:dyDescent="0.15">
      <c r="A69" s="194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 t="shared" ref="B76:B107" si="0">ROUND(W76*$T$76,0)</f>
        <v>186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1.35</v>
      </c>
      <c r="U76" s="188"/>
      <c r="V76" s="203">
        <v>4</v>
      </c>
      <c r="W76" s="207">
        <v>138</v>
      </c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 t="shared" si="0"/>
        <v>373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>
        <f>W76+B147</f>
        <v>276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186</v>
      </c>
      <c r="C78" s="212">
        <f t="shared" ref="C78:C109" si="1">ROUND(X78*$T$76,0)</f>
        <v>186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>
        <v>138</v>
      </c>
      <c r="X78" s="214">
        <v>138</v>
      </c>
      <c r="Y78" s="214"/>
      <c r="Z78" s="214"/>
      <c r="AA78" s="214"/>
      <c r="AB78" s="214"/>
      <c r="AC78" s="214"/>
      <c r="AD78" s="214"/>
      <c r="AE78" s="214"/>
      <c r="AF78" s="214"/>
      <c r="AG78" s="214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373</v>
      </c>
      <c r="C79" s="209">
        <f t="shared" si="1"/>
        <v>373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W78+B149</f>
        <v>276</v>
      </c>
      <c r="X79" s="214">
        <f>X78+C149</f>
        <v>276</v>
      </c>
      <c r="Y79" s="214"/>
      <c r="Z79" s="214"/>
      <c r="AA79" s="214"/>
      <c r="AB79" s="214"/>
      <c r="AC79" s="214"/>
      <c r="AD79" s="214"/>
      <c r="AE79" s="214"/>
      <c r="AF79" s="214"/>
      <c r="AG79" s="214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215</v>
      </c>
      <c r="C80" s="212">
        <f t="shared" si="1"/>
        <v>215</v>
      </c>
      <c r="D80" s="212">
        <f t="shared" ref="D80:D111" si="2">ROUND(Y80*$T$76,0)</f>
        <v>228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>
        <v>159</v>
      </c>
      <c r="X80" s="214">
        <v>159</v>
      </c>
      <c r="Y80" s="214">
        <v>169</v>
      </c>
      <c r="Z80" s="214"/>
      <c r="AA80" s="214"/>
      <c r="AB80" s="214"/>
      <c r="AC80" s="214"/>
      <c r="AD80" s="214"/>
      <c r="AE80" s="214"/>
      <c r="AF80" s="214"/>
      <c r="AG80" s="214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427</v>
      </c>
      <c r="C81" s="209">
        <f t="shared" si="1"/>
        <v>427</v>
      </c>
      <c r="D81" s="209">
        <f t="shared" si="2"/>
        <v>455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W80+B151</f>
        <v>316</v>
      </c>
      <c r="X81" s="214">
        <f>X80+C151</f>
        <v>316</v>
      </c>
      <c r="Y81" s="214">
        <f>Y80+D151</f>
        <v>337</v>
      </c>
      <c r="Z81" s="214"/>
      <c r="AA81" s="214"/>
      <c r="AB81" s="214"/>
      <c r="AC81" s="214"/>
      <c r="AD81" s="214"/>
      <c r="AE81" s="214"/>
      <c r="AF81" s="214"/>
      <c r="AG81" s="214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236</v>
      </c>
      <c r="C82" s="212">
        <f t="shared" si="1"/>
        <v>236</v>
      </c>
      <c r="D82" s="212">
        <f t="shared" si="2"/>
        <v>269</v>
      </c>
      <c r="E82" s="212">
        <f t="shared" ref="E82:E113" si="3">ROUND(Z82*$T$76,0)</f>
        <v>278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>
        <v>175</v>
      </c>
      <c r="X82" s="214">
        <v>175</v>
      </c>
      <c r="Y82" s="214">
        <v>199</v>
      </c>
      <c r="Z82" s="214">
        <v>206</v>
      </c>
      <c r="AA82" s="214"/>
      <c r="AB82" s="214"/>
      <c r="AC82" s="214"/>
      <c r="AD82" s="214"/>
      <c r="AE82" s="214"/>
      <c r="AF82" s="214"/>
      <c r="AG82" s="214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473</v>
      </c>
      <c r="C83" s="209">
        <f t="shared" si="1"/>
        <v>473</v>
      </c>
      <c r="D83" s="209">
        <f t="shared" si="2"/>
        <v>517</v>
      </c>
      <c r="E83" s="209">
        <f t="shared" si="3"/>
        <v>544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W82+B153</f>
        <v>350</v>
      </c>
      <c r="X83" s="214">
        <f>X82+C153</f>
        <v>350</v>
      </c>
      <c r="Y83" s="214">
        <f>Y82+D153</f>
        <v>383</v>
      </c>
      <c r="Z83" s="214">
        <f>Z82+E153</f>
        <v>403</v>
      </c>
      <c r="AA83" s="214"/>
      <c r="AB83" s="214"/>
      <c r="AC83" s="214"/>
      <c r="AD83" s="214"/>
      <c r="AE83" s="214"/>
      <c r="AF83" s="214"/>
      <c r="AG83" s="214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262</v>
      </c>
      <c r="C84" s="212">
        <f t="shared" si="1"/>
        <v>262</v>
      </c>
      <c r="D84" s="212">
        <f t="shared" si="2"/>
        <v>296</v>
      </c>
      <c r="E84" s="212">
        <f t="shared" si="3"/>
        <v>315</v>
      </c>
      <c r="F84" s="212">
        <f t="shared" ref="F84:F115" si="4">ROUND(AA84*$T$76,0)</f>
        <v>338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>
        <v>194</v>
      </c>
      <c r="X84" s="214">
        <v>194</v>
      </c>
      <c r="Y84" s="214">
        <v>219</v>
      </c>
      <c r="Z84" s="214">
        <v>233</v>
      </c>
      <c r="AA84" s="214">
        <v>250</v>
      </c>
      <c r="AB84" s="214"/>
      <c r="AC84" s="214"/>
      <c r="AD84" s="214"/>
      <c r="AE84" s="214"/>
      <c r="AF84" s="214"/>
      <c r="AG84" s="214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518</v>
      </c>
      <c r="C85" s="216">
        <f t="shared" si="1"/>
        <v>518</v>
      </c>
      <c r="D85" s="216">
        <f t="shared" si="2"/>
        <v>582</v>
      </c>
      <c r="E85" s="216">
        <f t="shared" si="3"/>
        <v>613</v>
      </c>
      <c r="F85" s="216">
        <f t="shared" si="4"/>
        <v>660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W84+B155</f>
        <v>384</v>
      </c>
      <c r="X85" s="214">
        <f>X84+C155</f>
        <v>384</v>
      </c>
      <c r="Y85" s="214">
        <f>Y84+D155</f>
        <v>431</v>
      </c>
      <c r="Z85" s="214">
        <f>Z84+E155</f>
        <v>454</v>
      </c>
      <c r="AA85" s="214">
        <f>AA84+F155</f>
        <v>489</v>
      </c>
      <c r="AB85" s="214"/>
      <c r="AC85" s="214"/>
      <c r="AD85" s="214"/>
      <c r="AE85" s="214"/>
      <c r="AF85" s="214"/>
      <c r="AG85" s="214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294</v>
      </c>
      <c r="C86" s="205">
        <f t="shared" si="1"/>
        <v>294</v>
      </c>
      <c r="D86" s="205">
        <f t="shared" si="2"/>
        <v>332</v>
      </c>
      <c r="E86" s="205">
        <f t="shared" si="3"/>
        <v>352</v>
      </c>
      <c r="F86" s="205">
        <f t="shared" si="4"/>
        <v>378</v>
      </c>
      <c r="G86" s="205">
        <f t="shared" ref="G86:G133" si="5">ROUND(AB86*$T$76,0)</f>
        <v>433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>
        <v>218</v>
      </c>
      <c r="X86" s="214">
        <v>218</v>
      </c>
      <c r="Y86" s="214">
        <v>246</v>
      </c>
      <c r="Z86" s="214">
        <v>261</v>
      </c>
      <c r="AA86" s="214">
        <v>280</v>
      </c>
      <c r="AB86" s="214">
        <v>321</v>
      </c>
      <c r="AC86" s="214"/>
      <c r="AD86" s="214"/>
      <c r="AE86" s="214"/>
      <c r="AF86" s="214"/>
      <c r="AG86" s="214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575</v>
      </c>
      <c r="C87" s="209">
        <f t="shared" si="1"/>
        <v>575</v>
      </c>
      <c r="D87" s="209">
        <f t="shared" si="2"/>
        <v>651</v>
      </c>
      <c r="E87" s="209">
        <f t="shared" si="3"/>
        <v>690</v>
      </c>
      <c r="F87" s="209">
        <f t="shared" si="4"/>
        <v>744</v>
      </c>
      <c r="G87" s="209">
        <f t="shared" si="5"/>
        <v>824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 t="shared" ref="W87:AB87" si="6">W86+B157</f>
        <v>426</v>
      </c>
      <c r="X87" s="214">
        <f t="shared" si="6"/>
        <v>426</v>
      </c>
      <c r="Y87" s="214">
        <f t="shared" si="6"/>
        <v>482</v>
      </c>
      <c r="Z87" s="214">
        <f t="shared" si="6"/>
        <v>511</v>
      </c>
      <c r="AA87" s="214">
        <f t="shared" si="6"/>
        <v>551</v>
      </c>
      <c r="AB87" s="214">
        <f t="shared" si="6"/>
        <v>610</v>
      </c>
      <c r="AC87" s="214"/>
      <c r="AD87" s="214"/>
      <c r="AE87" s="214"/>
      <c r="AF87" s="214"/>
      <c r="AG87" s="214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324</v>
      </c>
      <c r="C88" s="212">
        <f t="shared" si="1"/>
        <v>324</v>
      </c>
      <c r="D88" s="212">
        <f t="shared" si="2"/>
        <v>350</v>
      </c>
      <c r="E88" s="212">
        <f t="shared" si="3"/>
        <v>389</v>
      </c>
      <c r="F88" s="212">
        <f t="shared" si="4"/>
        <v>417</v>
      </c>
      <c r="G88" s="212">
        <f t="shared" si="5"/>
        <v>478</v>
      </c>
      <c r="H88" s="212">
        <f t="shared" ref="H88:H133" si="7">ROUND(AC88*$T$76,0)</f>
        <v>544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>
        <v>240</v>
      </c>
      <c r="X88" s="214">
        <v>240</v>
      </c>
      <c r="Y88" s="214">
        <v>259</v>
      </c>
      <c r="Z88" s="214">
        <v>288</v>
      </c>
      <c r="AA88" s="214">
        <v>309</v>
      </c>
      <c r="AB88" s="214">
        <v>354</v>
      </c>
      <c r="AC88" s="214">
        <v>403</v>
      </c>
      <c r="AD88" s="214"/>
      <c r="AE88" s="214"/>
      <c r="AF88" s="214"/>
      <c r="AG88" s="214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633</v>
      </c>
      <c r="C89" s="209">
        <f t="shared" si="1"/>
        <v>633</v>
      </c>
      <c r="D89" s="209">
        <f t="shared" si="2"/>
        <v>691</v>
      </c>
      <c r="E89" s="209">
        <f t="shared" si="3"/>
        <v>767</v>
      </c>
      <c r="F89" s="209">
        <f t="shared" si="4"/>
        <v>826</v>
      </c>
      <c r="G89" s="209">
        <f t="shared" si="5"/>
        <v>906</v>
      </c>
      <c r="H89" s="209">
        <f t="shared" si="7"/>
        <v>1035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 t="shared" ref="W89:AC89" si="8">W88+B159</f>
        <v>469</v>
      </c>
      <c r="X89" s="214">
        <f t="shared" si="8"/>
        <v>469</v>
      </c>
      <c r="Y89" s="214">
        <f t="shared" si="8"/>
        <v>512</v>
      </c>
      <c r="Z89" s="214">
        <f t="shared" si="8"/>
        <v>568</v>
      </c>
      <c r="AA89" s="214">
        <f t="shared" si="8"/>
        <v>612</v>
      </c>
      <c r="AB89" s="214">
        <f t="shared" si="8"/>
        <v>671</v>
      </c>
      <c r="AC89" s="214">
        <f t="shared" si="8"/>
        <v>767</v>
      </c>
      <c r="AD89" s="214"/>
      <c r="AE89" s="214"/>
      <c r="AF89" s="214"/>
      <c r="AG89" s="214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354</v>
      </c>
      <c r="C90" s="212">
        <f t="shared" si="1"/>
        <v>354</v>
      </c>
      <c r="D90" s="212">
        <f t="shared" si="2"/>
        <v>383</v>
      </c>
      <c r="E90" s="212">
        <f t="shared" si="3"/>
        <v>427</v>
      </c>
      <c r="F90" s="212">
        <f t="shared" si="4"/>
        <v>460</v>
      </c>
      <c r="G90" s="212">
        <f t="shared" si="5"/>
        <v>525</v>
      </c>
      <c r="H90" s="212">
        <f t="shared" si="7"/>
        <v>595</v>
      </c>
      <c r="I90" s="212">
        <f t="shared" ref="I90:I133" si="9">ROUND(AD90*$T$76,0)</f>
        <v>674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>
        <v>262</v>
      </c>
      <c r="X90" s="214">
        <v>262</v>
      </c>
      <c r="Y90" s="214">
        <v>284</v>
      </c>
      <c r="Z90" s="214">
        <v>316</v>
      </c>
      <c r="AA90" s="214">
        <v>341</v>
      </c>
      <c r="AB90" s="214">
        <v>389</v>
      </c>
      <c r="AC90" s="214">
        <v>441</v>
      </c>
      <c r="AD90" s="214">
        <v>499</v>
      </c>
      <c r="AE90" s="214"/>
      <c r="AF90" s="214"/>
      <c r="AG90" s="214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si="0"/>
        <v>690</v>
      </c>
      <c r="C91" s="209">
        <f t="shared" si="1"/>
        <v>690</v>
      </c>
      <c r="D91" s="209">
        <f t="shared" si="2"/>
        <v>753</v>
      </c>
      <c r="E91" s="209">
        <f t="shared" si="3"/>
        <v>826</v>
      </c>
      <c r="F91" s="209">
        <f t="shared" si="4"/>
        <v>913</v>
      </c>
      <c r="G91" s="209">
        <f t="shared" si="5"/>
        <v>992</v>
      </c>
      <c r="H91" s="209">
        <f t="shared" si="7"/>
        <v>1142</v>
      </c>
      <c r="I91" s="209">
        <f t="shared" si="9"/>
        <v>1281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 t="shared" ref="W91:AD91" si="10">W90+B161</f>
        <v>511</v>
      </c>
      <c r="X91" s="214">
        <f t="shared" si="10"/>
        <v>511</v>
      </c>
      <c r="Y91" s="214">
        <f t="shared" si="10"/>
        <v>558</v>
      </c>
      <c r="Z91" s="214">
        <f t="shared" si="10"/>
        <v>612</v>
      </c>
      <c r="AA91" s="214">
        <f t="shared" si="10"/>
        <v>676</v>
      </c>
      <c r="AB91" s="214">
        <f t="shared" si="10"/>
        <v>735</v>
      </c>
      <c r="AC91" s="214">
        <f t="shared" si="10"/>
        <v>846</v>
      </c>
      <c r="AD91" s="214">
        <f t="shared" si="10"/>
        <v>949</v>
      </c>
      <c r="AE91" s="214"/>
      <c r="AF91" s="214"/>
      <c r="AG91" s="214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386</v>
      </c>
      <c r="C92" s="212">
        <f t="shared" si="1"/>
        <v>386</v>
      </c>
      <c r="D92" s="212">
        <f t="shared" si="2"/>
        <v>416</v>
      </c>
      <c r="E92" s="212">
        <f t="shared" si="3"/>
        <v>463</v>
      </c>
      <c r="F92" s="212">
        <f t="shared" si="4"/>
        <v>489</v>
      </c>
      <c r="G92" s="212">
        <f t="shared" si="5"/>
        <v>572</v>
      </c>
      <c r="H92" s="212">
        <f t="shared" si="7"/>
        <v>647</v>
      </c>
      <c r="I92" s="212">
        <f t="shared" si="9"/>
        <v>729</v>
      </c>
      <c r="J92" s="212">
        <f t="shared" ref="J92:J133" si="11">ROUND(AE92*$T$76,0)</f>
        <v>838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>
        <v>286</v>
      </c>
      <c r="X92" s="214">
        <v>286</v>
      </c>
      <c r="Y92" s="214">
        <v>308</v>
      </c>
      <c r="Z92" s="214">
        <v>343</v>
      </c>
      <c r="AA92" s="214">
        <v>362</v>
      </c>
      <c r="AB92" s="214">
        <v>424</v>
      </c>
      <c r="AC92" s="214">
        <v>479</v>
      </c>
      <c r="AD92" s="214">
        <v>540</v>
      </c>
      <c r="AE92" s="214">
        <v>621</v>
      </c>
      <c r="AF92" s="214"/>
      <c r="AG92" s="214"/>
      <c r="AH92" s="207"/>
      <c r="AI92" s="207"/>
      <c r="AJ92" s="207"/>
      <c r="AK92" s="207"/>
      <c r="AL92" s="207"/>
      <c r="AM92" s="207"/>
      <c r="AN92" s="207"/>
      <c r="AO92" s="207"/>
      <c r="AP92" s="189"/>
    </row>
    <row r="93" spans="1:42" x14ac:dyDescent="0.15">
      <c r="A93" s="208">
        <v>500</v>
      </c>
      <c r="B93" s="209">
        <f t="shared" si="0"/>
        <v>740</v>
      </c>
      <c r="C93" s="209">
        <f t="shared" si="1"/>
        <v>740</v>
      </c>
      <c r="D93" s="209">
        <f t="shared" si="2"/>
        <v>822</v>
      </c>
      <c r="E93" s="209">
        <f t="shared" si="3"/>
        <v>891</v>
      </c>
      <c r="F93" s="209">
        <f t="shared" si="4"/>
        <v>983</v>
      </c>
      <c r="G93" s="209">
        <f t="shared" si="5"/>
        <v>1087</v>
      </c>
      <c r="H93" s="209">
        <f t="shared" si="7"/>
        <v>1247</v>
      </c>
      <c r="I93" s="209">
        <f t="shared" si="9"/>
        <v>1393</v>
      </c>
      <c r="J93" s="209">
        <f t="shared" si="11"/>
        <v>1577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 t="shared" ref="W93:AE93" si="12">W92+B163</f>
        <v>548</v>
      </c>
      <c r="X93" s="214">
        <f t="shared" si="12"/>
        <v>548</v>
      </c>
      <c r="Y93" s="214">
        <f t="shared" si="12"/>
        <v>609</v>
      </c>
      <c r="Z93" s="214">
        <f t="shared" si="12"/>
        <v>660</v>
      </c>
      <c r="AA93" s="214">
        <f t="shared" si="12"/>
        <v>728</v>
      </c>
      <c r="AB93" s="214">
        <f t="shared" si="12"/>
        <v>805</v>
      </c>
      <c r="AC93" s="214">
        <f t="shared" si="12"/>
        <v>924</v>
      </c>
      <c r="AD93" s="214">
        <f t="shared" si="12"/>
        <v>1032</v>
      </c>
      <c r="AE93" s="214">
        <f t="shared" si="12"/>
        <v>1168</v>
      </c>
      <c r="AF93" s="214"/>
      <c r="AG93" s="214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397</v>
      </c>
      <c r="C94" s="212">
        <f t="shared" si="1"/>
        <v>397</v>
      </c>
      <c r="D94" s="212">
        <f t="shared" si="2"/>
        <v>468</v>
      </c>
      <c r="E94" s="212">
        <f t="shared" si="3"/>
        <v>487</v>
      </c>
      <c r="F94" s="212">
        <f t="shared" si="4"/>
        <v>528</v>
      </c>
      <c r="G94" s="212">
        <f t="shared" si="5"/>
        <v>603</v>
      </c>
      <c r="H94" s="212">
        <f t="shared" si="7"/>
        <v>686</v>
      </c>
      <c r="I94" s="212">
        <f t="shared" si="9"/>
        <v>775</v>
      </c>
      <c r="J94" s="212">
        <f t="shared" si="11"/>
        <v>910</v>
      </c>
      <c r="K94" s="212">
        <f t="shared" ref="K94:K133" si="13">ROUND(AF94*$T$76,0)</f>
        <v>986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>
        <v>294</v>
      </c>
      <c r="X94" s="214">
        <v>294</v>
      </c>
      <c r="Y94" s="214">
        <v>347</v>
      </c>
      <c r="Z94" s="214">
        <v>361</v>
      </c>
      <c r="AA94" s="214">
        <v>391</v>
      </c>
      <c r="AB94" s="214">
        <v>447</v>
      </c>
      <c r="AC94" s="214">
        <v>508</v>
      </c>
      <c r="AD94" s="214">
        <v>574</v>
      </c>
      <c r="AE94" s="214">
        <v>674</v>
      </c>
      <c r="AF94" s="214">
        <v>730</v>
      </c>
      <c r="AG94" s="214"/>
      <c r="AH94" s="207"/>
      <c r="AI94" s="207"/>
      <c r="AJ94" s="207"/>
      <c r="AK94" s="207"/>
      <c r="AL94" s="207"/>
      <c r="AM94" s="207"/>
      <c r="AN94" s="207"/>
      <c r="AO94" s="207"/>
      <c r="AP94" s="189"/>
    </row>
    <row r="95" spans="1:42" x14ac:dyDescent="0.15">
      <c r="A95" s="208">
        <v>550</v>
      </c>
      <c r="B95" s="209">
        <f t="shared" si="0"/>
        <v>783</v>
      </c>
      <c r="C95" s="209">
        <f t="shared" si="1"/>
        <v>783</v>
      </c>
      <c r="D95" s="209">
        <f t="shared" si="2"/>
        <v>896</v>
      </c>
      <c r="E95" s="209">
        <f t="shared" si="3"/>
        <v>954</v>
      </c>
      <c r="F95" s="209">
        <f t="shared" si="4"/>
        <v>1068</v>
      </c>
      <c r="G95" s="209">
        <f t="shared" si="5"/>
        <v>1176</v>
      </c>
      <c r="H95" s="209">
        <f t="shared" si="7"/>
        <v>1342</v>
      </c>
      <c r="I95" s="209">
        <f t="shared" si="9"/>
        <v>1503</v>
      </c>
      <c r="J95" s="209">
        <f t="shared" si="11"/>
        <v>1716</v>
      </c>
      <c r="K95" s="209">
        <f t="shared" si="13"/>
        <v>1883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 t="shared" ref="W95:AF95" si="14">W94+B165</f>
        <v>580</v>
      </c>
      <c r="X95" s="214">
        <f t="shared" si="14"/>
        <v>580</v>
      </c>
      <c r="Y95" s="214">
        <f t="shared" si="14"/>
        <v>664</v>
      </c>
      <c r="Z95" s="214">
        <f t="shared" si="14"/>
        <v>707</v>
      </c>
      <c r="AA95" s="214">
        <f t="shared" si="14"/>
        <v>791</v>
      </c>
      <c r="AB95" s="214">
        <f t="shared" si="14"/>
        <v>871</v>
      </c>
      <c r="AC95" s="214">
        <f t="shared" si="14"/>
        <v>994</v>
      </c>
      <c r="AD95" s="214">
        <f t="shared" si="14"/>
        <v>1113</v>
      </c>
      <c r="AE95" s="214">
        <f t="shared" si="14"/>
        <v>1271</v>
      </c>
      <c r="AF95" s="214">
        <f t="shared" si="14"/>
        <v>1395</v>
      </c>
      <c r="AG95" s="214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425</v>
      </c>
      <c r="C96" s="212">
        <f t="shared" si="1"/>
        <v>425</v>
      </c>
      <c r="D96" s="212">
        <f t="shared" si="2"/>
        <v>475</v>
      </c>
      <c r="E96" s="212">
        <f t="shared" si="3"/>
        <v>520</v>
      </c>
      <c r="F96" s="212">
        <f t="shared" si="4"/>
        <v>564</v>
      </c>
      <c r="G96" s="212">
        <f t="shared" si="5"/>
        <v>647</v>
      </c>
      <c r="H96" s="212">
        <f t="shared" si="7"/>
        <v>733</v>
      </c>
      <c r="I96" s="212">
        <f t="shared" si="9"/>
        <v>830</v>
      </c>
      <c r="J96" s="212">
        <f t="shared" si="11"/>
        <v>933</v>
      </c>
      <c r="K96" s="212">
        <f t="shared" si="13"/>
        <v>1027</v>
      </c>
      <c r="L96" s="212">
        <f t="shared" ref="L96:L133" si="15">ROUND(AG96*$T$76,0)</f>
        <v>1098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>
        <v>315</v>
      </c>
      <c r="X96" s="214">
        <v>315</v>
      </c>
      <c r="Y96" s="214">
        <v>352</v>
      </c>
      <c r="Z96" s="214">
        <v>385</v>
      </c>
      <c r="AA96" s="214">
        <v>418</v>
      </c>
      <c r="AB96" s="214">
        <v>479</v>
      </c>
      <c r="AC96" s="214">
        <v>543</v>
      </c>
      <c r="AD96" s="214">
        <v>615</v>
      </c>
      <c r="AE96" s="214">
        <v>691</v>
      </c>
      <c r="AF96" s="214">
        <v>761</v>
      </c>
      <c r="AG96" s="214">
        <v>813</v>
      </c>
      <c r="AH96" s="207"/>
      <c r="AI96" s="207"/>
      <c r="AJ96" s="207"/>
      <c r="AK96" s="207"/>
      <c r="AL96" s="207"/>
      <c r="AM96" s="207"/>
      <c r="AN96" s="207"/>
      <c r="AO96" s="207"/>
      <c r="AP96" s="189">
        <v>1.41</v>
      </c>
    </row>
    <row r="97" spans="1:42" ht="13" thickBot="1" x14ac:dyDescent="0.2">
      <c r="A97" s="204">
        <v>600</v>
      </c>
      <c r="B97" s="216">
        <f t="shared" si="0"/>
        <v>834</v>
      </c>
      <c r="C97" s="216">
        <f t="shared" si="1"/>
        <v>834</v>
      </c>
      <c r="D97" s="216">
        <f t="shared" si="2"/>
        <v>932</v>
      </c>
      <c r="E97" s="216">
        <f t="shared" si="3"/>
        <v>1023</v>
      </c>
      <c r="F97" s="216">
        <f t="shared" si="4"/>
        <v>1134</v>
      </c>
      <c r="G97" s="216">
        <f t="shared" si="5"/>
        <v>1266</v>
      </c>
      <c r="H97" s="216">
        <f t="shared" si="7"/>
        <v>1424</v>
      </c>
      <c r="I97" s="216">
        <f t="shared" si="9"/>
        <v>1597</v>
      </c>
      <c r="J97" s="216">
        <f t="shared" si="11"/>
        <v>1778</v>
      </c>
      <c r="K97" s="216">
        <f t="shared" si="13"/>
        <v>1970</v>
      </c>
      <c r="L97" s="216">
        <f t="shared" si="15"/>
        <v>2134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 t="shared" ref="W97:AG97" si="16">W96+B167</f>
        <v>618</v>
      </c>
      <c r="X97" s="214">
        <f t="shared" si="16"/>
        <v>618</v>
      </c>
      <c r="Y97" s="214">
        <f t="shared" si="16"/>
        <v>690</v>
      </c>
      <c r="Z97" s="214">
        <f t="shared" si="16"/>
        <v>758</v>
      </c>
      <c r="AA97" s="214">
        <f t="shared" si="16"/>
        <v>840</v>
      </c>
      <c r="AB97" s="214">
        <f t="shared" si="16"/>
        <v>938</v>
      </c>
      <c r="AC97" s="214">
        <f t="shared" si="16"/>
        <v>1055</v>
      </c>
      <c r="AD97" s="214">
        <f t="shared" si="16"/>
        <v>1183</v>
      </c>
      <c r="AE97" s="214">
        <f t="shared" si="16"/>
        <v>1317</v>
      </c>
      <c r="AF97" s="214">
        <f t="shared" si="16"/>
        <v>1459</v>
      </c>
      <c r="AG97" s="214">
        <f t="shared" si="16"/>
        <v>1581</v>
      </c>
      <c r="AH97" s="207"/>
      <c r="AI97" s="207"/>
      <c r="AJ97" s="207"/>
      <c r="AK97" s="207"/>
      <c r="AL97" s="207"/>
      <c r="AM97" s="207"/>
      <c r="AN97" s="207"/>
      <c r="AO97" s="207"/>
      <c r="AP97" s="189">
        <f>AP96+U167</f>
        <v>2.74</v>
      </c>
    </row>
    <row r="98" spans="1:42" x14ac:dyDescent="0.15">
      <c r="A98" s="202" t="s">
        <v>11</v>
      </c>
      <c r="B98" s="205">
        <f t="shared" si="0"/>
        <v>452</v>
      </c>
      <c r="C98" s="205">
        <f t="shared" si="1"/>
        <v>452</v>
      </c>
      <c r="D98" s="205">
        <f t="shared" si="2"/>
        <v>501</v>
      </c>
      <c r="E98" s="205">
        <f t="shared" si="3"/>
        <v>554</v>
      </c>
      <c r="F98" s="205">
        <f t="shared" si="4"/>
        <v>605</v>
      </c>
      <c r="G98" s="205">
        <f t="shared" si="5"/>
        <v>690</v>
      </c>
      <c r="H98" s="205">
        <f t="shared" si="7"/>
        <v>782</v>
      </c>
      <c r="I98" s="205">
        <f t="shared" si="9"/>
        <v>886</v>
      </c>
      <c r="J98" s="205">
        <f t="shared" si="11"/>
        <v>995</v>
      </c>
      <c r="K98" s="205">
        <f t="shared" si="13"/>
        <v>1083</v>
      </c>
      <c r="L98" s="205">
        <f t="shared" si="15"/>
        <v>1166</v>
      </c>
      <c r="M98" s="205">
        <f t="shared" ref="M98:M133" si="17">ROUND(AH98*$T$76,0)</f>
        <v>1259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07">
        <v>335</v>
      </c>
      <c r="X98" s="214">
        <v>335</v>
      </c>
      <c r="Y98" s="214">
        <v>371</v>
      </c>
      <c r="Z98" s="214">
        <v>410</v>
      </c>
      <c r="AA98" s="214">
        <v>448</v>
      </c>
      <c r="AB98" s="214">
        <v>511</v>
      </c>
      <c r="AC98" s="214">
        <v>579</v>
      </c>
      <c r="AD98" s="214">
        <v>656</v>
      </c>
      <c r="AE98" s="214">
        <v>737</v>
      </c>
      <c r="AF98" s="214">
        <v>802</v>
      </c>
      <c r="AG98" s="214">
        <v>864</v>
      </c>
      <c r="AH98" s="207">
        <f>$AH$74*V98*AP98</f>
        <v>932.87999999999988</v>
      </c>
      <c r="AI98" s="207"/>
      <c r="AJ98" s="207"/>
      <c r="AK98" s="207"/>
      <c r="AL98" s="207"/>
      <c r="AM98" s="207"/>
      <c r="AN98" s="207"/>
      <c r="AO98" s="207"/>
      <c r="AP98" s="189">
        <v>1.38</v>
      </c>
    </row>
    <row r="99" spans="1:42" x14ac:dyDescent="0.15">
      <c r="A99" s="208">
        <v>650</v>
      </c>
      <c r="B99" s="209">
        <f t="shared" si="0"/>
        <v>884</v>
      </c>
      <c r="C99" s="209">
        <f t="shared" si="1"/>
        <v>884</v>
      </c>
      <c r="D99" s="209">
        <f t="shared" si="2"/>
        <v>992</v>
      </c>
      <c r="E99" s="209">
        <f t="shared" si="3"/>
        <v>1098</v>
      </c>
      <c r="F99" s="209">
        <f t="shared" si="4"/>
        <v>1208</v>
      </c>
      <c r="G99" s="209">
        <f t="shared" si="5"/>
        <v>1358</v>
      </c>
      <c r="H99" s="209">
        <f t="shared" si="7"/>
        <v>1509</v>
      </c>
      <c r="I99" s="209">
        <f t="shared" si="9"/>
        <v>1690</v>
      </c>
      <c r="J99" s="209">
        <f t="shared" si="11"/>
        <v>1883</v>
      </c>
      <c r="K99" s="209">
        <f t="shared" si="13"/>
        <v>2068</v>
      </c>
      <c r="L99" s="209">
        <f t="shared" si="15"/>
        <v>2279</v>
      </c>
      <c r="M99" s="209">
        <f t="shared" si="17"/>
        <v>2464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 t="shared" ref="W99:AH99" si="18">W98+B169</f>
        <v>655</v>
      </c>
      <c r="X99" s="214">
        <f t="shared" si="18"/>
        <v>655</v>
      </c>
      <c r="Y99" s="214">
        <f t="shared" si="18"/>
        <v>735</v>
      </c>
      <c r="Z99" s="214">
        <f t="shared" si="18"/>
        <v>813</v>
      </c>
      <c r="AA99" s="214">
        <f t="shared" si="18"/>
        <v>895</v>
      </c>
      <c r="AB99" s="214">
        <f t="shared" si="18"/>
        <v>1006</v>
      </c>
      <c r="AC99" s="214">
        <f t="shared" si="18"/>
        <v>1118</v>
      </c>
      <c r="AD99" s="214">
        <f t="shared" si="18"/>
        <v>1252</v>
      </c>
      <c r="AE99" s="214">
        <f t="shared" si="18"/>
        <v>1395</v>
      </c>
      <c r="AF99" s="214">
        <f t="shared" si="18"/>
        <v>1532</v>
      </c>
      <c r="AG99" s="214">
        <f t="shared" si="18"/>
        <v>1688</v>
      </c>
      <c r="AH99" s="207">
        <f t="shared" si="18"/>
        <v>1825.1999999999998</v>
      </c>
      <c r="AI99" s="207"/>
      <c r="AJ99" s="207"/>
      <c r="AK99" s="207"/>
      <c r="AL99" s="207"/>
      <c r="AM99" s="207"/>
      <c r="AN99" s="207"/>
      <c r="AO99" s="207"/>
      <c r="AP99" s="189">
        <f>AP98+U169</f>
        <v>2.7</v>
      </c>
    </row>
    <row r="100" spans="1:42" x14ac:dyDescent="0.15">
      <c r="A100" s="215" t="s">
        <v>12</v>
      </c>
      <c r="B100" s="212">
        <f t="shared" si="0"/>
        <v>479</v>
      </c>
      <c r="C100" s="212">
        <f t="shared" si="1"/>
        <v>479</v>
      </c>
      <c r="D100" s="212">
        <f t="shared" si="2"/>
        <v>531</v>
      </c>
      <c r="E100" s="212">
        <f t="shared" si="3"/>
        <v>589</v>
      </c>
      <c r="F100" s="212">
        <f t="shared" si="4"/>
        <v>641</v>
      </c>
      <c r="G100" s="212">
        <f t="shared" si="5"/>
        <v>732</v>
      </c>
      <c r="H100" s="212">
        <f t="shared" si="7"/>
        <v>830</v>
      </c>
      <c r="I100" s="212">
        <f t="shared" si="9"/>
        <v>940</v>
      </c>
      <c r="J100" s="212">
        <f t="shared" si="11"/>
        <v>1056</v>
      </c>
      <c r="K100" s="212">
        <f t="shared" si="13"/>
        <v>1130</v>
      </c>
      <c r="L100" s="212">
        <f t="shared" si="15"/>
        <v>1235</v>
      </c>
      <c r="M100" s="212">
        <f t="shared" si="17"/>
        <v>1337</v>
      </c>
      <c r="N100" s="212">
        <f t="shared" ref="N100:N133" si="19">ROUND(AI100*$T$76,0)</f>
        <v>1439</v>
      </c>
      <c r="O100" s="212"/>
      <c r="P100" s="212"/>
      <c r="Q100" s="212"/>
      <c r="R100" s="212"/>
      <c r="S100" s="212"/>
      <c r="T100" s="213"/>
      <c r="V100" s="203">
        <v>28</v>
      </c>
      <c r="W100" s="207">
        <v>355</v>
      </c>
      <c r="X100" s="214">
        <v>355</v>
      </c>
      <c r="Y100" s="214">
        <v>393</v>
      </c>
      <c r="Z100" s="214">
        <v>436</v>
      </c>
      <c r="AA100" s="214">
        <v>475</v>
      </c>
      <c r="AB100" s="214">
        <v>542</v>
      </c>
      <c r="AC100" s="214">
        <v>615</v>
      </c>
      <c r="AD100" s="214">
        <v>696</v>
      </c>
      <c r="AE100" s="214">
        <v>782</v>
      </c>
      <c r="AF100" s="214">
        <v>837</v>
      </c>
      <c r="AG100" s="214">
        <v>915</v>
      </c>
      <c r="AH100" s="207">
        <f>$AH$74*V100*AP100</f>
        <v>990.08</v>
      </c>
      <c r="AI100" s="207">
        <f>$AI$74*V100*AP100</f>
        <v>1066.24</v>
      </c>
      <c r="AJ100" s="207"/>
      <c r="AK100" s="207"/>
      <c r="AL100" s="207"/>
      <c r="AM100" s="207"/>
      <c r="AN100" s="207"/>
      <c r="AO100" s="207"/>
      <c r="AP100" s="189">
        <v>1.36</v>
      </c>
    </row>
    <row r="101" spans="1:42" x14ac:dyDescent="0.15">
      <c r="A101" s="208">
        <v>700</v>
      </c>
      <c r="B101" s="209">
        <f t="shared" si="0"/>
        <v>933</v>
      </c>
      <c r="C101" s="209">
        <f t="shared" si="1"/>
        <v>933</v>
      </c>
      <c r="D101" s="209">
        <f t="shared" si="2"/>
        <v>1045</v>
      </c>
      <c r="E101" s="209">
        <f t="shared" si="3"/>
        <v>1173</v>
      </c>
      <c r="F101" s="209">
        <f t="shared" si="4"/>
        <v>1289</v>
      </c>
      <c r="G101" s="209">
        <f t="shared" si="5"/>
        <v>1449</v>
      </c>
      <c r="H101" s="209">
        <f t="shared" si="7"/>
        <v>1632</v>
      </c>
      <c r="I101" s="209">
        <f t="shared" si="9"/>
        <v>1827</v>
      </c>
      <c r="J101" s="209">
        <f t="shared" si="11"/>
        <v>2033</v>
      </c>
      <c r="K101" s="209">
        <f t="shared" si="13"/>
        <v>2163</v>
      </c>
      <c r="L101" s="209">
        <f t="shared" si="15"/>
        <v>2426</v>
      </c>
      <c r="M101" s="209">
        <f t="shared" si="17"/>
        <v>2624</v>
      </c>
      <c r="N101" s="209">
        <f t="shared" si="19"/>
        <v>2826</v>
      </c>
      <c r="O101" s="209"/>
      <c r="P101" s="209"/>
      <c r="Q101" s="209"/>
      <c r="R101" s="209"/>
      <c r="S101" s="209"/>
      <c r="T101" s="210"/>
      <c r="V101" s="203">
        <v>700</v>
      </c>
      <c r="W101" s="207">
        <f t="shared" ref="W101:AI101" si="20">W100+B171</f>
        <v>691</v>
      </c>
      <c r="X101" s="214">
        <f t="shared" si="20"/>
        <v>691</v>
      </c>
      <c r="Y101" s="214">
        <f t="shared" si="20"/>
        <v>774</v>
      </c>
      <c r="Z101" s="214">
        <f t="shared" si="20"/>
        <v>869</v>
      </c>
      <c r="AA101" s="214">
        <f t="shared" si="20"/>
        <v>955</v>
      </c>
      <c r="AB101" s="214">
        <f t="shared" si="20"/>
        <v>1073</v>
      </c>
      <c r="AC101" s="214">
        <f t="shared" si="20"/>
        <v>1209</v>
      </c>
      <c r="AD101" s="214">
        <f t="shared" si="20"/>
        <v>1353</v>
      </c>
      <c r="AE101" s="214">
        <f t="shared" si="20"/>
        <v>1506</v>
      </c>
      <c r="AF101" s="214">
        <f t="shared" si="20"/>
        <v>1602</v>
      </c>
      <c r="AG101" s="214">
        <f t="shared" si="20"/>
        <v>1797</v>
      </c>
      <c r="AH101" s="207">
        <f t="shared" si="20"/>
        <v>1943.7600000000002</v>
      </c>
      <c r="AI101" s="207">
        <f t="shared" si="20"/>
        <v>2093.2799999999997</v>
      </c>
      <c r="AJ101" s="207"/>
      <c r="AK101" s="207"/>
      <c r="AL101" s="207"/>
      <c r="AM101" s="207"/>
      <c r="AN101" s="207"/>
      <c r="AO101" s="207"/>
      <c r="AP101" s="189">
        <f>AP100+U171</f>
        <v>2.67</v>
      </c>
    </row>
    <row r="102" spans="1:42" x14ac:dyDescent="0.15">
      <c r="A102" s="215" t="s">
        <v>13</v>
      </c>
      <c r="B102" s="212">
        <f t="shared" si="0"/>
        <v>509</v>
      </c>
      <c r="C102" s="212">
        <f t="shared" si="1"/>
        <v>509</v>
      </c>
      <c r="D102" s="212">
        <f t="shared" si="2"/>
        <v>562</v>
      </c>
      <c r="E102" s="212">
        <f t="shared" si="3"/>
        <v>624</v>
      </c>
      <c r="F102" s="212">
        <f t="shared" si="4"/>
        <v>679</v>
      </c>
      <c r="G102" s="212">
        <f t="shared" si="5"/>
        <v>775</v>
      </c>
      <c r="H102" s="212">
        <f t="shared" si="7"/>
        <v>879</v>
      </c>
      <c r="I102" s="212">
        <f t="shared" si="9"/>
        <v>996</v>
      </c>
      <c r="J102" s="212">
        <f t="shared" si="11"/>
        <v>1118</v>
      </c>
      <c r="K102" s="212">
        <f t="shared" si="13"/>
        <v>1192</v>
      </c>
      <c r="L102" s="212">
        <f t="shared" si="15"/>
        <v>1305</v>
      </c>
      <c r="M102" s="212">
        <f t="shared" si="17"/>
        <v>1411</v>
      </c>
      <c r="N102" s="212">
        <f t="shared" si="19"/>
        <v>1520</v>
      </c>
      <c r="O102" s="212">
        <f t="shared" ref="O102:O133" si="21">ROUND(AJ102*$T$76,0)</f>
        <v>1628</v>
      </c>
      <c r="P102" s="212"/>
      <c r="Q102" s="212"/>
      <c r="R102" s="212"/>
      <c r="S102" s="212"/>
      <c r="T102" s="213"/>
      <c r="V102" s="203">
        <v>30</v>
      </c>
      <c r="W102" s="207">
        <v>377</v>
      </c>
      <c r="X102" s="214">
        <v>377</v>
      </c>
      <c r="Y102" s="214">
        <v>416</v>
      </c>
      <c r="Z102" s="214">
        <v>462</v>
      </c>
      <c r="AA102" s="214">
        <v>503</v>
      </c>
      <c r="AB102" s="214">
        <v>574</v>
      </c>
      <c r="AC102" s="214">
        <v>651</v>
      </c>
      <c r="AD102" s="214">
        <v>738</v>
      </c>
      <c r="AE102" s="214">
        <v>828</v>
      </c>
      <c r="AF102" s="214">
        <v>883</v>
      </c>
      <c r="AG102" s="214">
        <v>967</v>
      </c>
      <c r="AH102" s="207">
        <f>$AH$74*V102*AP102</f>
        <v>1045.2</v>
      </c>
      <c r="AI102" s="207">
        <f>$AI$74*V102*AP102</f>
        <v>1125.6000000000001</v>
      </c>
      <c r="AJ102" s="207">
        <f>$AJ$74*V102*AP102</f>
        <v>1206</v>
      </c>
      <c r="AK102" s="207"/>
      <c r="AL102" s="207"/>
      <c r="AM102" s="207"/>
      <c r="AN102" s="207"/>
      <c r="AO102" s="207"/>
      <c r="AP102" s="189">
        <v>1.34</v>
      </c>
    </row>
    <row r="103" spans="1:42" x14ac:dyDescent="0.15">
      <c r="A103" s="208">
        <v>750</v>
      </c>
      <c r="B103" s="209">
        <f t="shared" si="0"/>
        <v>995</v>
      </c>
      <c r="C103" s="209">
        <f t="shared" si="1"/>
        <v>995</v>
      </c>
      <c r="D103" s="209">
        <f t="shared" si="2"/>
        <v>1112</v>
      </c>
      <c r="E103" s="209">
        <f t="shared" si="3"/>
        <v>1249</v>
      </c>
      <c r="F103" s="209">
        <f t="shared" si="4"/>
        <v>1372</v>
      </c>
      <c r="G103" s="209">
        <f t="shared" si="5"/>
        <v>1542</v>
      </c>
      <c r="H103" s="209">
        <f t="shared" si="7"/>
        <v>1735</v>
      </c>
      <c r="I103" s="209">
        <f t="shared" si="9"/>
        <v>1945</v>
      </c>
      <c r="J103" s="209">
        <f t="shared" si="11"/>
        <v>2161</v>
      </c>
      <c r="K103" s="209">
        <f t="shared" si="13"/>
        <v>2292</v>
      </c>
      <c r="L103" s="209">
        <f t="shared" si="15"/>
        <v>2574</v>
      </c>
      <c r="M103" s="209">
        <f t="shared" si="17"/>
        <v>2790</v>
      </c>
      <c r="N103" s="209">
        <f t="shared" si="19"/>
        <v>3005</v>
      </c>
      <c r="O103" s="209">
        <f t="shared" si="21"/>
        <v>3220</v>
      </c>
      <c r="P103" s="209"/>
      <c r="Q103" s="209"/>
      <c r="R103" s="209"/>
      <c r="S103" s="209"/>
      <c r="T103" s="210"/>
      <c r="V103" s="203">
        <v>750</v>
      </c>
      <c r="W103" s="207">
        <f t="shared" ref="W103:AJ103" si="22">W102+B173</f>
        <v>737</v>
      </c>
      <c r="X103" s="214">
        <f t="shared" si="22"/>
        <v>737</v>
      </c>
      <c r="Y103" s="214">
        <f t="shared" si="22"/>
        <v>824</v>
      </c>
      <c r="Z103" s="214">
        <f t="shared" si="22"/>
        <v>925</v>
      </c>
      <c r="AA103" s="214">
        <f t="shared" si="22"/>
        <v>1016</v>
      </c>
      <c r="AB103" s="214">
        <f t="shared" si="22"/>
        <v>1142</v>
      </c>
      <c r="AC103" s="214">
        <f t="shared" si="22"/>
        <v>1285</v>
      </c>
      <c r="AD103" s="214">
        <f t="shared" si="22"/>
        <v>1441</v>
      </c>
      <c r="AE103" s="214">
        <f t="shared" si="22"/>
        <v>1601</v>
      </c>
      <c r="AF103" s="214">
        <f t="shared" si="22"/>
        <v>1698</v>
      </c>
      <c r="AG103" s="214">
        <f t="shared" si="22"/>
        <v>1907</v>
      </c>
      <c r="AH103" s="207">
        <f t="shared" si="22"/>
        <v>2067</v>
      </c>
      <c r="AI103" s="207">
        <f t="shared" si="22"/>
        <v>2226</v>
      </c>
      <c r="AJ103" s="207">
        <f t="shared" si="22"/>
        <v>2385</v>
      </c>
      <c r="AK103" s="207"/>
      <c r="AL103" s="207"/>
      <c r="AM103" s="207"/>
      <c r="AN103" s="207"/>
      <c r="AO103" s="207"/>
      <c r="AP103" s="189">
        <f>AP102+U173</f>
        <v>2.6500000000000004</v>
      </c>
    </row>
    <row r="104" spans="1:42" x14ac:dyDescent="0.15">
      <c r="A104" s="215" t="s">
        <v>14</v>
      </c>
      <c r="B104" s="212">
        <f t="shared" si="0"/>
        <v>537</v>
      </c>
      <c r="C104" s="212">
        <f t="shared" si="1"/>
        <v>537</v>
      </c>
      <c r="D104" s="212">
        <f t="shared" si="2"/>
        <v>594</v>
      </c>
      <c r="E104" s="212">
        <f t="shared" si="3"/>
        <v>657</v>
      </c>
      <c r="F104" s="212">
        <f t="shared" si="4"/>
        <v>714</v>
      </c>
      <c r="G104" s="212">
        <f t="shared" si="5"/>
        <v>817</v>
      </c>
      <c r="H104" s="212">
        <f t="shared" si="7"/>
        <v>927</v>
      </c>
      <c r="I104" s="212">
        <f t="shared" si="9"/>
        <v>1050</v>
      </c>
      <c r="J104" s="212">
        <f t="shared" si="11"/>
        <v>1179</v>
      </c>
      <c r="K104" s="212">
        <f t="shared" si="13"/>
        <v>1260</v>
      </c>
      <c r="L104" s="212">
        <f t="shared" si="15"/>
        <v>1374</v>
      </c>
      <c r="M104" s="212">
        <f t="shared" si="17"/>
        <v>1494</v>
      </c>
      <c r="N104" s="212">
        <f t="shared" si="19"/>
        <v>1609</v>
      </c>
      <c r="O104" s="212">
        <f t="shared" si="21"/>
        <v>1724</v>
      </c>
      <c r="P104" s="212">
        <f t="shared" ref="P104:P133" si="23">ROUND(AK104*$T$76,0)</f>
        <v>1839</v>
      </c>
      <c r="Q104" s="212"/>
      <c r="R104" s="212"/>
      <c r="S104" s="212"/>
      <c r="T104" s="213"/>
      <c r="V104" s="203">
        <v>32</v>
      </c>
      <c r="W104" s="207">
        <v>398</v>
      </c>
      <c r="X104" s="214">
        <v>398</v>
      </c>
      <c r="Y104" s="214">
        <v>440</v>
      </c>
      <c r="Z104" s="214">
        <v>487</v>
      </c>
      <c r="AA104" s="214">
        <v>529</v>
      </c>
      <c r="AB104" s="214">
        <v>605</v>
      </c>
      <c r="AC104" s="214">
        <v>687</v>
      </c>
      <c r="AD104" s="214">
        <v>778</v>
      </c>
      <c r="AE104" s="214">
        <v>873</v>
      </c>
      <c r="AF104" s="214">
        <v>933</v>
      </c>
      <c r="AG104" s="214">
        <v>1018</v>
      </c>
      <c r="AH104" s="207">
        <f>$AH$74*V104*AP104</f>
        <v>1106.56</v>
      </c>
      <c r="AI104" s="207">
        <f>$AI$74*V104*AP104</f>
        <v>1191.68</v>
      </c>
      <c r="AJ104" s="207">
        <f>$AJ$74*V104*AP104</f>
        <v>1276.8000000000002</v>
      </c>
      <c r="AK104" s="207">
        <f>$AK$74*V104*AP104</f>
        <v>1361.92</v>
      </c>
      <c r="AL104" s="207"/>
      <c r="AM104" s="207"/>
      <c r="AN104" s="207"/>
      <c r="AO104" s="207"/>
      <c r="AP104" s="189">
        <v>1.33</v>
      </c>
    </row>
    <row r="105" spans="1:42" x14ac:dyDescent="0.15">
      <c r="A105" s="208">
        <v>800</v>
      </c>
      <c r="B105" s="209">
        <f t="shared" si="0"/>
        <v>1045</v>
      </c>
      <c r="C105" s="209">
        <f t="shared" si="1"/>
        <v>1045</v>
      </c>
      <c r="D105" s="209">
        <f t="shared" si="2"/>
        <v>1169</v>
      </c>
      <c r="E105" s="209">
        <f t="shared" si="3"/>
        <v>1311</v>
      </c>
      <c r="F105" s="209">
        <f t="shared" si="4"/>
        <v>1434</v>
      </c>
      <c r="G105" s="209">
        <f t="shared" si="5"/>
        <v>1635</v>
      </c>
      <c r="H105" s="209">
        <f t="shared" si="7"/>
        <v>1820</v>
      </c>
      <c r="I105" s="209">
        <f t="shared" si="9"/>
        <v>2037</v>
      </c>
      <c r="J105" s="209">
        <f t="shared" si="11"/>
        <v>2265</v>
      </c>
      <c r="K105" s="209">
        <f t="shared" si="13"/>
        <v>2431</v>
      </c>
      <c r="L105" s="209">
        <f t="shared" si="15"/>
        <v>2691</v>
      </c>
      <c r="M105" s="209">
        <f t="shared" si="17"/>
        <v>2920</v>
      </c>
      <c r="N105" s="209">
        <f t="shared" si="19"/>
        <v>3145</v>
      </c>
      <c r="O105" s="209">
        <f t="shared" si="21"/>
        <v>3370</v>
      </c>
      <c r="P105" s="209">
        <f t="shared" si="23"/>
        <v>3594</v>
      </c>
      <c r="Q105" s="209"/>
      <c r="R105" s="209"/>
      <c r="S105" s="209"/>
      <c r="T105" s="210"/>
      <c r="V105" s="203">
        <v>800</v>
      </c>
      <c r="W105" s="207">
        <f t="shared" ref="W105:AK105" si="24">W104+B175</f>
        <v>774</v>
      </c>
      <c r="X105" s="214">
        <f t="shared" si="24"/>
        <v>774</v>
      </c>
      <c r="Y105" s="214">
        <f t="shared" si="24"/>
        <v>866</v>
      </c>
      <c r="Z105" s="214">
        <f t="shared" si="24"/>
        <v>971</v>
      </c>
      <c r="AA105" s="214">
        <f t="shared" si="24"/>
        <v>1062</v>
      </c>
      <c r="AB105" s="214">
        <f t="shared" si="24"/>
        <v>1211</v>
      </c>
      <c r="AC105" s="214">
        <f t="shared" si="24"/>
        <v>1348</v>
      </c>
      <c r="AD105" s="214">
        <f t="shared" si="24"/>
        <v>1509</v>
      </c>
      <c r="AE105" s="214">
        <f t="shared" si="24"/>
        <v>1678</v>
      </c>
      <c r="AF105" s="214">
        <f t="shared" si="24"/>
        <v>1801</v>
      </c>
      <c r="AG105" s="214">
        <f t="shared" si="24"/>
        <v>1993</v>
      </c>
      <c r="AH105" s="207">
        <f t="shared" si="24"/>
        <v>2163.1999999999998</v>
      </c>
      <c r="AI105" s="207">
        <f t="shared" si="24"/>
        <v>2329.6000000000004</v>
      </c>
      <c r="AJ105" s="207">
        <f t="shared" si="24"/>
        <v>2496</v>
      </c>
      <c r="AK105" s="207">
        <f t="shared" si="24"/>
        <v>2662.4</v>
      </c>
      <c r="AL105" s="207"/>
      <c r="AM105" s="207"/>
      <c r="AN105" s="207"/>
      <c r="AO105" s="207"/>
      <c r="AP105" s="189">
        <f>AP104+U175</f>
        <v>2.6</v>
      </c>
    </row>
    <row r="106" spans="1:42" x14ac:dyDescent="0.15">
      <c r="A106" s="215" t="s">
        <v>15</v>
      </c>
      <c r="B106" s="212">
        <f t="shared" si="0"/>
        <v>567</v>
      </c>
      <c r="C106" s="212">
        <f t="shared" si="1"/>
        <v>567</v>
      </c>
      <c r="D106" s="212">
        <f t="shared" si="2"/>
        <v>618</v>
      </c>
      <c r="E106" s="212">
        <f t="shared" si="3"/>
        <v>693</v>
      </c>
      <c r="F106" s="212">
        <f t="shared" si="4"/>
        <v>753</v>
      </c>
      <c r="G106" s="212">
        <f t="shared" si="5"/>
        <v>861</v>
      </c>
      <c r="H106" s="212">
        <f t="shared" si="7"/>
        <v>979</v>
      </c>
      <c r="I106" s="212">
        <f t="shared" si="9"/>
        <v>1106</v>
      </c>
      <c r="J106" s="212">
        <f t="shared" si="11"/>
        <v>1241</v>
      </c>
      <c r="K106" s="212">
        <f t="shared" si="13"/>
        <v>1323</v>
      </c>
      <c r="L106" s="212">
        <f t="shared" si="15"/>
        <v>1442</v>
      </c>
      <c r="M106" s="212">
        <f t="shared" si="17"/>
        <v>1563</v>
      </c>
      <c r="N106" s="212">
        <f t="shared" si="19"/>
        <v>1684</v>
      </c>
      <c r="O106" s="212">
        <f t="shared" si="21"/>
        <v>1804</v>
      </c>
      <c r="P106" s="212">
        <f t="shared" si="23"/>
        <v>1924</v>
      </c>
      <c r="Q106" s="212">
        <f>ROUND(AL106*$T$76,0)</f>
        <v>2044</v>
      </c>
      <c r="R106" s="212"/>
      <c r="S106" s="212"/>
      <c r="T106" s="213"/>
      <c r="V106" s="203">
        <v>34</v>
      </c>
      <c r="W106" s="207">
        <v>420</v>
      </c>
      <c r="X106" s="214">
        <v>420</v>
      </c>
      <c r="Y106" s="214">
        <v>458</v>
      </c>
      <c r="Z106" s="214">
        <v>513</v>
      </c>
      <c r="AA106" s="214">
        <v>558</v>
      </c>
      <c r="AB106" s="214">
        <v>638</v>
      </c>
      <c r="AC106" s="214">
        <v>725</v>
      </c>
      <c r="AD106" s="214">
        <v>819</v>
      </c>
      <c r="AE106" s="214">
        <v>919</v>
      </c>
      <c r="AF106" s="214">
        <v>980</v>
      </c>
      <c r="AG106" s="214">
        <v>1068</v>
      </c>
      <c r="AH106" s="207">
        <f>$AH$74*V106*AP106</f>
        <v>1158.04</v>
      </c>
      <c r="AI106" s="207">
        <f>$AI$74*V106*AP106</f>
        <v>1247.1200000000001</v>
      </c>
      <c r="AJ106" s="207">
        <f>$AJ$74*V106*AP106</f>
        <v>1336.2</v>
      </c>
      <c r="AK106" s="207">
        <f>$AK$74*V106*AP106</f>
        <v>1425.28</v>
      </c>
      <c r="AL106" s="207">
        <f>$AL$74*V106*AP106</f>
        <v>1514.3600000000001</v>
      </c>
      <c r="AM106" s="207"/>
      <c r="AN106" s="207"/>
      <c r="AO106" s="207"/>
      <c r="AP106" s="189">
        <v>1.31</v>
      </c>
    </row>
    <row r="107" spans="1:42" x14ac:dyDescent="0.15">
      <c r="A107" s="208">
        <v>850</v>
      </c>
      <c r="B107" s="209">
        <f t="shared" si="0"/>
        <v>1092</v>
      </c>
      <c r="C107" s="209">
        <f t="shared" si="1"/>
        <v>1092</v>
      </c>
      <c r="D107" s="209">
        <f t="shared" si="2"/>
        <v>1224</v>
      </c>
      <c r="E107" s="209">
        <f t="shared" si="3"/>
        <v>1382</v>
      </c>
      <c r="F107" s="209">
        <f t="shared" si="4"/>
        <v>1517</v>
      </c>
      <c r="G107" s="209">
        <f t="shared" si="5"/>
        <v>1727</v>
      </c>
      <c r="H107" s="209">
        <f t="shared" si="7"/>
        <v>1925</v>
      </c>
      <c r="I107" s="209">
        <f t="shared" si="9"/>
        <v>2176</v>
      </c>
      <c r="J107" s="209">
        <f t="shared" si="11"/>
        <v>2417</v>
      </c>
      <c r="K107" s="209">
        <f t="shared" si="13"/>
        <v>2561</v>
      </c>
      <c r="L107" s="209">
        <f t="shared" si="15"/>
        <v>2801</v>
      </c>
      <c r="M107" s="209">
        <f t="shared" si="17"/>
        <v>3031</v>
      </c>
      <c r="N107" s="209">
        <f t="shared" si="19"/>
        <v>3264</v>
      </c>
      <c r="O107" s="209">
        <f t="shared" si="21"/>
        <v>3498</v>
      </c>
      <c r="P107" s="209">
        <f t="shared" si="23"/>
        <v>3731</v>
      </c>
      <c r="Q107" s="209">
        <f t="shared" ref="Q107:T133" si="25">ROUND(AL107*$T$76,0)</f>
        <v>3964</v>
      </c>
      <c r="R107" s="209"/>
      <c r="S107" s="209"/>
      <c r="T107" s="210"/>
      <c r="V107" s="203">
        <v>850</v>
      </c>
      <c r="W107" s="207">
        <f t="shared" ref="W107:AL107" si="26">W106+B177</f>
        <v>809</v>
      </c>
      <c r="X107" s="214">
        <f t="shared" si="26"/>
        <v>809</v>
      </c>
      <c r="Y107" s="214">
        <f t="shared" si="26"/>
        <v>907</v>
      </c>
      <c r="Z107" s="214">
        <f t="shared" si="26"/>
        <v>1024</v>
      </c>
      <c r="AA107" s="214">
        <f t="shared" si="26"/>
        <v>1124</v>
      </c>
      <c r="AB107" s="214">
        <f t="shared" si="26"/>
        <v>1279</v>
      </c>
      <c r="AC107" s="214">
        <f t="shared" si="26"/>
        <v>1426</v>
      </c>
      <c r="AD107" s="214">
        <f t="shared" si="26"/>
        <v>1612</v>
      </c>
      <c r="AE107" s="214">
        <f t="shared" si="26"/>
        <v>1790</v>
      </c>
      <c r="AF107" s="214">
        <f t="shared" si="26"/>
        <v>1897</v>
      </c>
      <c r="AG107" s="214">
        <f t="shared" si="26"/>
        <v>2075</v>
      </c>
      <c r="AH107" s="207">
        <f t="shared" si="26"/>
        <v>2245.3599999999997</v>
      </c>
      <c r="AI107" s="207">
        <f t="shared" si="26"/>
        <v>2418.08</v>
      </c>
      <c r="AJ107" s="207">
        <f t="shared" si="26"/>
        <v>2590.8000000000002</v>
      </c>
      <c r="AK107" s="207">
        <f t="shared" si="26"/>
        <v>2763.52</v>
      </c>
      <c r="AL107" s="207">
        <f t="shared" si="26"/>
        <v>2936.24</v>
      </c>
      <c r="AM107" s="207"/>
      <c r="AN107" s="207"/>
      <c r="AO107" s="207"/>
      <c r="AP107" s="189">
        <f>AP106+U177</f>
        <v>2.54</v>
      </c>
    </row>
    <row r="108" spans="1:42" x14ac:dyDescent="0.15">
      <c r="A108" s="215" t="s">
        <v>16</v>
      </c>
      <c r="B108" s="212">
        <f t="shared" ref="B108:B133" si="27">ROUND(W108*$T$76,0)</f>
        <v>594</v>
      </c>
      <c r="C108" s="212">
        <f t="shared" si="1"/>
        <v>594</v>
      </c>
      <c r="D108" s="212">
        <f t="shared" si="2"/>
        <v>649</v>
      </c>
      <c r="E108" s="212">
        <f t="shared" si="3"/>
        <v>726</v>
      </c>
      <c r="F108" s="212">
        <f t="shared" si="4"/>
        <v>802</v>
      </c>
      <c r="G108" s="212">
        <f t="shared" si="5"/>
        <v>905</v>
      </c>
      <c r="H108" s="212">
        <f t="shared" si="7"/>
        <v>1026</v>
      </c>
      <c r="I108" s="212">
        <f t="shared" si="9"/>
        <v>1160</v>
      </c>
      <c r="J108" s="212">
        <f t="shared" si="11"/>
        <v>1300</v>
      </c>
      <c r="K108" s="212">
        <f t="shared" si="13"/>
        <v>1385</v>
      </c>
      <c r="L108" s="212">
        <f t="shared" si="15"/>
        <v>1528</v>
      </c>
      <c r="M108" s="212">
        <f t="shared" si="17"/>
        <v>1655</v>
      </c>
      <c r="N108" s="212">
        <f t="shared" si="19"/>
        <v>1783</v>
      </c>
      <c r="O108" s="212">
        <f t="shared" si="21"/>
        <v>1910</v>
      </c>
      <c r="P108" s="212">
        <f t="shared" si="23"/>
        <v>2037</v>
      </c>
      <c r="Q108" s="212">
        <f t="shared" si="25"/>
        <v>2165</v>
      </c>
      <c r="R108" s="212">
        <f>ROUND(AM108*$T$76,0)</f>
        <v>2292</v>
      </c>
      <c r="S108" s="212"/>
      <c r="T108" s="213"/>
      <c r="V108" s="203">
        <v>36</v>
      </c>
      <c r="W108" s="207">
        <v>440</v>
      </c>
      <c r="X108" s="214">
        <v>440</v>
      </c>
      <c r="Y108" s="214">
        <v>481</v>
      </c>
      <c r="Z108" s="214">
        <v>538</v>
      </c>
      <c r="AA108" s="214">
        <v>594</v>
      </c>
      <c r="AB108" s="214">
        <v>670</v>
      </c>
      <c r="AC108" s="214">
        <v>760</v>
      </c>
      <c r="AD108" s="214">
        <v>859</v>
      </c>
      <c r="AE108" s="214">
        <v>963</v>
      </c>
      <c r="AF108" s="214">
        <v>1026</v>
      </c>
      <c r="AG108" s="214">
        <v>1132</v>
      </c>
      <c r="AH108" s="207">
        <f>$AH$74*V108*AP108</f>
        <v>1226.1600000000001</v>
      </c>
      <c r="AI108" s="207">
        <f>$AI$74*V108*AP108</f>
        <v>1320.48</v>
      </c>
      <c r="AJ108" s="207">
        <f>$AJ$74*V108*AP108</f>
        <v>1414.8</v>
      </c>
      <c r="AK108" s="207">
        <f>$AK$74*V108*AP108</f>
        <v>1509.1200000000001</v>
      </c>
      <c r="AL108" s="207">
        <f>$AL$74*V108*AP108</f>
        <v>1603.44</v>
      </c>
      <c r="AM108" s="207">
        <f>$AM$74*V108*AP108</f>
        <v>1697.76</v>
      </c>
      <c r="AN108" s="207"/>
      <c r="AO108" s="207"/>
      <c r="AP108" s="189">
        <v>1.31</v>
      </c>
    </row>
    <row r="109" spans="1:42" ht="13" thickBot="1" x14ac:dyDescent="0.2">
      <c r="A109" s="204">
        <v>900</v>
      </c>
      <c r="B109" s="216">
        <f t="shared" si="27"/>
        <v>1149</v>
      </c>
      <c r="C109" s="216">
        <f t="shared" si="1"/>
        <v>1149</v>
      </c>
      <c r="D109" s="216">
        <f t="shared" si="2"/>
        <v>1291</v>
      </c>
      <c r="E109" s="216">
        <f t="shared" si="3"/>
        <v>1455</v>
      </c>
      <c r="F109" s="216">
        <f t="shared" si="4"/>
        <v>1611</v>
      </c>
      <c r="G109" s="216">
        <f t="shared" si="5"/>
        <v>1820</v>
      </c>
      <c r="H109" s="216">
        <f t="shared" si="7"/>
        <v>2048</v>
      </c>
      <c r="I109" s="216">
        <f t="shared" si="9"/>
        <v>2288</v>
      </c>
      <c r="J109" s="216">
        <f t="shared" si="11"/>
        <v>2488</v>
      </c>
      <c r="K109" s="216">
        <f t="shared" si="13"/>
        <v>2691</v>
      </c>
      <c r="L109" s="216">
        <f t="shared" si="15"/>
        <v>2961</v>
      </c>
      <c r="M109" s="216">
        <f t="shared" si="17"/>
        <v>3210</v>
      </c>
      <c r="N109" s="216">
        <f t="shared" si="19"/>
        <v>3456</v>
      </c>
      <c r="O109" s="216">
        <f t="shared" si="21"/>
        <v>3703</v>
      </c>
      <c r="P109" s="216">
        <f t="shared" si="23"/>
        <v>3950</v>
      </c>
      <c r="Q109" s="216">
        <f t="shared" si="25"/>
        <v>4197</v>
      </c>
      <c r="R109" s="216">
        <f t="shared" si="25"/>
        <v>4444</v>
      </c>
      <c r="S109" s="216"/>
      <c r="T109" s="217"/>
      <c r="V109" s="203">
        <v>900</v>
      </c>
      <c r="W109" s="207">
        <f t="shared" ref="W109:AM109" si="28">W108+B179</f>
        <v>851</v>
      </c>
      <c r="X109" s="214">
        <f t="shared" si="28"/>
        <v>851</v>
      </c>
      <c r="Y109" s="214">
        <f t="shared" si="28"/>
        <v>956</v>
      </c>
      <c r="Z109" s="214">
        <f t="shared" si="28"/>
        <v>1078</v>
      </c>
      <c r="AA109" s="214">
        <f t="shared" si="28"/>
        <v>1193</v>
      </c>
      <c r="AB109" s="214">
        <f t="shared" si="28"/>
        <v>1348</v>
      </c>
      <c r="AC109" s="214">
        <f t="shared" si="28"/>
        <v>1517</v>
      </c>
      <c r="AD109" s="214">
        <f t="shared" si="28"/>
        <v>1695</v>
      </c>
      <c r="AE109" s="214">
        <f t="shared" si="28"/>
        <v>1843</v>
      </c>
      <c r="AF109" s="214">
        <f t="shared" si="28"/>
        <v>1993</v>
      </c>
      <c r="AG109" s="214">
        <f t="shared" si="28"/>
        <v>2193</v>
      </c>
      <c r="AH109" s="207">
        <f t="shared" si="28"/>
        <v>2377.44</v>
      </c>
      <c r="AI109" s="207">
        <f t="shared" si="28"/>
        <v>2560.3199999999997</v>
      </c>
      <c r="AJ109" s="207">
        <f t="shared" si="28"/>
        <v>2743.2</v>
      </c>
      <c r="AK109" s="207">
        <f t="shared" si="28"/>
        <v>2926.08</v>
      </c>
      <c r="AL109" s="207">
        <f t="shared" si="28"/>
        <v>3108.96</v>
      </c>
      <c r="AM109" s="207">
        <f t="shared" si="28"/>
        <v>3291.84</v>
      </c>
      <c r="AN109" s="207"/>
      <c r="AO109" s="207"/>
      <c r="AP109" s="189">
        <f>AP108+U179</f>
        <v>2.54</v>
      </c>
    </row>
    <row r="110" spans="1:42" x14ac:dyDescent="0.15">
      <c r="A110" s="202" t="s">
        <v>17</v>
      </c>
      <c r="B110" s="205">
        <f t="shared" si="27"/>
        <v>621</v>
      </c>
      <c r="C110" s="205">
        <f t="shared" ref="C110:C133" si="29">ROUND(X110*$T$76,0)</f>
        <v>621</v>
      </c>
      <c r="D110" s="205">
        <f t="shared" si="2"/>
        <v>679</v>
      </c>
      <c r="E110" s="205">
        <f t="shared" si="3"/>
        <v>759</v>
      </c>
      <c r="F110" s="205">
        <f t="shared" si="4"/>
        <v>838</v>
      </c>
      <c r="G110" s="205">
        <f t="shared" si="5"/>
        <v>946</v>
      </c>
      <c r="H110" s="205">
        <f t="shared" si="7"/>
        <v>1075</v>
      </c>
      <c r="I110" s="205">
        <f t="shared" si="9"/>
        <v>1211</v>
      </c>
      <c r="J110" s="205">
        <f t="shared" si="11"/>
        <v>1355</v>
      </c>
      <c r="K110" s="205">
        <f t="shared" si="13"/>
        <v>1447</v>
      </c>
      <c r="L110" s="205">
        <f t="shared" si="15"/>
        <v>1601</v>
      </c>
      <c r="M110" s="205">
        <f t="shared" si="17"/>
        <v>1734</v>
      </c>
      <c r="N110" s="205">
        <f t="shared" si="19"/>
        <v>1867</v>
      </c>
      <c r="O110" s="205">
        <f t="shared" si="21"/>
        <v>2001</v>
      </c>
      <c r="P110" s="205">
        <f t="shared" si="23"/>
        <v>2134</v>
      </c>
      <c r="Q110" s="205">
        <f t="shared" si="25"/>
        <v>2267</v>
      </c>
      <c r="R110" s="205">
        <f t="shared" si="25"/>
        <v>2401</v>
      </c>
      <c r="S110" s="205">
        <f>ROUND(AN110*$T$76,0)</f>
        <v>2534</v>
      </c>
      <c r="T110" s="206"/>
      <c r="V110" s="203">
        <v>38</v>
      </c>
      <c r="W110" s="207">
        <v>460</v>
      </c>
      <c r="X110" s="214">
        <v>460</v>
      </c>
      <c r="Y110" s="214">
        <v>503</v>
      </c>
      <c r="Z110" s="214">
        <v>562</v>
      </c>
      <c r="AA110" s="214">
        <v>621</v>
      </c>
      <c r="AB110" s="214">
        <v>701</v>
      </c>
      <c r="AC110" s="214">
        <v>796</v>
      </c>
      <c r="AD110" s="214">
        <v>897</v>
      </c>
      <c r="AE110" s="214">
        <v>1004</v>
      </c>
      <c r="AF110" s="214">
        <v>1072</v>
      </c>
      <c r="AG110" s="214">
        <v>1186</v>
      </c>
      <c r="AH110" s="207">
        <f>$AH$74*V110*AP110</f>
        <v>1284.4000000000001</v>
      </c>
      <c r="AI110" s="207">
        <f>$AI$74*V110*AP110</f>
        <v>1383.2</v>
      </c>
      <c r="AJ110" s="207">
        <f>$AJ$74*V110*AP110</f>
        <v>1482</v>
      </c>
      <c r="AK110" s="207">
        <f>$AK$74*V110*AP110</f>
        <v>1580.8</v>
      </c>
      <c r="AL110" s="207">
        <f>$AL$74*V110*AP110</f>
        <v>1679.6000000000001</v>
      </c>
      <c r="AM110" s="207">
        <f>$AM$74*V110*AP110</f>
        <v>1778.4</v>
      </c>
      <c r="AN110" s="207">
        <f>$AN$74*V110*AP110</f>
        <v>1877.2</v>
      </c>
      <c r="AO110" s="207"/>
      <c r="AP110" s="189">
        <v>1.3</v>
      </c>
    </row>
    <row r="111" spans="1:42" x14ac:dyDescent="0.15">
      <c r="A111" s="208">
        <v>950</v>
      </c>
      <c r="B111" s="209">
        <f t="shared" si="27"/>
        <v>1204</v>
      </c>
      <c r="C111" s="209">
        <f t="shared" si="29"/>
        <v>1204</v>
      </c>
      <c r="D111" s="209">
        <f t="shared" si="2"/>
        <v>1354</v>
      </c>
      <c r="E111" s="209">
        <f t="shared" si="3"/>
        <v>1524</v>
      </c>
      <c r="F111" s="209">
        <f t="shared" si="4"/>
        <v>1690</v>
      </c>
      <c r="G111" s="209">
        <f t="shared" si="5"/>
        <v>1909</v>
      </c>
      <c r="H111" s="209">
        <f t="shared" si="7"/>
        <v>2152</v>
      </c>
      <c r="I111" s="209">
        <f t="shared" si="9"/>
        <v>2398</v>
      </c>
      <c r="J111" s="209">
        <f t="shared" si="11"/>
        <v>2607</v>
      </c>
      <c r="K111" s="209">
        <f t="shared" si="13"/>
        <v>2819</v>
      </c>
      <c r="L111" s="209">
        <f t="shared" si="15"/>
        <v>3112</v>
      </c>
      <c r="M111" s="209">
        <f t="shared" si="17"/>
        <v>3375</v>
      </c>
      <c r="N111" s="209">
        <f t="shared" si="19"/>
        <v>3634</v>
      </c>
      <c r="O111" s="209">
        <f t="shared" si="21"/>
        <v>3894</v>
      </c>
      <c r="P111" s="209">
        <f t="shared" si="23"/>
        <v>4153</v>
      </c>
      <c r="Q111" s="209">
        <f t="shared" si="25"/>
        <v>4413</v>
      </c>
      <c r="R111" s="209">
        <f t="shared" si="25"/>
        <v>4672</v>
      </c>
      <c r="S111" s="209">
        <f t="shared" si="25"/>
        <v>4932</v>
      </c>
      <c r="T111" s="210"/>
      <c r="V111" s="203">
        <v>950</v>
      </c>
      <c r="W111" s="207">
        <f t="shared" ref="W111:AN111" si="30">W110+B181</f>
        <v>892</v>
      </c>
      <c r="X111" s="214">
        <f t="shared" si="30"/>
        <v>892</v>
      </c>
      <c r="Y111" s="214">
        <f t="shared" si="30"/>
        <v>1003</v>
      </c>
      <c r="Z111" s="214">
        <f t="shared" si="30"/>
        <v>1129</v>
      </c>
      <c r="AA111" s="214">
        <f t="shared" si="30"/>
        <v>1252</v>
      </c>
      <c r="AB111" s="214">
        <f t="shared" si="30"/>
        <v>1414</v>
      </c>
      <c r="AC111" s="214">
        <f t="shared" si="30"/>
        <v>1594</v>
      </c>
      <c r="AD111" s="214">
        <f t="shared" si="30"/>
        <v>1776</v>
      </c>
      <c r="AE111" s="214">
        <f t="shared" si="30"/>
        <v>1931</v>
      </c>
      <c r="AF111" s="214">
        <f t="shared" si="30"/>
        <v>2088</v>
      </c>
      <c r="AG111" s="214">
        <f t="shared" si="30"/>
        <v>2305</v>
      </c>
      <c r="AH111" s="207">
        <f t="shared" si="30"/>
        <v>2499.6400000000003</v>
      </c>
      <c r="AI111" s="207">
        <f t="shared" si="30"/>
        <v>2691.92</v>
      </c>
      <c r="AJ111" s="207">
        <f t="shared" si="30"/>
        <v>2884.2</v>
      </c>
      <c r="AK111" s="207">
        <f t="shared" si="30"/>
        <v>3076.48</v>
      </c>
      <c r="AL111" s="207">
        <f t="shared" si="30"/>
        <v>3268.76</v>
      </c>
      <c r="AM111" s="207">
        <f t="shared" si="30"/>
        <v>3461.04</v>
      </c>
      <c r="AN111" s="207">
        <f t="shared" si="30"/>
        <v>3653.3199999999997</v>
      </c>
      <c r="AO111" s="207"/>
      <c r="AP111" s="189">
        <f>AP110+U181</f>
        <v>2.5300000000000002</v>
      </c>
    </row>
    <row r="112" spans="1:42" x14ac:dyDescent="0.15">
      <c r="A112" s="215" t="s">
        <v>18</v>
      </c>
      <c r="B112" s="212">
        <f t="shared" si="27"/>
        <v>636</v>
      </c>
      <c r="C112" s="212">
        <f t="shared" si="29"/>
        <v>636</v>
      </c>
      <c r="D112" s="212">
        <f t="shared" ref="D112:D133" si="31">ROUND(Y112*$T$76,0)</f>
        <v>716</v>
      </c>
      <c r="E112" s="212">
        <f t="shared" si="3"/>
        <v>788</v>
      </c>
      <c r="F112" s="212">
        <f t="shared" si="4"/>
        <v>891</v>
      </c>
      <c r="G112" s="212">
        <f t="shared" si="5"/>
        <v>998</v>
      </c>
      <c r="H112" s="212">
        <f t="shared" si="7"/>
        <v>1129</v>
      </c>
      <c r="I112" s="212">
        <f t="shared" si="9"/>
        <v>1250</v>
      </c>
      <c r="J112" s="212">
        <f t="shared" si="11"/>
        <v>1391</v>
      </c>
      <c r="K112" s="212">
        <f t="shared" si="13"/>
        <v>1524</v>
      </c>
      <c r="L112" s="212">
        <f t="shared" si="15"/>
        <v>1685</v>
      </c>
      <c r="M112" s="212">
        <f t="shared" si="17"/>
        <v>1825</v>
      </c>
      <c r="N112" s="212">
        <f t="shared" si="19"/>
        <v>1966</v>
      </c>
      <c r="O112" s="212">
        <f t="shared" si="21"/>
        <v>2106</v>
      </c>
      <c r="P112" s="212">
        <f t="shared" si="23"/>
        <v>2246</v>
      </c>
      <c r="Q112" s="212">
        <f t="shared" si="25"/>
        <v>2387</v>
      </c>
      <c r="R112" s="212">
        <f t="shared" si="25"/>
        <v>2527</v>
      </c>
      <c r="S112" s="212">
        <f t="shared" si="25"/>
        <v>2668</v>
      </c>
      <c r="T112" s="213">
        <f>ROUND(AO112*$T$76,0)</f>
        <v>2808</v>
      </c>
      <c r="V112" s="203">
        <v>40</v>
      </c>
      <c r="W112" s="207">
        <v>471</v>
      </c>
      <c r="X112" s="214">
        <v>471</v>
      </c>
      <c r="Y112" s="214">
        <v>530</v>
      </c>
      <c r="Z112" s="214">
        <v>584</v>
      </c>
      <c r="AA112" s="214">
        <v>660</v>
      </c>
      <c r="AB112" s="214">
        <v>739</v>
      </c>
      <c r="AC112" s="214">
        <v>836</v>
      </c>
      <c r="AD112" s="214">
        <v>926</v>
      </c>
      <c r="AE112" s="214">
        <v>1030</v>
      </c>
      <c r="AF112" s="214">
        <v>1129</v>
      </c>
      <c r="AG112" s="214">
        <v>1248</v>
      </c>
      <c r="AH112" s="207">
        <f>$AH$74*V112*AP112</f>
        <v>1352</v>
      </c>
      <c r="AI112" s="207">
        <f>$AI$74*V112*AP112</f>
        <v>1456</v>
      </c>
      <c r="AJ112" s="207">
        <f>$AJ$74*V112*AP112</f>
        <v>1560</v>
      </c>
      <c r="AK112" s="207">
        <f>$AK$74*V112*AP112</f>
        <v>1664</v>
      </c>
      <c r="AL112" s="207">
        <f>$AL$74*V112*AP112</f>
        <v>1768</v>
      </c>
      <c r="AM112" s="207">
        <f>$AM$74*V112*AP112</f>
        <v>1872</v>
      </c>
      <c r="AN112" s="207">
        <f>$AN$74*V112*AP112</f>
        <v>1976</v>
      </c>
      <c r="AO112" s="207">
        <f>$AO$74*V112*AP112</f>
        <v>2080</v>
      </c>
      <c r="AP112" s="189">
        <v>1.3</v>
      </c>
    </row>
    <row r="113" spans="1:42" x14ac:dyDescent="0.15">
      <c r="A113" s="208">
        <v>1000</v>
      </c>
      <c r="B113" s="209">
        <f t="shared" si="27"/>
        <v>1235</v>
      </c>
      <c r="C113" s="209">
        <f t="shared" si="29"/>
        <v>1235</v>
      </c>
      <c r="D113" s="209">
        <f t="shared" si="31"/>
        <v>1423</v>
      </c>
      <c r="E113" s="209">
        <f t="shared" si="3"/>
        <v>1593</v>
      </c>
      <c r="F113" s="209">
        <f t="shared" si="4"/>
        <v>1786</v>
      </c>
      <c r="G113" s="209">
        <f t="shared" si="5"/>
        <v>2012</v>
      </c>
      <c r="H113" s="209">
        <f t="shared" si="7"/>
        <v>2260</v>
      </c>
      <c r="I113" s="209">
        <f t="shared" si="9"/>
        <v>2500</v>
      </c>
      <c r="J113" s="209">
        <f t="shared" si="11"/>
        <v>2705</v>
      </c>
      <c r="K113" s="209">
        <f t="shared" si="13"/>
        <v>2967</v>
      </c>
      <c r="L113" s="209">
        <f t="shared" si="15"/>
        <v>3236</v>
      </c>
      <c r="M113" s="209">
        <f t="shared" si="17"/>
        <v>3510</v>
      </c>
      <c r="N113" s="209">
        <f t="shared" si="19"/>
        <v>3780</v>
      </c>
      <c r="O113" s="209">
        <f t="shared" si="21"/>
        <v>4050</v>
      </c>
      <c r="P113" s="209">
        <f t="shared" si="23"/>
        <v>4320</v>
      </c>
      <c r="Q113" s="209">
        <f t="shared" si="25"/>
        <v>4590</v>
      </c>
      <c r="R113" s="209">
        <f t="shared" si="25"/>
        <v>4860</v>
      </c>
      <c r="S113" s="209">
        <f t="shared" si="25"/>
        <v>5130</v>
      </c>
      <c r="T113" s="210">
        <f t="shared" si="25"/>
        <v>5400</v>
      </c>
      <c r="V113" s="203">
        <v>1000</v>
      </c>
      <c r="W113" s="207">
        <f t="shared" ref="W113:AO113" si="32">W112+B183</f>
        <v>915</v>
      </c>
      <c r="X113" s="214">
        <f t="shared" si="32"/>
        <v>915</v>
      </c>
      <c r="Y113" s="214">
        <f t="shared" si="32"/>
        <v>1054</v>
      </c>
      <c r="Z113" s="214">
        <f t="shared" si="32"/>
        <v>1180</v>
      </c>
      <c r="AA113" s="214">
        <f t="shared" si="32"/>
        <v>1323</v>
      </c>
      <c r="AB113" s="214">
        <f t="shared" si="32"/>
        <v>1490</v>
      </c>
      <c r="AC113" s="214">
        <f t="shared" si="32"/>
        <v>1674</v>
      </c>
      <c r="AD113" s="214">
        <f t="shared" si="32"/>
        <v>1852</v>
      </c>
      <c r="AE113" s="214">
        <f t="shared" si="32"/>
        <v>2004</v>
      </c>
      <c r="AF113" s="214">
        <f t="shared" si="32"/>
        <v>2198</v>
      </c>
      <c r="AG113" s="214">
        <f t="shared" si="32"/>
        <v>2397</v>
      </c>
      <c r="AH113" s="207">
        <f t="shared" si="32"/>
        <v>2600</v>
      </c>
      <c r="AI113" s="207">
        <f t="shared" si="32"/>
        <v>2800</v>
      </c>
      <c r="AJ113" s="207">
        <f t="shared" si="32"/>
        <v>3000</v>
      </c>
      <c r="AK113" s="207">
        <f t="shared" si="32"/>
        <v>3200</v>
      </c>
      <c r="AL113" s="207">
        <f t="shared" si="32"/>
        <v>3400</v>
      </c>
      <c r="AM113" s="207">
        <f t="shared" si="32"/>
        <v>3600</v>
      </c>
      <c r="AN113" s="207">
        <f t="shared" si="32"/>
        <v>3800</v>
      </c>
      <c r="AO113" s="207">
        <f t="shared" si="32"/>
        <v>4000</v>
      </c>
      <c r="AP113" s="189">
        <f>AP112+U183</f>
        <v>2.5</v>
      </c>
    </row>
    <row r="114" spans="1:42" x14ac:dyDescent="0.15">
      <c r="A114" s="215" t="s">
        <v>19</v>
      </c>
      <c r="B114" s="212">
        <f t="shared" si="27"/>
        <v>662</v>
      </c>
      <c r="C114" s="212">
        <f t="shared" si="29"/>
        <v>662</v>
      </c>
      <c r="D114" s="212">
        <f t="shared" si="31"/>
        <v>747</v>
      </c>
      <c r="E114" s="212">
        <f t="shared" ref="E114:E133" si="33">ROUND(Z114*$T$76,0)</f>
        <v>822</v>
      </c>
      <c r="F114" s="212">
        <f t="shared" si="4"/>
        <v>927</v>
      </c>
      <c r="G114" s="212">
        <f t="shared" si="5"/>
        <v>1038</v>
      </c>
      <c r="H114" s="212">
        <f t="shared" si="7"/>
        <v>1176</v>
      </c>
      <c r="I114" s="212">
        <f t="shared" si="9"/>
        <v>1301</v>
      </c>
      <c r="J114" s="212">
        <f t="shared" si="11"/>
        <v>1449</v>
      </c>
      <c r="K114" s="212">
        <f t="shared" si="13"/>
        <v>1590</v>
      </c>
      <c r="L114" s="212">
        <f t="shared" si="15"/>
        <v>1769</v>
      </c>
      <c r="M114" s="212">
        <f t="shared" si="17"/>
        <v>1916</v>
      </c>
      <c r="N114" s="212">
        <f t="shared" si="19"/>
        <v>2064</v>
      </c>
      <c r="O114" s="212">
        <f t="shared" si="21"/>
        <v>2211</v>
      </c>
      <c r="P114" s="212">
        <f t="shared" si="23"/>
        <v>2359</v>
      </c>
      <c r="Q114" s="212">
        <f t="shared" si="25"/>
        <v>2506</v>
      </c>
      <c r="R114" s="212">
        <f t="shared" si="25"/>
        <v>2654</v>
      </c>
      <c r="S114" s="212">
        <f t="shared" si="25"/>
        <v>2801</v>
      </c>
      <c r="T114" s="213">
        <f t="shared" si="25"/>
        <v>2948</v>
      </c>
      <c r="V114" s="203">
        <v>42</v>
      </c>
      <c r="W114" s="207">
        <v>490</v>
      </c>
      <c r="X114" s="214">
        <v>490</v>
      </c>
      <c r="Y114" s="214">
        <v>553</v>
      </c>
      <c r="Z114" s="214">
        <v>609</v>
      </c>
      <c r="AA114" s="214">
        <v>687</v>
      </c>
      <c r="AB114" s="214">
        <v>769</v>
      </c>
      <c r="AC114" s="214">
        <v>871</v>
      </c>
      <c r="AD114" s="214">
        <v>964</v>
      </c>
      <c r="AE114" s="214">
        <v>1073</v>
      </c>
      <c r="AF114" s="214">
        <v>1178</v>
      </c>
      <c r="AG114" s="214">
        <v>1310</v>
      </c>
      <c r="AH114" s="207">
        <f>$AH$74*V114*AP114</f>
        <v>1419.6000000000001</v>
      </c>
      <c r="AI114" s="207">
        <f>$AI$74*V114*AP114</f>
        <v>1528.8</v>
      </c>
      <c r="AJ114" s="207">
        <f>$AJ$74*V114*AP114</f>
        <v>1638</v>
      </c>
      <c r="AK114" s="207">
        <f>$AK$74*V114*AP114</f>
        <v>1747.2</v>
      </c>
      <c r="AL114" s="207">
        <f>$AL$74*V114*AP114</f>
        <v>1856.4</v>
      </c>
      <c r="AM114" s="207">
        <f>$AM$74*V114*AP114</f>
        <v>1965.6000000000001</v>
      </c>
      <c r="AN114" s="207">
        <f>$AN$74*V114*AP114</f>
        <v>2074.8000000000002</v>
      </c>
      <c r="AO114" s="207">
        <f>$AO$74*V114*AP114</f>
        <v>2184</v>
      </c>
      <c r="AP114" s="189">
        <v>1.3</v>
      </c>
    </row>
    <row r="115" spans="1:42" x14ac:dyDescent="0.15">
      <c r="A115" s="208">
        <v>1050</v>
      </c>
      <c r="B115" s="209">
        <f t="shared" si="27"/>
        <v>1289</v>
      </c>
      <c r="C115" s="209">
        <f t="shared" si="29"/>
        <v>1289</v>
      </c>
      <c r="D115" s="209">
        <f t="shared" si="31"/>
        <v>1472</v>
      </c>
      <c r="E115" s="209">
        <f t="shared" si="33"/>
        <v>1666</v>
      </c>
      <c r="F115" s="209">
        <f t="shared" si="4"/>
        <v>1852</v>
      </c>
      <c r="G115" s="209">
        <f t="shared" si="5"/>
        <v>2099</v>
      </c>
      <c r="H115" s="209">
        <f t="shared" si="7"/>
        <v>2363</v>
      </c>
      <c r="I115" s="209">
        <f t="shared" si="9"/>
        <v>2611</v>
      </c>
      <c r="J115" s="209">
        <f t="shared" si="11"/>
        <v>2823</v>
      </c>
      <c r="K115" s="209">
        <f t="shared" si="13"/>
        <v>3105</v>
      </c>
      <c r="L115" s="209">
        <f t="shared" si="15"/>
        <v>3395</v>
      </c>
      <c r="M115" s="209">
        <f t="shared" si="17"/>
        <v>3686</v>
      </c>
      <c r="N115" s="209">
        <f t="shared" si="19"/>
        <v>3969</v>
      </c>
      <c r="O115" s="209">
        <f t="shared" si="21"/>
        <v>4253</v>
      </c>
      <c r="P115" s="209">
        <f t="shared" si="23"/>
        <v>4536</v>
      </c>
      <c r="Q115" s="209">
        <f t="shared" si="25"/>
        <v>4820</v>
      </c>
      <c r="R115" s="209">
        <f t="shared" si="25"/>
        <v>5103</v>
      </c>
      <c r="S115" s="209">
        <f t="shared" si="25"/>
        <v>5387</v>
      </c>
      <c r="T115" s="210">
        <f t="shared" si="25"/>
        <v>5670</v>
      </c>
      <c r="V115" s="203">
        <v>1050</v>
      </c>
      <c r="W115" s="207">
        <f t="shared" ref="W115:AO115" si="34">W114+B185</f>
        <v>955</v>
      </c>
      <c r="X115" s="214">
        <f t="shared" si="34"/>
        <v>955</v>
      </c>
      <c r="Y115" s="214">
        <f t="shared" si="34"/>
        <v>1090</v>
      </c>
      <c r="Z115" s="214">
        <f t="shared" si="34"/>
        <v>1234</v>
      </c>
      <c r="AA115" s="214">
        <f t="shared" si="34"/>
        <v>1372</v>
      </c>
      <c r="AB115" s="214">
        <f t="shared" si="34"/>
        <v>1555</v>
      </c>
      <c r="AC115" s="214">
        <f t="shared" si="34"/>
        <v>1750</v>
      </c>
      <c r="AD115" s="214">
        <f t="shared" si="34"/>
        <v>1934</v>
      </c>
      <c r="AE115" s="214">
        <f t="shared" si="34"/>
        <v>2091</v>
      </c>
      <c r="AF115" s="214">
        <f t="shared" si="34"/>
        <v>2300</v>
      </c>
      <c r="AG115" s="214">
        <f t="shared" si="34"/>
        <v>2515</v>
      </c>
      <c r="AH115" s="207">
        <f t="shared" si="34"/>
        <v>2730</v>
      </c>
      <c r="AI115" s="207">
        <f t="shared" si="34"/>
        <v>2940</v>
      </c>
      <c r="AJ115" s="207">
        <f t="shared" si="34"/>
        <v>3150</v>
      </c>
      <c r="AK115" s="207">
        <f t="shared" si="34"/>
        <v>3360</v>
      </c>
      <c r="AL115" s="207">
        <f t="shared" si="34"/>
        <v>3570</v>
      </c>
      <c r="AM115" s="207">
        <f t="shared" si="34"/>
        <v>3780</v>
      </c>
      <c r="AN115" s="207">
        <f t="shared" si="34"/>
        <v>3990</v>
      </c>
      <c r="AO115" s="207">
        <f t="shared" si="34"/>
        <v>4200</v>
      </c>
      <c r="AP115" s="189">
        <f>AP114+U185</f>
        <v>2.5</v>
      </c>
    </row>
    <row r="116" spans="1:42" x14ac:dyDescent="0.15">
      <c r="A116" s="215" t="s">
        <v>20</v>
      </c>
      <c r="B116" s="212">
        <f t="shared" si="27"/>
        <v>690</v>
      </c>
      <c r="C116" s="212">
        <f t="shared" si="29"/>
        <v>690</v>
      </c>
      <c r="D116" s="212">
        <f t="shared" si="31"/>
        <v>778</v>
      </c>
      <c r="E116" s="212">
        <f t="shared" si="33"/>
        <v>856</v>
      </c>
      <c r="F116" s="212">
        <f t="shared" ref="F116:F133" si="35">ROUND(AA116*$T$76,0)</f>
        <v>965</v>
      </c>
      <c r="G116" s="212">
        <f t="shared" si="5"/>
        <v>1081</v>
      </c>
      <c r="H116" s="212">
        <f t="shared" si="7"/>
        <v>1223</v>
      </c>
      <c r="I116" s="212">
        <f t="shared" si="9"/>
        <v>1355</v>
      </c>
      <c r="J116" s="212">
        <f t="shared" si="11"/>
        <v>1505</v>
      </c>
      <c r="K116" s="212">
        <f t="shared" si="13"/>
        <v>1651</v>
      </c>
      <c r="L116" s="212">
        <f t="shared" si="15"/>
        <v>1843</v>
      </c>
      <c r="M116" s="212">
        <f t="shared" si="17"/>
        <v>1992</v>
      </c>
      <c r="N116" s="212">
        <f t="shared" si="19"/>
        <v>2146</v>
      </c>
      <c r="O116" s="212">
        <f t="shared" si="21"/>
        <v>2299</v>
      </c>
      <c r="P116" s="212">
        <f t="shared" si="23"/>
        <v>2452</v>
      </c>
      <c r="Q116" s="212">
        <f t="shared" si="25"/>
        <v>2605</v>
      </c>
      <c r="R116" s="212">
        <f t="shared" si="25"/>
        <v>2759</v>
      </c>
      <c r="S116" s="212">
        <f t="shared" si="25"/>
        <v>2912</v>
      </c>
      <c r="T116" s="213">
        <f t="shared" si="25"/>
        <v>3065</v>
      </c>
      <c r="V116" s="203">
        <v>44</v>
      </c>
      <c r="W116" s="207">
        <v>511</v>
      </c>
      <c r="X116" s="214">
        <v>511</v>
      </c>
      <c r="Y116" s="214">
        <v>576</v>
      </c>
      <c r="Z116" s="214">
        <v>634</v>
      </c>
      <c r="AA116" s="214">
        <v>715</v>
      </c>
      <c r="AB116" s="214">
        <v>801</v>
      </c>
      <c r="AC116" s="214">
        <v>906</v>
      </c>
      <c r="AD116" s="214">
        <v>1004</v>
      </c>
      <c r="AE116" s="214">
        <v>1115</v>
      </c>
      <c r="AF116" s="214">
        <v>1223</v>
      </c>
      <c r="AG116" s="214">
        <v>1365</v>
      </c>
      <c r="AH116" s="207">
        <f>$AH$74*V116*AP116</f>
        <v>1475.76</v>
      </c>
      <c r="AI116" s="207">
        <f>$AI$74*V116*AP116</f>
        <v>1589.28</v>
      </c>
      <c r="AJ116" s="207">
        <f>$AJ$74*V116*AP116</f>
        <v>1702.8</v>
      </c>
      <c r="AK116" s="207">
        <f>$AK$74*V116*AP116</f>
        <v>1816.3200000000002</v>
      </c>
      <c r="AL116" s="207">
        <f>$AL$74*V116*AP116</f>
        <v>1929.8400000000001</v>
      </c>
      <c r="AM116" s="207">
        <f>$AM$74*V116*AP116</f>
        <v>2043.3600000000001</v>
      </c>
      <c r="AN116" s="207">
        <f>$AN$74*V116*AP116</f>
        <v>2156.88</v>
      </c>
      <c r="AO116" s="207">
        <f>$AO$74*V116*AP116</f>
        <v>2270.4</v>
      </c>
      <c r="AP116" s="189">
        <v>1.29</v>
      </c>
    </row>
    <row r="117" spans="1:42" x14ac:dyDescent="0.15">
      <c r="A117" s="208">
        <v>1100</v>
      </c>
      <c r="B117" s="209">
        <f t="shared" si="27"/>
        <v>1347</v>
      </c>
      <c r="C117" s="209">
        <f t="shared" si="29"/>
        <v>1347</v>
      </c>
      <c r="D117" s="209">
        <f t="shared" si="31"/>
        <v>1520</v>
      </c>
      <c r="E117" s="209">
        <f t="shared" si="33"/>
        <v>1739</v>
      </c>
      <c r="F117" s="209">
        <f t="shared" si="35"/>
        <v>1945</v>
      </c>
      <c r="G117" s="209">
        <f t="shared" si="5"/>
        <v>2192</v>
      </c>
      <c r="H117" s="209">
        <f t="shared" si="7"/>
        <v>2464</v>
      </c>
      <c r="I117" s="209">
        <f t="shared" si="9"/>
        <v>2726</v>
      </c>
      <c r="J117" s="209">
        <f t="shared" si="11"/>
        <v>2944</v>
      </c>
      <c r="K117" s="209">
        <f t="shared" si="13"/>
        <v>3233</v>
      </c>
      <c r="L117" s="209">
        <f t="shared" si="15"/>
        <v>3538</v>
      </c>
      <c r="M117" s="209">
        <f t="shared" si="17"/>
        <v>3830</v>
      </c>
      <c r="N117" s="209">
        <f t="shared" si="19"/>
        <v>4125</v>
      </c>
      <c r="O117" s="209">
        <f t="shared" si="21"/>
        <v>4419</v>
      </c>
      <c r="P117" s="209">
        <f t="shared" si="23"/>
        <v>4714</v>
      </c>
      <c r="Q117" s="209">
        <f t="shared" si="25"/>
        <v>5009</v>
      </c>
      <c r="R117" s="209">
        <f t="shared" si="25"/>
        <v>5303</v>
      </c>
      <c r="S117" s="209">
        <f t="shared" si="25"/>
        <v>5598</v>
      </c>
      <c r="T117" s="210">
        <f t="shared" si="25"/>
        <v>5892</v>
      </c>
      <c r="V117" s="203">
        <v>1100</v>
      </c>
      <c r="W117" s="207">
        <f t="shared" ref="W117:AO117" si="36">W116+B187</f>
        <v>998</v>
      </c>
      <c r="X117" s="214">
        <f t="shared" si="36"/>
        <v>998</v>
      </c>
      <c r="Y117" s="214">
        <f t="shared" si="36"/>
        <v>1126</v>
      </c>
      <c r="Z117" s="214">
        <f t="shared" si="36"/>
        <v>1288</v>
      </c>
      <c r="AA117" s="214">
        <f t="shared" si="36"/>
        <v>1441</v>
      </c>
      <c r="AB117" s="214">
        <f t="shared" si="36"/>
        <v>1624</v>
      </c>
      <c r="AC117" s="214">
        <f t="shared" si="36"/>
        <v>1825</v>
      </c>
      <c r="AD117" s="214">
        <f t="shared" si="36"/>
        <v>2019</v>
      </c>
      <c r="AE117" s="214">
        <f t="shared" si="36"/>
        <v>2181</v>
      </c>
      <c r="AF117" s="214">
        <f t="shared" si="36"/>
        <v>2395</v>
      </c>
      <c r="AG117" s="214">
        <f t="shared" si="36"/>
        <v>2621</v>
      </c>
      <c r="AH117" s="207">
        <f t="shared" si="36"/>
        <v>2837.12</v>
      </c>
      <c r="AI117" s="207">
        <f t="shared" si="36"/>
        <v>3055.3599999999997</v>
      </c>
      <c r="AJ117" s="207">
        <f t="shared" si="36"/>
        <v>3273.6</v>
      </c>
      <c r="AK117" s="207">
        <f t="shared" si="36"/>
        <v>3491.84</v>
      </c>
      <c r="AL117" s="207">
        <f t="shared" si="36"/>
        <v>3710.08</v>
      </c>
      <c r="AM117" s="207">
        <f t="shared" si="36"/>
        <v>3928.3199999999997</v>
      </c>
      <c r="AN117" s="207">
        <f t="shared" si="36"/>
        <v>4146.5599999999995</v>
      </c>
      <c r="AO117" s="207">
        <f t="shared" si="36"/>
        <v>4364.8</v>
      </c>
      <c r="AP117" s="189">
        <f>AP116+U187</f>
        <v>2.48</v>
      </c>
    </row>
    <row r="118" spans="1:42" x14ac:dyDescent="0.15">
      <c r="A118" s="215" t="s">
        <v>21</v>
      </c>
      <c r="B118" s="212">
        <f t="shared" si="27"/>
        <v>714</v>
      </c>
      <c r="C118" s="212">
        <f t="shared" si="29"/>
        <v>714</v>
      </c>
      <c r="D118" s="212">
        <f t="shared" si="31"/>
        <v>807</v>
      </c>
      <c r="E118" s="212">
        <f t="shared" si="33"/>
        <v>890</v>
      </c>
      <c r="F118" s="212">
        <f t="shared" si="35"/>
        <v>1003</v>
      </c>
      <c r="G118" s="212">
        <f t="shared" si="5"/>
        <v>1122</v>
      </c>
      <c r="H118" s="212">
        <f t="shared" si="7"/>
        <v>1270</v>
      </c>
      <c r="I118" s="212">
        <f t="shared" si="9"/>
        <v>1407</v>
      </c>
      <c r="J118" s="212">
        <f t="shared" si="11"/>
        <v>1563</v>
      </c>
      <c r="K118" s="212">
        <f t="shared" si="13"/>
        <v>1712</v>
      </c>
      <c r="L118" s="212">
        <f t="shared" si="15"/>
        <v>1909</v>
      </c>
      <c r="M118" s="212">
        <f t="shared" si="17"/>
        <v>2067</v>
      </c>
      <c r="N118" s="212">
        <f t="shared" si="19"/>
        <v>2226</v>
      </c>
      <c r="O118" s="212">
        <f t="shared" si="21"/>
        <v>2385</v>
      </c>
      <c r="P118" s="212">
        <f t="shared" si="23"/>
        <v>2544</v>
      </c>
      <c r="Q118" s="212">
        <f t="shared" si="25"/>
        <v>2703</v>
      </c>
      <c r="R118" s="212">
        <f t="shared" si="25"/>
        <v>2862</v>
      </c>
      <c r="S118" s="212">
        <f t="shared" si="25"/>
        <v>3021</v>
      </c>
      <c r="T118" s="213">
        <f t="shared" si="25"/>
        <v>3180</v>
      </c>
      <c r="V118" s="203">
        <v>46</v>
      </c>
      <c r="W118" s="207">
        <v>529</v>
      </c>
      <c r="X118" s="214">
        <v>529</v>
      </c>
      <c r="Y118" s="214">
        <v>598</v>
      </c>
      <c r="Z118" s="214">
        <v>659</v>
      </c>
      <c r="AA118" s="214">
        <v>743</v>
      </c>
      <c r="AB118" s="214">
        <v>831</v>
      </c>
      <c r="AC118" s="214">
        <v>941</v>
      </c>
      <c r="AD118" s="214">
        <v>1042</v>
      </c>
      <c r="AE118" s="214">
        <v>1158</v>
      </c>
      <c r="AF118" s="214">
        <v>1268</v>
      </c>
      <c r="AG118" s="214">
        <v>1414</v>
      </c>
      <c r="AH118" s="207">
        <f>$AH$74*V118*AP118</f>
        <v>1530.88</v>
      </c>
      <c r="AI118" s="207">
        <f>$AI$74*V118*AP118</f>
        <v>1648.64</v>
      </c>
      <c r="AJ118" s="207">
        <f>$AJ$74*V118*AP118</f>
        <v>1766.4</v>
      </c>
      <c r="AK118" s="207">
        <f>$AK$74*V118*AP118</f>
        <v>1884.16</v>
      </c>
      <c r="AL118" s="207">
        <f>$AL$74*V118*AP118</f>
        <v>2001.92</v>
      </c>
      <c r="AM118" s="207">
        <f>$AM$74*V118*AP118</f>
        <v>2119.6799999999998</v>
      </c>
      <c r="AN118" s="207">
        <f>$AN$74*V118*AP118</f>
        <v>2237.44</v>
      </c>
      <c r="AO118" s="207">
        <f>$AO$74*V118*AP118</f>
        <v>2355.2000000000003</v>
      </c>
      <c r="AP118" s="189">
        <v>1.28</v>
      </c>
    </row>
    <row r="119" spans="1:42" x14ac:dyDescent="0.15">
      <c r="A119" s="208">
        <v>1150</v>
      </c>
      <c r="B119" s="209">
        <f t="shared" si="27"/>
        <v>1399</v>
      </c>
      <c r="C119" s="209">
        <f t="shared" si="29"/>
        <v>1399</v>
      </c>
      <c r="D119" s="209">
        <f t="shared" si="31"/>
        <v>1584</v>
      </c>
      <c r="E119" s="209">
        <f t="shared" si="33"/>
        <v>1798</v>
      </c>
      <c r="F119" s="209">
        <f t="shared" si="35"/>
        <v>2028</v>
      </c>
      <c r="G119" s="209">
        <f t="shared" si="5"/>
        <v>2280</v>
      </c>
      <c r="H119" s="209">
        <f t="shared" si="7"/>
        <v>2566</v>
      </c>
      <c r="I119" s="209">
        <f t="shared" si="9"/>
        <v>2836</v>
      </c>
      <c r="J119" s="209">
        <f t="shared" si="11"/>
        <v>3066</v>
      </c>
      <c r="K119" s="209">
        <f t="shared" si="13"/>
        <v>3360</v>
      </c>
      <c r="L119" s="209">
        <f t="shared" si="15"/>
        <v>3675</v>
      </c>
      <c r="M119" s="209">
        <f t="shared" si="17"/>
        <v>3972</v>
      </c>
      <c r="N119" s="209">
        <f t="shared" si="19"/>
        <v>4277</v>
      </c>
      <c r="O119" s="209">
        <f t="shared" si="21"/>
        <v>4583</v>
      </c>
      <c r="P119" s="209">
        <f t="shared" si="23"/>
        <v>4889</v>
      </c>
      <c r="Q119" s="209">
        <f t="shared" si="25"/>
        <v>5194</v>
      </c>
      <c r="R119" s="209">
        <f t="shared" si="25"/>
        <v>5500</v>
      </c>
      <c r="S119" s="209">
        <f t="shared" si="25"/>
        <v>5805</v>
      </c>
      <c r="T119" s="210">
        <f t="shared" si="25"/>
        <v>6111</v>
      </c>
      <c r="V119" s="203">
        <v>1150</v>
      </c>
      <c r="W119" s="207">
        <f t="shared" ref="W119:AO119" si="37">W118+B189</f>
        <v>1036</v>
      </c>
      <c r="X119" s="214">
        <f t="shared" si="37"/>
        <v>1036</v>
      </c>
      <c r="Y119" s="214">
        <f t="shared" si="37"/>
        <v>1173</v>
      </c>
      <c r="Z119" s="214">
        <f t="shared" si="37"/>
        <v>1332</v>
      </c>
      <c r="AA119" s="214">
        <f t="shared" si="37"/>
        <v>1502</v>
      </c>
      <c r="AB119" s="214">
        <f t="shared" si="37"/>
        <v>1689</v>
      </c>
      <c r="AC119" s="214">
        <f t="shared" si="37"/>
        <v>1901</v>
      </c>
      <c r="AD119" s="214">
        <f t="shared" si="37"/>
        <v>2101</v>
      </c>
      <c r="AE119" s="214">
        <f t="shared" si="37"/>
        <v>2271</v>
      </c>
      <c r="AF119" s="214">
        <f t="shared" si="37"/>
        <v>2489</v>
      </c>
      <c r="AG119" s="214">
        <f t="shared" si="37"/>
        <v>2722</v>
      </c>
      <c r="AH119" s="207">
        <f t="shared" si="37"/>
        <v>2942.16</v>
      </c>
      <c r="AI119" s="207">
        <f t="shared" si="37"/>
        <v>3168.48</v>
      </c>
      <c r="AJ119" s="207">
        <f t="shared" si="37"/>
        <v>3394.8</v>
      </c>
      <c r="AK119" s="207">
        <f t="shared" si="37"/>
        <v>3621.12</v>
      </c>
      <c r="AL119" s="207">
        <f t="shared" si="37"/>
        <v>3847.44</v>
      </c>
      <c r="AM119" s="207">
        <f t="shared" si="37"/>
        <v>4073.7599999999998</v>
      </c>
      <c r="AN119" s="207">
        <f t="shared" si="37"/>
        <v>4300.08</v>
      </c>
      <c r="AO119" s="207">
        <f t="shared" si="37"/>
        <v>4526.3999999999996</v>
      </c>
      <c r="AP119" s="189">
        <f>AP118+U189</f>
        <v>2.46</v>
      </c>
    </row>
    <row r="120" spans="1:42" x14ac:dyDescent="0.15">
      <c r="A120" s="215" t="s">
        <v>22</v>
      </c>
      <c r="B120" s="212">
        <f t="shared" si="27"/>
        <v>743</v>
      </c>
      <c r="C120" s="212">
        <f t="shared" si="29"/>
        <v>743</v>
      </c>
      <c r="D120" s="212">
        <f t="shared" si="31"/>
        <v>838</v>
      </c>
      <c r="E120" s="212">
        <f t="shared" si="33"/>
        <v>923</v>
      </c>
      <c r="F120" s="212">
        <f t="shared" si="35"/>
        <v>1040</v>
      </c>
      <c r="G120" s="212">
        <f t="shared" si="5"/>
        <v>1177</v>
      </c>
      <c r="H120" s="212">
        <f t="shared" si="7"/>
        <v>1318</v>
      </c>
      <c r="I120" s="212">
        <f t="shared" si="9"/>
        <v>1481</v>
      </c>
      <c r="J120" s="212">
        <f t="shared" si="11"/>
        <v>1646</v>
      </c>
      <c r="K120" s="212">
        <f t="shared" si="13"/>
        <v>1810</v>
      </c>
      <c r="L120" s="212">
        <f t="shared" si="15"/>
        <v>1979</v>
      </c>
      <c r="M120" s="212">
        <f t="shared" si="17"/>
        <v>2140</v>
      </c>
      <c r="N120" s="212">
        <f t="shared" si="19"/>
        <v>2304</v>
      </c>
      <c r="O120" s="212">
        <f t="shared" si="21"/>
        <v>2469</v>
      </c>
      <c r="P120" s="212">
        <f t="shared" si="23"/>
        <v>2633</v>
      </c>
      <c r="Q120" s="212">
        <f t="shared" si="25"/>
        <v>2798</v>
      </c>
      <c r="R120" s="212">
        <f t="shared" si="25"/>
        <v>2963</v>
      </c>
      <c r="S120" s="212">
        <f t="shared" si="25"/>
        <v>3127</v>
      </c>
      <c r="T120" s="213">
        <f t="shared" si="25"/>
        <v>3292</v>
      </c>
      <c r="V120" s="203">
        <v>48</v>
      </c>
      <c r="W120" s="207">
        <v>550</v>
      </c>
      <c r="X120" s="214">
        <v>550</v>
      </c>
      <c r="Y120" s="214">
        <v>621</v>
      </c>
      <c r="Z120" s="214">
        <v>684</v>
      </c>
      <c r="AA120" s="214">
        <v>770</v>
      </c>
      <c r="AB120" s="214">
        <v>872</v>
      </c>
      <c r="AC120" s="214">
        <v>976</v>
      </c>
      <c r="AD120" s="214">
        <v>1097</v>
      </c>
      <c r="AE120" s="214">
        <v>1219</v>
      </c>
      <c r="AF120" s="214">
        <v>1341</v>
      </c>
      <c r="AG120" s="214">
        <v>1466</v>
      </c>
      <c r="AH120" s="207">
        <f>$AH$74*V120*AP120</f>
        <v>1584.96</v>
      </c>
      <c r="AI120" s="207">
        <f>$AI$74*V120*AP120</f>
        <v>1706.88</v>
      </c>
      <c r="AJ120" s="207">
        <f>$AJ$74*V120*AP120</f>
        <v>1828.8</v>
      </c>
      <c r="AK120" s="207">
        <f>$AK$74*V120*AP120</f>
        <v>1950.72</v>
      </c>
      <c r="AL120" s="207">
        <f>$AL$74*V120*AP120</f>
        <v>2072.64</v>
      </c>
      <c r="AM120" s="207">
        <f>$AM$74*V120*AP120</f>
        <v>2194.56</v>
      </c>
      <c r="AN120" s="207">
        <f>$AN$74*V120*AP120</f>
        <v>2316.48</v>
      </c>
      <c r="AO120" s="207">
        <f>$AO$74*V120*AP120</f>
        <v>2438.4</v>
      </c>
      <c r="AP120" s="189">
        <v>1.27</v>
      </c>
    </row>
    <row r="121" spans="1:42" ht="13" thickBot="1" x14ac:dyDescent="0.2">
      <c r="A121" s="204">
        <v>1200</v>
      </c>
      <c r="B121" s="216">
        <f t="shared" si="27"/>
        <v>1457</v>
      </c>
      <c r="C121" s="216">
        <f t="shared" si="29"/>
        <v>1457</v>
      </c>
      <c r="D121" s="216">
        <f t="shared" si="31"/>
        <v>1648</v>
      </c>
      <c r="E121" s="216">
        <f t="shared" si="33"/>
        <v>1847</v>
      </c>
      <c r="F121" s="216">
        <f t="shared" si="35"/>
        <v>2079</v>
      </c>
      <c r="G121" s="216">
        <f t="shared" si="5"/>
        <v>2354</v>
      </c>
      <c r="H121" s="216">
        <f t="shared" si="7"/>
        <v>2635</v>
      </c>
      <c r="I121" s="216">
        <f t="shared" si="9"/>
        <v>2962</v>
      </c>
      <c r="J121" s="216">
        <f t="shared" si="11"/>
        <v>3212</v>
      </c>
      <c r="K121" s="216">
        <f t="shared" si="13"/>
        <v>3526</v>
      </c>
      <c r="L121" s="216">
        <f t="shared" si="15"/>
        <v>3818</v>
      </c>
      <c r="M121" s="216">
        <f t="shared" si="17"/>
        <v>4128</v>
      </c>
      <c r="N121" s="216">
        <f t="shared" si="19"/>
        <v>4445</v>
      </c>
      <c r="O121" s="216">
        <f t="shared" si="21"/>
        <v>4763</v>
      </c>
      <c r="P121" s="216">
        <f t="shared" si="23"/>
        <v>5080</v>
      </c>
      <c r="Q121" s="216">
        <f t="shared" si="25"/>
        <v>5398</v>
      </c>
      <c r="R121" s="216">
        <f t="shared" si="25"/>
        <v>5715</v>
      </c>
      <c r="S121" s="216">
        <f t="shared" si="25"/>
        <v>6033</v>
      </c>
      <c r="T121" s="217">
        <f t="shared" si="25"/>
        <v>6350</v>
      </c>
      <c r="V121" s="203">
        <v>1200</v>
      </c>
      <c r="W121" s="207">
        <f t="shared" ref="W121:AO121" si="38">W120+B191</f>
        <v>1079</v>
      </c>
      <c r="X121" s="214">
        <f t="shared" si="38"/>
        <v>1079</v>
      </c>
      <c r="Y121" s="214">
        <f t="shared" si="38"/>
        <v>1221</v>
      </c>
      <c r="Z121" s="214">
        <f t="shared" si="38"/>
        <v>1368</v>
      </c>
      <c r="AA121" s="214">
        <f t="shared" si="38"/>
        <v>1540</v>
      </c>
      <c r="AB121" s="214">
        <f t="shared" si="38"/>
        <v>1744</v>
      </c>
      <c r="AC121" s="214">
        <f t="shared" si="38"/>
        <v>1952</v>
      </c>
      <c r="AD121" s="214">
        <f t="shared" si="38"/>
        <v>2194</v>
      </c>
      <c r="AE121" s="214">
        <f t="shared" si="38"/>
        <v>2379</v>
      </c>
      <c r="AF121" s="214">
        <f t="shared" si="38"/>
        <v>2612</v>
      </c>
      <c r="AG121" s="214">
        <f t="shared" si="38"/>
        <v>2828</v>
      </c>
      <c r="AH121" s="207">
        <f t="shared" si="38"/>
        <v>3057.6</v>
      </c>
      <c r="AI121" s="207">
        <f t="shared" si="38"/>
        <v>3292.8</v>
      </c>
      <c r="AJ121" s="207">
        <f t="shared" si="38"/>
        <v>3528</v>
      </c>
      <c r="AK121" s="207">
        <f t="shared" si="38"/>
        <v>3763.2</v>
      </c>
      <c r="AL121" s="207">
        <f t="shared" si="38"/>
        <v>3998.3999999999996</v>
      </c>
      <c r="AM121" s="207">
        <f t="shared" si="38"/>
        <v>4233.6000000000004</v>
      </c>
      <c r="AN121" s="207">
        <f t="shared" si="38"/>
        <v>4468.7999999999993</v>
      </c>
      <c r="AO121" s="207">
        <f t="shared" si="38"/>
        <v>4704</v>
      </c>
      <c r="AP121" s="189">
        <f>AP120+U191</f>
        <v>2.4500000000000002</v>
      </c>
    </row>
    <row r="122" spans="1:42" x14ac:dyDescent="0.15">
      <c r="A122" s="202" t="s">
        <v>130</v>
      </c>
      <c r="B122" s="205">
        <f t="shared" si="27"/>
        <v>743</v>
      </c>
      <c r="C122" s="205">
        <f t="shared" si="29"/>
        <v>774</v>
      </c>
      <c r="D122" s="205">
        <f t="shared" si="31"/>
        <v>875</v>
      </c>
      <c r="E122" s="205">
        <f t="shared" si="33"/>
        <v>965</v>
      </c>
      <c r="F122" s="205">
        <f t="shared" si="35"/>
        <v>1085</v>
      </c>
      <c r="G122" s="205">
        <f t="shared" si="5"/>
        <v>1229</v>
      </c>
      <c r="H122" s="205">
        <f t="shared" si="7"/>
        <v>1372</v>
      </c>
      <c r="I122" s="205">
        <f t="shared" si="9"/>
        <v>1543</v>
      </c>
      <c r="J122" s="205">
        <f t="shared" si="11"/>
        <v>1715</v>
      </c>
      <c r="K122" s="205">
        <f t="shared" si="13"/>
        <v>1886</v>
      </c>
      <c r="L122" s="205">
        <f t="shared" si="15"/>
        <v>2057</v>
      </c>
      <c r="M122" s="205">
        <f t="shared" si="17"/>
        <v>2229</v>
      </c>
      <c r="N122" s="205">
        <f t="shared" si="19"/>
        <v>2400</v>
      </c>
      <c r="O122" s="205">
        <f t="shared" si="21"/>
        <v>2572</v>
      </c>
      <c r="P122" s="205">
        <f t="shared" si="23"/>
        <v>2743</v>
      </c>
      <c r="Q122" s="205">
        <f t="shared" si="25"/>
        <v>2915</v>
      </c>
      <c r="R122" s="205">
        <f t="shared" si="25"/>
        <v>3086</v>
      </c>
      <c r="S122" s="205">
        <f t="shared" si="25"/>
        <v>3258</v>
      </c>
      <c r="T122" s="206">
        <f t="shared" si="25"/>
        <v>3429</v>
      </c>
      <c r="V122" s="203">
        <v>50</v>
      </c>
      <c r="W122" s="207">
        <f t="shared" ref="W122:AO122" si="39">W74*$V$122*W134</f>
        <v>550</v>
      </c>
      <c r="X122" s="207">
        <f t="shared" si="39"/>
        <v>573</v>
      </c>
      <c r="Y122" s="207">
        <f t="shared" si="39"/>
        <v>648</v>
      </c>
      <c r="Z122" s="207">
        <f t="shared" si="39"/>
        <v>715</v>
      </c>
      <c r="AA122" s="207">
        <f t="shared" si="39"/>
        <v>804</v>
      </c>
      <c r="AB122" s="207">
        <f t="shared" si="39"/>
        <v>910</v>
      </c>
      <c r="AC122" s="207">
        <f t="shared" si="39"/>
        <v>1016</v>
      </c>
      <c r="AD122" s="207">
        <f t="shared" si="39"/>
        <v>1143</v>
      </c>
      <c r="AE122" s="207">
        <f t="shared" si="39"/>
        <v>1270</v>
      </c>
      <c r="AF122" s="207">
        <f t="shared" si="39"/>
        <v>1397</v>
      </c>
      <c r="AG122" s="207">
        <f t="shared" si="39"/>
        <v>1524</v>
      </c>
      <c r="AH122" s="207">
        <f t="shared" si="39"/>
        <v>1651</v>
      </c>
      <c r="AI122" s="207">
        <f t="shared" si="39"/>
        <v>1778</v>
      </c>
      <c r="AJ122" s="207">
        <f t="shared" si="39"/>
        <v>1905</v>
      </c>
      <c r="AK122" s="207">
        <f t="shared" si="39"/>
        <v>2032</v>
      </c>
      <c r="AL122" s="207">
        <f t="shared" si="39"/>
        <v>2159</v>
      </c>
      <c r="AM122" s="207">
        <f t="shared" si="39"/>
        <v>2286</v>
      </c>
      <c r="AN122" s="207">
        <f t="shared" si="39"/>
        <v>2413</v>
      </c>
      <c r="AO122" s="207">
        <f t="shared" si="39"/>
        <v>2540</v>
      </c>
      <c r="AP122" s="189">
        <v>1.27</v>
      </c>
    </row>
    <row r="123" spans="1:42" x14ac:dyDescent="0.15">
      <c r="A123" s="208">
        <v>1250</v>
      </c>
      <c r="B123" s="209">
        <f t="shared" si="27"/>
        <v>1458</v>
      </c>
      <c r="C123" s="209">
        <f t="shared" si="29"/>
        <v>1519</v>
      </c>
      <c r="D123" s="209">
        <f t="shared" si="31"/>
        <v>1717</v>
      </c>
      <c r="E123" s="209">
        <f t="shared" si="33"/>
        <v>1931</v>
      </c>
      <c r="F123" s="209">
        <f t="shared" si="35"/>
        <v>2171</v>
      </c>
      <c r="G123" s="209">
        <f t="shared" si="5"/>
        <v>2457</v>
      </c>
      <c r="H123" s="209">
        <f t="shared" si="7"/>
        <v>2743</v>
      </c>
      <c r="I123" s="209">
        <f t="shared" si="9"/>
        <v>3086</v>
      </c>
      <c r="J123" s="209">
        <f t="shared" si="11"/>
        <v>3348</v>
      </c>
      <c r="K123" s="209">
        <f t="shared" si="13"/>
        <v>3668</v>
      </c>
      <c r="L123" s="209">
        <f t="shared" si="15"/>
        <v>3969</v>
      </c>
      <c r="M123" s="209">
        <f t="shared" si="17"/>
        <v>4300</v>
      </c>
      <c r="N123" s="209">
        <f t="shared" si="19"/>
        <v>4631</v>
      </c>
      <c r="O123" s="209">
        <f t="shared" si="21"/>
        <v>4961</v>
      </c>
      <c r="P123" s="209">
        <f t="shared" si="23"/>
        <v>5292</v>
      </c>
      <c r="Q123" s="209">
        <f t="shared" si="25"/>
        <v>5623</v>
      </c>
      <c r="R123" s="209">
        <f t="shared" si="25"/>
        <v>5954</v>
      </c>
      <c r="S123" s="209">
        <f t="shared" si="25"/>
        <v>6284</v>
      </c>
      <c r="T123" s="210">
        <f t="shared" si="25"/>
        <v>6615</v>
      </c>
      <c r="V123" s="203">
        <v>1250</v>
      </c>
      <c r="W123" s="207">
        <f t="shared" ref="W123:AO123" si="40">W122+B193</f>
        <v>1080</v>
      </c>
      <c r="X123" s="207">
        <f t="shared" si="40"/>
        <v>1125</v>
      </c>
      <c r="Y123" s="207">
        <f t="shared" si="40"/>
        <v>1272</v>
      </c>
      <c r="Z123" s="207">
        <f t="shared" si="40"/>
        <v>1430</v>
      </c>
      <c r="AA123" s="207">
        <f t="shared" si="40"/>
        <v>1608</v>
      </c>
      <c r="AB123" s="207">
        <f t="shared" si="40"/>
        <v>1820</v>
      </c>
      <c r="AC123" s="207">
        <f t="shared" si="40"/>
        <v>2032</v>
      </c>
      <c r="AD123" s="207">
        <f t="shared" si="40"/>
        <v>2286</v>
      </c>
      <c r="AE123" s="207">
        <f t="shared" si="40"/>
        <v>2480</v>
      </c>
      <c r="AF123" s="207">
        <f t="shared" si="40"/>
        <v>2717</v>
      </c>
      <c r="AG123" s="207">
        <f t="shared" si="40"/>
        <v>2940</v>
      </c>
      <c r="AH123" s="207">
        <f t="shared" si="40"/>
        <v>3185</v>
      </c>
      <c r="AI123" s="207">
        <f t="shared" si="40"/>
        <v>3430</v>
      </c>
      <c r="AJ123" s="207">
        <f t="shared" si="40"/>
        <v>3675</v>
      </c>
      <c r="AK123" s="207">
        <f t="shared" si="40"/>
        <v>3920</v>
      </c>
      <c r="AL123" s="207">
        <f t="shared" si="40"/>
        <v>4165</v>
      </c>
      <c r="AM123" s="207">
        <f t="shared" si="40"/>
        <v>4410</v>
      </c>
      <c r="AN123" s="207">
        <f t="shared" si="40"/>
        <v>4655</v>
      </c>
      <c r="AO123" s="207">
        <f t="shared" si="40"/>
        <v>4900</v>
      </c>
      <c r="AP123" s="189">
        <f>AP122+U193</f>
        <v>2.4500000000000002</v>
      </c>
    </row>
    <row r="124" spans="1:42" x14ac:dyDescent="0.15">
      <c r="A124" s="215" t="s">
        <v>131</v>
      </c>
      <c r="B124" s="212">
        <f t="shared" si="27"/>
        <v>772</v>
      </c>
      <c r="C124" s="212">
        <f t="shared" si="29"/>
        <v>804</v>
      </c>
      <c r="D124" s="212">
        <f t="shared" si="31"/>
        <v>910</v>
      </c>
      <c r="E124" s="212">
        <f t="shared" si="33"/>
        <v>1004</v>
      </c>
      <c r="F124" s="212">
        <f t="shared" si="35"/>
        <v>1129</v>
      </c>
      <c r="G124" s="212">
        <f t="shared" si="5"/>
        <v>1278</v>
      </c>
      <c r="H124" s="212">
        <f t="shared" si="7"/>
        <v>1426</v>
      </c>
      <c r="I124" s="212">
        <f t="shared" si="9"/>
        <v>1605</v>
      </c>
      <c r="J124" s="212">
        <f t="shared" si="11"/>
        <v>1783</v>
      </c>
      <c r="K124" s="212">
        <f t="shared" si="13"/>
        <v>1961</v>
      </c>
      <c r="L124" s="212">
        <f t="shared" si="15"/>
        <v>2140</v>
      </c>
      <c r="M124" s="212">
        <f t="shared" si="17"/>
        <v>2318</v>
      </c>
      <c r="N124" s="212">
        <f t="shared" si="19"/>
        <v>2496</v>
      </c>
      <c r="O124" s="212">
        <f t="shared" si="21"/>
        <v>2675</v>
      </c>
      <c r="P124" s="212">
        <f t="shared" si="23"/>
        <v>2853</v>
      </c>
      <c r="Q124" s="212">
        <f t="shared" si="25"/>
        <v>3031</v>
      </c>
      <c r="R124" s="212">
        <f t="shared" si="25"/>
        <v>3210</v>
      </c>
      <c r="S124" s="212">
        <f t="shared" si="25"/>
        <v>3388</v>
      </c>
      <c r="T124" s="213">
        <f t="shared" si="25"/>
        <v>3566</v>
      </c>
      <c r="V124" s="203">
        <v>52</v>
      </c>
      <c r="W124" s="207">
        <f t="shared" ref="W124:AO124" si="41">W74*$V$124*W134</f>
        <v>572</v>
      </c>
      <c r="X124" s="207">
        <f t="shared" si="41"/>
        <v>595.91999999999996</v>
      </c>
      <c r="Y124" s="207">
        <f t="shared" si="41"/>
        <v>673.92000000000007</v>
      </c>
      <c r="Z124" s="207">
        <f t="shared" si="41"/>
        <v>743.6</v>
      </c>
      <c r="AA124" s="207">
        <f t="shared" si="41"/>
        <v>836.16000000000008</v>
      </c>
      <c r="AB124" s="207">
        <f t="shared" si="41"/>
        <v>946.4</v>
      </c>
      <c r="AC124" s="207">
        <f t="shared" si="41"/>
        <v>1056.6400000000001</v>
      </c>
      <c r="AD124" s="207">
        <f t="shared" si="41"/>
        <v>1188.72</v>
      </c>
      <c r="AE124" s="207">
        <f t="shared" si="41"/>
        <v>1320.8</v>
      </c>
      <c r="AF124" s="207">
        <f t="shared" si="41"/>
        <v>1452.88</v>
      </c>
      <c r="AG124" s="207">
        <f t="shared" si="41"/>
        <v>1584.96</v>
      </c>
      <c r="AH124" s="207">
        <f t="shared" si="41"/>
        <v>1717.04</v>
      </c>
      <c r="AI124" s="207">
        <f t="shared" si="41"/>
        <v>1849.1200000000001</v>
      </c>
      <c r="AJ124" s="207">
        <f t="shared" si="41"/>
        <v>1981.2</v>
      </c>
      <c r="AK124" s="207">
        <f t="shared" si="41"/>
        <v>2113.2800000000002</v>
      </c>
      <c r="AL124" s="207">
        <f t="shared" si="41"/>
        <v>2245.36</v>
      </c>
      <c r="AM124" s="207">
        <f t="shared" si="41"/>
        <v>2377.44</v>
      </c>
      <c r="AN124" s="207">
        <f t="shared" si="41"/>
        <v>2509.52</v>
      </c>
      <c r="AO124" s="207">
        <f t="shared" si="41"/>
        <v>2641.6</v>
      </c>
      <c r="AP124" s="189">
        <v>1.27</v>
      </c>
    </row>
    <row r="125" spans="1:42" x14ac:dyDescent="0.15">
      <c r="A125" s="208">
        <v>1300</v>
      </c>
      <c r="B125" s="209">
        <f t="shared" si="27"/>
        <v>1516</v>
      </c>
      <c r="C125" s="209">
        <f t="shared" si="29"/>
        <v>1580</v>
      </c>
      <c r="D125" s="209">
        <f t="shared" si="31"/>
        <v>1786</v>
      </c>
      <c r="E125" s="209">
        <f t="shared" si="33"/>
        <v>2008</v>
      </c>
      <c r="F125" s="209">
        <f t="shared" si="35"/>
        <v>2258</v>
      </c>
      <c r="G125" s="209">
        <f t="shared" si="5"/>
        <v>2555</v>
      </c>
      <c r="H125" s="209">
        <f t="shared" si="7"/>
        <v>2853</v>
      </c>
      <c r="I125" s="209">
        <f t="shared" si="9"/>
        <v>3210</v>
      </c>
      <c r="J125" s="209">
        <f t="shared" si="11"/>
        <v>3482</v>
      </c>
      <c r="K125" s="209">
        <f t="shared" si="13"/>
        <v>3815</v>
      </c>
      <c r="L125" s="209">
        <f t="shared" si="15"/>
        <v>4128</v>
      </c>
      <c r="M125" s="209">
        <f t="shared" si="17"/>
        <v>4472</v>
      </c>
      <c r="N125" s="209">
        <f t="shared" si="19"/>
        <v>4816</v>
      </c>
      <c r="O125" s="209">
        <f t="shared" si="21"/>
        <v>5160</v>
      </c>
      <c r="P125" s="209">
        <f t="shared" si="23"/>
        <v>5504</v>
      </c>
      <c r="Q125" s="209">
        <f t="shared" si="25"/>
        <v>5848</v>
      </c>
      <c r="R125" s="209">
        <f t="shared" si="25"/>
        <v>6192</v>
      </c>
      <c r="S125" s="209">
        <f t="shared" si="25"/>
        <v>6536</v>
      </c>
      <c r="T125" s="210">
        <f t="shared" si="25"/>
        <v>6880</v>
      </c>
      <c r="V125" s="203">
        <v>1300</v>
      </c>
      <c r="W125" s="207">
        <f t="shared" ref="W125:AO125" si="42">W124+B195</f>
        <v>1123.1999999999998</v>
      </c>
      <c r="X125" s="207">
        <f t="shared" si="42"/>
        <v>1170</v>
      </c>
      <c r="Y125" s="207">
        <f t="shared" si="42"/>
        <v>1322.88</v>
      </c>
      <c r="Z125" s="207">
        <f t="shared" si="42"/>
        <v>1487.2</v>
      </c>
      <c r="AA125" s="207">
        <f t="shared" si="42"/>
        <v>1672.3200000000002</v>
      </c>
      <c r="AB125" s="207">
        <f t="shared" si="42"/>
        <v>1892.8</v>
      </c>
      <c r="AC125" s="207">
        <f t="shared" si="42"/>
        <v>2113.2800000000002</v>
      </c>
      <c r="AD125" s="207">
        <f t="shared" si="42"/>
        <v>2377.44</v>
      </c>
      <c r="AE125" s="207">
        <f t="shared" si="42"/>
        <v>2579.1999999999998</v>
      </c>
      <c r="AF125" s="207">
        <f t="shared" si="42"/>
        <v>2825.6800000000003</v>
      </c>
      <c r="AG125" s="207">
        <f t="shared" si="42"/>
        <v>3057.6</v>
      </c>
      <c r="AH125" s="207">
        <f t="shared" si="42"/>
        <v>3312.3999999999996</v>
      </c>
      <c r="AI125" s="207">
        <f t="shared" si="42"/>
        <v>3567.2</v>
      </c>
      <c r="AJ125" s="207">
        <f t="shared" si="42"/>
        <v>3822</v>
      </c>
      <c r="AK125" s="207">
        <f t="shared" si="42"/>
        <v>4076.8</v>
      </c>
      <c r="AL125" s="207">
        <f t="shared" si="42"/>
        <v>4331.6000000000004</v>
      </c>
      <c r="AM125" s="207">
        <f t="shared" si="42"/>
        <v>4586.3999999999996</v>
      </c>
      <c r="AN125" s="207">
        <f t="shared" si="42"/>
        <v>4841.2</v>
      </c>
      <c r="AO125" s="207">
        <f t="shared" si="42"/>
        <v>5096</v>
      </c>
      <c r="AP125" s="189">
        <f>AP124+U195</f>
        <v>2.4500000000000002</v>
      </c>
    </row>
    <row r="126" spans="1:42" x14ac:dyDescent="0.15">
      <c r="A126" s="215" t="s">
        <v>132</v>
      </c>
      <c r="B126" s="212">
        <f t="shared" si="27"/>
        <v>802</v>
      </c>
      <c r="C126" s="212">
        <f t="shared" si="29"/>
        <v>835</v>
      </c>
      <c r="D126" s="212">
        <f t="shared" si="31"/>
        <v>945</v>
      </c>
      <c r="E126" s="212">
        <f t="shared" si="33"/>
        <v>1042</v>
      </c>
      <c r="F126" s="212">
        <f t="shared" si="35"/>
        <v>1172</v>
      </c>
      <c r="G126" s="212">
        <f t="shared" si="5"/>
        <v>1327</v>
      </c>
      <c r="H126" s="212">
        <f t="shared" si="7"/>
        <v>1481</v>
      </c>
      <c r="I126" s="212">
        <f t="shared" si="9"/>
        <v>1666</v>
      </c>
      <c r="J126" s="212">
        <f t="shared" si="11"/>
        <v>1852</v>
      </c>
      <c r="K126" s="212">
        <f t="shared" si="13"/>
        <v>2037</v>
      </c>
      <c r="L126" s="212">
        <f t="shared" si="15"/>
        <v>2222</v>
      </c>
      <c r="M126" s="212">
        <f t="shared" si="17"/>
        <v>2407</v>
      </c>
      <c r="N126" s="212">
        <f t="shared" si="19"/>
        <v>2592</v>
      </c>
      <c r="O126" s="212">
        <f t="shared" si="21"/>
        <v>2777</v>
      </c>
      <c r="P126" s="212">
        <f t="shared" si="23"/>
        <v>2963</v>
      </c>
      <c r="Q126" s="212">
        <f t="shared" si="25"/>
        <v>3148</v>
      </c>
      <c r="R126" s="212">
        <f t="shared" si="25"/>
        <v>3333</v>
      </c>
      <c r="S126" s="212">
        <f t="shared" si="25"/>
        <v>3518</v>
      </c>
      <c r="T126" s="213">
        <f t="shared" si="25"/>
        <v>3703</v>
      </c>
      <c r="V126" s="203">
        <v>54</v>
      </c>
      <c r="W126" s="207">
        <f t="shared" ref="W126:AO126" si="43">W74*$V$126*W134</f>
        <v>594</v>
      </c>
      <c r="X126" s="207">
        <f t="shared" si="43"/>
        <v>618.83999999999992</v>
      </c>
      <c r="Y126" s="207">
        <f t="shared" si="43"/>
        <v>699.84</v>
      </c>
      <c r="Z126" s="207">
        <f t="shared" si="43"/>
        <v>772.19999999999993</v>
      </c>
      <c r="AA126" s="207">
        <f t="shared" si="43"/>
        <v>868.32</v>
      </c>
      <c r="AB126" s="207">
        <f t="shared" si="43"/>
        <v>982.80000000000007</v>
      </c>
      <c r="AC126" s="207">
        <f t="shared" si="43"/>
        <v>1097.28</v>
      </c>
      <c r="AD126" s="207">
        <f t="shared" si="43"/>
        <v>1234.44</v>
      </c>
      <c r="AE126" s="207">
        <f t="shared" si="43"/>
        <v>1371.6</v>
      </c>
      <c r="AF126" s="207">
        <f t="shared" si="43"/>
        <v>1508.76</v>
      </c>
      <c r="AG126" s="207">
        <f t="shared" si="43"/>
        <v>1645.92</v>
      </c>
      <c r="AH126" s="207">
        <f t="shared" si="43"/>
        <v>1783.08</v>
      </c>
      <c r="AI126" s="207">
        <f t="shared" si="43"/>
        <v>1920.24</v>
      </c>
      <c r="AJ126" s="207">
        <f t="shared" si="43"/>
        <v>2057.4</v>
      </c>
      <c r="AK126" s="207">
        <f t="shared" si="43"/>
        <v>2194.56</v>
      </c>
      <c r="AL126" s="207">
        <f t="shared" si="43"/>
        <v>2331.7200000000003</v>
      </c>
      <c r="AM126" s="207">
        <f t="shared" si="43"/>
        <v>2468.88</v>
      </c>
      <c r="AN126" s="207">
        <f t="shared" si="43"/>
        <v>2606.04</v>
      </c>
      <c r="AO126" s="207">
        <f t="shared" si="43"/>
        <v>2743.2</v>
      </c>
      <c r="AP126" s="189">
        <v>1.27</v>
      </c>
    </row>
    <row r="127" spans="1:42" x14ac:dyDescent="0.15">
      <c r="A127" s="208">
        <v>1350</v>
      </c>
      <c r="B127" s="209">
        <f t="shared" si="27"/>
        <v>1575</v>
      </c>
      <c r="C127" s="209">
        <f t="shared" si="29"/>
        <v>1640</v>
      </c>
      <c r="D127" s="209">
        <f t="shared" si="31"/>
        <v>1855</v>
      </c>
      <c r="E127" s="209">
        <f t="shared" si="33"/>
        <v>2085</v>
      </c>
      <c r="F127" s="209">
        <f t="shared" si="35"/>
        <v>2344</v>
      </c>
      <c r="G127" s="209">
        <f t="shared" si="5"/>
        <v>2654</v>
      </c>
      <c r="H127" s="209">
        <f t="shared" si="7"/>
        <v>2963</v>
      </c>
      <c r="I127" s="209">
        <f t="shared" si="9"/>
        <v>3333</v>
      </c>
      <c r="J127" s="209">
        <f t="shared" si="11"/>
        <v>3616</v>
      </c>
      <c r="K127" s="209">
        <f t="shared" si="13"/>
        <v>3961</v>
      </c>
      <c r="L127" s="209">
        <f t="shared" si="15"/>
        <v>4287</v>
      </c>
      <c r="M127" s="209">
        <f t="shared" si="17"/>
        <v>4644</v>
      </c>
      <c r="N127" s="209">
        <f t="shared" si="19"/>
        <v>5001</v>
      </c>
      <c r="O127" s="209">
        <f t="shared" si="21"/>
        <v>5358</v>
      </c>
      <c r="P127" s="209">
        <f t="shared" si="23"/>
        <v>5715</v>
      </c>
      <c r="Q127" s="209">
        <f t="shared" si="25"/>
        <v>6073</v>
      </c>
      <c r="R127" s="209">
        <f t="shared" si="25"/>
        <v>6430</v>
      </c>
      <c r="S127" s="209">
        <f t="shared" si="25"/>
        <v>6787</v>
      </c>
      <c r="T127" s="210">
        <f t="shared" si="25"/>
        <v>7144</v>
      </c>
      <c r="V127" s="203">
        <v>1350</v>
      </c>
      <c r="W127" s="207">
        <f t="shared" ref="W127:AO127" si="44">W126+B197</f>
        <v>1166.4000000000001</v>
      </c>
      <c r="X127" s="207">
        <f t="shared" si="44"/>
        <v>1215</v>
      </c>
      <c r="Y127" s="207">
        <f t="shared" si="44"/>
        <v>1373.7600000000002</v>
      </c>
      <c r="Z127" s="207">
        <f t="shared" si="44"/>
        <v>1544.3999999999999</v>
      </c>
      <c r="AA127" s="207">
        <f t="shared" si="44"/>
        <v>1736.64</v>
      </c>
      <c r="AB127" s="207">
        <f t="shared" si="44"/>
        <v>1965.6000000000001</v>
      </c>
      <c r="AC127" s="207">
        <f t="shared" si="44"/>
        <v>2194.56</v>
      </c>
      <c r="AD127" s="207">
        <f t="shared" si="44"/>
        <v>2468.88</v>
      </c>
      <c r="AE127" s="207">
        <f t="shared" si="44"/>
        <v>2678.3999999999996</v>
      </c>
      <c r="AF127" s="207">
        <f t="shared" si="44"/>
        <v>2934.3599999999997</v>
      </c>
      <c r="AG127" s="207">
        <f t="shared" si="44"/>
        <v>3175.2</v>
      </c>
      <c r="AH127" s="207">
        <f t="shared" si="44"/>
        <v>3439.7999999999997</v>
      </c>
      <c r="AI127" s="207">
        <f t="shared" si="44"/>
        <v>3704.3999999999996</v>
      </c>
      <c r="AJ127" s="207">
        <f t="shared" si="44"/>
        <v>3969</v>
      </c>
      <c r="AK127" s="207">
        <f t="shared" si="44"/>
        <v>4233.6000000000004</v>
      </c>
      <c r="AL127" s="207">
        <f t="shared" si="44"/>
        <v>4498.2000000000007</v>
      </c>
      <c r="AM127" s="207">
        <f t="shared" si="44"/>
        <v>4762.8</v>
      </c>
      <c r="AN127" s="207">
        <f t="shared" si="44"/>
        <v>5027.3999999999996</v>
      </c>
      <c r="AO127" s="207">
        <f t="shared" si="44"/>
        <v>5292</v>
      </c>
      <c r="AP127" s="189">
        <f>AP126+U197</f>
        <v>2.4500000000000002</v>
      </c>
    </row>
    <row r="128" spans="1:42" x14ac:dyDescent="0.15">
      <c r="A128" s="215" t="s">
        <v>133</v>
      </c>
      <c r="B128" s="212">
        <f t="shared" si="27"/>
        <v>832</v>
      </c>
      <c r="C128" s="212">
        <f t="shared" si="29"/>
        <v>866</v>
      </c>
      <c r="D128" s="212">
        <f t="shared" si="31"/>
        <v>980</v>
      </c>
      <c r="E128" s="212">
        <f t="shared" si="33"/>
        <v>1081</v>
      </c>
      <c r="F128" s="212">
        <f t="shared" si="35"/>
        <v>1216</v>
      </c>
      <c r="G128" s="212">
        <f t="shared" si="5"/>
        <v>1376</v>
      </c>
      <c r="H128" s="212">
        <f t="shared" si="7"/>
        <v>1536</v>
      </c>
      <c r="I128" s="212">
        <f t="shared" si="9"/>
        <v>1728</v>
      </c>
      <c r="J128" s="212">
        <f t="shared" si="11"/>
        <v>1920</v>
      </c>
      <c r="K128" s="212">
        <f t="shared" si="13"/>
        <v>2112</v>
      </c>
      <c r="L128" s="212">
        <f t="shared" si="15"/>
        <v>2304</v>
      </c>
      <c r="M128" s="212">
        <f t="shared" si="17"/>
        <v>2496</v>
      </c>
      <c r="N128" s="212">
        <f t="shared" si="19"/>
        <v>2688</v>
      </c>
      <c r="O128" s="212">
        <f t="shared" si="21"/>
        <v>2880</v>
      </c>
      <c r="P128" s="212">
        <f t="shared" si="23"/>
        <v>3072</v>
      </c>
      <c r="Q128" s="212">
        <f t="shared" si="25"/>
        <v>3264</v>
      </c>
      <c r="R128" s="212">
        <f t="shared" si="25"/>
        <v>3456</v>
      </c>
      <c r="S128" s="212">
        <f t="shared" si="25"/>
        <v>3648</v>
      </c>
      <c r="T128" s="213">
        <f t="shared" si="25"/>
        <v>3840</v>
      </c>
      <c r="V128" s="203">
        <v>56</v>
      </c>
      <c r="W128" s="207">
        <f t="shared" ref="W128:AO128" si="45">W74*$V$128*W134</f>
        <v>616</v>
      </c>
      <c r="X128" s="207">
        <f t="shared" si="45"/>
        <v>641.76</v>
      </c>
      <c r="Y128" s="207">
        <f t="shared" si="45"/>
        <v>725.76</v>
      </c>
      <c r="Z128" s="207">
        <f t="shared" si="45"/>
        <v>800.8</v>
      </c>
      <c r="AA128" s="207">
        <f t="shared" si="45"/>
        <v>900.48</v>
      </c>
      <c r="AB128" s="207">
        <f t="shared" si="45"/>
        <v>1019.2</v>
      </c>
      <c r="AC128" s="207">
        <f t="shared" si="45"/>
        <v>1137.92</v>
      </c>
      <c r="AD128" s="207">
        <f t="shared" si="45"/>
        <v>1280.1600000000001</v>
      </c>
      <c r="AE128" s="207">
        <f t="shared" si="45"/>
        <v>1422.4</v>
      </c>
      <c r="AF128" s="207">
        <f t="shared" si="45"/>
        <v>1564.64</v>
      </c>
      <c r="AG128" s="207">
        <f t="shared" si="45"/>
        <v>1706.88</v>
      </c>
      <c r="AH128" s="207">
        <f t="shared" si="45"/>
        <v>1849.1200000000001</v>
      </c>
      <c r="AI128" s="207">
        <f t="shared" si="45"/>
        <v>1991.3600000000001</v>
      </c>
      <c r="AJ128" s="207">
        <f t="shared" si="45"/>
        <v>2133.6</v>
      </c>
      <c r="AK128" s="207">
        <f t="shared" si="45"/>
        <v>2275.84</v>
      </c>
      <c r="AL128" s="207">
        <f t="shared" si="45"/>
        <v>2418.08</v>
      </c>
      <c r="AM128" s="207">
        <f t="shared" si="45"/>
        <v>2560.3200000000002</v>
      </c>
      <c r="AN128" s="207">
        <f t="shared" si="45"/>
        <v>2702.56</v>
      </c>
      <c r="AO128" s="207">
        <f t="shared" si="45"/>
        <v>2844.8</v>
      </c>
      <c r="AP128" s="189">
        <v>1.27</v>
      </c>
    </row>
    <row r="129" spans="1:45" x14ac:dyDescent="0.15">
      <c r="A129" s="208">
        <v>1400</v>
      </c>
      <c r="B129" s="209">
        <f t="shared" si="27"/>
        <v>1633</v>
      </c>
      <c r="C129" s="209">
        <f t="shared" si="29"/>
        <v>1701</v>
      </c>
      <c r="D129" s="209">
        <f t="shared" si="31"/>
        <v>1923</v>
      </c>
      <c r="E129" s="209">
        <f t="shared" si="33"/>
        <v>2162</v>
      </c>
      <c r="F129" s="209">
        <f t="shared" si="35"/>
        <v>2431</v>
      </c>
      <c r="G129" s="209">
        <f t="shared" si="5"/>
        <v>2752</v>
      </c>
      <c r="H129" s="209">
        <f t="shared" si="7"/>
        <v>3072</v>
      </c>
      <c r="I129" s="209">
        <f t="shared" si="9"/>
        <v>3456</v>
      </c>
      <c r="J129" s="209">
        <f t="shared" si="11"/>
        <v>3750</v>
      </c>
      <c r="K129" s="209">
        <f t="shared" si="13"/>
        <v>4108</v>
      </c>
      <c r="L129" s="209">
        <f t="shared" si="15"/>
        <v>4445</v>
      </c>
      <c r="M129" s="209">
        <f t="shared" si="17"/>
        <v>4816</v>
      </c>
      <c r="N129" s="209">
        <f t="shared" si="19"/>
        <v>5186</v>
      </c>
      <c r="O129" s="209">
        <f t="shared" si="21"/>
        <v>5557</v>
      </c>
      <c r="P129" s="209">
        <f t="shared" si="23"/>
        <v>5927</v>
      </c>
      <c r="Q129" s="209">
        <f t="shared" si="25"/>
        <v>6297</v>
      </c>
      <c r="R129" s="209">
        <f t="shared" si="25"/>
        <v>6668</v>
      </c>
      <c r="S129" s="209">
        <f t="shared" si="25"/>
        <v>7038</v>
      </c>
      <c r="T129" s="210">
        <f t="shared" si="25"/>
        <v>7409</v>
      </c>
      <c r="V129" s="203">
        <v>1400</v>
      </c>
      <c r="W129" s="207">
        <f t="shared" ref="W129:AO129" si="46">W128+B199</f>
        <v>1209.5999999999999</v>
      </c>
      <c r="X129" s="207">
        <f t="shared" si="46"/>
        <v>1260</v>
      </c>
      <c r="Y129" s="207">
        <f t="shared" si="46"/>
        <v>1424.6399999999999</v>
      </c>
      <c r="Z129" s="207">
        <f t="shared" si="46"/>
        <v>1601.6</v>
      </c>
      <c r="AA129" s="207">
        <f t="shared" si="46"/>
        <v>1800.96</v>
      </c>
      <c r="AB129" s="207">
        <f t="shared" si="46"/>
        <v>2038.4</v>
      </c>
      <c r="AC129" s="207">
        <f t="shared" si="46"/>
        <v>2275.84</v>
      </c>
      <c r="AD129" s="207">
        <f t="shared" si="46"/>
        <v>2560.3200000000002</v>
      </c>
      <c r="AE129" s="207">
        <f t="shared" si="46"/>
        <v>2777.6000000000004</v>
      </c>
      <c r="AF129" s="207">
        <f t="shared" si="46"/>
        <v>3043.04</v>
      </c>
      <c r="AG129" s="207">
        <f t="shared" si="46"/>
        <v>3292.8</v>
      </c>
      <c r="AH129" s="207">
        <f t="shared" si="46"/>
        <v>3567.2</v>
      </c>
      <c r="AI129" s="207">
        <f t="shared" si="46"/>
        <v>3841.6000000000004</v>
      </c>
      <c r="AJ129" s="207">
        <f t="shared" si="46"/>
        <v>4116</v>
      </c>
      <c r="AK129" s="207">
        <f t="shared" si="46"/>
        <v>4390.3999999999996</v>
      </c>
      <c r="AL129" s="207">
        <f t="shared" si="46"/>
        <v>4664.7999999999993</v>
      </c>
      <c r="AM129" s="207">
        <f t="shared" si="46"/>
        <v>4939.2</v>
      </c>
      <c r="AN129" s="207">
        <f t="shared" si="46"/>
        <v>5213.6000000000004</v>
      </c>
      <c r="AO129" s="207">
        <f t="shared" si="46"/>
        <v>5488</v>
      </c>
      <c r="AP129" s="189">
        <f>AP128+U199</f>
        <v>2.4500000000000002</v>
      </c>
    </row>
    <row r="130" spans="1:45" x14ac:dyDescent="0.15">
      <c r="A130" s="215" t="s">
        <v>134</v>
      </c>
      <c r="B130" s="212">
        <f t="shared" si="27"/>
        <v>861</v>
      </c>
      <c r="C130" s="212">
        <f t="shared" si="29"/>
        <v>897</v>
      </c>
      <c r="D130" s="212">
        <f t="shared" si="31"/>
        <v>1015</v>
      </c>
      <c r="E130" s="212">
        <f t="shared" si="33"/>
        <v>1120</v>
      </c>
      <c r="F130" s="212">
        <f t="shared" si="35"/>
        <v>1259</v>
      </c>
      <c r="G130" s="212">
        <f t="shared" si="5"/>
        <v>1425</v>
      </c>
      <c r="H130" s="212">
        <f t="shared" si="7"/>
        <v>1591</v>
      </c>
      <c r="I130" s="212">
        <f t="shared" si="9"/>
        <v>1790</v>
      </c>
      <c r="J130" s="212">
        <f t="shared" si="11"/>
        <v>1989</v>
      </c>
      <c r="K130" s="212">
        <f t="shared" si="13"/>
        <v>2188</v>
      </c>
      <c r="L130" s="212">
        <f t="shared" si="15"/>
        <v>2387</v>
      </c>
      <c r="M130" s="212">
        <f t="shared" si="17"/>
        <v>2585</v>
      </c>
      <c r="N130" s="212">
        <f t="shared" si="19"/>
        <v>2784</v>
      </c>
      <c r="O130" s="212">
        <f t="shared" si="21"/>
        <v>2983</v>
      </c>
      <c r="P130" s="212">
        <f t="shared" si="23"/>
        <v>3182</v>
      </c>
      <c r="Q130" s="212">
        <f t="shared" si="25"/>
        <v>3381</v>
      </c>
      <c r="R130" s="212">
        <f t="shared" si="25"/>
        <v>3580</v>
      </c>
      <c r="S130" s="212">
        <f t="shared" si="25"/>
        <v>3779</v>
      </c>
      <c r="T130" s="213">
        <f t="shared" si="25"/>
        <v>3978</v>
      </c>
      <c r="V130" s="203">
        <v>58</v>
      </c>
      <c r="W130" s="207">
        <f t="shared" ref="W130:AO130" si="47">W74*$V$130*W134</f>
        <v>638</v>
      </c>
      <c r="X130" s="207">
        <f t="shared" si="47"/>
        <v>664.68</v>
      </c>
      <c r="Y130" s="207">
        <f t="shared" si="47"/>
        <v>751.68000000000006</v>
      </c>
      <c r="Z130" s="207">
        <f t="shared" si="47"/>
        <v>829.4</v>
      </c>
      <c r="AA130" s="207">
        <f t="shared" si="47"/>
        <v>932.6400000000001</v>
      </c>
      <c r="AB130" s="207">
        <f t="shared" si="47"/>
        <v>1055.6000000000001</v>
      </c>
      <c r="AC130" s="207">
        <f t="shared" si="47"/>
        <v>1178.56</v>
      </c>
      <c r="AD130" s="207">
        <f t="shared" si="47"/>
        <v>1325.88</v>
      </c>
      <c r="AE130" s="207">
        <f t="shared" si="47"/>
        <v>1473.2</v>
      </c>
      <c r="AF130" s="207">
        <f t="shared" si="47"/>
        <v>1620.52</v>
      </c>
      <c r="AG130" s="207">
        <f t="shared" si="47"/>
        <v>1767.84</v>
      </c>
      <c r="AH130" s="207">
        <f t="shared" si="47"/>
        <v>1915.16</v>
      </c>
      <c r="AI130" s="207">
        <f t="shared" si="47"/>
        <v>2062.48</v>
      </c>
      <c r="AJ130" s="207">
        <f t="shared" si="47"/>
        <v>2209.8000000000002</v>
      </c>
      <c r="AK130" s="207">
        <f t="shared" si="47"/>
        <v>2357.12</v>
      </c>
      <c r="AL130" s="207">
        <f t="shared" si="47"/>
        <v>2504.44</v>
      </c>
      <c r="AM130" s="207">
        <f t="shared" si="47"/>
        <v>2651.76</v>
      </c>
      <c r="AN130" s="207">
        <f t="shared" si="47"/>
        <v>2799.08</v>
      </c>
      <c r="AO130" s="207">
        <f t="shared" si="47"/>
        <v>2946.4</v>
      </c>
      <c r="AP130" s="189">
        <v>1.27</v>
      </c>
    </row>
    <row r="131" spans="1:45" x14ac:dyDescent="0.15">
      <c r="A131" s="208">
        <v>1450</v>
      </c>
      <c r="B131" s="209">
        <f t="shared" si="27"/>
        <v>1691</v>
      </c>
      <c r="C131" s="209">
        <f t="shared" si="29"/>
        <v>1762</v>
      </c>
      <c r="D131" s="209">
        <f t="shared" si="31"/>
        <v>1992</v>
      </c>
      <c r="E131" s="209">
        <f t="shared" si="33"/>
        <v>2239</v>
      </c>
      <c r="F131" s="209">
        <f t="shared" si="35"/>
        <v>2518</v>
      </c>
      <c r="G131" s="209">
        <f t="shared" si="5"/>
        <v>2850</v>
      </c>
      <c r="H131" s="209">
        <f t="shared" si="7"/>
        <v>3182</v>
      </c>
      <c r="I131" s="209">
        <f t="shared" si="9"/>
        <v>3580</v>
      </c>
      <c r="J131" s="209">
        <f t="shared" si="11"/>
        <v>3884</v>
      </c>
      <c r="K131" s="209">
        <f t="shared" si="13"/>
        <v>4255</v>
      </c>
      <c r="L131" s="209">
        <f t="shared" si="15"/>
        <v>4604</v>
      </c>
      <c r="M131" s="209">
        <f t="shared" si="17"/>
        <v>4988</v>
      </c>
      <c r="N131" s="209">
        <f t="shared" si="19"/>
        <v>5371</v>
      </c>
      <c r="O131" s="209">
        <f t="shared" si="21"/>
        <v>5755</v>
      </c>
      <c r="P131" s="209">
        <f t="shared" si="23"/>
        <v>6139</v>
      </c>
      <c r="Q131" s="209">
        <f t="shared" si="25"/>
        <v>6522</v>
      </c>
      <c r="R131" s="209">
        <f t="shared" si="25"/>
        <v>6906</v>
      </c>
      <c r="S131" s="209">
        <f t="shared" si="25"/>
        <v>7290</v>
      </c>
      <c r="T131" s="210">
        <f t="shared" si="25"/>
        <v>7673</v>
      </c>
      <c r="V131" s="203">
        <v>1450</v>
      </c>
      <c r="W131" s="207">
        <f t="shared" ref="W131:AO131" si="48">W130+B201</f>
        <v>1252.8</v>
      </c>
      <c r="X131" s="207">
        <f t="shared" si="48"/>
        <v>1305</v>
      </c>
      <c r="Y131" s="207">
        <f t="shared" si="48"/>
        <v>1475.52</v>
      </c>
      <c r="Z131" s="207">
        <f t="shared" si="48"/>
        <v>1658.8</v>
      </c>
      <c r="AA131" s="207">
        <f t="shared" si="48"/>
        <v>1865.2800000000002</v>
      </c>
      <c r="AB131" s="207">
        <f t="shared" si="48"/>
        <v>2111.2000000000003</v>
      </c>
      <c r="AC131" s="207">
        <f t="shared" si="48"/>
        <v>2357.12</v>
      </c>
      <c r="AD131" s="207">
        <f t="shared" si="48"/>
        <v>2651.76</v>
      </c>
      <c r="AE131" s="207">
        <f t="shared" si="48"/>
        <v>2876.8</v>
      </c>
      <c r="AF131" s="207">
        <f t="shared" si="48"/>
        <v>3151.7200000000003</v>
      </c>
      <c r="AG131" s="207">
        <f t="shared" si="48"/>
        <v>3410.3999999999996</v>
      </c>
      <c r="AH131" s="207">
        <f t="shared" si="48"/>
        <v>3694.6</v>
      </c>
      <c r="AI131" s="207">
        <f t="shared" si="48"/>
        <v>3978.8</v>
      </c>
      <c r="AJ131" s="207">
        <f t="shared" si="48"/>
        <v>4263</v>
      </c>
      <c r="AK131" s="207">
        <f t="shared" si="48"/>
        <v>4547.2</v>
      </c>
      <c r="AL131" s="207">
        <f t="shared" si="48"/>
        <v>4831.3999999999996</v>
      </c>
      <c r="AM131" s="207">
        <f t="shared" si="48"/>
        <v>5115.6000000000004</v>
      </c>
      <c r="AN131" s="207">
        <f t="shared" si="48"/>
        <v>5399.7999999999993</v>
      </c>
      <c r="AO131" s="207">
        <f t="shared" si="48"/>
        <v>5684</v>
      </c>
      <c r="AP131" s="189">
        <f>AP130+U201</f>
        <v>2.4500000000000002</v>
      </c>
    </row>
    <row r="132" spans="1:45" x14ac:dyDescent="0.15">
      <c r="A132" s="215" t="s">
        <v>135</v>
      </c>
      <c r="B132" s="212">
        <f t="shared" si="27"/>
        <v>891</v>
      </c>
      <c r="C132" s="212">
        <f t="shared" si="29"/>
        <v>928</v>
      </c>
      <c r="D132" s="212">
        <f t="shared" si="31"/>
        <v>1050</v>
      </c>
      <c r="E132" s="212">
        <f t="shared" si="33"/>
        <v>1158</v>
      </c>
      <c r="F132" s="212">
        <f t="shared" si="35"/>
        <v>1302</v>
      </c>
      <c r="G132" s="212">
        <f t="shared" si="5"/>
        <v>1474</v>
      </c>
      <c r="H132" s="212">
        <f t="shared" si="7"/>
        <v>1646</v>
      </c>
      <c r="I132" s="212">
        <f t="shared" si="9"/>
        <v>1852</v>
      </c>
      <c r="J132" s="212">
        <f t="shared" si="11"/>
        <v>2057</v>
      </c>
      <c r="K132" s="212">
        <f t="shared" si="13"/>
        <v>2263</v>
      </c>
      <c r="L132" s="212">
        <f t="shared" si="15"/>
        <v>2469</v>
      </c>
      <c r="M132" s="212">
        <f t="shared" si="17"/>
        <v>2675</v>
      </c>
      <c r="N132" s="212">
        <f t="shared" si="19"/>
        <v>2880</v>
      </c>
      <c r="O132" s="212">
        <f t="shared" si="21"/>
        <v>3086</v>
      </c>
      <c r="P132" s="212">
        <f t="shared" si="23"/>
        <v>3292</v>
      </c>
      <c r="Q132" s="212">
        <f t="shared" si="25"/>
        <v>3498</v>
      </c>
      <c r="R132" s="212">
        <f t="shared" si="25"/>
        <v>3703</v>
      </c>
      <c r="S132" s="212">
        <f t="shared" si="25"/>
        <v>3909</v>
      </c>
      <c r="T132" s="213">
        <f t="shared" si="25"/>
        <v>4115</v>
      </c>
      <c r="V132" s="203">
        <v>60</v>
      </c>
      <c r="W132" s="207">
        <f t="shared" ref="W132:AO132" si="49">W74*$V$132*W134</f>
        <v>660</v>
      </c>
      <c r="X132" s="207">
        <f t="shared" si="49"/>
        <v>687.6</v>
      </c>
      <c r="Y132" s="207">
        <f t="shared" si="49"/>
        <v>777.6</v>
      </c>
      <c r="Z132" s="207">
        <f t="shared" si="49"/>
        <v>858</v>
      </c>
      <c r="AA132" s="207">
        <f t="shared" si="49"/>
        <v>964.80000000000007</v>
      </c>
      <c r="AB132" s="207">
        <f t="shared" si="49"/>
        <v>1092</v>
      </c>
      <c r="AC132" s="207">
        <f t="shared" si="49"/>
        <v>1219.2</v>
      </c>
      <c r="AD132" s="207">
        <f t="shared" si="49"/>
        <v>1371.6</v>
      </c>
      <c r="AE132" s="207">
        <f t="shared" si="49"/>
        <v>1524</v>
      </c>
      <c r="AF132" s="207">
        <f t="shared" si="49"/>
        <v>1676.4</v>
      </c>
      <c r="AG132" s="207">
        <f t="shared" si="49"/>
        <v>1828.8</v>
      </c>
      <c r="AH132" s="207">
        <f t="shared" si="49"/>
        <v>1981.2</v>
      </c>
      <c r="AI132" s="207">
        <f t="shared" si="49"/>
        <v>2133.6</v>
      </c>
      <c r="AJ132" s="207">
        <f t="shared" si="49"/>
        <v>2286</v>
      </c>
      <c r="AK132" s="207">
        <f t="shared" si="49"/>
        <v>2438.4</v>
      </c>
      <c r="AL132" s="207">
        <f t="shared" si="49"/>
        <v>2590.8000000000002</v>
      </c>
      <c r="AM132" s="207">
        <f t="shared" si="49"/>
        <v>2743.2</v>
      </c>
      <c r="AN132" s="207">
        <f t="shared" si="49"/>
        <v>2895.6</v>
      </c>
      <c r="AO132" s="207">
        <f t="shared" si="49"/>
        <v>3048</v>
      </c>
      <c r="AP132" s="189">
        <v>1.27</v>
      </c>
    </row>
    <row r="133" spans="1:45" ht="13" thickBot="1" x14ac:dyDescent="0.2">
      <c r="A133" s="204">
        <v>1500</v>
      </c>
      <c r="B133" s="216">
        <f t="shared" si="27"/>
        <v>1750</v>
      </c>
      <c r="C133" s="216">
        <f t="shared" si="29"/>
        <v>1823</v>
      </c>
      <c r="D133" s="216">
        <f t="shared" si="31"/>
        <v>2061</v>
      </c>
      <c r="E133" s="216">
        <f t="shared" si="33"/>
        <v>2317</v>
      </c>
      <c r="F133" s="216">
        <f t="shared" si="35"/>
        <v>2605</v>
      </c>
      <c r="G133" s="216">
        <f t="shared" si="5"/>
        <v>2948</v>
      </c>
      <c r="H133" s="216">
        <f t="shared" si="7"/>
        <v>3292</v>
      </c>
      <c r="I133" s="216">
        <f t="shared" si="9"/>
        <v>3703</v>
      </c>
      <c r="J133" s="216">
        <f t="shared" si="11"/>
        <v>4018</v>
      </c>
      <c r="K133" s="216">
        <f t="shared" si="13"/>
        <v>4402</v>
      </c>
      <c r="L133" s="216">
        <f t="shared" si="15"/>
        <v>4763</v>
      </c>
      <c r="M133" s="216">
        <f t="shared" si="17"/>
        <v>5160</v>
      </c>
      <c r="N133" s="216">
        <f t="shared" si="19"/>
        <v>5557</v>
      </c>
      <c r="O133" s="216">
        <f t="shared" si="21"/>
        <v>5954</v>
      </c>
      <c r="P133" s="216">
        <f t="shared" si="23"/>
        <v>6350</v>
      </c>
      <c r="Q133" s="216">
        <f t="shared" si="25"/>
        <v>6747</v>
      </c>
      <c r="R133" s="216">
        <f t="shared" si="25"/>
        <v>7144</v>
      </c>
      <c r="S133" s="216">
        <f t="shared" si="25"/>
        <v>7541</v>
      </c>
      <c r="T133" s="217">
        <f t="shared" si="25"/>
        <v>7938</v>
      </c>
      <c r="V133" s="203">
        <v>1500</v>
      </c>
      <c r="W133" s="207">
        <f t="shared" ref="W133:AO133" si="50">W132+B203</f>
        <v>1296</v>
      </c>
      <c r="X133" s="207">
        <f t="shared" si="50"/>
        <v>1350</v>
      </c>
      <c r="Y133" s="207">
        <f t="shared" si="50"/>
        <v>1526.4</v>
      </c>
      <c r="Z133" s="207">
        <f t="shared" si="50"/>
        <v>1716</v>
      </c>
      <c r="AA133" s="207">
        <f t="shared" si="50"/>
        <v>1929.6000000000001</v>
      </c>
      <c r="AB133" s="207">
        <f t="shared" si="50"/>
        <v>2184</v>
      </c>
      <c r="AC133" s="207">
        <f t="shared" si="50"/>
        <v>2438.4</v>
      </c>
      <c r="AD133" s="207">
        <f t="shared" si="50"/>
        <v>2743.2</v>
      </c>
      <c r="AE133" s="207">
        <f t="shared" si="50"/>
        <v>2976</v>
      </c>
      <c r="AF133" s="207">
        <f t="shared" si="50"/>
        <v>3260.4</v>
      </c>
      <c r="AG133" s="207">
        <f t="shared" si="50"/>
        <v>3528</v>
      </c>
      <c r="AH133" s="207">
        <f t="shared" si="50"/>
        <v>3822</v>
      </c>
      <c r="AI133" s="207">
        <f t="shared" si="50"/>
        <v>4116</v>
      </c>
      <c r="AJ133" s="207">
        <f t="shared" si="50"/>
        <v>4410</v>
      </c>
      <c r="AK133" s="207">
        <f t="shared" si="50"/>
        <v>4704</v>
      </c>
      <c r="AL133" s="207">
        <f t="shared" si="50"/>
        <v>4998</v>
      </c>
      <c r="AM133" s="207">
        <f t="shared" si="50"/>
        <v>5292</v>
      </c>
      <c r="AN133" s="207">
        <f t="shared" si="50"/>
        <v>5586</v>
      </c>
      <c r="AO133" s="207">
        <f t="shared" si="50"/>
        <v>5880</v>
      </c>
      <c r="AP133" s="189">
        <f>AP132+U203</f>
        <v>2.4500000000000002</v>
      </c>
    </row>
    <row r="134" spans="1:45" x14ac:dyDescent="0.15">
      <c r="W134" s="227">
        <v>2.75</v>
      </c>
      <c r="X134" s="188">
        <v>1.91</v>
      </c>
      <c r="Y134" s="188">
        <v>1.62</v>
      </c>
      <c r="Z134" s="188">
        <v>1.43</v>
      </c>
      <c r="AA134" s="188">
        <v>1.34</v>
      </c>
      <c r="AB134" s="188">
        <v>1.3</v>
      </c>
      <c r="AC134" s="188">
        <v>1.27</v>
      </c>
      <c r="AD134" s="188">
        <v>1.27</v>
      </c>
      <c r="AE134" s="188">
        <v>1.27</v>
      </c>
      <c r="AF134" s="188">
        <v>1.27</v>
      </c>
      <c r="AG134" s="188">
        <v>1.27</v>
      </c>
      <c r="AH134" s="188">
        <v>1.27</v>
      </c>
      <c r="AI134" s="188">
        <v>1.27</v>
      </c>
      <c r="AJ134" s="188">
        <v>1.27</v>
      </c>
      <c r="AK134" s="188">
        <v>1.27</v>
      </c>
      <c r="AL134" s="188">
        <v>1.27</v>
      </c>
      <c r="AM134" s="188">
        <v>1.27</v>
      </c>
      <c r="AN134" s="188">
        <v>1.27</v>
      </c>
      <c r="AO134" s="188">
        <v>1.27</v>
      </c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29">
        <f>W134+B204</f>
        <v>5.4</v>
      </c>
      <c r="X135" s="230">
        <f t="shared" ref="X135:AO135" si="51">X134+C204</f>
        <v>3.75</v>
      </c>
      <c r="Y135" s="230">
        <f t="shared" si="51"/>
        <v>3.18</v>
      </c>
      <c r="Z135" s="230">
        <f t="shared" si="51"/>
        <v>2.86</v>
      </c>
      <c r="AA135" s="230">
        <f t="shared" si="51"/>
        <v>2.68</v>
      </c>
      <c r="AB135" s="230">
        <f t="shared" si="51"/>
        <v>2.6</v>
      </c>
      <c r="AC135" s="230">
        <f t="shared" si="51"/>
        <v>2.54</v>
      </c>
      <c r="AD135" s="230">
        <f t="shared" si="51"/>
        <v>2.54</v>
      </c>
      <c r="AE135" s="230">
        <f t="shared" si="51"/>
        <v>2.48</v>
      </c>
      <c r="AF135" s="230">
        <f t="shared" si="51"/>
        <v>2.4699999999999998</v>
      </c>
      <c r="AG135" s="230">
        <f t="shared" si="51"/>
        <v>2.4500000000000002</v>
      </c>
      <c r="AH135" s="230">
        <f t="shared" si="51"/>
        <v>2.4500000000000002</v>
      </c>
      <c r="AI135" s="230">
        <f t="shared" si="51"/>
        <v>2.4500000000000002</v>
      </c>
      <c r="AJ135" s="230">
        <f t="shared" si="51"/>
        <v>2.4500000000000002</v>
      </c>
      <c r="AK135" s="230">
        <f t="shared" si="51"/>
        <v>2.4500000000000002</v>
      </c>
      <c r="AL135" s="230">
        <f t="shared" si="51"/>
        <v>2.4500000000000002</v>
      </c>
      <c r="AM135" s="230">
        <f t="shared" si="51"/>
        <v>2.4500000000000002</v>
      </c>
      <c r="AN135" s="230">
        <f t="shared" si="51"/>
        <v>2.4500000000000002</v>
      </c>
      <c r="AO135" s="230">
        <f t="shared" si="51"/>
        <v>2.4500000000000002</v>
      </c>
      <c r="AS135" s="188" t="s">
        <v>164</v>
      </c>
    </row>
    <row r="136" spans="1:45" x14ac:dyDescent="0.15">
      <c r="W136" s="188">
        <v>2.27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  <c r="W137" s="188">
        <v>4.41</v>
      </c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  <row r="144" spans="1:45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52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52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52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52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52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52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52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53">B144*$A$192*B204</f>
        <v>530</v>
      </c>
      <c r="C193" s="207">
        <f t="shared" si="53"/>
        <v>552</v>
      </c>
      <c r="D193" s="207">
        <f t="shared" si="53"/>
        <v>624</v>
      </c>
      <c r="E193" s="207">
        <f t="shared" si="53"/>
        <v>715</v>
      </c>
      <c r="F193" s="207">
        <f t="shared" si="53"/>
        <v>804</v>
      </c>
      <c r="G193" s="207">
        <f t="shared" si="53"/>
        <v>910</v>
      </c>
      <c r="H193" s="207">
        <f t="shared" si="53"/>
        <v>1016</v>
      </c>
      <c r="I193" s="207">
        <f t="shared" si="53"/>
        <v>1143</v>
      </c>
      <c r="J193" s="207">
        <f t="shared" si="53"/>
        <v>1210</v>
      </c>
      <c r="K193" s="207">
        <f t="shared" si="53"/>
        <v>1320</v>
      </c>
      <c r="L193" s="207">
        <f t="shared" si="53"/>
        <v>1416</v>
      </c>
      <c r="M193" s="207">
        <f t="shared" si="53"/>
        <v>1534</v>
      </c>
      <c r="N193" s="207">
        <f t="shared" si="53"/>
        <v>1652</v>
      </c>
      <c r="O193" s="207">
        <f t="shared" si="53"/>
        <v>1770</v>
      </c>
      <c r="P193" s="207">
        <f t="shared" si="53"/>
        <v>1888</v>
      </c>
      <c r="Q193" s="207">
        <f t="shared" si="53"/>
        <v>2006</v>
      </c>
      <c r="R193" s="207">
        <f t="shared" si="53"/>
        <v>2124</v>
      </c>
      <c r="S193" s="207">
        <f t="shared" si="53"/>
        <v>2242</v>
      </c>
      <c r="T193" s="207">
        <f t="shared" si="53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54">B144*$A$194*B204</f>
        <v>551.19999999999993</v>
      </c>
      <c r="C195" s="207">
        <f t="shared" si="54"/>
        <v>574.08000000000004</v>
      </c>
      <c r="D195" s="207">
        <f t="shared" si="54"/>
        <v>648.96</v>
      </c>
      <c r="E195" s="207">
        <f t="shared" si="54"/>
        <v>743.6</v>
      </c>
      <c r="F195" s="207">
        <f t="shared" si="54"/>
        <v>836.16000000000008</v>
      </c>
      <c r="G195" s="207">
        <f t="shared" si="54"/>
        <v>946.4</v>
      </c>
      <c r="H195" s="207">
        <f t="shared" si="54"/>
        <v>1056.6400000000001</v>
      </c>
      <c r="I195" s="207">
        <f t="shared" si="54"/>
        <v>1188.72</v>
      </c>
      <c r="J195" s="207">
        <f t="shared" si="54"/>
        <v>1258.3999999999999</v>
      </c>
      <c r="K195" s="207">
        <f t="shared" si="54"/>
        <v>1372.8</v>
      </c>
      <c r="L195" s="207">
        <f t="shared" si="54"/>
        <v>1472.6399999999999</v>
      </c>
      <c r="M195" s="207">
        <f t="shared" si="54"/>
        <v>1595.36</v>
      </c>
      <c r="N195" s="207">
        <f t="shared" si="54"/>
        <v>1718.08</v>
      </c>
      <c r="O195" s="207">
        <f t="shared" si="54"/>
        <v>1840.8</v>
      </c>
      <c r="P195" s="207">
        <f t="shared" si="54"/>
        <v>1963.52</v>
      </c>
      <c r="Q195" s="207">
        <f t="shared" si="54"/>
        <v>2086.2399999999998</v>
      </c>
      <c r="R195" s="207">
        <f t="shared" si="54"/>
        <v>2208.96</v>
      </c>
      <c r="S195" s="207">
        <f t="shared" si="54"/>
        <v>2331.6799999999998</v>
      </c>
      <c r="T195" s="207">
        <f t="shared" si="54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55">B144*$A$196*B204</f>
        <v>572.4</v>
      </c>
      <c r="C197" s="207">
        <f t="shared" si="55"/>
        <v>596.16000000000008</v>
      </c>
      <c r="D197" s="207">
        <f t="shared" si="55"/>
        <v>673.92000000000007</v>
      </c>
      <c r="E197" s="207">
        <f t="shared" si="55"/>
        <v>772.19999999999993</v>
      </c>
      <c r="F197" s="207">
        <f t="shared" si="55"/>
        <v>868.32</v>
      </c>
      <c r="G197" s="207">
        <f t="shared" si="55"/>
        <v>982.80000000000007</v>
      </c>
      <c r="H197" s="207">
        <f t="shared" si="55"/>
        <v>1097.28</v>
      </c>
      <c r="I197" s="207">
        <f t="shared" si="55"/>
        <v>1234.44</v>
      </c>
      <c r="J197" s="207">
        <f t="shared" si="55"/>
        <v>1306.8</v>
      </c>
      <c r="K197" s="207">
        <f t="shared" si="55"/>
        <v>1425.6</v>
      </c>
      <c r="L197" s="207">
        <f t="shared" si="55"/>
        <v>1529.28</v>
      </c>
      <c r="M197" s="207">
        <f t="shared" si="55"/>
        <v>1656.7199999999998</v>
      </c>
      <c r="N197" s="207">
        <f t="shared" si="55"/>
        <v>1784.1599999999999</v>
      </c>
      <c r="O197" s="207">
        <f t="shared" si="55"/>
        <v>1911.6</v>
      </c>
      <c r="P197" s="207">
        <f t="shared" si="55"/>
        <v>2039.04</v>
      </c>
      <c r="Q197" s="207">
        <f t="shared" si="55"/>
        <v>2166.48</v>
      </c>
      <c r="R197" s="207">
        <f t="shared" si="55"/>
        <v>2293.92</v>
      </c>
      <c r="S197" s="207">
        <f t="shared" si="55"/>
        <v>2421.3599999999997</v>
      </c>
      <c r="T197" s="207">
        <f t="shared" si="55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56">B144*$A$198*B204</f>
        <v>593.6</v>
      </c>
      <c r="C199" s="207">
        <f t="shared" si="56"/>
        <v>618.24</v>
      </c>
      <c r="D199" s="207">
        <f t="shared" si="56"/>
        <v>698.88</v>
      </c>
      <c r="E199" s="207">
        <f t="shared" si="56"/>
        <v>800.8</v>
      </c>
      <c r="F199" s="207">
        <f t="shared" si="56"/>
        <v>900.48</v>
      </c>
      <c r="G199" s="207">
        <f t="shared" si="56"/>
        <v>1019.2</v>
      </c>
      <c r="H199" s="207">
        <f t="shared" si="56"/>
        <v>1137.92</v>
      </c>
      <c r="I199" s="207">
        <f t="shared" si="56"/>
        <v>1280.1600000000001</v>
      </c>
      <c r="J199" s="207">
        <f t="shared" si="56"/>
        <v>1355.2</v>
      </c>
      <c r="K199" s="207">
        <f t="shared" si="56"/>
        <v>1478.3999999999999</v>
      </c>
      <c r="L199" s="207">
        <f t="shared" si="56"/>
        <v>1585.9199999999998</v>
      </c>
      <c r="M199" s="207">
        <f t="shared" si="56"/>
        <v>1718.08</v>
      </c>
      <c r="N199" s="207">
        <f t="shared" si="56"/>
        <v>1850.24</v>
      </c>
      <c r="O199" s="207">
        <f t="shared" si="56"/>
        <v>1982.3999999999999</v>
      </c>
      <c r="P199" s="207">
        <f t="shared" si="56"/>
        <v>2114.56</v>
      </c>
      <c r="Q199" s="207">
        <f t="shared" si="56"/>
        <v>2246.7199999999998</v>
      </c>
      <c r="R199" s="207">
        <f t="shared" si="56"/>
        <v>2378.8799999999997</v>
      </c>
      <c r="S199" s="207">
        <f t="shared" si="56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57">B144*$A$200*B204</f>
        <v>614.79999999999995</v>
      </c>
      <c r="C201" s="207">
        <f t="shared" si="57"/>
        <v>640.32000000000005</v>
      </c>
      <c r="D201" s="207">
        <f t="shared" si="57"/>
        <v>723.84</v>
      </c>
      <c r="E201" s="207">
        <f t="shared" si="57"/>
        <v>829.4</v>
      </c>
      <c r="F201" s="207">
        <f t="shared" si="57"/>
        <v>932.6400000000001</v>
      </c>
      <c r="G201" s="207">
        <f t="shared" si="57"/>
        <v>1055.6000000000001</v>
      </c>
      <c r="H201" s="207">
        <f t="shared" si="57"/>
        <v>1178.56</v>
      </c>
      <c r="I201" s="207">
        <f t="shared" si="57"/>
        <v>1325.88</v>
      </c>
      <c r="J201" s="207">
        <f t="shared" si="57"/>
        <v>1403.6</v>
      </c>
      <c r="K201" s="207">
        <f t="shared" si="57"/>
        <v>1531.2</v>
      </c>
      <c r="L201" s="207">
        <f t="shared" si="57"/>
        <v>1642.56</v>
      </c>
      <c r="M201" s="207">
        <f t="shared" si="57"/>
        <v>1779.4399999999998</v>
      </c>
      <c r="N201" s="207">
        <f t="shared" si="57"/>
        <v>1916.32</v>
      </c>
      <c r="O201" s="207">
        <f t="shared" si="57"/>
        <v>2053.1999999999998</v>
      </c>
      <c r="P201" s="207">
        <f t="shared" si="57"/>
        <v>2190.08</v>
      </c>
      <c r="Q201" s="207">
        <f t="shared" si="57"/>
        <v>2326.96</v>
      </c>
      <c r="R201" s="207">
        <f t="shared" si="57"/>
        <v>2463.8399999999997</v>
      </c>
      <c r="S201" s="207">
        <f t="shared" si="57"/>
        <v>2600.7199999999998</v>
      </c>
      <c r="T201" s="207">
        <f t="shared" si="57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58">B144*$A$202*B204</f>
        <v>636</v>
      </c>
      <c r="C203" s="207">
        <f t="shared" si="58"/>
        <v>662.4</v>
      </c>
      <c r="D203" s="207">
        <f t="shared" si="58"/>
        <v>748.80000000000007</v>
      </c>
      <c r="E203" s="207">
        <f t="shared" si="58"/>
        <v>858</v>
      </c>
      <c r="F203" s="207">
        <f t="shared" si="58"/>
        <v>964.80000000000007</v>
      </c>
      <c r="G203" s="207">
        <f t="shared" si="58"/>
        <v>1092</v>
      </c>
      <c r="H203" s="207">
        <f t="shared" si="58"/>
        <v>1219.2</v>
      </c>
      <c r="I203" s="207">
        <f t="shared" si="58"/>
        <v>1371.6</v>
      </c>
      <c r="J203" s="207">
        <f t="shared" si="58"/>
        <v>1452</v>
      </c>
      <c r="K203" s="207">
        <f t="shared" si="58"/>
        <v>1584</v>
      </c>
      <c r="L203" s="207">
        <f t="shared" si="58"/>
        <v>1699.1999999999998</v>
      </c>
      <c r="M203" s="207">
        <f t="shared" si="58"/>
        <v>1840.8</v>
      </c>
      <c r="N203" s="207">
        <f t="shared" si="58"/>
        <v>1982.3999999999999</v>
      </c>
      <c r="O203" s="207">
        <f t="shared" si="58"/>
        <v>2124</v>
      </c>
      <c r="P203" s="207">
        <f t="shared" si="58"/>
        <v>2265.6</v>
      </c>
      <c r="Q203" s="207">
        <f t="shared" si="58"/>
        <v>2407.1999999999998</v>
      </c>
      <c r="R203" s="207">
        <f t="shared" si="58"/>
        <v>2548.7999999999997</v>
      </c>
      <c r="S203" s="207">
        <f t="shared" si="58"/>
        <v>2690.3999999999996</v>
      </c>
      <c r="T203" s="207">
        <f t="shared" si="58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F3D40-15D3-2E45-A2F3-E282744BA459}">
  <sheetPr>
    <tabColor theme="5" tint="0.79998168889431442"/>
  </sheetPr>
  <dimension ref="A1:AS205"/>
  <sheetViews>
    <sheetView showGridLines="0" zoomScaleNormal="100" workbookViewId="0">
      <selection activeCell="AB44" sqref="AB44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168</v>
      </c>
      <c r="H3" s="192"/>
      <c r="I3" s="192"/>
      <c r="J3" s="192"/>
      <c r="K3" s="192"/>
      <c r="L3" s="192"/>
      <c r="M3" s="192"/>
      <c r="N3" s="193"/>
      <c r="P3" s="191" t="s">
        <v>83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180</v>
      </c>
      <c r="H4" s="192"/>
      <c r="I4" s="192"/>
      <c r="J4" s="192"/>
      <c r="K4" s="192"/>
      <c r="L4" s="192"/>
      <c r="M4" s="192"/>
      <c r="N4" s="193"/>
      <c r="P4" s="191" t="s">
        <v>165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 t="s">
        <v>181</v>
      </c>
      <c r="H5" s="192"/>
      <c r="I5" s="192"/>
      <c r="J5" s="192"/>
      <c r="K5" s="192"/>
      <c r="L5" s="192"/>
      <c r="M5" s="192"/>
      <c r="O5" s="189"/>
      <c r="P5" s="191" t="s">
        <v>169</v>
      </c>
    </row>
    <row r="6" spans="1:45" s="189" customFormat="1" x14ac:dyDescent="0.15">
      <c r="A6" s="187"/>
      <c r="B6" s="187"/>
      <c r="C6" s="188"/>
      <c r="D6" s="188"/>
      <c r="E6" s="188"/>
      <c r="F6" s="188"/>
      <c r="G6" s="191" t="s">
        <v>182</v>
      </c>
      <c r="H6" s="192"/>
      <c r="I6" s="192"/>
      <c r="J6" s="192"/>
      <c r="K6" s="192"/>
      <c r="L6" s="192"/>
      <c r="M6" s="192"/>
      <c r="P6" s="191" t="s">
        <v>170</v>
      </c>
      <c r="Q6" s="188"/>
      <c r="R6" s="188"/>
      <c r="S6" s="188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P7" s="191"/>
      <c r="Q7" s="188"/>
      <c r="R7" s="188"/>
      <c r="S7" s="188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63">
        <v>214</v>
      </c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67">
        <v>428</v>
      </c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71">
        <v>214</v>
      </c>
      <c r="C12" s="272">
        <v>214</v>
      </c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75">
        <v>428</v>
      </c>
      <c r="C13" s="276">
        <v>428</v>
      </c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79">
        <v>246</v>
      </c>
      <c r="C14" s="280">
        <v>246</v>
      </c>
      <c r="D14" s="281">
        <v>262</v>
      </c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67">
        <v>490</v>
      </c>
      <c r="C15" s="268">
        <v>490</v>
      </c>
      <c r="D15" s="269">
        <v>522</v>
      </c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71">
        <v>271</v>
      </c>
      <c r="C16" s="272">
        <v>271</v>
      </c>
      <c r="D16" s="273">
        <v>308</v>
      </c>
      <c r="E16" s="274">
        <v>319</v>
      </c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67">
        <v>543</v>
      </c>
      <c r="C17" s="268">
        <v>543</v>
      </c>
      <c r="D17" s="269">
        <v>594</v>
      </c>
      <c r="E17" s="270">
        <v>625</v>
      </c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71">
        <v>301</v>
      </c>
      <c r="C18" s="272">
        <v>301</v>
      </c>
      <c r="D18" s="273">
        <v>339</v>
      </c>
      <c r="E18" s="274">
        <v>361</v>
      </c>
      <c r="F18" s="272">
        <v>388</v>
      </c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75">
        <v>595</v>
      </c>
      <c r="C19" s="276">
        <v>595</v>
      </c>
      <c r="D19" s="277">
        <v>668</v>
      </c>
      <c r="E19" s="278">
        <v>704</v>
      </c>
      <c r="F19" s="276">
        <v>758</v>
      </c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79">
        <v>338</v>
      </c>
      <c r="C20" s="280">
        <v>338</v>
      </c>
      <c r="D20" s="281">
        <v>381</v>
      </c>
      <c r="E20" s="282">
        <v>405</v>
      </c>
      <c r="F20" s="280">
        <v>434</v>
      </c>
      <c r="G20" s="281">
        <v>498</v>
      </c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67">
        <v>660</v>
      </c>
      <c r="C21" s="268">
        <v>660</v>
      </c>
      <c r="D21" s="269">
        <v>747</v>
      </c>
      <c r="E21" s="270">
        <v>792</v>
      </c>
      <c r="F21" s="268">
        <v>854</v>
      </c>
      <c r="G21" s="269">
        <v>946</v>
      </c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71">
        <v>372</v>
      </c>
      <c r="C22" s="272">
        <v>372</v>
      </c>
      <c r="D22" s="273">
        <v>401</v>
      </c>
      <c r="E22" s="274">
        <v>446</v>
      </c>
      <c r="F22" s="272">
        <v>479</v>
      </c>
      <c r="G22" s="273">
        <v>549</v>
      </c>
      <c r="H22" s="274">
        <v>625</v>
      </c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67">
        <v>727</v>
      </c>
      <c r="C23" s="268">
        <v>727</v>
      </c>
      <c r="D23" s="269">
        <v>794</v>
      </c>
      <c r="E23" s="270">
        <v>880</v>
      </c>
      <c r="F23" s="268">
        <v>949</v>
      </c>
      <c r="G23" s="269">
        <v>1040</v>
      </c>
      <c r="H23" s="270">
        <v>1189</v>
      </c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71">
        <v>406</v>
      </c>
      <c r="C24" s="272">
        <v>406</v>
      </c>
      <c r="D24" s="273">
        <v>440</v>
      </c>
      <c r="E24" s="274">
        <v>490</v>
      </c>
      <c r="F24" s="272">
        <v>529</v>
      </c>
      <c r="G24" s="273">
        <v>603</v>
      </c>
      <c r="H24" s="274">
        <v>684</v>
      </c>
      <c r="I24" s="272">
        <v>773</v>
      </c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75">
        <v>792</v>
      </c>
      <c r="C25" s="276">
        <v>792</v>
      </c>
      <c r="D25" s="277">
        <v>865</v>
      </c>
      <c r="E25" s="278">
        <v>949</v>
      </c>
      <c r="F25" s="276">
        <v>1048</v>
      </c>
      <c r="G25" s="277">
        <v>1139</v>
      </c>
      <c r="H25" s="278">
        <v>1311</v>
      </c>
      <c r="I25" s="276">
        <v>1471</v>
      </c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79">
        <v>443</v>
      </c>
      <c r="C26" s="280">
        <v>443</v>
      </c>
      <c r="D26" s="281">
        <v>477</v>
      </c>
      <c r="E26" s="282">
        <v>532</v>
      </c>
      <c r="F26" s="280">
        <v>561</v>
      </c>
      <c r="G26" s="281">
        <v>657</v>
      </c>
      <c r="H26" s="282">
        <v>742</v>
      </c>
      <c r="I26" s="280">
        <v>837</v>
      </c>
      <c r="J26" s="281">
        <v>963</v>
      </c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67">
        <v>849</v>
      </c>
      <c r="C27" s="268">
        <v>849</v>
      </c>
      <c r="D27" s="269">
        <v>944</v>
      </c>
      <c r="E27" s="270">
        <v>1023</v>
      </c>
      <c r="F27" s="268">
        <v>1128</v>
      </c>
      <c r="G27" s="269">
        <v>1248</v>
      </c>
      <c r="H27" s="270">
        <v>1432</v>
      </c>
      <c r="I27" s="268">
        <v>1600</v>
      </c>
      <c r="J27" s="269">
        <v>1810</v>
      </c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71">
        <v>456</v>
      </c>
      <c r="C28" s="272">
        <v>456</v>
      </c>
      <c r="D28" s="273">
        <v>538</v>
      </c>
      <c r="E28" s="274">
        <v>560</v>
      </c>
      <c r="F28" s="272">
        <v>606</v>
      </c>
      <c r="G28" s="273">
        <v>693</v>
      </c>
      <c r="H28" s="274">
        <v>787</v>
      </c>
      <c r="I28" s="272">
        <v>890</v>
      </c>
      <c r="J28" s="273">
        <v>1045</v>
      </c>
      <c r="K28" s="274">
        <v>1132</v>
      </c>
      <c r="L28" s="272"/>
      <c r="M28" s="273"/>
      <c r="N28" s="274"/>
      <c r="O28" s="272"/>
      <c r="P28" s="273"/>
      <c r="Q28" s="274"/>
      <c r="R28" s="272"/>
      <c r="S28" s="271"/>
      <c r="T28" s="272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67">
        <v>899</v>
      </c>
      <c r="C29" s="268">
        <v>899</v>
      </c>
      <c r="D29" s="269">
        <v>1029</v>
      </c>
      <c r="E29" s="270">
        <v>1096</v>
      </c>
      <c r="F29" s="268">
        <v>1226</v>
      </c>
      <c r="G29" s="269">
        <v>1350</v>
      </c>
      <c r="H29" s="270">
        <v>1541</v>
      </c>
      <c r="I29" s="268">
        <v>1725</v>
      </c>
      <c r="J29" s="269">
        <v>1970</v>
      </c>
      <c r="K29" s="270">
        <v>2162</v>
      </c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71">
        <v>488</v>
      </c>
      <c r="C30" s="272">
        <v>488</v>
      </c>
      <c r="D30" s="273">
        <v>546</v>
      </c>
      <c r="E30" s="274">
        <v>597</v>
      </c>
      <c r="F30" s="272">
        <v>648</v>
      </c>
      <c r="G30" s="273">
        <v>742</v>
      </c>
      <c r="H30" s="274">
        <v>842</v>
      </c>
      <c r="I30" s="272">
        <v>953</v>
      </c>
      <c r="J30" s="273">
        <v>1071</v>
      </c>
      <c r="K30" s="274">
        <v>1180</v>
      </c>
      <c r="L30" s="272">
        <v>1260</v>
      </c>
      <c r="M30" s="273"/>
      <c r="N30" s="274"/>
      <c r="O30" s="272"/>
      <c r="P30" s="273"/>
      <c r="Q30" s="274"/>
      <c r="R30" s="272"/>
      <c r="S30" s="271"/>
      <c r="T30" s="272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75">
        <v>958</v>
      </c>
      <c r="C31" s="276">
        <v>958</v>
      </c>
      <c r="D31" s="277">
        <v>1070</v>
      </c>
      <c r="E31" s="278">
        <v>1175</v>
      </c>
      <c r="F31" s="276">
        <v>1302</v>
      </c>
      <c r="G31" s="277">
        <v>1454</v>
      </c>
      <c r="H31" s="278">
        <v>1635</v>
      </c>
      <c r="I31" s="276">
        <v>1834</v>
      </c>
      <c r="J31" s="277">
        <v>2041</v>
      </c>
      <c r="K31" s="278">
        <v>2261</v>
      </c>
      <c r="L31" s="276">
        <v>2451</v>
      </c>
      <c r="M31" s="277"/>
      <c r="N31" s="278"/>
      <c r="O31" s="276"/>
      <c r="P31" s="277"/>
      <c r="Q31" s="278"/>
      <c r="R31" s="276"/>
      <c r="S31" s="275"/>
      <c r="T31" s="276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79">
        <v>519</v>
      </c>
      <c r="C32" s="280">
        <v>519</v>
      </c>
      <c r="D32" s="281">
        <v>575</v>
      </c>
      <c r="E32" s="282">
        <v>636</v>
      </c>
      <c r="F32" s="280">
        <v>694</v>
      </c>
      <c r="G32" s="281">
        <v>792</v>
      </c>
      <c r="H32" s="282">
        <v>897</v>
      </c>
      <c r="I32" s="280">
        <v>1017</v>
      </c>
      <c r="J32" s="281">
        <v>1142</v>
      </c>
      <c r="K32" s="282">
        <v>1243</v>
      </c>
      <c r="L32" s="280">
        <v>1339</v>
      </c>
      <c r="M32" s="281">
        <v>1446</v>
      </c>
      <c r="N32" s="282"/>
      <c r="O32" s="280"/>
      <c r="P32" s="281"/>
      <c r="Q32" s="282"/>
      <c r="R32" s="280"/>
      <c r="S32" s="279"/>
      <c r="T32" s="280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67">
        <v>1015</v>
      </c>
      <c r="C33" s="268">
        <v>1015</v>
      </c>
      <c r="D33" s="269">
        <v>1139</v>
      </c>
      <c r="E33" s="270">
        <v>1260</v>
      </c>
      <c r="F33" s="268">
        <v>1387</v>
      </c>
      <c r="G33" s="269">
        <v>1559</v>
      </c>
      <c r="H33" s="270">
        <v>1733</v>
      </c>
      <c r="I33" s="268">
        <v>1941</v>
      </c>
      <c r="J33" s="269">
        <v>2162</v>
      </c>
      <c r="K33" s="270">
        <v>2375</v>
      </c>
      <c r="L33" s="268">
        <v>2616</v>
      </c>
      <c r="M33" s="269">
        <v>2829</v>
      </c>
      <c r="N33" s="270"/>
      <c r="O33" s="268"/>
      <c r="P33" s="269"/>
      <c r="Q33" s="270"/>
      <c r="R33" s="268"/>
      <c r="S33" s="267"/>
      <c r="T33" s="26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71">
        <v>550</v>
      </c>
      <c r="C34" s="272">
        <v>550</v>
      </c>
      <c r="D34" s="273">
        <v>609</v>
      </c>
      <c r="E34" s="274">
        <v>676</v>
      </c>
      <c r="F34" s="272">
        <v>736</v>
      </c>
      <c r="G34" s="273">
        <v>840</v>
      </c>
      <c r="H34" s="274">
        <v>953</v>
      </c>
      <c r="I34" s="272">
        <v>1079</v>
      </c>
      <c r="J34" s="273">
        <v>1212</v>
      </c>
      <c r="K34" s="274">
        <v>1297</v>
      </c>
      <c r="L34" s="272">
        <v>1418</v>
      </c>
      <c r="M34" s="273">
        <v>1535</v>
      </c>
      <c r="N34" s="274">
        <v>1653</v>
      </c>
      <c r="O34" s="272"/>
      <c r="P34" s="273"/>
      <c r="Q34" s="274"/>
      <c r="R34" s="272"/>
      <c r="S34" s="271"/>
      <c r="T34" s="272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67">
        <v>1071</v>
      </c>
      <c r="C35" s="268">
        <v>1071</v>
      </c>
      <c r="D35" s="269">
        <v>1200</v>
      </c>
      <c r="E35" s="270">
        <v>1347</v>
      </c>
      <c r="F35" s="268">
        <v>1480</v>
      </c>
      <c r="G35" s="269">
        <v>1663</v>
      </c>
      <c r="H35" s="270">
        <v>1874</v>
      </c>
      <c r="I35" s="268">
        <v>2097</v>
      </c>
      <c r="J35" s="269">
        <v>2334</v>
      </c>
      <c r="K35" s="270">
        <v>2483</v>
      </c>
      <c r="L35" s="268">
        <v>2785</v>
      </c>
      <c r="M35" s="269">
        <v>3013</v>
      </c>
      <c r="N35" s="270">
        <v>3245</v>
      </c>
      <c r="O35" s="268"/>
      <c r="P35" s="269"/>
      <c r="Q35" s="270"/>
      <c r="R35" s="268"/>
      <c r="S35" s="267"/>
      <c r="T35" s="26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71">
        <v>584</v>
      </c>
      <c r="C36" s="272">
        <v>584</v>
      </c>
      <c r="D36" s="273">
        <v>645</v>
      </c>
      <c r="E36" s="274">
        <v>716</v>
      </c>
      <c r="F36" s="272">
        <v>780</v>
      </c>
      <c r="G36" s="273">
        <v>890</v>
      </c>
      <c r="H36" s="274">
        <v>1009</v>
      </c>
      <c r="I36" s="272">
        <v>1144</v>
      </c>
      <c r="J36" s="273">
        <v>1283</v>
      </c>
      <c r="K36" s="274">
        <v>1369</v>
      </c>
      <c r="L36" s="272">
        <v>1499</v>
      </c>
      <c r="M36" s="273">
        <v>1620</v>
      </c>
      <c r="N36" s="274">
        <v>1745</v>
      </c>
      <c r="O36" s="272">
        <v>1869</v>
      </c>
      <c r="P36" s="273"/>
      <c r="Q36" s="274"/>
      <c r="R36" s="272"/>
      <c r="S36" s="271"/>
      <c r="T36" s="272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75">
        <v>1142</v>
      </c>
      <c r="C37" s="276">
        <v>1142</v>
      </c>
      <c r="D37" s="277">
        <v>1277</v>
      </c>
      <c r="E37" s="278">
        <v>1434</v>
      </c>
      <c r="F37" s="276">
        <v>1575</v>
      </c>
      <c r="G37" s="277">
        <v>1770</v>
      </c>
      <c r="H37" s="278">
        <v>1992</v>
      </c>
      <c r="I37" s="276">
        <v>2234</v>
      </c>
      <c r="J37" s="277">
        <v>2482</v>
      </c>
      <c r="K37" s="278">
        <v>2632</v>
      </c>
      <c r="L37" s="276">
        <v>2956</v>
      </c>
      <c r="M37" s="277">
        <v>3204</v>
      </c>
      <c r="N37" s="278">
        <v>3450</v>
      </c>
      <c r="O37" s="276">
        <v>3697</v>
      </c>
      <c r="P37" s="277"/>
      <c r="Q37" s="278"/>
      <c r="R37" s="276"/>
      <c r="S37" s="275"/>
      <c r="T37" s="276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79">
        <v>617</v>
      </c>
      <c r="C38" s="280">
        <v>617</v>
      </c>
      <c r="D38" s="281">
        <v>682</v>
      </c>
      <c r="E38" s="282">
        <v>755</v>
      </c>
      <c r="F38" s="280">
        <v>820</v>
      </c>
      <c r="G38" s="281">
        <v>938</v>
      </c>
      <c r="H38" s="282">
        <v>1065</v>
      </c>
      <c r="I38" s="280">
        <v>1206</v>
      </c>
      <c r="J38" s="281">
        <v>1353</v>
      </c>
      <c r="K38" s="282">
        <v>1446</v>
      </c>
      <c r="L38" s="280">
        <v>1578</v>
      </c>
      <c r="M38" s="281">
        <v>1715</v>
      </c>
      <c r="N38" s="282">
        <v>1847</v>
      </c>
      <c r="O38" s="280">
        <v>1979</v>
      </c>
      <c r="P38" s="281">
        <v>2111</v>
      </c>
      <c r="Q38" s="282"/>
      <c r="R38" s="280"/>
      <c r="S38" s="279"/>
      <c r="T38" s="280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67">
        <v>1200</v>
      </c>
      <c r="C39" s="268">
        <v>1200</v>
      </c>
      <c r="D39" s="269">
        <v>1342</v>
      </c>
      <c r="E39" s="270">
        <v>1505</v>
      </c>
      <c r="F39" s="268">
        <v>1646</v>
      </c>
      <c r="G39" s="269">
        <v>1877</v>
      </c>
      <c r="H39" s="270">
        <v>2089</v>
      </c>
      <c r="I39" s="268">
        <v>2339</v>
      </c>
      <c r="J39" s="269">
        <v>2601</v>
      </c>
      <c r="K39" s="270">
        <v>2792</v>
      </c>
      <c r="L39" s="268">
        <v>3089</v>
      </c>
      <c r="M39" s="269">
        <v>3353</v>
      </c>
      <c r="N39" s="270">
        <v>3611</v>
      </c>
      <c r="O39" s="268">
        <v>3869</v>
      </c>
      <c r="P39" s="269">
        <v>4127</v>
      </c>
      <c r="Q39" s="270"/>
      <c r="R39" s="268"/>
      <c r="S39" s="267"/>
      <c r="T39" s="26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71">
        <v>651</v>
      </c>
      <c r="C40" s="272">
        <v>651</v>
      </c>
      <c r="D40" s="273">
        <v>710</v>
      </c>
      <c r="E40" s="274">
        <v>795</v>
      </c>
      <c r="F40" s="272">
        <v>865</v>
      </c>
      <c r="G40" s="273">
        <v>989</v>
      </c>
      <c r="H40" s="274">
        <v>1124</v>
      </c>
      <c r="I40" s="272">
        <v>1269</v>
      </c>
      <c r="J40" s="273">
        <v>1424</v>
      </c>
      <c r="K40" s="274">
        <v>1519</v>
      </c>
      <c r="L40" s="272">
        <v>1655</v>
      </c>
      <c r="M40" s="273">
        <v>1795</v>
      </c>
      <c r="N40" s="274">
        <v>1933</v>
      </c>
      <c r="O40" s="272">
        <v>2071</v>
      </c>
      <c r="P40" s="273">
        <v>2209</v>
      </c>
      <c r="Q40" s="274">
        <v>2347</v>
      </c>
      <c r="R40" s="272"/>
      <c r="S40" s="271"/>
      <c r="T40" s="272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67">
        <v>1254</v>
      </c>
      <c r="C41" s="268">
        <v>1254</v>
      </c>
      <c r="D41" s="269">
        <v>1406</v>
      </c>
      <c r="E41" s="270">
        <v>1587</v>
      </c>
      <c r="F41" s="268">
        <v>1742</v>
      </c>
      <c r="G41" s="269">
        <v>1982</v>
      </c>
      <c r="H41" s="270">
        <v>2210</v>
      </c>
      <c r="I41" s="268">
        <v>2499</v>
      </c>
      <c r="J41" s="269">
        <v>2775</v>
      </c>
      <c r="K41" s="270">
        <v>2940</v>
      </c>
      <c r="L41" s="268">
        <v>3216</v>
      </c>
      <c r="M41" s="269">
        <v>3480</v>
      </c>
      <c r="N41" s="270">
        <v>3748</v>
      </c>
      <c r="O41" s="268">
        <v>4016</v>
      </c>
      <c r="P41" s="269">
        <v>4283</v>
      </c>
      <c r="Q41" s="270">
        <v>4551</v>
      </c>
      <c r="R41" s="268"/>
      <c r="S41" s="267"/>
      <c r="T41" s="26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71">
        <v>682</v>
      </c>
      <c r="C42" s="272">
        <v>682</v>
      </c>
      <c r="D42" s="273">
        <v>746</v>
      </c>
      <c r="E42" s="274">
        <v>834</v>
      </c>
      <c r="F42" s="272">
        <v>921</v>
      </c>
      <c r="G42" s="273">
        <v>1039</v>
      </c>
      <c r="H42" s="274">
        <v>1178</v>
      </c>
      <c r="I42" s="272">
        <v>1331</v>
      </c>
      <c r="J42" s="273">
        <v>1493</v>
      </c>
      <c r="K42" s="274">
        <v>1590</v>
      </c>
      <c r="L42" s="272">
        <v>1755</v>
      </c>
      <c r="M42" s="273">
        <v>1901</v>
      </c>
      <c r="N42" s="274">
        <v>2047</v>
      </c>
      <c r="O42" s="272">
        <v>2193</v>
      </c>
      <c r="P42" s="273">
        <v>2339</v>
      </c>
      <c r="Q42" s="274">
        <v>2485</v>
      </c>
      <c r="R42" s="272">
        <v>2632</v>
      </c>
      <c r="S42" s="271"/>
      <c r="T42" s="272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75">
        <v>1319</v>
      </c>
      <c r="C43" s="276">
        <v>1319</v>
      </c>
      <c r="D43" s="277">
        <v>1482</v>
      </c>
      <c r="E43" s="278">
        <v>1671</v>
      </c>
      <c r="F43" s="276">
        <v>1849</v>
      </c>
      <c r="G43" s="277">
        <v>2089</v>
      </c>
      <c r="H43" s="278">
        <v>2351</v>
      </c>
      <c r="I43" s="276">
        <v>2627</v>
      </c>
      <c r="J43" s="277">
        <v>2857</v>
      </c>
      <c r="K43" s="278">
        <v>3089</v>
      </c>
      <c r="L43" s="276">
        <v>3399</v>
      </c>
      <c r="M43" s="277">
        <v>3685</v>
      </c>
      <c r="N43" s="278">
        <v>3968</v>
      </c>
      <c r="O43" s="276">
        <v>4252</v>
      </c>
      <c r="P43" s="277">
        <v>4535</v>
      </c>
      <c r="Q43" s="278">
        <v>4819</v>
      </c>
      <c r="R43" s="276">
        <v>5102</v>
      </c>
      <c r="S43" s="275"/>
      <c r="T43" s="276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79">
        <v>713</v>
      </c>
      <c r="C44" s="280">
        <v>713</v>
      </c>
      <c r="D44" s="281">
        <v>780</v>
      </c>
      <c r="E44" s="282">
        <v>871</v>
      </c>
      <c r="F44" s="280">
        <v>963</v>
      </c>
      <c r="G44" s="281">
        <v>1087</v>
      </c>
      <c r="H44" s="282">
        <v>1234</v>
      </c>
      <c r="I44" s="280">
        <v>1390</v>
      </c>
      <c r="J44" s="281">
        <v>1556</v>
      </c>
      <c r="K44" s="282">
        <v>1662</v>
      </c>
      <c r="L44" s="280">
        <v>1838</v>
      </c>
      <c r="M44" s="281">
        <v>1991</v>
      </c>
      <c r="N44" s="282">
        <v>2144</v>
      </c>
      <c r="O44" s="280">
        <v>2297</v>
      </c>
      <c r="P44" s="281">
        <v>2450</v>
      </c>
      <c r="Q44" s="282">
        <v>2603</v>
      </c>
      <c r="R44" s="280">
        <v>2757</v>
      </c>
      <c r="S44" s="279">
        <v>2910</v>
      </c>
      <c r="T44" s="280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67">
        <v>1383</v>
      </c>
      <c r="C45" s="268">
        <v>1383</v>
      </c>
      <c r="D45" s="269">
        <v>1555</v>
      </c>
      <c r="E45" s="270">
        <v>1750</v>
      </c>
      <c r="F45" s="268">
        <v>1941</v>
      </c>
      <c r="G45" s="269">
        <v>2192</v>
      </c>
      <c r="H45" s="270">
        <v>2471</v>
      </c>
      <c r="I45" s="268">
        <v>2753</v>
      </c>
      <c r="J45" s="269">
        <v>2993</v>
      </c>
      <c r="K45" s="270">
        <v>3236</v>
      </c>
      <c r="L45" s="268">
        <v>3573</v>
      </c>
      <c r="M45" s="269">
        <v>3874</v>
      </c>
      <c r="N45" s="270">
        <v>4172</v>
      </c>
      <c r="O45" s="268">
        <v>4471</v>
      </c>
      <c r="P45" s="269">
        <v>4769</v>
      </c>
      <c r="Q45" s="270">
        <v>5067</v>
      </c>
      <c r="R45" s="268">
        <v>5365</v>
      </c>
      <c r="S45" s="267">
        <v>5663</v>
      </c>
      <c r="T45" s="26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71">
        <v>730</v>
      </c>
      <c r="C46" s="272">
        <v>730</v>
      </c>
      <c r="D46" s="273">
        <v>822</v>
      </c>
      <c r="E46" s="274">
        <v>905</v>
      </c>
      <c r="F46" s="272">
        <v>1023</v>
      </c>
      <c r="G46" s="273">
        <v>1145</v>
      </c>
      <c r="H46" s="274">
        <v>1296</v>
      </c>
      <c r="I46" s="272">
        <v>1435</v>
      </c>
      <c r="J46" s="273">
        <v>1597</v>
      </c>
      <c r="K46" s="274">
        <v>1750</v>
      </c>
      <c r="L46" s="272">
        <v>1934</v>
      </c>
      <c r="M46" s="273">
        <v>2096</v>
      </c>
      <c r="N46" s="274">
        <v>2257</v>
      </c>
      <c r="O46" s="272">
        <v>2418</v>
      </c>
      <c r="P46" s="273">
        <v>2579</v>
      </c>
      <c r="Q46" s="274">
        <v>2740</v>
      </c>
      <c r="R46" s="272">
        <v>2902</v>
      </c>
      <c r="S46" s="271">
        <v>3063</v>
      </c>
      <c r="T46" s="272">
        <v>3224</v>
      </c>
      <c r="U46" s="257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67">
        <v>1418</v>
      </c>
      <c r="C47" s="268">
        <v>1418</v>
      </c>
      <c r="D47" s="269">
        <v>1634</v>
      </c>
      <c r="E47" s="270">
        <v>1829</v>
      </c>
      <c r="F47" s="268">
        <v>2051</v>
      </c>
      <c r="G47" s="269">
        <v>2310</v>
      </c>
      <c r="H47" s="270">
        <v>2595</v>
      </c>
      <c r="I47" s="268">
        <v>2871</v>
      </c>
      <c r="J47" s="269">
        <v>3106</v>
      </c>
      <c r="K47" s="270">
        <v>3407</v>
      </c>
      <c r="L47" s="268">
        <v>3715</v>
      </c>
      <c r="M47" s="269">
        <v>4030</v>
      </c>
      <c r="N47" s="270">
        <v>4340</v>
      </c>
      <c r="O47" s="268">
        <v>4650</v>
      </c>
      <c r="P47" s="269">
        <v>4960</v>
      </c>
      <c r="Q47" s="270">
        <v>5270</v>
      </c>
      <c r="R47" s="268">
        <v>5580</v>
      </c>
      <c r="S47" s="267">
        <v>5890</v>
      </c>
      <c r="T47" s="268">
        <v>6200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71">
        <v>760</v>
      </c>
      <c r="C48" s="272">
        <v>760</v>
      </c>
      <c r="D48" s="273">
        <v>857</v>
      </c>
      <c r="E48" s="274">
        <v>944</v>
      </c>
      <c r="F48" s="272">
        <v>1065</v>
      </c>
      <c r="G48" s="273">
        <v>1192</v>
      </c>
      <c r="H48" s="274">
        <v>1350</v>
      </c>
      <c r="I48" s="272">
        <v>1494</v>
      </c>
      <c r="J48" s="273">
        <v>1663</v>
      </c>
      <c r="K48" s="274">
        <v>1826</v>
      </c>
      <c r="L48" s="272">
        <v>2031</v>
      </c>
      <c r="M48" s="273">
        <v>2200</v>
      </c>
      <c r="N48" s="274">
        <v>2370</v>
      </c>
      <c r="O48" s="272">
        <v>2539</v>
      </c>
      <c r="P48" s="273">
        <v>2708</v>
      </c>
      <c r="Q48" s="274">
        <v>2877</v>
      </c>
      <c r="R48" s="272">
        <v>3047</v>
      </c>
      <c r="S48" s="271">
        <v>3216</v>
      </c>
      <c r="T48" s="272">
        <v>3385</v>
      </c>
      <c r="U48" s="257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75">
        <v>1480</v>
      </c>
      <c r="C49" s="276">
        <v>1480</v>
      </c>
      <c r="D49" s="277">
        <v>1690</v>
      </c>
      <c r="E49" s="278">
        <v>1913</v>
      </c>
      <c r="F49" s="276">
        <v>2127</v>
      </c>
      <c r="G49" s="277">
        <v>2410</v>
      </c>
      <c r="H49" s="278">
        <v>2713</v>
      </c>
      <c r="I49" s="276">
        <v>2998</v>
      </c>
      <c r="J49" s="277">
        <v>3241</v>
      </c>
      <c r="K49" s="278">
        <v>3565</v>
      </c>
      <c r="L49" s="276">
        <v>3898</v>
      </c>
      <c r="M49" s="277">
        <v>4232</v>
      </c>
      <c r="N49" s="278">
        <v>4557</v>
      </c>
      <c r="O49" s="276">
        <v>4883</v>
      </c>
      <c r="P49" s="277">
        <v>5208</v>
      </c>
      <c r="Q49" s="278">
        <v>5534</v>
      </c>
      <c r="R49" s="276">
        <v>5859</v>
      </c>
      <c r="S49" s="275">
        <v>6185</v>
      </c>
      <c r="T49" s="276">
        <v>6510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79">
        <v>792</v>
      </c>
      <c r="C50" s="280">
        <v>792</v>
      </c>
      <c r="D50" s="281">
        <v>893</v>
      </c>
      <c r="E50" s="282">
        <v>983</v>
      </c>
      <c r="F50" s="280">
        <v>1108</v>
      </c>
      <c r="G50" s="281">
        <v>1242</v>
      </c>
      <c r="H50" s="282">
        <v>1404</v>
      </c>
      <c r="I50" s="280">
        <v>1556</v>
      </c>
      <c r="J50" s="281">
        <v>1728</v>
      </c>
      <c r="K50" s="282">
        <v>1896</v>
      </c>
      <c r="L50" s="280">
        <v>2116</v>
      </c>
      <c r="M50" s="281">
        <v>2287</v>
      </c>
      <c r="N50" s="282">
        <v>2463</v>
      </c>
      <c r="O50" s="280">
        <v>2639</v>
      </c>
      <c r="P50" s="281">
        <v>2815</v>
      </c>
      <c r="Q50" s="282">
        <v>2991</v>
      </c>
      <c r="R50" s="280">
        <v>3167</v>
      </c>
      <c r="S50" s="279">
        <v>3343</v>
      </c>
      <c r="T50" s="280">
        <v>3519</v>
      </c>
      <c r="U50" s="257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67">
        <v>1547</v>
      </c>
      <c r="C51" s="268">
        <v>1547</v>
      </c>
      <c r="D51" s="269">
        <v>1745</v>
      </c>
      <c r="E51" s="270">
        <v>1996</v>
      </c>
      <c r="F51" s="268">
        <v>2234</v>
      </c>
      <c r="G51" s="269">
        <v>2517</v>
      </c>
      <c r="H51" s="270">
        <v>2829</v>
      </c>
      <c r="I51" s="268">
        <v>3129</v>
      </c>
      <c r="J51" s="269">
        <v>3381</v>
      </c>
      <c r="K51" s="270">
        <v>3712</v>
      </c>
      <c r="L51" s="268">
        <v>4063</v>
      </c>
      <c r="M51" s="269">
        <v>4398</v>
      </c>
      <c r="N51" s="270">
        <v>4736</v>
      </c>
      <c r="O51" s="268">
        <v>5074</v>
      </c>
      <c r="P51" s="269">
        <v>5412</v>
      </c>
      <c r="Q51" s="270">
        <v>5751</v>
      </c>
      <c r="R51" s="268">
        <v>6089</v>
      </c>
      <c r="S51" s="267">
        <v>6427</v>
      </c>
      <c r="T51" s="268">
        <v>6765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71">
        <v>820</v>
      </c>
      <c r="C52" s="272">
        <v>820</v>
      </c>
      <c r="D52" s="273">
        <v>927</v>
      </c>
      <c r="E52" s="274">
        <v>1021</v>
      </c>
      <c r="F52" s="272">
        <v>1152</v>
      </c>
      <c r="G52" s="273">
        <v>1288</v>
      </c>
      <c r="H52" s="274">
        <v>1459</v>
      </c>
      <c r="I52" s="272">
        <v>1615</v>
      </c>
      <c r="J52" s="273">
        <v>1795</v>
      </c>
      <c r="K52" s="274">
        <v>1965</v>
      </c>
      <c r="L52" s="272">
        <v>2192</v>
      </c>
      <c r="M52" s="273">
        <v>2373</v>
      </c>
      <c r="N52" s="274">
        <v>2555</v>
      </c>
      <c r="O52" s="272">
        <v>2738</v>
      </c>
      <c r="P52" s="273">
        <v>2920</v>
      </c>
      <c r="Q52" s="274">
        <v>3103</v>
      </c>
      <c r="R52" s="272">
        <v>3286</v>
      </c>
      <c r="S52" s="271">
        <v>3468</v>
      </c>
      <c r="T52" s="272">
        <v>3651</v>
      </c>
      <c r="U52" s="257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67">
        <v>1606</v>
      </c>
      <c r="C53" s="268">
        <v>1606</v>
      </c>
      <c r="D53" s="269">
        <v>1818</v>
      </c>
      <c r="E53" s="270">
        <v>2065</v>
      </c>
      <c r="F53" s="268">
        <v>2328</v>
      </c>
      <c r="G53" s="269">
        <v>2618</v>
      </c>
      <c r="H53" s="270">
        <v>2947</v>
      </c>
      <c r="I53" s="268">
        <v>3257</v>
      </c>
      <c r="J53" s="269">
        <v>3520</v>
      </c>
      <c r="K53" s="270">
        <v>3858</v>
      </c>
      <c r="L53" s="268">
        <v>4219</v>
      </c>
      <c r="M53" s="269">
        <v>4560</v>
      </c>
      <c r="N53" s="270">
        <v>4911</v>
      </c>
      <c r="O53" s="268">
        <v>5262</v>
      </c>
      <c r="P53" s="269">
        <v>5613</v>
      </c>
      <c r="Q53" s="270">
        <v>5964</v>
      </c>
      <c r="R53" s="268">
        <v>6314</v>
      </c>
      <c r="S53" s="267">
        <v>6665</v>
      </c>
      <c r="T53" s="268">
        <v>7016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71">
        <v>853</v>
      </c>
      <c r="C54" s="272">
        <v>853</v>
      </c>
      <c r="D54" s="273">
        <v>963</v>
      </c>
      <c r="E54" s="274">
        <v>1060</v>
      </c>
      <c r="F54" s="272">
        <v>1194</v>
      </c>
      <c r="G54" s="273">
        <v>1352</v>
      </c>
      <c r="H54" s="274">
        <v>1513</v>
      </c>
      <c r="I54" s="272">
        <v>1700</v>
      </c>
      <c r="J54" s="273">
        <v>1889</v>
      </c>
      <c r="K54" s="274">
        <v>2079</v>
      </c>
      <c r="L54" s="272">
        <v>2272</v>
      </c>
      <c r="M54" s="273">
        <v>2457</v>
      </c>
      <c r="N54" s="274">
        <v>2646</v>
      </c>
      <c r="O54" s="272">
        <v>2835</v>
      </c>
      <c r="P54" s="273">
        <v>3024</v>
      </c>
      <c r="Q54" s="274">
        <v>3213</v>
      </c>
      <c r="R54" s="272">
        <v>3402</v>
      </c>
      <c r="S54" s="271">
        <v>3591</v>
      </c>
      <c r="T54" s="272">
        <v>3780</v>
      </c>
      <c r="U54" s="257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75">
        <v>1672</v>
      </c>
      <c r="C55" s="276">
        <v>1672</v>
      </c>
      <c r="D55" s="277">
        <v>1893</v>
      </c>
      <c r="E55" s="278">
        <v>2120</v>
      </c>
      <c r="F55" s="276">
        <v>2387</v>
      </c>
      <c r="G55" s="277">
        <v>2703</v>
      </c>
      <c r="H55" s="278">
        <v>3026</v>
      </c>
      <c r="I55" s="276">
        <v>3401</v>
      </c>
      <c r="J55" s="277">
        <v>3687</v>
      </c>
      <c r="K55" s="278">
        <v>4049</v>
      </c>
      <c r="L55" s="276">
        <v>4383</v>
      </c>
      <c r="M55" s="277">
        <v>4739</v>
      </c>
      <c r="N55" s="278">
        <v>5104</v>
      </c>
      <c r="O55" s="276">
        <v>5468</v>
      </c>
      <c r="P55" s="277">
        <v>5833</v>
      </c>
      <c r="Q55" s="278">
        <v>6198</v>
      </c>
      <c r="R55" s="276">
        <v>6562</v>
      </c>
      <c r="S55" s="275">
        <v>6927</v>
      </c>
      <c r="T55" s="276">
        <v>7291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79">
        <v>853</v>
      </c>
      <c r="C56" s="280">
        <v>888</v>
      </c>
      <c r="D56" s="281">
        <v>1004</v>
      </c>
      <c r="E56" s="282">
        <v>1108</v>
      </c>
      <c r="F56" s="280">
        <v>1246</v>
      </c>
      <c r="G56" s="281">
        <v>1411</v>
      </c>
      <c r="H56" s="282">
        <v>1575</v>
      </c>
      <c r="I56" s="280">
        <v>1772</v>
      </c>
      <c r="J56" s="281">
        <v>1969</v>
      </c>
      <c r="K56" s="282">
        <v>2165</v>
      </c>
      <c r="L56" s="280">
        <v>2362</v>
      </c>
      <c r="M56" s="281">
        <v>2559</v>
      </c>
      <c r="N56" s="282">
        <v>2756</v>
      </c>
      <c r="O56" s="280">
        <v>2953</v>
      </c>
      <c r="P56" s="281">
        <v>3150</v>
      </c>
      <c r="Q56" s="282">
        <v>3346</v>
      </c>
      <c r="R56" s="280">
        <v>3543</v>
      </c>
      <c r="S56" s="279">
        <v>3740</v>
      </c>
      <c r="T56" s="280">
        <v>3937</v>
      </c>
      <c r="U56" s="257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67">
        <v>1674</v>
      </c>
      <c r="C57" s="268">
        <v>1744</v>
      </c>
      <c r="D57" s="269">
        <v>1972</v>
      </c>
      <c r="E57" s="270">
        <v>2217</v>
      </c>
      <c r="F57" s="268">
        <v>2492</v>
      </c>
      <c r="G57" s="269">
        <v>2821</v>
      </c>
      <c r="H57" s="270">
        <v>3150</v>
      </c>
      <c r="I57" s="268">
        <v>3543</v>
      </c>
      <c r="J57" s="269">
        <v>3844</v>
      </c>
      <c r="K57" s="270">
        <v>4211</v>
      </c>
      <c r="L57" s="268">
        <v>4557</v>
      </c>
      <c r="M57" s="269">
        <v>4937</v>
      </c>
      <c r="N57" s="270">
        <v>5317</v>
      </c>
      <c r="O57" s="268">
        <v>5696</v>
      </c>
      <c r="P57" s="269">
        <v>6076</v>
      </c>
      <c r="Q57" s="270">
        <v>6456</v>
      </c>
      <c r="R57" s="268">
        <v>6836</v>
      </c>
      <c r="S57" s="267">
        <v>7215</v>
      </c>
      <c r="T57" s="268">
        <v>7595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1" t="s">
        <v>131</v>
      </c>
      <c r="B58" s="271">
        <v>887</v>
      </c>
      <c r="C58" s="272">
        <v>924</v>
      </c>
      <c r="D58" s="273">
        <v>1045</v>
      </c>
      <c r="E58" s="274">
        <v>1153</v>
      </c>
      <c r="F58" s="272">
        <v>1296</v>
      </c>
      <c r="G58" s="273">
        <v>1467</v>
      </c>
      <c r="H58" s="274">
        <v>1638</v>
      </c>
      <c r="I58" s="272">
        <v>1843</v>
      </c>
      <c r="J58" s="273">
        <v>2047</v>
      </c>
      <c r="K58" s="274">
        <v>2252</v>
      </c>
      <c r="L58" s="272">
        <v>2457</v>
      </c>
      <c r="M58" s="273">
        <v>2661</v>
      </c>
      <c r="N58" s="274">
        <v>2866</v>
      </c>
      <c r="O58" s="272">
        <v>3071</v>
      </c>
      <c r="P58" s="273">
        <v>3276</v>
      </c>
      <c r="Q58" s="274">
        <v>3480</v>
      </c>
      <c r="R58" s="272">
        <v>3685</v>
      </c>
      <c r="S58" s="271">
        <v>3890</v>
      </c>
      <c r="T58" s="272">
        <v>4094</v>
      </c>
      <c r="U58" s="257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67">
        <v>1741</v>
      </c>
      <c r="C59" s="268">
        <v>1814</v>
      </c>
      <c r="D59" s="269">
        <v>2050</v>
      </c>
      <c r="E59" s="270">
        <v>2305</v>
      </c>
      <c r="F59" s="268">
        <v>2592</v>
      </c>
      <c r="G59" s="269">
        <v>2934</v>
      </c>
      <c r="H59" s="270">
        <v>3276</v>
      </c>
      <c r="I59" s="268">
        <v>3685</v>
      </c>
      <c r="J59" s="269">
        <v>3998</v>
      </c>
      <c r="K59" s="270">
        <v>4380</v>
      </c>
      <c r="L59" s="268">
        <v>4739</v>
      </c>
      <c r="M59" s="269">
        <v>5134</v>
      </c>
      <c r="N59" s="270">
        <v>5529</v>
      </c>
      <c r="O59" s="268">
        <v>5924</v>
      </c>
      <c r="P59" s="269">
        <v>6319</v>
      </c>
      <c r="Q59" s="270">
        <v>6714</v>
      </c>
      <c r="R59" s="268">
        <v>7109</v>
      </c>
      <c r="S59" s="267">
        <v>7504</v>
      </c>
      <c r="T59" s="268">
        <v>7899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71">
        <v>921</v>
      </c>
      <c r="C60" s="272">
        <v>959</v>
      </c>
      <c r="D60" s="273">
        <v>1085</v>
      </c>
      <c r="E60" s="274">
        <v>1197</v>
      </c>
      <c r="F60" s="272">
        <v>1346</v>
      </c>
      <c r="G60" s="273">
        <v>1523</v>
      </c>
      <c r="H60" s="274">
        <v>1701</v>
      </c>
      <c r="I60" s="272">
        <v>1913</v>
      </c>
      <c r="J60" s="273">
        <v>2126</v>
      </c>
      <c r="K60" s="274">
        <v>2339</v>
      </c>
      <c r="L60" s="272">
        <v>2551</v>
      </c>
      <c r="M60" s="273">
        <v>2764</v>
      </c>
      <c r="N60" s="274">
        <v>2976</v>
      </c>
      <c r="O60" s="272">
        <v>3189</v>
      </c>
      <c r="P60" s="273">
        <v>3402</v>
      </c>
      <c r="Q60" s="274">
        <v>3614</v>
      </c>
      <c r="R60" s="272">
        <v>3827</v>
      </c>
      <c r="S60" s="271">
        <v>4039</v>
      </c>
      <c r="T60" s="272">
        <v>4252</v>
      </c>
      <c r="U60" s="257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75">
        <v>1808</v>
      </c>
      <c r="C61" s="276">
        <v>1883</v>
      </c>
      <c r="D61" s="277">
        <v>2129</v>
      </c>
      <c r="E61" s="278">
        <v>2394</v>
      </c>
      <c r="F61" s="276">
        <v>2692</v>
      </c>
      <c r="G61" s="277">
        <v>3047</v>
      </c>
      <c r="H61" s="278">
        <v>3402</v>
      </c>
      <c r="I61" s="276">
        <v>3827</v>
      </c>
      <c r="J61" s="277">
        <v>4152</v>
      </c>
      <c r="K61" s="278">
        <v>4548</v>
      </c>
      <c r="L61" s="276">
        <v>4922</v>
      </c>
      <c r="M61" s="277">
        <v>5332</v>
      </c>
      <c r="N61" s="278">
        <v>5742</v>
      </c>
      <c r="O61" s="276">
        <v>6152</v>
      </c>
      <c r="P61" s="277">
        <v>6562</v>
      </c>
      <c r="Q61" s="278">
        <v>6972</v>
      </c>
      <c r="R61" s="276">
        <v>7382</v>
      </c>
      <c r="S61" s="275">
        <v>7792</v>
      </c>
      <c r="T61" s="276">
        <v>8203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79">
        <v>955</v>
      </c>
      <c r="C62" s="280">
        <v>995</v>
      </c>
      <c r="D62" s="281">
        <v>1125</v>
      </c>
      <c r="E62" s="282">
        <v>1241</v>
      </c>
      <c r="F62" s="280">
        <v>1396</v>
      </c>
      <c r="G62" s="281">
        <v>1580</v>
      </c>
      <c r="H62" s="282">
        <v>1764</v>
      </c>
      <c r="I62" s="280">
        <v>1984</v>
      </c>
      <c r="J62" s="281">
        <v>2205</v>
      </c>
      <c r="K62" s="282">
        <v>2425</v>
      </c>
      <c r="L62" s="280">
        <v>2646</v>
      </c>
      <c r="M62" s="281">
        <v>2866</v>
      </c>
      <c r="N62" s="282">
        <v>3087</v>
      </c>
      <c r="O62" s="280">
        <v>3307</v>
      </c>
      <c r="P62" s="281">
        <v>3528</v>
      </c>
      <c r="Q62" s="282">
        <v>3748</v>
      </c>
      <c r="R62" s="280">
        <v>3968</v>
      </c>
      <c r="S62" s="279">
        <v>4189</v>
      </c>
      <c r="T62" s="280">
        <v>4409</v>
      </c>
      <c r="U62" s="257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67">
        <v>1875</v>
      </c>
      <c r="C63" s="268">
        <v>1953</v>
      </c>
      <c r="D63" s="269">
        <v>2208</v>
      </c>
      <c r="E63" s="270">
        <v>2482</v>
      </c>
      <c r="F63" s="268">
        <v>2791</v>
      </c>
      <c r="G63" s="269">
        <v>3160</v>
      </c>
      <c r="H63" s="270">
        <v>3528</v>
      </c>
      <c r="I63" s="268">
        <v>3968</v>
      </c>
      <c r="J63" s="269">
        <v>4305</v>
      </c>
      <c r="K63" s="270">
        <v>4717</v>
      </c>
      <c r="L63" s="268">
        <v>5104</v>
      </c>
      <c r="M63" s="269">
        <v>5529</v>
      </c>
      <c r="N63" s="270">
        <v>5954</v>
      </c>
      <c r="O63" s="268">
        <v>6380</v>
      </c>
      <c r="P63" s="269">
        <v>6805</v>
      </c>
      <c r="Q63" s="270">
        <v>7230</v>
      </c>
      <c r="R63" s="268">
        <v>7656</v>
      </c>
      <c r="S63" s="267">
        <v>8081</v>
      </c>
      <c r="T63" s="268">
        <v>8506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71">
        <v>989</v>
      </c>
      <c r="C64" s="272">
        <v>1030</v>
      </c>
      <c r="D64" s="273">
        <v>1165</v>
      </c>
      <c r="E64" s="274">
        <v>1286</v>
      </c>
      <c r="F64" s="272">
        <v>1446</v>
      </c>
      <c r="G64" s="273">
        <v>1636</v>
      </c>
      <c r="H64" s="274">
        <v>1827</v>
      </c>
      <c r="I64" s="272">
        <v>2055</v>
      </c>
      <c r="J64" s="273">
        <v>2283</v>
      </c>
      <c r="K64" s="274">
        <v>2512</v>
      </c>
      <c r="L64" s="272">
        <v>2740</v>
      </c>
      <c r="M64" s="273">
        <v>2968</v>
      </c>
      <c r="N64" s="274">
        <v>3197</v>
      </c>
      <c r="O64" s="272">
        <v>3425</v>
      </c>
      <c r="P64" s="273">
        <v>3654</v>
      </c>
      <c r="Q64" s="274">
        <v>3882</v>
      </c>
      <c r="R64" s="272">
        <v>4110</v>
      </c>
      <c r="S64" s="271">
        <v>4339</v>
      </c>
      <c r="T64" s="272">
        <v>4567</v>
      </c>
      <c r="U64" s="257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67">
        <v>1942</v>
      </c>
      <c r="C65" s="268">
        <v>2023</v>
      </c>
      <c r="D65" s="269">
        <v>2287</v>
      </c>
      <c r="E65" s="270">
        <v>2571</v>
      </c>
      <c r="F65" s="268">
        <v>2891</v>
      </c>
      <c r="G65" s="269">
        <v>3272</v>
      </c>
      <c r="H65" s="270">
        <v>3654</v>
      </c>
      <c r="I65" s="268">
        <v>4110</v>
      </c>
      <c r="J65" s="269">
        <v>4459</v>
      </c>
      <c r="K65" s="270">
        <v>4885</v>
      </c>
      <c r="L65" s="268">
        <v>5286</v>
      </c>
      <c r="M65" s="269">
        <v>5727</v>
      </c>
      <c r="N65" s="270">
        <v>6167</v>
      </c>
      <c r="O65" s="268">
        <v>6608</v>
      </c>
      <c r="P65" s="269">
        <v>7048</v>
      </c>
      <c r="Q65" s="270">
        <v>7489</v>
      </c>
      <c r="R65" s="268">
        <v>7929</v>
      </c>
      <c r="S65" s="267">
        <v>8370</v>
      </c>
      <c r="T65" s="268">
        <v>8810</v>
      </c>
    </row>
    <row r="66" spans="1:42" x14ac:dyDescent="0.15">
      <c r="A66" s="231" t="s">
        <v>135</v>
      </c>
      <c r="B66" s="271">
        <v>1023</v>
      </c>
      <c r="C66" s="272">
        <v>1066</v>
      </c>
      <c r="D66" s="273">
        <v>1205</v>
      </c>
      <c r="E66" s="274">
        <v>1330</v>
      </c>
      <c r="F66" s="272">
        <v>1495</v>
      </c>
      <c r="G66" s="273">
        <v>1693</v>
      </c>
      <c r="H66" s="274">
        <v>1890</v>
      </c>
      <c r="I66" s="272">
        <v>2126</v>
      </c>
      <c r="J66" s="273">
        <v>2362</v>
      </c>
      <c r="K66" s="274">
        <v>2598</v>
      </c>
      <c r="L66" s="272">
        <v>2835</v>
      </c>
      <c r="M66" s="273">
        <v>3071</v>
      </c>
      <c r="N66" s="274">
        <v>3307</v>
      </c>
      <c r="O66" s="272">
        <v>3543</v>
      </c>
      <c r="P66" s="273">
        <v>3780</v>
      </c>
      <c r="Q66" s="274">
        <v>4016</v>
      </c>
      <c r="R66" s="272">
        <v>4252</v>
      </c>
      <c r="S66" s="271">
        <v>4488</v>
      </c>
      <c r="T66" s="272">
        <v>4724</v>
      </c>
      <c r="U66" s="257"/>
    </row>
    <row r="67" spans="1:42" x14ac:dyDescent="0.15">
      <c r="A67" s="233">
        <v>1500</v>
      </c>
      <c r="B67" s="275">
        <v>2009</v>
      </c>
      <c r="C67" s="276">
        <v>2093</v>
      </c>
      <c r="D67" s="277">
        <v>2366</v>
      </c>
      <c r="E67" s="278">
        <v>2660</v>
      </c>
      <c r="F67" s="276">
        <v>2991</v>
      </c>
      <c r="G67" s="277">
        <v>3385</v>
      </c>
      <c r="H67" s="278">
        <v>3780</v>
      </c>
      <c r="I67" s="276">
        <v>4252</v>
      </c>
      <c r="J67" s="277">
        <v>4613</v>
      </c>
      <c r="K67" s="278">
        <v>5054</v>
      </c>
      <c r="L67" s="276">
        <v>5468</v>
      </c>
      <c r="M67" s="277">
        <v>5924</v>
      </c>
      <c r="N67" s="278">
        <v>6380</v>
      </c>
      <c r="O67" s="276">
        <v>6836</v>
      </c>
      <c r="P67" s="277">
        <v>7291</v>
      </c>
      <c r="Q67" s="278">
        <v>7747</v>
      </c>
      <c r="R67" s="276">
        <v>8203</v>
      </c>
      <c r="S67" s="275">
        <v>8658</v>
      </c>
      <c r="T67" s="276">
        <v>9114</v>
      </c>
    </row>
    <row r="68" spans="1:42" x14ac:dyDescent="0.15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</row>
    <row r="69" spans="1:42" x14ac:dyDescent="0.15">
      <c r="A69" s="194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 t="shared" ref="B76:B107" si="0">ROUND(W76*$T$76,0)</f>
        <v>214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1.55</v>
      </c>
      <c r="U76" s="188"/>
      <c r="V76" s="203">
        <v>4</v>
      </c>
      <c r="W76" s="207">
        <v>138</v>
      </c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 t="shared" si="0"/>
        <v>428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>
        <f>W76+B147</f>
        <v>276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214</v>
      </c>
      <c r="C78" s="212">
        <f t="shared" ref="C78:C109" si="1">ROUND(X78*$T$76,0)</f>
        <v>214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>
        <v>138</v>
      </c>
      <c r="X78" s="214">
        <v>138</v>
      </c>
      <c r="Y78" s="214"/>
      <c r="Z78" s="214"/>
      <c r="AA78" s="214"/>
      <c r="AB78" s="214"/>
      <c r="AC78" s="214"/>
      <c r="AD78" s="214"/>
      <c r="AE78" s="214"/>
      <c r="AF78" s="214"/>
      <c r="AG78" s="214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428</v>
      </c>
      <c r="C79" s="209">
        <f t="shared" si="1"/>
        <v>428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W78+B149</f>
        <v>276</v>
      </c>
      <c r="X79" s="214">
        <f>X78+C149</f>
        <v>276</v>
      </c>
      <c r="Y79" s="214"/>
      <c r="Z79" s="214"/>
      <c r="AA79" s="214"/>
      <c r="AB79" s="214"/>
      <c r="AC79" s="214"/>
      <c r="AD79" s="214"/>
      <c r="AE79" s="214"/>
      <c r="AF79" s="214"/>
      <c r="AG79" s="214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246</v>
      </c>
      <c r="C80" s="212">
        <f t="shared" si="1"/>
        <v>246</v>
      </c>
      <c r="D80" s="212">
        <f t="shared" ref="D80:D111" si="2">ROUND(Y80*$T$76,0)</f>
        <v>262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>
        <v>159</v>
      </c>
      <c r="X80" s="214">
        <v>159</v>
      </c>
      <c r="Y80" s="214">
        <v>169</v>
      </c>
      <c r="Z80" s="214"/>
      <c r="AA80" s="214"/>
      <c r="AB80" s="214"/>
      <c r="AC80" s="214"/>
      <c r="AD80" s="214"/>
      <c r="AE80" s="214"/>
      <c r="AF80" s="214"/>
      <c r="AG80" s="214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490</v>
      </c>
      <c r="C81" s="209">
        <f t="shared" si="1"/>
        <v>490</v>
      </c>
      <c r="D81" s="209">
        <f t="shared" si="2"/>
        <v>522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W80+B151</f>
        <v>316</v>
      </c>
      <c r="X81" s="214">
        <f>X80+C151</f>
        <v>316</v>
      </c>
      <c r="Y81" s="214">
        <f>Y80+D151</f>
        <v>337</v>
      </c>
      <c r="Z81" s="214"/>
      <c r="AA81" s="214"/>
      <c r="AB81" s="214"/>
      <c r="AC81" s="214"/>
      <c r="AD81" s="214"/>
      <c r="AE81" s="214"/>
      <c r="AF81" s="214"/>
      <c r="AG81" s="214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271</v>
      </c>
      <c r="C82" s="212">
        <f t="shared" si="1"/>
        <v>271</v>
      </c>
      <c r="D82" s="212">
        <f t="shared" si="2"/>
        <v>308</v>
      </c>
      <c r="E82" s="212">
        <f t="shared" ref="E82:E113" si="3">ROUND(Z82*$T$76,0)</f>
        <v>319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>
        <v>175</v>
      </c>
      <c r="X82" s="214">
        <v>175</v>
      </c>
      <c r="Y82" s="214">
        <v>199</v>
      </c>
      <c r="Z82" s="214">
        <v>206</v>
      </c>
      <c r="AA82" s="214"/>
      <c r="AB82" s="214"/>
      <c r="AC82" s="214"/>
      <c r="AD82" s="214"/>
      <c r="AE82" s="214"/>
      <c r="AF82" s="214"/>
      <c r="AG82" s="214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543</v>
      </c>
      <c r="C83" s="209">
        <f t="shared" si="1"/>
        <v>543</v>
      </c>
      <c r="D83" s="209">
        <f t="shared" si="2"/>
        <v>594</v>
      </c>
      <c r="E83" s="209">
        <f t="shared" si="3"/>
        <v>625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W82+B153</f>
        <v>350</v>
      </c>
      <c r="X83" s="214">
        <f>X82+C153</f>
        <v>350</v>
      </c>
      <c r="Y83" s="214">
        <f>Y82+D153</f>
        <v>383</v>
      </c>
      <c r="Z83" s="214">
        <f>Z82+E153</f>
        <v>403</v>
      </c>
      <c r="AA83" s="214"/>
      <c r="AB83" s="214"/>
      <c r="AC83" s="214"/>
      <c r="AD83" s="214"/>
      <c r="AE83" s="214"/>
      <c r="AF83" s="214"/>
      <c r="AG83" s="214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301</v>
      </c>
      <c r="C84" s="212">
        <f t="shared" si="1"/>
        <v>301</v>
      </c>
      <c r="D84" s="212">
        <f t="shared" si="2"/>
        <v>339</v>
      </c>
      <c r="E84" s="212">
        <f t="shared" si="3"/>
        <v>361</v>
      </c>
      <c r="F84" s="212">
        <f t="shared" ref="F84:F115" si="4">ROUND(AA84*$T$76,0)</f>
        <v>388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>
        <v>194</v>
      </c>
      <c r="X84" s="214">
        <v>194</v>
      </c>
      <c r="Y84" s="214">
        <v>219</v>
      </c>
      <c r="Z84" s="214">
        <v>233</v>
      </c>
      <c r="AA84" s="214">
        <v>250</v>
      </c>
      <c r="AB84" s="214"/>
      <c r="AC84" s="214"/>
      <c r="AD84" s="214"/>
      <c r="AE84" s="214"/>
      <c r="AF84" s="214"/>
      <c r="AG84" s="214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595</v>
      </c>
      <c r="C85" s="216">
        <f t="shared" si="1"/>
        <v>595</v>
      </c>
      <c r="D85" s="216">
        <f t="shared" si="2"/>
        <v>668</v>
      </c>
      <c r="E85" s="216">
        <f t="shared" si="3"/>
        <v>704</v>
      </c>
      <c r="F85" s="216">
        <f t="shared" si="4"/>
        <v>758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W84+B155</f>
        <v>384</v>
      </c>
      <c r="X85" s="214">
        <f>X84+C155</f>
        <v>384</v>
      </c>
      <c r="Y85" s="214">
        <f>Y84+D155</f>
        <v>431</v>
      </c>
      <c r="Z85" s="214">
        <f>Z84+E155</f>
        <v>454</v>
      </c>
      <c r="AA85" s="214">
        <f>AA84+F155</f>
        <v>489</v>
      </c>
      <c r="AB85" s="214"/>
      <c r="AC85" s="214"/>
      <c r="AD85" s="214"/>
      <c r="AE85" s="214"/>
      <c r="AF85" s="214"/>
      <c r="AG85" s="214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338</v>
      </c>
      <c r="C86" s="205">
        <f t="shared" si="1"/>
        <v>338</v>
      </c>
      <c r="D86" s="205">
        <f t="shared" si="2"/>
        <v>381</v>
      </c>
      <c r="E86" s="205">
        <f t="shared" si="3"/>
        <v>405</v>
      </c>
      <c r="F86" s="205">
        <f t="shared" si="4"/>
        <v>434</v>
      </c>
      <c r="G86" s="205">
        <f t="shared" ref="G86:G133" si="5">ROUND(AB86*$T$76,0)</f>
        <v>498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>
        <v>218</v>
      </c>
      <c r="X86" s="214">
        <v>218</v>
      </c>
      <c r="Y86" s="214">
        <v>246</v>
      </c>
      <c r="Z86" s="214">
        <v>261</v>
      </c>
      <c r="AA86" s="214">
        <v>280</v>
      </c>
      <c r="AB86" s="214">
        <v>321</v>
      </c>
      <c r="AC86" s="214"/>
      <c r="AD86" s="214"/>
      <c r="AE86" s="214"/>
      <c r="AF86" s="214"/>
      <c r="AG86" s="214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660</v>
      </c>
      <c r="C87" s="209">
        <f t="shared" si="1"/>
        <v>660</v>
      </c>
      <c r="D87" s="209">
        <f t="shared" si="2"/>
        <v>747</v>
      </c>
      <c r="E87" s="209">
        <f t="shared" si="3"/>
        <v>792</v>
      </c>
      <c r="F87" s="209">
        <f t="shared" si="4"/>
        <v>854</v>
      </c>
      <c r="G87" s="209">
        <f t="shared" si="5"/>
        <v>946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 t="shared" ref="W87:AB87" si="6">W86+B157</f>
        <v>426</v>
      </c>
      <c r="X87" s="214">
        <f t="shared" si="6"/>
        <v>426</v>
      </c>
      <c r="Y87" s="214">
        <f t="shared" si="6"/>
        <v>482</v>
      </c>
      <c r="Z87" s="214">
        <f t="shared" si="6"/>
        <v>511</v>
      </c>
      <c r="AA87" s="214">
        <f t="shared" si="6"/>
        <v>551</v>
      </c>
      <c r="AB87" s="214">
        <f t="shared" si="6"/>
        <v>610</v>
      </c>
      <c r="AC87" s="214"/>
      <c r="AD87" s="214"/>
      <c r="AE87" s="214"/>
      <c r="AF87" s="214"/>
      <c r="AG87" s="214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372</v>
      </c>
      <c r="C88" s="212">
        <f t="shared" si="1"/>
        <v>372</v>
      </c>
      <c r="D88" s="212">
        <f t="shared" si="2"/>
        <v>401</v>
      </c>
      <c r="E88" s="212">
        <f t="shared" si="3"/>
        <v>446</v>
      </c>
      <c r="F88" s="212">
        <f t="shared" si="4"/>
        <v>479</v>
      </c>
      <c r="G88" s="212">
        <f t="shared" si="5"/>
        <v>549</v>
      </c>
      <c r="H88" s="212">
        <f t="shared" ref="H88:H133" si="7">ROUND(AC88*$T$76,0)</f>
        <v>625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>
        <v>240</v>
      </c>
      <c r="X88" s="214">
        <v>240</v>
      </c>
      <c r="Y88" s="214">
        <v>259</v>
      </c>
      <c r="Z88" s="214">
        <v>288</v>
      </c>
      <c r="AA88" s="214">
        <v>309</v>
      </c>
      <c r="AB88" s="214">
        <v>354</v>
      </c>
      <c r="AC88" s="214">
        <v>403</v>
      </c>
      <c r="AD88" s="214"/>
      <c r="AE88" s="214"/>
      <c r="AF88" s="214"/>
      <c r="AG88" s="214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727</v>
      </c>
      <c r="C89" s="209">
        <f t="shared" si="1"/>
        <v>727</v>
      </c>
      <c r="D89" s="209">
        <f t="shared" si="2"/>
        <v>794</v>
      </c>
      <c r="E89" s="209">
        <f t="shared" si="3"/>
        <v>880</v>
      </c>
      <c r="F89" s="209">
        <f t="shared" si="4"/>
        <v>949</v>
      </c>
      <c r="G89" s="209">
        <f t="shared" si="5"/>
        <v>1040</v>
      </c>
      <c r="H89" s="209">
        <f t="shared" si="7"/>
        <v>1189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 t="shared" ref="W89:AC89" si="8">W88+B159</f>
        <v>469</v>
      </c>
      <c r="X89" s="214">
        <f t="shared" si="8"/>
        <v>469</v>
      </c>
      <c r="Y89" s="214">
        <f t="shared" si="8"/>
        <v>512</v>
      </c>
      <c r="Z89" s="214">
        <f t="shared" si="8"/>
        <v>568</v>
      </c>
      <c r="AA89" s="214">
        <f t="shared" si="8"/>
        <v>612</v>
      </c>
      <c r="AB89" s="214">
        <f t="shared" si="8"/>
        <v>671</v>
      </c>
      <c r="AC89" s="214">
        <f t="shared" si="8"/>
        <v>767</v>
      </c>
      <c r="AD89" s="214"/>
      <c r="AE89" s="214"/>
      <c r="AF89" s="214"/>
      <c r="AG89" s="214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406</v>
      </c>
      <c r="C90" s="212">
        <f t="shared" si="1"/>
        <v>406</v>
      </c>
      <c r="D90" s="212">
        <f t="shared" si="2"/>
        <v>440</v>
      </c>
      <c r="E90" s="212">
        <f t="shared" si="3"/>
        <v>490</v>
      </c>
      <c r="F90" s="212">
        <f t="shared" si="4"/>
        <v>529</v>
      </c>
      <c r="G90" s="212">
        <f t="shared" si="5"/>
        <v>603</v>
      </c>
      <c r="H90" s="212">
        <f t="shared" si="7"/>
        <v>684</v>
      </c>
      <c r="I90" s="212">
        <f t="shared" ref="I90:I133" si="9">ROUND(AD90*$T$76,0)</f>
        <v>773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>
        <v>262</v>
      </c>
      <c r="X90" s="214">
        <v>262</v>
      </c>
      <c r="Y90" s="214">
        <v>284</v>
      </c>
      <c r="Z90" s="214">
        <v>316</v>
      </c>
      <c r="AA90" s="214">
        <v>341</v>
      </c>
      <c r="AB90" s="214">
        <v>389</v>
      </c>
      <c r="AC90" s="214">
        <v>441</v>
      </c>
      <c r="AD90" s="214">
        <v>499</v>
      </c>
      <c r="AE90" s="214"/>
      <c r="AF90" s="214"/>
      <c r="AG90" s="214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si="0"/>
        <v>792</v>
      </c>
      <c r="C91" s="209">
        <f t="shared" si="1"/>
        <v>792</v>
      </c>
      <c r="D91" s="209">
        <f t="shared" si="2"/>
        <v>865</v>
      </c>
      <c r="E91" s="209">
        <f t="shared" si="3"/>
        <v>949</v>
      </c>
      <c r="F91" s="209">
        <f t="shared" si="4"/>
        <v>1048</v>
      </c>
      <c r="G91" s="209">
        <f t="shared" si="5"/>
        <v>1139</v>
      </c>
      <c r="H91" s="209">
        <f t="shared" si="7"/>
        <v>1311</v>
      </c>
      <c r="I91" s="209">
        <f t="shared" si="9"/>
        <v>1471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 t="shared" ref="W91:AD91" si="10">W90+B161</f>
        <v>511</v>
      </c>
      <c r="X91" s="214">
        <f t="shared" si="10"/>
        <v>511</v>
      </c>
      <c r="Y91" s="214">
        <f t="shared" si="10"/>
        <v>558</v>
      </c>
      <c r="Z91" s="214">
        <f t="shared" si="10"/>
        <v>612</v>
      </c>
      <c r="AA91" s="214">
        <f t="shared" si="10"/>
        <v>676</v>
      </c>
      <c r="AB91" s="214">
        <f t="shared" si="10"/>
        <v>735</v>
      </c>
      <c r="AC91" s="214">
        <f t="shared" si="10"/>
        <v>846</v>
      </c>
      <c r="AD91" s="214">
        <f t="shared" si="10"/>
        <v>949</v>
      </c>
      <c r="AE91" s="214"/>
      <c r="AF91" s="214"/>
      <c r="AG91" s="214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443</v>
      </c>
      <c r="C92" s="212">
        <f t="shared" si="1"/>
        <v>443</v>
      </c>
      <c r="D92" s="212">
        <f t="shared" si="2"/>
        <v>477</v>
      </c>
      <c r="E92" s="212">
        <f t="shared" si="3"/>
        <v>532</v>
      </c>
      <c r="F92" s="212">
        <f t="shared" si="4"/>
        <v>561</v>
      </c>
      <c r="G92" s="212">
        <f t="shared" si="5"/>
        <v>657</v>
      </c>
      <c r="H92" s="212">
        <f t="shared" si="7"/>
        <v>742</v>
      </c>
      <c r="I92" s="212">
        <f t="shared" si="9"/>
        <v>837</v>
      </c>
      <c r="J92" s="212">
        <f t="shared" ref="J92:J133" si="11">ROUND(AE92*$T$76,0)</f>
        <v>963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>
        <v>286</v>
      </c>
      <c r="X92" s="214">
        <v>286</v>
      </c>
      <c r="Y92" s="214">
        <v>308</v>
      </c>
      <c r="Z92" s="214">
        <v>343</v>
      </c>
      <c r="AA92" s="214">
        <v>362</v>
      </c>
      <c r="AB92" s="214">
        <v>424</v>
      </c>
      <c r="AC92" s="214">
        <v>479</v>
      </c>
      <c r="AD92" s="214">
        <v>540</v>
      </c>
      <c r="AE92" s="214">
        <v>621</v>
      </c>
      <c r="AF92" s="214"/>
      <c r="AG92" s="214"/>
      <c r="AH92" s="207"/>
      <c r="AI92" s="207"/>
      <c r="AJ92" s="207"/>
      <c r="AK92" s="207"/>
      <c r="AL92" s="207"/>
      <c r="AM92" s="207"/>
      <c r="AN92" s="207"/>
      <c r="AO92" s="207"/>
      <c r="AP92" s="189"/>
    </row>
    <row r="93" spans="1:42" x14ac:dyDescent="0.15">
      <c r="A93" s="208">
        <v>500</v>
      </c>
      <c r="B93" s="209">
        <f t="shared" si="0"/>
        <v>849</v>
      </c>
      <c r="C93" s="209">
        <f t="shared" si="1"/>
        <v>849</v>
      </c>
      <c r="D93" s="209">
        <f t="shared" si="2"/>
        <v>944</v>
      </c>
      <c r="E93" s="209">
        <f t="shared" si="3"/>
        <v>1023</v>
      </c>
      <c r="F93" s="209">
        <f t="shared" si="4"/>
        <v>1128</v>
      </c>
      <c r="G93" s="209">
        <f t="shared" si="5"/>
        <v>1248</v>
      </c>
      <c r="H93" s="209">
        <f t="shared" si="7"/>
        <v>1432</v>
      </c>
      <c r="I93" s="209">
        <f t="shared" si="9"/>
        <v>1600</v>
      </c>
      <c r="J93" s="209">
        <f t="shared" si="11"/>
        <v>1810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 t="shared" ref="W93:AE93" si="12">W92+B163</f>
        <v>548</v>
      </c>
      <c r="X93" s="214">
        <f t="shared" si="12"/>
        <v>548</v>
      </c>
      <c r="Y93" s="214">
        <f t="shared" si="12"/>
        <v>609</v>
      </c>
      <c r="Z93" s="214">
        <f t="shared" si="12"/>
        <v>660</v>
      </c>
      <c r="AA93" s="214">
        <f t="shared" si="12"/>
        <v>728</v>
      </c>
      <c r="AB93" s="214">
        <f t="shared" si="12"/>
        <v>805</v>
      </c>
      <c r="AC93" s="214">
        <f t="shared" si="12"/>
        <v>924</v>
      </c>
      <c r="AD93" s="214">
        <f t="shared" si="12"/>
        <v>1032</v>
      </c>
      <c r="AE93" s="214">
        <f t="shared" si="12"/>
        <v>1168</v>
      </c>
      <c r="AF93" s="214"/>
      <c r="AG93" s="214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456</v>
      </c>
      <c r="C94" s="212">
        <f t="shared" si="1"/>
        <v>456</v>
      </c>
      <c r="D94" s="212">
        <f t="shared" si="2"/>
        <v>538</v>
      </c>
      <c r="E94" s="212">
        <f t="shared" si="3"/>
        <v>560</v>
      </c>
      <c r="F94" s="212">
        <f t="shared" si="4"/>
        <v>606</v>
      </c>
      <c r="G94" s="212">
        <f t="shared" si="5"/>
        <v>693</v>
      </c>
      <c r="H94" s="212">
        <f t="shared" si="7"/>
        <v>787</v>
      </c>
      <c r="I94" s="212">
        <f t="shared" si="9"/>
        <v>890</v>
      </c>
      <c r="J94" s="212">
        <f t="shared" si="11"/>
        <v>1045</v>
      </c>
      <c r="K94" s="212">
        <f t="shared" ref="K94:K133" si="13">ROUND(AF94*$T$76,0)</f>
        <v>1132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>
        <v>294</v>
      </c>
      <c r="X94" s="214">
        <v>294</v>
      </c>
      <c r="Y94" s="214">
        <v>347</v>
      </c>
      <c r="Z94" s="214">
        <v>361</v>
      </c>
      <c r="AA94" s="214">
        <v>391</v>
      </c>
      <c r="AB94" s="214">
        <v>447</v>
      </c>
      <c r="AC94" s="214">
        <v>508</v>
      </c>
      <c r="AD94" s="214">
        <v>574</v>
      </c>
      <c r="AE94" s="214">
        <v>674</v>
      </c>
      <c r="AF94" s="214">
        <v>730</v>
      </c>
      <c r="AG94" s="214"/>
      <c r="AH94" s="207"/>
      <c r="AI94" s="207"/>
      <c r="AJ94" s="207"/>
      <c r="AK94" s="207"/>
      <c r="AL94" s="207"/>
      <c r="AM94" s="207"/>
      <c r="AN94" s="207"/>
      <c r="AO94" s="207"/>
      <c r="AP94" s="189"/>
    </row>
    <row r="95" spans="1:42" x14ac:dyDescent="0.15">
      <c r="A95" s="208">
        <v>550</v>
      </c>
      <c r="B95" s="209">
        <f t="shared" si="0"/>
        <v>899</v>
      </c>
      <c r="C95" s="209">
        <f t="shared" si="1"/>
        <v>899</v>
      </c>
      <c r="D95" s="209">
        <f t="shared" si="2"/>
        <v>1029</v>
      </c>
      <c r="E95" s="209">
        <f t="shared" si="3"/>
        <v>1096</v>
      </c>
      <c r="F95" s="209">
        <f t="shared" si="4"/>
        <v>1226</v>
      </c>
      <c r="G95" s="209">
        <f t="shared" si="5"/>
        <v>1350</v>
      </c>
      <c r="H95" s="209">
        <f t="shared" si="7"/>
        <v>1541</v>
      </c>
      <c r="I95" s="209">
        <f t="shared" si="9"/>
        <v>1725</v>
      </c>
      <c r="J95" s="209">
        <f t="shared" si="11"/>
        <v>1970</v>
      </c>
      <c r="K95" s="209">
        <f t="shared" si="13"/>
        <v>2162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 t="shared" ref="W95:AF95" si="14">W94+B165</f>
        <v>580</v>
      </c>
      <c r="X95" s="214">
        <f t="shared" si="14"/>
        <v>580</v>
      </c>
      <c r="Y95" s="214">
        <f t="shared" si="14"/>
        <v>664</v>
      </c>
      <c r="Z95" s="214">
        <f t="shared" si="14"/>
        <v>707</v>
      </c>
      <c r="AA95" s="214">
        <f t="shared" si="14"/>
        <v>791</v>
      </c>
      <c r="AB95" s="214">
        <f t="shared" si="14"/>
        <v>871</v>
      </c>
      <c r="AC95" s="214">
        <f t="shared" si="14"/>
        <v>994</v>
      </c>
      <c r="AD95" s="214">
        <f t="shared" si="14"/>
        <v>1113</v>
      </c>
      <c r="AE95" s="214">
        <f t="shared" si="14"/>
        <v>1271</v>
      </c>
      <c r="AF95" s="214">
        <f t="shared" si="14"/>
        <v>1395</v>
      </c>
      <c r="AG95" s="214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488</v>
      </c>
      <c r="C96" s="212">
        <f t="shared" si="1"/>
        <v>488</v>
      </c>
      <c r="D96" s="212">
        <f t="shared" si="2"/>
        <v>546</v>
      </c>
      <c r="E96" s="212">
        <f t="shared" si="3"/>
        <v>597</v>
      </c>
      <c r="F96" s="212">
        <f t="shared" si="4"/>
        <v>648</v>
      </c>
      <c r="G96" s="212">
        <f t="shared" si="5"/>
        <v>742</v>
      </c>
      <c r="H96" s="212">
        <f t="shared" si="7"/>
        <v>842</v>
      </c>
      <c r="I96" s="212">
        <f t="shared" si="9"/>
        <v>953</v>
      </c>
      <c r="J96" s="212">
        <f t="shared" si="11"/>
        <v>1071</v>
      </c>
      <c r="K96" s="212">
        <f t="shared" si="13"/>
        <v>1180</v>
      </c>
      <c r="L96" s="212">
        <f t="shared" ref="L96:L133" si="15">ROUND(AG96*$T$76,0)</f>
        <v>1260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>
        <v>315</v>
      </c>
      <c r="X96" s="214">
        <v>315</v>
      </c>
      <c r="Y96" s="214">
        <v>352</v>
      </c>
      <c r="Z96" s="214">
        <v>385</v>
      </c>
      <c r="AA96" s="214">
        <v>418</v>
      </c>
      <c r="AB96" s="214">
        <v>479</v>
      </c>
      <c r="AC96" s="214">
        <v>543</v>
      </c>
      <c r="AD96" s="214">
        <v>615</v>
      </c>
      <c r="AE96" s="214">
        <v>691</v>
      </c>
      <c r="AF96" s="214">
        <v>761</v>
      </c>
      <c r="AG96" s="214">
        <v>813</v>
      </c>
      <c r="AH96" s="207"/>
      <c r="AI96" s="207"/>
      <c r="AJ96" s="207"/>
      <c r="AK96" s="207"/>
      <c r="AL96" s="207"/>
      <c r="AM96" s="207"/>
      <c r="AN96" s="207"/>
      <c r="AO96" s="207"/>
      <c r="AP96" s="189">
        <v>1.41</v>
      </c>
    </row>
    <row r="97" spans="1:42" ht="13" thickBot="1" x14ac:dyDescent="0.2">
      <c r="A97" s="204">
        <v>600</v>
      </c>
      <c r="B97" s="216">
        <f t="shared" si="0"/>
        <v>958</v>
      </c>
      <c r="C97" s="216">
        <f t="shared" si="1"/>
        <v>958</v>
      </c>
      <c r="D97" s="216">
        <f t="shared" si="2"/>
        <v>1070</v>
      </c>
      <c r="E97" s="216">
        <f t="shared" si="3"/>
        <v>1175</v>
      </c>
      <c r="F97" s="216">
        <f t="shared" si="4"/>
        <v>1302</v>
      </c>
      <c r="G97" s="216">
        <f t="shared" si="5"/>
        <v>1454</v>
      </c>
      <c r="H97" s="216">
        <f t="shared" si="7"/>
        <v>1635</v>
      </c>
      <c r="I97" s="216">
        <f t="shared" si="9"/>
        <v>1834</v>
      </c>
      <c r="J97" s="216">
        <f t="shared" si="11"/>
        <v>2041</v>
      </c>
      <c r="K97" s="216">
        <f t="shared" si="13"/>
        <v>2261</v>
      </c>
      <c r="L97" s="216">
        <f t="shared" si="15"/>
        <v>2451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 t="shared" ref="W97:AG97" si="16">W96+B167</f>
        <v>618</v>
      </c>
      <c r="X97" s="214">
        <f t="shared" si="16"/>
        <v>618</v>
      </c>
      <c r="Y97" s="214">
        <f t="shared" si="16"/>
        <v>690</v>
      </c>
      <c r="Z97" s="214">
        <f t="shared" si="16"/>
        <v>758</v>
      </c>
      <c r="AA97" s="214">
        <f t="shared" si="16"/>
        <v>840</v>
      </c>
      <c r="AB97" s="214">
        <f t="shared" si="16"/>
        <v>938</v>
      </c>
      <c r="AC97" s="214">
        <f t="shared" si="16"/>
        <v>1055</v>
      </c>
      <c r="AD97" s="214">
        <f t="shared" si="16"/>
        <v>1183</v>
      </c>
      <c r="AE97" s="214">
        <f t="shared" si="16"/>
        <v>1317</v>
      </c>
      <c r="AF97" s="214">
        <f t="shared" si="16"/>
        <v>1459</v>
      </c>
      <c r="AG97" s="214">
        <f t="shared" si="16"/>
        <v>1581</v>
      </c>
      <c r="AH97" s="207"/>
      <c r="AI97" s="207"/>
      <c r="AJ97" s="207"/>
      <c r="AK97" s="207"/>
      <c r="AL97" s="207"/>
      <c r="AM97" s="207"/>
      <c r="AN97" s="207"/>
      <c r="AO97" s="207"/>
      <c r="AP97" s="189">
        <f>AP96+U167</f>
        <v>2.74</v>
      </c>
    </row>
    <row r="98" spans="1:42" x14ac:dyDescent="0.15">
      <c r="A98" s="202" t="s">
        <v>11</v>
      </c>
      <c r="B98" s="205">
        <f t="shared" si="0"/>
        <v>519</v>
      </c>
      <c r="C98" s="205">
        <f t="shared" si="1"/>
        <v>519</v>
      </c>
      <c r="D98" s="205">
        <f t="shared" si="2"/>
        <v>575</v>
      </c>
      <c r="E98" s="205">
        <f t="shared" si="3"/>
        <v>636</v>
      </c>
      <c r="F98" s="205">
        <f t="shared" si="4"/>
        <v>694</v>
      </c>
      <c r="G98" s="205">
        <f t="shared" si="5"/>
        <v>792</v>
      </c>
      <c r="H98" s="205">
        <f t="shared" si="7"/>
        <v>897</v>
      </c>
      <c r="I98" s="205">
        <f t="shared" si="9"/>
        <v>1017</v>
      </c>
      <c r="J98" s="205">
        <f t="shared" si="11"/>
        <v>1142</v>
      </c>
      <c r="K98" s="205">
        <f t="shared" si="13"/>
        <v>1243</v>
      </c>
      <c r="L98" s="205">
        <f t="shared" si="15"/>
        <v>1339</v>
      </c>
      <c r="M98" s="205">
        <f t="shared" ref="M98:M133" si="17">ROUND(AH98*$T$76,0)</f>
        <v>1446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07">
        <v>335</v>
      </c>
      <c r="X98" s="214">
        <v>335</v>
      </c>
      <c r="Y98" s="214">
        <v>371</v>
      </c>
      <c r="Z98" s="214">
        <v>410</v>
      </c>
      <c r="AA98" s="214">
        <v>448</v>
      </c>
      <c r="AB98" s="214">
        <v>511</v>
      </c>
      <c r="AC98" s="214">
        <v>579</v>
      </c>
      <c r="AD98" s="214">
        <v>656</v>
      </c>
      <c r="AE98" s="214">
        <v>737</v>
      </c>
      <c r="AF98" s="214">
        <v>802</v>
      </c>
      <c r="AG98" s="214">
        <v>864</v>
      </c>
      <c r="AH98" s="207">
        <f>$AH$74*V98*AP98</f>
        <v>932.87999999999988</v>
      </c>
      <c r="AI98" s="207"/>
      <c r="AJ98" s="207"/>
      <c r="AK98" s="207"/>
      <c r="AL98" s="207"/>
      <c r="AM98" s="207"/>
      <c r="AN98" s="207"/>
      <c r="AO98" s="207"/>
      <c r="AP98" s="189">
        <v>1.38</v>
      </c>
    </row>
    <row r="99" spans="1:42" x14ac:dyDescent="0.15">
      <c r="A99" s="208">
        <v>650</v>
      </c>
      <c r="B99" s="209">
        <f t="shared" si="0"/>
        <v>1015</v>
      </c>
      <c r="C99" s="209">
        <f t="shared" si="1"/>
        <v>1015</v>
      </c>
      <c r="D99" s="209">
        <f t="shared" si="2"/>
        <v>1139</v>
      </c>
      <c r="E99" s="209">
        <f t="shared" si="3"/>
        <v>1260</v>
      </c>
      <c r="F99" s="209">
        <f t="shared" si="4"/>
        <v>1387</v>
      </c>
      <c r="G99" s="209">
        <f t="shared" si="5"/>
        <v>1559</v>
      </c>
      <c r="H99" s="209">
        <f t="shared" si="7"/>
        <v>1733</v>
      </c>
      <c r="I99" s="209">
        <f t="shared" si="9"/>
        <v>1941</v>
      </c>
      <c r="J99" s="209">
        <f t="shared" si="11"/>
        <v>2162</v>
      </c>
      <c r="K99" s="209">
        <f t="shared" si="13"/>
        <v>2375</v>
      </c>
      <c r="L99" s="209">
        <f t="shared" si="15"/>
        <v>2616</v>
      </c>
      <c r="M99" s="209">
        <f t="shared" si="17"/>
        <v>2829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 t="shared" ref="W99:AH99" si="18">W98+B169</f>
        <v>655</v>
      </c>
      <c r="X99" s="214">
        <f t="shared" si="18"/>
        <v>655</v>
      </c>
      <c r="Y99" s="214">
        <f t="shared" si="18"/>
        <v>735</v>
      </c>
      <c r="Z99" s="214">
        <f t="shared" si="18"/>
        <v>813</v>
      </c>
      <c r="AA99" s="214">
        <f t="shared" si="18"/>
        <v>895</v>
      </c>
      <c r="AB99" s="214">
        <f t="shared" si="18"/>
        <v>1006</v>
      </c>
      <c r="AC99" s="214">
        <f t="shared" si="18"/>
        <v>1118</v>
      </c>
      <c r="AD99" s="214">
        <f t="shared" si="18"/>
        <v>1252</v>
      </c>
      <c r="AE99" s="214">
        <f t="shared" si="18"/>
        <v>1395</v>
      </c>
      <c r="AF99" s="214">
        <f t="shared" si="18"/>
        <v>1532</v>
      </c>
      <c r="AG99" s="214">
        <f t="shared" si="18"/>
        <v>1688</v>
      </c>
      <c r="AH99" s="207">
        <f t="shared" si="18"/>
        <v>1825.1999999999998</v>
      </c>
      <c r="AI99" s="207"/>
      <c r="AJ99" s="207"/>
      <c r="AK99" s="207"/>
      <c r="AL99" s="207"/>
      <c r="AM99" s="207"/>
      <c r="AN99" s="207"/>
      <c r="AO99" s="207"/>
      <c r="AP99" s="189">
        <f>AP98+U169</f>
        <v>2.7</v>
      </c>
    </row>
    <row r="100" spans="1:42" x14ac:dyDescent="0.15">
      <c r="A100" s="215" t="s">
        <v>12</v>
      </c>
      <c r="B100" s="212">
        <f t="shared" si="0"/>
        <v>550</v>
      </c>
      <c r="C100" s="212">
        <f t="shared" si="1"/>
        <v>550</v>
      </c>
      <c r="D100" s="212">
        <f t="shared" si="2"/>
        <v>609</v>
      </c>
      <c r="E100" s="212">
        <f t="shared" si="3"/>
        <v>676</v>
      </c>
      <c r="F100" s="212">
        <f t="shared" si="4"/>
        <v>736</v>
      </c>
      <c r="G100" s="212">
        <f t="shared" si="5"/>
        <v>840</v>
      </c>
      <c r="H100" s="212">
        <f t="shared" si="7"/>
        <v>953</v>
      </c>
      <c r="I100" s="212">
        <f t="shared" si="9"/>
        <v>1079</v>
      </c>
      <c r="J100" s="212">
        <f t="shared" si="11"/>
        <v>1212</v>
      </c>
      <c r="K100" s="212">
        <f t="shared" si="13"/>
        <v>1297</v>
      </c>
      <c r="L100" s="212">
        <f t="shared" si="15"/>
        <v>1418</v>
      </c>
      <c r="M100" s="212">
        <f t="shared" si="17"/>
        <v>1535</v>
      </c>
      <c r="N100" s="212">
        <f t="shared" ref="N100:N133" si="19">ROUND(AI100*$T$76,0)</f>
        <v>1653</v>
      </c>
      <c r="O100" s="212"/>
      <c r="P100" s="212"/>
      <c r="Q100" s="212"/>
      <c r="R100" s="212"/>
      <c r="S100" s="212"/>
      <c r="T100" s="213"/>
      <c r="V100" s="203">
        <v>28</v>
      </c>
      <c r="W100" s="207">
        <v>355</v>
      </c>
      <c r="X100" s="214">
        <v>355</v>
      </c>
      <c r="Y100" s="214">
        <v>393</v>
      </c>
      <c r="Z100" s="214">
        <v>436</v>
      </c>
      <c r="AA100" s="214">
        <v>475</v>
      </c>
      <c r="AB100" s="214">
        <v>542</v>
      </c>
      <c r="AC100" s="214">
        <v>615</v>
      </c>
      <c r="AD100" s="214">
        <v>696</v>
      </c>
      <c r="AE100" s="214">
        <v>782</v>
      </c>
      <c r="AF100" s="214">
        <v>837</v>
      </c>
      <c r="AG100" s="214">
        <v>915</v>
      </c>
      <c r="AH100" s="207">
        <f>$AH$74*V100*AP100</f>
        <v>990.08</v>
      </c>
      <c r="AI100" s="207">
        <f>$AI$74*V100*AP100</f>
        <v>1066.24</v>
      </c>
      <c r="AJ100" s="207"/>
      <c r="AK100" s="207"/>
      <c r="AL100" s="207"/>
      <c r="AM100" s="207"/>
      <c r="AN100" s="207"/>
      <c r="AO100" s="207"/>
      <c r="AP100" s="189">
        <v>1.36</v>
      </c>
    </row>
    <row r="101" spans="1:42" x14ac:dyDescent="0.15">
      <c r="A101" s="208">
        <v>700</v>
      </c>
      <c r="B101" s="209">
        <f t="shared" si="0"/>
        <v>1071</v>
      </c>
      <c r="C101" s="209">
        <f t="shared" si="1"/>
        <v>1071</v>
      </c>
      <c r="D101" s="209">
        <f t="shared" si="2"/>
        <v>1200</v>
      </c>
      <c r="E101" s="209">
        <f t="shared" si="3"/>
        <v>1347</v>
      </c>
      <c r="F101" s="209">
        <f t="shared" si="4"/>
        <v>1480</v>
      </c>
      <c r="G101" s="209">
        <f t="shared" si="5"/>
        <v>1663</v>
      </c>
      <c r="H101" s="209">
        <f t="shared" si="7"/>
        <v>1874</v>
      </c>
      <c r="I101" s="209">
        <f t="shared" si="9"/>
        <v>2097</v>
      </c>
      <c r="J101" s="209">
        <f t="shared" si="11"/>
        <v>2334</v>
      </c>
      <c r="K101" s="209">
        <f t="shared" si="13"/>
        <v>2483</v>
      </c>
      <c r="L101" s="209">
        <f t="shared" si="15"/>
        <v>2785</v>
      </c>
      <c r="M101" s="209">
        <f t="shared" si="17"/>
        <v>3013</v>
      </c>
      <c r="N101" s="209">
        <f t="shared" si="19"/>
        <v>3245</v>
      </c>
      <c r="O101" s="209"/>
      <c r="P101" s="209"/>
      <c r="Q101" s="209"/>
      <c r="R101" s="209"/>
      <c r="S101" s="209"/>
      <c r="T101" s="210"/>
      <c r="V101" s="203">
        <v>700</v>
      </c>
      <c r="W101" s="207">
        <f t="shared" ref="W101:AI101" si="20">W100+B171</f>
        <v>691</v>
      </c>
      <c r="X101" s="214">
        <f t="shared" si="20"/>
        <v>691</v>
      </c>
      <c r="Y101" s="214">
        <f t="shared" si="20"/>
        <v>774</v>
      </c>
      <c r="Z101" s="214">
        <f t="shared" si="20"/>
        <v>869</v>
      </c>
      <c r="AA101" s="214">
        <f t="shared" si="20"/>
        <v>955</v>
      </c>
      <c r="AB101" s="214">
        <f t="shared" si="20"/>
        <v>1073</v>
      </c>
      <c r="AC101" s="214">
        <f t="shared" si="20"/>
        <v>1209</v>
      </c>
      <c r="AD101" s="214">
        <f t="shared" si="20"/>
        <v>1353</v>
      </c>
      <c r="AE101" s="214">
        <f t="shared" si="20"/>
        <v>1506</v>
      </c>
      <c r="AF101" s="214">
        <f t="shared" si="20"/>
        <v>1602</v>
      </c>
      <c r="AG101" s="214">
        <f t="shared" si="20"/>
        <v>1797</v>
      </c>
      <c r="AH101" s="207">
        <f t="shared" si="20"/>
        <v>1943.7600000000002</v>
      </c>
      <c r="AI101" s="207">
        <f t="shared" si="20"/>
        <v>2093.2799999999997</v>
      </c>
      <c r="AJ101" s="207"/>
      <c r="AK101" s="207"/>
      <c r="AL101" s="207"/>
      <c r="AM101" s="207"/>
      <c r="AN101" s="207"/>
      <c r="AO101" s="207"/>
      <c r="AP101" s="189">
        <f>AP100+U171</f>
        <v>2.67</v>
      </c>
    </row>
    <row r="102" spans="1:42" x14ac:dyDescent="0.15">
      <c r="A102" s="215" t="s">
        <v>13</v>
      </c>
      <c r="B102" s="212">
        <f t="shared" si="0"/>
        <v>584</v>
      </c>
      <c r="C102" s="212">
        <f t="shared" si="1"/>
        <v>584</v>
      </c>
      <c r="D102" s="212">
        <f t="shared" si="2"/>
        <v>645</v>
      </c>
      <c r="E102" s="212">
        <f t="shared" si="3"/>
        <v>716</v>
      </c>
      <c r="F102" s="212">
        <f t="shared" si="4"/>
        <v>780</v>
      </c>
      <c r="G102" s="212">
        <f t="shared" si="5"/>
        <v>890</v>
      </c>
      <c r="H102" s="212">
        <f t="shared" si="7"/>
        <v>1009</v>
      </c>
      <c r="I102" s="212">
        <f t="shared" si="9"/>
        <v>1144</v>
      </c>
      <c r="J102" s="212">
        <f t="shared" si="11"/>
        <v>1283</v>
      </c>
      <c r="K102" s="212">
        <f t="shared" si="13"/>
        <v>1369</v>
      </c>
      <c r="L102" s="212">
        <f t="shared" si="15"/>
        <v>1499</v>
      </c>
      <c r="M102" s="212">
        <f t="shared" si="17"/>
        <v>1620</v>
      </c>
      <c r="N102" s="212">
        <f t="shared" si="19"/>
        <v>1745</v>
      </c>
      <c r="O102" s="212">
        <f t="shared" ref="O102:O133" si="21">ROUND(AJ102*$T$76,0)</f>
        <v>1869</v>
      </c>
      <c r="P102" s="212"/>
      <c r="Q102" s="212"/>
      <c r="R102" s="212"/>
      <c r="S102" s="212"/>
      <c r="T102" s="213"/>
      <c r="V102" s="203">
        <v>30</v>
      </c>
      <c r="W102" s="207">
        <v>377</v>
      </c>
      <c r="X102" s="214">
        <v>377</v>
      </c>
      <c r="Y102" s="214">
        <v>416</v>
      </c>
      <c r="Z102" s="214">
        <v>462</v>
      </c>
      <c r="AA102" s="214">
        <v>503</v>
      </c>
      <c r="AB102" s="214">
        <v>574</v>
      </c>
      <c r="AC102" s="214">
        <v>651</v>
      </c>
      <c r="AD102" s="214">
        <v>738</v>
      </c>
      <c r="AE102" s="214">
        <v>828</v>
      </c>
      <c r="AF102" s="214">
        <v>883</v>
      </c>
      <c r="AG102" s="214">
        <v>967</v>
      </c>
      <c r="AH102" s="207">
        <f>$AH$74*V102*AP102</f>
        <v>1045.2</v>
      </c>
      <c r="AI102" s="207">
        <f>$AI$74*V102*AP102</f>
        <v>1125.6000000000001</v>
      </c>
      <c r="AJ102" s="207">
        <f>$AJ$74*V102*AP102</f>
        <v>1206</v>
      </c>
      <c r="AK102" s="207"/>
      <c r="AL102" s="207"/>
      <c r="AM102" s="207"/>
      <c r="AN102" s="207"/>
      <c r="AO102" s="207"/>
      <c r="AP102" s="189">
        <v>1.34</v>
      </c>
    </row>
    <row r="103" spans="1:42" x14ac:dyDescent="0.15">
      <c r="A103" s="208">
        <v>750</v>
      </c>
      <c r="B103" s="209">
        <f t="shared" si="0"/>
        <v>1142</v>
      </c>
      <c r="C103" s="209">
        <f t="shared" si="1"/>
        <v>1142</v>
      </c>
      <c r="D103" s="209">
        <f t="shared" si="2"/>
        <v>1277</v>
      </c>
      <c r="E103" s="209">
        <f t="shared" si="3"/>
        <v>1434</v>
      </c>
      <c r="F103" s="209">
        <f t="shared" si="4"/>
        <v>1575</v>
      </c>
      <c r="G103" s="209">
        <f t="shared" si="5"/>
        <v>1770</v>
      </c>
      <c r="H103" s="209">
        <f t="shared" si="7"/>
        <v>1992</v>
      </c>
      <c r="I103" s="209">
        <f t="shared" si="9"/>
        <v>2234</v>
      </c>
      <c r="J103" s="209">
        <f t="shared" si="11"/>
        <v>2482</v>
      </c>
      <c r="K103" s="209">
        <f t="shared" si="13"/>
        <v>2632</v>
      </c>
      <c r="L103" s="209">
        <f t="shared" si="15"/>
        <v>2956</v>
      </c>
      <c r="M103" s="209">
        <f t="shared" si="17"/>
        <v>3204</v>
      </c>
      <c r="N103" s="209">
        <f t="shared" si="19"/>
        <v>3450</v>
      </c>
      <c r="O103" s="209">
        <f t="shared" si="21"/>
        <v>3697</v>
      </c>
      <c r="P103" s="209"/>
      <c r="Q103" s="209"/>
      <c r="R103" s="209"/>
      <c r="S103" s="209"/>
      <c r="T103" s="210"/>
      <c r="V103" s="203">
        <v>750</v>
      </c>
      <c r="W103" s="207">
        <f t="shared" ref="W103:AJ103" si="22">W102+B173</f>
        <v>737</v>
      </c>
      <c r="X103" s="214">
        <f t="shared" si="22"/>
        <v>737</v>
      </c>
      <c r="Y103" s="214">
        <f t="shared" si="22"/>
        <v>824</v>
      </c>
      <c r="Z103" s="214">
        <f t="shared" si="22"/>
        <v>925</v>
      </c>
      <c r="AA103" s="214">
        <f t="shared" si="22"/>
        <v>1016</v>
      </c>
      <c r="AB103" s="214">
        <f t="shared" si="22"/>
        <v>1142</v>
      </c>
      <c r="AC103" s="214">
        <f t="shared" si="22"/>
        <v>1285</v>
      </c>
      <c r="AD103" s="214">
        <f t="shared" si="22"/>
        <v>1441</v>
      </c>
      <c r="AE103" s="214">
        <f t="shared" si="22"/>
        <v>1601</v>
      </c>
      <c r="AF103" s="214">
        <f t="shared" si="22"/>
        <v>1698</v>
      </c>
      <c r="AG103" s="214">
        <f t="shared" si="22"/>
        <v>1907</v>
      </c>
      <c r="AH103" s="207">
        <f t="shared" si="22"/>
        <v>2067</v>
      </c>
      <c r="AI103" s="207">
        <f t="shared" si="22"/>
        <v>2226</v>
      </c>
      <c r="AJ103" s="207">
        <f t="shared" si="22"/>
        <v>2385</v>
      </c>
      <c r="AK103" s="207"/>
      <c r="AL103" s="207"/>
      <c r="AM103" s="207"/>
      <c r="AN103" s="207"/>
      <c r="AO103" s="207"/>
      <c r="AP103" s="189">
        <f>AP102+U173</f>
        <v>2.6500000000000004</v>
      </c>
    </row>
    <row r="104" spans="1:42" x14ac:dyDescent="0.15">
      <c r="A104" s="215" t="s">
        <v>14</v>
      </c>
      <c r="B104" s="212">
        <f t="shared" si="0"/>
        <v>617</v>
      </c>
      <c r="C104" s="212">
        <f t="shared" si="1"/>
        <v>617</v>
      </c>
      <c r="D104" s="212">
        <f t="shared" si="2"/>
        <v>682</v>
      </c>
      <c r="E104" s="212">
        <f t="shared" si="3"/>
        <v>755</v>
      </c>
      <c r="F104" s="212">
        <f t="shared" si="4"/>
        <v>820</v>
      </c>
      <c r="G104" s="212">
        <f t="shared" si="5"/>
        <v>938</v>
      </c>
      <c r="H104" s="212">
        <f t="shared" si="7"/>
        <v>1065</v>
      </c>
      <c r="I104" s="212">
        <f t="shared" si="9"/>
        <v>1206</v>
      </c>
      <c r="J104" s="212">
        <f t="shared" si="11"/>
        <v>1353</v>
      </c>
      <c r="K104" s="212">
        <f t="shared" si="13"/>
        <v>1446</v>
      </c>
      <c r="L104" s="212">
        <f t="shared" si="15"/>
        <v>1578</v>
      </c>
      <c r="M104" s="212">
        <f t="shared" si="17"/>
        <v>1715</v>
      </c>
      <c r="N104" s="212">
        <f t="shared" si="19"/>
        <v>1847</v>
      </c>
      <c r="O104" s="212">
        <f t="shared" si="21"/>
        <v>1979</v>
      </c>
      <c r="P104" s="212">
        <f t="shared" ref="P104:P133" si="23">ROUND(AK104*$T$76,0)</f>
        <v>2111</v>
      </c>
      <c r="Q104" s="212"/>
      <c r="R104" s="212"/>
      <c r="S104" s="212"/>
      <c r="T104" s="213"/>
      <c r="V104" s="203">
        <v>32</v>
      </c>
      <c r="W104" s="207">
        <v>398</v>
      </c>
      <c r="X104" s="214">
        <v>398</v>
      </c>
      <c r="Y104" s="214">
        <v>440</v>
      </c>
      <c r="Z104" s="214">
        <v>487</v>
      </c>
      <c r="AA104" s="214">
        <v>529</v>
      </c>
      <c r="AB104" s="214">
        <v>605</v>
      </c>
      <c r="AC104" s="214">
        <v>687</v>
      </c>
      <c r="AD104" s="214">
        <v>778</v>
      </c>
      <c r="AE104" s="214">
        <v>873</v>
      </c>
      <c r="AF104" s="214">
        <v>933</v>
      </c>
      <c r="AG104" s="214">
        <v>1018</v>
      </c>
      <c r="AH104" s="207">
        <f>$AH$74*V104*AP104</f>
        <v>1106.56</v>
      </c>
      <c r="AI104" s="207">
        <f>$AI$74*V104*AP104</f>
        <v>1191.68</v>
      </c>
      <c r="AJ104" s="207">
        <f>$AJ$74*V104*AP104</f>
        <v>1276.8000000000002</v>
      </c>
      <c r="AK104" s="207">
        <f>$AK$74*V104*AP104</f>
        <v>1361.92</v>
      </c>
      <c r="AL104" s="207"/>
      <c r="AM104" s="207"/>
      <c r="AN104" s="207"/>
      <c r="AO104" s="207"/>
      <c r="AP104" s="189">
        <v>1.33</v>
      </c>
    </row>
    <row r="105" spans="1:42" x14ac:dyDescent="0.15">
      <c r="A105" s="208">
        <v>800</v>
      </c>
      <c r="B105" s="209">
        <f t="shared" si="0"/>
        <v>1200</v>
      </c>
      <c r="C105" s="209">
        <f t="shared" si="1"/>
        <v>1200</v>
      </c>
      <c r="D105" s="209">
        <f t="shared" si="2"/>
        <v>1342</v>
      </c>
      <c r="E105" s="209">
        <f t="shared" si="3"/>
        <v>1505</v>
      </c>
      <c r="F105" s="209">
        <f t="shared" si="4"/>
        <v>1646</v>
      </c>
      <c r="G105" s="209">
        <f t="shared" si="5"/>
        <v>1877</v>
      </c>
      <c r="H105" s="209">
        <f t="shared" si="7"/>
        <v>2089</v>
      </c>
      <c r="I105" s="209">
        <f t="shared" si="9"/>
        <v>2339</v>
      </c>
      <c r="J105" s="209">
        <f t="shared" si="11"/>
        <v>2601</v>
      </c>
      <c r="K105" s="209">
        <f t="shared" si="13"/>
        <v>2792</v>
      </c>
      <c r="L105" s="209">
        <f t="shared" si="15"/>
        <v>3089</v>
      </c>
      <c r="M105" s="209">
        <f t="shared" si="17"/>
        <v>3353</v>
      </c>
      <c r="N105" s="209">
        <f t="shared" si="19"/>
        <v>3611</v>
      </c>
      <c r="O105" s="209">
        <f t="shared" si="21"/>
        <v>3869</v>
      </c>
      <c r="P105" s="209">
        <f t="shared" si="23"/>
        <v>4127</v>
      </c>
      <c r="Q105" s="209"/>
      <c r="R105" s="209"/>
      <c r="S105" s="209"/>
      <c r="T105" s="210"/>
      <c r="V105" s="203">
        <v>800</v>
      </c>
      <c r="W105" s="207">
        <f t="shared" ref="W105:AK105" si="24">W104+B175</f>
        <v>774</v>
      </c>
      <c r="X105" s="214">
        <f t="shared" si="24"/>
        <v>774</v>
      </c>
      <c r="Y105" s="214">
        <f t="shared" si="24"/>
        <v>866</v>
      </c>
      <c r="Z105" s="214">
        <f t="shared" si="24"/>
        <v>971</v>
      </c>
      <c r="AA105" s="214">
        <f t="shared" si="24"/>
        <v>1062</v>
      </c>
      <c r="AB105" s="214">
        <f t="shared" si="24"/>
        <v>1211</v>
      </c>
      <c r="AC105" s="214">
        <f t="shared" si="24"/>
        <v>1348</v>
      </c>
      <c r="AD105" s="214">
        <f t="shared" si="24"/>
        <v>1509</v>
      </c>
      <c r="AE105" s="214">
        <f t="shared" si="24"/>
        <v>1678</v>
      </c>
      <c r="AF105" s="214">
        <f t="shared" si="24"/>
        <v>1801</v>
      </c>
      <c r="AG105" s="214">
        <f t="shared" si="24"/>
        <v>1993</v>
      </c>
      <c r="AH105" s="207">
        <f t="shared" si="24"/>
        <v>2163.1999999999998</v>
      </c>
      <c r="AI105" s="207">
        <f t="shared" si="24"/>
        <v>2329.6000000000004</v>
      </c>
      <c r="AJ105" s="207">
        <f t="shared" si="24"/>
        <v>2496</v>
      </c>
      <c r="AK105" s="207">
        <f t="shared" si="24"/>
        <v>2662.4</v>
      </c>
      <c r="AL105" s="207"/>
      <c r="AM105" s="207"/>
      <c r="AN105" s="207"/>
      <c r="AO105" s="207"/>
      <c r="AP105" s="189">
        <f>AP104+U175</f>
        <v>2.6</v>
      </c>
    </row>
    <row r="106" spans="1:42" x14ac:dyDescent="0.15">
      <c r="A106" s="215" t="s">
        <v>15</v>
      </c>
      <c r="B106" s="212">
        <f t="shared" si="0"/>
        <v>651</v>
      </c>
      <c r="C106" s="212">
        <f t="shared" si="1"/>
        <v>651</v>
      </c>
      <c r="D106" s="212">
        <f t="shared" si="2"/>
        <v>710</v>
      </c>
      <c r="E106" s="212">
        <f t="shared" si="3"/>
        <v>795</v>
      </c>
      <c r="F106" s="212">
        <f t="shared" si="4"/>
        <v>865</v>
      </c>
      <c r="G106" s="212">
        <f t="shared" si="5"/>
        <v>989</v>
      </c>
      <c r="H106" s="212">
        <f t="shared" si="7"/>
        <v>1124</v>
      </c>
      <c r="I106" s="212">
        <f t="shared" si="9"/>
        <v>1269</v>
      </c>
      <c r="J106" s="212">
        <f t="shared" si="11"/>
        <v>1424</v>
      </c>
      <c r="K106" s="212">
        <f t="shared" si="13"/>
        <v>1519</v>
      </c>
      <c r="L106" s="212">
        <f t="shared" si="15"/>
        <v>1655</v>
      </c>
      <c r="M106" s="212">
        <f t="shared" si="17"/>
        <v>1795</v>
      </c>
      <c r="N106" s="212">
        <f t="shared" si="19"/>
        <v>1933</v>
      </c>
      <c r="O106" s="212">
        <f t="shared" si="21"/>
        <v>2071</v>
      </c>
      <c r="P106" s="212">
        <f t="shared" si="23"/>
        <v>2209</v>
      </c>
      <c r="Q106" s="212">
        <f>ROUND(AL106*$T$76,0)</f>
        <v>2347</v>
      </c>
      <c r="R106" s="212"/>
      <c r="S106" s="212"/>
      <c r="T106" s="213"/>
      <c r="V106" s="203">
        <v>34</v>
      </c>
      <c r="W106" s="207">
        <v>420</v>
      </c>
      <c r="X106" s="214">
        <v>420</v>
      </c>
      <c r="Y106" s="214">
        <v>458</v>
      </c>
      <c r="Z106" s="214">
        <v>513</v>
      </c>
      <c r="AA106" s="214">
        <v>558</v>
      </c>
      <c r="AB106" s="214">
        <v>638</v>
      </c>
      <c r="AC106" s="214">
        <v>725</v>
      </c>
      <c r="AD106" s="214">
        <v>819</v>
      </c>
      <c r="AE106" s="214">
        <v>919</v>
      </c>
      <c r="AF106" s="214">
        <v>980</v>
      </c>
      <c r="AG106" s="214">
        <v>1068</v>
      </c>
      <c r="AH106" s="207">
        <f>$AH$74*V106*AP106</f>
        <v>1158.04</v>
      </c>
      <c r="AI106" s="207">
        <f>$AI$74*V106*AP106</f>
        <v>1247.1200000000001</v>
      </c>
      <c r="AJ106" s="207">
        <f>$AJ$74*V106*AP106</f>
        <v>1336.2</v>
      </c>
      <c r="AK106" s="207">
        <f>$AK$74*V106*AP106</f>
        <v>1425.28</v>
      </c>
      <c r="AL106" s="207">
        <f>$AL$74*V106*AP106</f>
        <v>1514.3600000000001</v>
      </c>
      <c r="AM106" s="207"/>
      <c r="AN106" s="207"/>
      <c r="AO106" s="207"/>
      <c r="AP106" s="189">
        <v>1.31</v>
      </c>
    </row>
    <row r="107" spans="1:42" x14ac:dyDescent="0.15">
      <c r="A107" s="208">
        <v>850</v>
      </c>
      <c r="B107" s="209">
        <f t="shared" si="0"/>
        <v>1254</v>
      </c>
      <c r="C107" s="209">
        <f t="shared" si="1"/>
        <v>1254</v>
      </c>
      <c r="D107" s="209">
        <f t="shared" si="2"/>
        <v>1406</v>
      </c>
      <c r="E107" s="209">
        <f t="shared" si="3"/>
        <v>1587</v>
      </c>
      <c r="F107" s="209">
        <f t="shared" si="4"/>
        <v>1742</v>
      </c>
      <c r="G107" s="209">
        <f t="shared" si="5"/>
        <v>1982</v>
      </c>
      <c r="H107" s="209">
        <f t="shared" si="7"/>
        <v>2210</v>
      </c>
      <c r="I107" s="209">
        <f t="shared" si="9"/>
        <v>2499</v>
      </c>
      <c r="J107" s="209">
        <f t="shared" si="11"/>
        <v>2775</v>
      </c>
      <c r="K107" s="209">
        <f t="shared" si="13"/>
        <v>2940</v>
      </c>
      <c r="L107" s="209">
        <f t="shared" si="15"/>
        <v>3216</v>
      </c>
      <c r="M107" s="209">
        <f t="shared" si="17"/>
        <v>3480</v>
      </c>
      <c r="N107" s="209">
        <f t="shared" si="19"/>
        <v>3748</v>
      </c>
      <c r="O107" s="209">
        <f t="shared" si="21"/>
        <v>4016</v>
      </c>
      <c r="P107" s="209">
        <f t="shared" si="23"/>
        <v>4283</v>
      </c>
      <c r="Q107" s="209">
        <f t="shared" ref="Q107:T133" si="25">ROUND(AL107*$T$76,0)</f>
        <v>4551</v>
      </c>
      <c r="R107" s="209"/>
      <c r="S107" s="209"/>
      <c r="T107" s="210"/>
      <c r="V107" s="203">
        <v>850</v>
      </c>
      <c r="W107" s="207">
        <f t="shared" ref="W107:AL107" si="26">W106+B177</f>
        <v>809</v>
      </c>
      <c r="X107" s="214">
        <f t="shared" si="26"/>
        <v>809</v>
      </c>
      <c r="Y107" s="214">
        <f t="shared" si="26"/>
        <v>907</v>
      </c>
      <c r="Z107" s="214">
        <f t="shared" si="26"/>
        <v>1024</v>
      </c>
      <c r="AA107" s="214">
        <f t="shared" si="26"/>
        <v>1124</v>
      </c>
      <c r="AB107" s="214">
        <f t="shared" si="26"/>
        <v>1279</v>
      </c>
      <c r="AC107" s="214">
        <f t="shared" si="26"/>
        <v>1426</v>
      </c>
      <c r="AD107" s="214">
        <f t="shared" si="26"/>
        <v>1612</v>
      </c>
      <c r="AE107" s="214">
        <f t="shared" si="26"/>
        <v>1790</v>
      </c>
      <c r="AF107" s="214">
        <f t="shared" si="26"/>
        <v>1897</v>
      </c>
      <c r="AG107" s="214">
        <f t="shared" si="26"/>
        <v>2075</v>
      </c>
      <c r="AH107" s="207">
        <f t="shared" si="26"/>
        <v>2245.3599999999997</v>
      </c>
      <c r="AI107" s="207">
        <f t="shared" si="26"/>
        <v>2418.08</v>
      </c>
      <c r="AJ107" s="207">
        <f t="shared" si="26"/>
        <v>2590.8000000000002</v>
      </c>
      <c r="AK107" s="207">
        <f t="shared" si="26"/>
        <v>2763.52</v>
      </c>
      <c r="AL107" s="207">
        <f t="shared" si="26"/>
        <v>2936.24</v>
      </c>
      <c r="AM107" s="207"/>
      <c r="AN107" s="207"/>
      <c r="AO107" s="207"/>
      <c r="AP107" s="189">
        <f>AP106+U177</f>
        <v>2.54</v>
      </c>
    </row>
    <row r="108" spans="1:42" x14ac:dyDescent="0.15">
      <c r="A108" s="215" t="s">
        <v>16</v>
      </c>
      <c r="B108" s="212">
        <f t="shared" ref="B108:B133" si="27">ROUND(W108*$T$76,0)</f>
        <v>682</v>
      </c>
      <c r="C108" s="212">
        <f t="shared" si="1"/>
        <v>682</v>
      </c>
      <c r="D108" s="212">
        <f t="shared" si="2"/>
        <v>746</v>
      </c>
      <c r="E108" s="212">
        <f t="shared" si="3"/>
        <v>834</v>
      </c>
      <c r="F108" s="212">
        <f t="shared" si="4"/>
        <v>921</v>
      </c>
      <c r="G108" s="212">
        <f t="shared" si="5"/>
        <v>1039</v>
      </c>
      <c r="H108" s="212">
        <f t="shared" si="7"/>
        <v>1178</v>
      </c>
      <c r="I108" s="212">
        <f t="shared" si="9"/>
        <v>1331</v>
      </c>
      <c r="J108" s="212">
        <f t="shared" si="11"/>
        <v>1493</v>
      </c>
      <c r="K108" s="212">
        <f t="shared" si="13"/>
        <v>1590</v>
      </c>
      <c r="L108" s="212">
        <f t="shared" si="15"/>
        <v>1755</v>
      </c>
      <c r="M108" s="212">
        <f t="shared" si="17"/>
        <v>1901</v>
      </c>
      <c r="N108" s="212">
        <f t="shared" si="19"/>
        <v>2047</v>
      </c>
      <c r="O108" s="212">
        <f t="shared" si="21"/>
        <v>2193</v>
      </c>
      <c r="P108" s="212">
        <f t="shared" si="23"/>
        <v>2339</v>
      </c>
      <c r="Q108" s="212">
        <f t="shared" si="25"/>
        <v>2485</v>
      </c>
      <c r="R108" s="212">
        <f>ROUND(AM108*$T$76,0)</f>
        <v>2632</v>
      </c>
      <c r="S108" s="212"/>
      <c r="T108" s="213"/>
      <c r="V108" s="203">
        <v>36</v>
      </c>
      <c r="W108" s="207">
        <v>440</v>
      </c>
      <c r="X108" s="214">
        <v>440</v>
      </c>
      <c r="Y108" s="214">
        <v>481</v>
      </c>
      <c r="Z108" s="214">
        <v>538</v>
      </c>
      <c r="AA108" s="214">
        <v>594</v>
      </c>
      <c r="AB108" s="214">
        <v>670</v>
      </c>
      <c r="AC108" s="214">
        <v>760</v>
      </c>
      <c r="AD108" s="214">
        <v>859</v>
      </c>
      <c r="AE108" s="214">
        <v>963</v>
      </c>
      <c r="AF108" s="214">
        <v>1026</v>
      </c>
      <c r="AG108" s="214">
        <v>1132</v>
      </c>
      <c r="AH108" s="207">
        <f>$AH$74*V108*AP108</f>
        <v>1226.1600000000001</v>
      </c>
      <c r="AI108" s="207">
        <f>$AI$74*V108*AP108</f>
        <v>1320.48</v>
      </c>
      <c r="AJ108" s="207">
        <f>$AJ$74*V108*AP108</f>
        <v>1414.8</v>
      </c>
      <c r="AK108" s="207">
        <f>$AK$74*V108*AP108</f>
        <v>1509.1200000000001</v>
      </c>
      <c r="AL108" s="207">
        <f>$AL$74*V108*AP108</f>
        <v>1603.44</v>
      </c>
      <c r="AM108" s="207">
        <f>$AM$74*V108*AP108</f>
        <v>1697.76</v>
      </c>
      <c r="AN108" s="207"/>
      <c r="AO108" s="207"/>
      <c r="AP108" s="189">
        <v>1.31</v>
      </c>
    </row>
    <row r="109" spans="1:42" ht="13" thickBot="1" x14ac:dyDescent="0.2">
      <c r="A109" s="204">
        <v>900</v>
      </c>
      <c r="B109" s="216">
        <f t="shared" si="27"/>
        <v>1319</v>
      </c>
      <c r="C109" s="216">
        <f t="shared" si="1"/>
        <v>1319</v>
      </c>
      <c r="D109" s="216">
        <f t="shared" si="2"/>
        <v>1482</v>
      </c>
      <c r="E109" s="216">
        <f t="shared" si="3"/>
        <v>1671</v>
      </c>
      <c r="F109" s="216">
        <f t="shared" si="4"/>
        <v>1849</v>
      </c>
      <c r="G109" s="216">
        <f t="shared" si="5"/>
        <v>2089</v>
      </c>
      <c r="H109" s="216">
        <f t="shared" si="7"/>
        <v>2351</v>
      </c>
      <c r="I109" s="216">
        <f t="shared" si="9"/>
        <v>2627</v>
      </c>
      <c r="J109" s="216">
        <f t="shared" si="11"/>
        <v>2857</v>
      </c>
      <c r="K109" s="216">
        <f t="shared" si="13"/>
        <v>3089</v>
      </c>
      <c r="L109" s="216">
        <f t="shared" si="15"/>
        <v>3399</v>
      </c>
      <c r="M109" s="216">
        <f t="shared" si="17"/>
        <v>3685</v>
      </c>
      <c r="N109" s="216">
        <f t="shared" si="19"/>
        <v>3968</v>
      </c>
      <c r="O109" s="216">
        <f t="shared" si="21"/>
        <v>4252</v>
      </c>
      <c r="P109" s="216">
        <f t="shared" si="23"/>
        <v>4535</v>
      </c>
      <c r="Q109" s="216">
        <f t="shared" si="25"/>
        <v>4819</v>
      </c>
      <c r="R109" s="216">
        <f t="shared" si="25"/>
        <v>5102</v>
      </c>
      <c r="S109" s="216"/>
      <c r="T109" s="217"/>
      <c r="V109" s="203">
        <v>900</v>
      </c>
      <c r="W109" s="207">
        <f t="shared" ref="W109:AM109" si="28">W108+B179</f>
        <v>851</v>
      </c>
      <c r="X109" s="214">
        <f t="shared" si="28"/>
        <v>851</v>
      </c>
      <c r="Y109" s="214">
        <f t="shared" si="28"/>
        <v>956</v>
      </c>
      <c r="Z109" s="214">
        <f t="shared" si="28"/>
        <v>1078</v>
      </c>
      <c r="AA109" s="214">
        <f t="shared" si="28"/>
        <v>1193</v>
      </c>
      <c r="AB109" s="214">
        <f t="shared" si="28"/>
        <v>1348</v>
      </c>
      <c r="AC109" s="214">
        <f t="shared" si="28"/>
        <v>1517</v>
      </c>
      <c r="AD109" s="214">
        <f t="shared" si="28"/>
        <v>1695</v>
      </c>
      <c r="AE109" s="214">
        <f t="shared" si="28"/>
        <v>1843</v>
      </c>
      <c r="AF109" s="214">
        <f t="shared" si="28"/>
        <v>1993</v>
      </c>
      <c r="AG109" s="214">
        <f t="shared" si="28"/>
        <v>2193</v>
      </c>
      <c r="AH109" s="207">
        <f t="shared" si="28"/>
        <v>2377.44</v>
      </c>
      <c r="AI109" s="207">
        <f t="shared" si="28"/>
        <v>2560.3199999999997</v>
      </c>
      <c r="AJ109" s="207">
        <f t="shared" si="28"/>
        <v>2743.2</v>
      </c>
      <c r="AK109" s="207">
        <f t="shared" si="28"/>
        <v>2926.08</v>
      </c>
      <c r="AL109" s="207">
        <f t="shared" si="28"/>
        <v>3108.96</v>
      </c>
      <c r="AM109" s="207">
        <f t="shared" si="28"/>
        <v>3291.84</v>
      </c>
      <c r="AN109" s="207"/>
      <c r="AO109" s="207"/>
      <c r="AP109" s="189">
        <f>AP108+U179</f>
        <v>2.54</v>
      </c>
    </row>
    <row r="110" spans="1:42" x14ac:dyDescent="0.15">
      <c r="A110" s="202" t="s">
        <v>17</v>
      </c>
      <c r="B110" s="205">
        <f t="shared" si="27"/>
        <v>713</v>
      </c>
      <c r="C110" s="205">
        <f t="shared" ref="C110:C133" si="29">ROUND(X110*$T$76,0)</f>
        <v>713</v>
      </c>
      <c r="D110" s="205">
        <f t="shared" si="2"/>
        <v>780</v>
      </c>
      <c r="E110" s="205">
        <f t="shared" si="3"/>
        <v>871</v>
      </c>
      <c r="F110" s="205">
        <f t="shared" si="4"/>
        <v>963</v>
      </c>
      <c r="G110" s="205">
        <f t="shared" si="5"/>
        <v>1087</v>
      </c>
      <c r="H110" s="205">
        <f t="shared" si="7"/>
        <v>1234</v>
      </c>
      <c r="I110" s="205">
        <f t="shared" si="9"/>
        <v>1390</v>
      </c>
      <c r="J110" s="205">
        <f t="shared" si="11"/>
        <v>1556</v>
      </c>
      <c r="K110" s="205">
        <f t="shared" si="13"/>
        <v>1662</v>
      </c>
      <c r="L110" s="205">
        <f t="shared" si="15"/>
        <v>1838</v>
      </c>
      <c r="M110" s="205">
        <f t="shared" si="17"/>
        <v>1991</v>
      </c>
      <c r="N110" s="205">
        <f t="shared" si="19"/>
        <v>2144</v>
      </c>
      <c r="O110" s="205">
        <f t="shared" si="21"/>
        <v>2297</v>
      </c>
      <c r="P110" s="205">
        <f t="shared" si="23"/>
        <v>2450</v>
      </c>
      <c r="Q110" s="205">
        <f t="shared" si="25"/>
        <v>2603</v>
      </c>
      <c r="R110" s="205">
        <f t="shared" si="25"/>
        <v>2757</v>
      </c>
      <c r="S110" s="205">
        <f>ROUND(AN110*$T$76,0)</f>
        <v>2910</v>
      </c>
      <c r="T110" s="206"/>
      <c r="V110" s="203">
        <v>38</v>
      </c>
      <c r="W110" s="207">
        <v>460</v>
      </c>
      <c r="X110" s="214">
        <v>460</v>
      </c>
      <c r="Y110" s="214">
        <v>503</v>
      </c>
      <c r="Z110" s="214">
        <v>562</v>
      </c>
      <c r="AA110" s="214">
        <v>621</v>
      </c>
      <c r="AB110" s="214">
        <v>701</v>
      </c>
      <c r="AC110" s="214">
        <v>796</v>
      </c>
      <c r="AD110" s="214">
        <v>897</v>
      </c>
      <c r="AE110" s="214">
        <v>1004</v>
      </c>
      <c r="AF110" s="214">
        <v>1072</v>
      </c>
      <c r="AG110" s="214">
        <v>1186</v>
      </c>
      <c r="AH110" s="207">
        <f>$AH$74*V110*AP110</f>
        <v>1284.4000000000001</v>
      </c>
      <c r="AI110" s="207">
        <f>$AI$74*V110*AP110</f>
        <v>1383.2</v>
      </c>
      <c r="AJ110" s="207">
        <f>$AJ$74*V110*AP110</f>
        <v>1482</v>
      </c>
      <c r="AK110" s="207">
        <f>$AK$74*V110*AP110</f>
        <v>1580.8</v>
      </c>
      <c r="AL110" s="207">
        <f>$AL$74*V110*AP110</f>
        <v>1679.6000000000001</v>
      </c>
      <c r="AM110" s="207">
        <f>$AM$74*V110*AP110</f>
        <v>1778.4</v>
      </c>
      <c r="AN110" s="207">
        <f>$AN$74*V110*AP110</f>
        <v>1877.2</v>
      </c>
      <c r="AO110" s="207"/>
      <c r="AP110" s="189">
        <v>1.3</v>
      </c>
    </row>
    <row r="111" spans="1:42" x14ac:dyDescent="0.15">
      <c r="A111" s="208">
        <v>950</v>
      </c>
      <c r="B111" s="209">
        <f t="shared" si="27"/>
        <v>1383</v>
      </c>
      <c r="C111" s="209">
        <f t="shared" si="29"/>
        <v>1383</v>
      </c>
      <c r="D111" s="209">
        <f t="shared" si="2"/>
        <v>1555</v>
      </c>
      <c r="E111" s="209">
        <f t="shared" si="3"/>
        <v>1750</v>
      </c>
      <c r="F111" s="209">
        <f t="shared" si="4"/>
        <v>1941</v>
      </c>
      <c r="G111" s="209">
        <f t="shared" si="5"/>
        <v>2192</v>
      </c>
      <c r="H111" s="209">
        <f t="shared" si="7"/>
        <v>2471</v>
      </c>
      <c r="I111" s="209">
        <f t="shared" si="9"/>
        <v>2753</v>
      </c>
      <c r="J111" s="209">
        <f t="shared" si="11"/>
        <v>2993</v>
      </c>
      <c r="K111" s="209">
        <f t="shared" si="13"/>
        <v>3236</v>
      </c>
      <c r="L111" s="209">
        <f t="shared" si="15"/>
        <v>3573</v>
      </c>
      <c r="M111" s="209">
        <f t="shared" si="17"/>
        <v>3874</v>
      </c>
      <c r="N111" s="209">
        <f t="shared" si="19"/>
        <v>4172</v>
      </c>
      <c r="O111" s="209">
        <f t="shared" si="21"/>
        <v>4471</v>
      </c>
      <c r="P111" s="209">
        <f t="shared" si="23"/>
        <v>4769</v>
      </c>
      <c r="Q111" s="209">
        <f t="shared" si="25"/>
        <v>5067</v>
      </c>
      <c r="R111" s="209">
        <f t="shared" si="25"/>
        <v>5365</v>
      </c>
      <c r="S111" s="209">
        <f t="shared" si="25"/>
        <v>5663</v>
      </c>
      <c r="T111" s="210"/>
      <c r="V111" s="203">
        <v>950</v>
      </c>
      <c r="W111" s="207">
        <f t="shared" ref="W111:AN111" si="30">W110+B181</f>
        <v>892</v>
      </c>
      <c r="X111" s="214">
        <f t="shared" si="30"/>
        <v>892</v>
      </c>
      <c r="Y111" s="214">
        <f t="shared" si="30"/>
        <v>1003</v>
      </c>
      <c r="Z111" s="214">
        <f t="shared" si="30"/>
        <v>1129</v>
      </c>
      <c r="AA111" s="214">
        <f t="shared" si="30"/>
        <v>1252</v>
      </c>
      <c r="AB111" s="214">
        <f t="shared" si="30"/>
        <v>1414</v>
      </c>
      <c r="AC111" s="214">
        <f t="shared" si="30"/>
        <v>1594</v>
      </c>
      <c r="AD111" s="214">
        <f t="shared" si="30"/>
        <v>1776</v>
      </c>
      <c r="AE111" s="214">
        <f t="shared" si="30"/>
        <v>1931</v>
      </c>
      <c r="AF111" s="214">
        <f t="shared" si="30"/>
        <v>2088</v>
      </c>
      <c r="AG111" s="214">
        <f t="shared" si="30"/>
        <v>2305</v>
      </c>
      <c r="AH111" s="207">
        <f t="shared" si="30"/>
        <v>2499.6400000000003</v>
      </c>
      <c r="AI111" s="207">
        <f t="shared" si="30"/>
        <v>2691.92</v>
      </c>
      <c r="AJ111" s="207">
        <f t="shared" si="30"/>
        <v>2884.2</v>
      </c>
      <c r="AK111" s="207">
        <f t="shared" si="30"/>
        <v>3076.48</v>
      </c>
      <c r="AL111" s="207">
        <f t="shared" si="30"/>
        <v>3268.76</v>
      </c>
      <c r="AM111" s="207">
        <f t="shared" si="30"/>
        <v>3461.04</v>
      </c>
      <c r="AN111" s="207">
        <f t="shared" si="30"/>
        <v>3653.3199999999997</v>
      </c>
      <c r="AO111" s="207"/>
      <c r="AP111" s="189">
        <f>AP110+U181</f>
        <v>2.5300000000000002</v>
      </c>
    </row>
    <row r="112" spans="1:42" x14ac:dyDescent="0.15">
      <c r="A112" s="215" t="s">
        <v>18</v>
      </c>
      <c r="B112" s="212">
        <f t="shared" si="27"/>
        <v>730</v>
      </c>
      <c r="C112" s="212">
        <f t="shared" si="29"/>
        <v>730</v>
      </c>
      <c r="D112" s="212">
        <f t="shared" ref="D112:D133" si="31">ROUND(Y112*$T$76,0)</f>
        <v>822</v>
      </c>
      <c r="E112" s="212">
        <f t="shared" si="3"/>
        <v>905</v>
      </c>
      <c r="F112" s="212">
        <f t="shared" si="4"/>
        <v>1023</v>
      </c>
      <c r="G112" s="212">
        <f t="shared" si="5"/>
        <v>1145</v>
      </c>
      <c r="H112" s="212">
        <f t="shared" si="7"/>
        <v>1296</v>
      </c>
      <c r="I112" s="212">
        <f t="shared" si="9"/>
        <v>1435</v>
      </c>
      <c r="J112" s="212">
        <f t="shared" si="11"/>
        <v>1597</v>
      </c>
      <c r="K112" s="212">
        <f t="shared" si="13"/>
        <v>1750</v>
      </c>
      <c r="L112" s="212">
        <f t="shared" si="15"/>
        <v>1934</v>
      </c>
      <c r="M112" s="212">
        <f t="shared" si="17"/>
        <v>2096</v>
      </c>
      <c r="N112" s="212">
        <f t="shared" si="19"/>
        <v>2257</v>
      </c>
      <c r="O112" s="212">
        <f t="shared" si="21"/>
        <v>2418</v>
      </c>
      <c r="P112" s="212">
        <f t="shared" si="23"/>
        <v>2579</v>
      </c>
      <c r="Q112" s="212">
        <f t="shared" si="25"/>
        <v>2740</v>
      </c>
      <c r="R112" s="212">
        <f t="shared" si="25"/>
        <v>2902</v>
      </c>
      <c r="S112" s="212">
        <f t="shared" si="25"/>
        <v>3063</v>
      </c>
      <c r="T112" s="213">
        <f>ROUND(AO112*$T$76,0)</f>
        <v>3224</v>
      </c>
      <c r="V112" s="203">
        <v>40</v>
      </c>
      <c r="W112" s="207">
        <v>471</v>
      </c>
      <c r="X112" s="214">
        <v>471</v>
      </c>
      <c r="Y112" s="214">
        <v>530</v>
      </c>
      <c r="Z112" s="214">
        <v>584</v>
      </c>
      <c r="AA112" s="214">
        <v>660</v>
      </c>
      <c r="AB112" s="214">
        <v>739</v>
      </c>
      <c r="AC112" s="214">
        <v>836</v>
      </c>
      <c r="AD112" s="214">
        <v>926</v>
      </c>
      <c r="AE112" s="214">
        <v>1030</v>
      </c>
      <c r="AF112" s="214">
        <v>1129</v>
      </c>
      <c r="AG112" s="214">
        <v>1248</v>
      </c>
      <c r="AH112" s="207">
        <f>$AH$74*V112*AP112</f>
        <v>1352</v>
      </c>
      <c r="AI112" s="207">
        <f>$AI$74*V112*AP112</f>
        <v>1456</v>
      </c>
      <c r="AJ112" s="207">
        <f>$AJ$74*V112*AP112</f>
        <v>1560</v>
      </c>
      <c r="AK112" s="207">
        <f>$AK$74*V112*AP112</f>
        <v>1664</v>
      </c>
      <c r="AL112" s="207">
        <f>$AL$74*V112*AP112</f>
        <v>1768</v>
      </c>
      <c r="AM112" s="207">
        <f>$AM$74*V112*AP112</f>
        <v>1872</v>
      </c>
      <c r="AN112" s="207">
        <f>$AN$74*V112*AP112</f>
        <v>1976</v>
      </c>
      <c r="AO112" s="207">
        <f>$AO$74*V112*AP112</f>
        <v>2080</v>
      </c>
      <c r="AP112" s="189">
        <v>1.3</v>
      </c>
    </row>
    <row r="113" spans="1:42" x14ac:dyDescent="0.15">
      <c r="A113" s="208">
        <v>1000</v>
      </c>
      <c r="B113" s="209">
        <f t="shared" si="27"/>
        <v>1418</v>
      </c>
      <c r="C113" s="209">
        <f t="shared" si="29"/>
        <v>1418</v>
      </c>
      <c r="D113" s="209">
        <f t="shared" si="31"/>
        <v>1634</v>
      </c>
      <c r="E113" s="209">
        <f t="shared" si="3"/>
        <v>1829</v>
      </c>
      <c r="F113" s="209">
        <f t="shared" si="4"/>
        <v>2051</v>
      </c>
      <c r="G113" s="209">
        <f t="shared" si="5"/>
        <v>2310</v>
      </c>
      <c r="H113" s="209">
        <f t="shared" si="7"/>
        <v>2595</v>
      </c>
      <c r="I113" s="209">
        <f t="shared" si="9"/>
        <v>2871</v>
      </c>
      <c r="J113" s="209">
        <f t="shared" si="11"/>
        <v>3106</v>
      </c>
      <c r="K113" s="209">
        <f t="shared" si="13"/>
        <v>3407</v>
      </c>
      <c r="L113" s="209">
        <f t="shared" si="15"/>
        <v>3715</v>
      </c>
      <c r="M113" s="209">
        <f t="shared" si="17"/>
        <v>4030</v>
      </c>
      <c r="N113" s="209">
        <f t="shared" si="19"/>
        <v>4340</v>
      </c>
      <c r="O113" s="209">
        <f t="shared" si="21"/>
        <v>4650</v>
      </c>
      <c r="P113" s="209">
        <f t="shared" si="23"/>
        <v>4960</v>
      </c>
      <c r="Q113" s="209">
        <f t="shared" si="25"/>
        <v>5270</v>
      </c>
      <c r="R113" s="209">
        <f t="shared" si="25"/>
        <v>5580</v>
      </c>
      <c r="S113" s="209">
        <f t="shared" si="25"/>
        <v>5890</v>
      </c>
      <c r="T113" s="210">
        <f t="shared" si="25"/>
        <v>6200</v>
      </c>
      <c r="V113" s="203">
        <v>1000</v>
      </c>
      <c r="W113" s="207">
        <f t="shared" ref="W113:AO113" si="32">W112+B183</f>
        <v>915</v>
      </c>
      <c r="X113" s="214">
        <f t="shared" si="32"/>
        <v>915</v>
      </c>
      <c r="Y113" s="214">
        <f t="shared" si="32"/>
        <v>1054</v>
      </c>
      <c r="Z113" s="214">
        <f t="shared" si="32"/>
        <v>1180</v>
      </c>
      <c r="AA113" s="214">
        <f t="shared" si="32"/>
        <v>1323</v>
      </c>
      <c r="AB113" s="214">
        <f t="shared" si="32"/>
        <v>1490</v>
      </c>
      <c r="AC113" s="214">
        <f t="shared" si="32"/>
        <v>1674</v>
      </c>
      <c r="AD113" s="214">
        <f t="shared" si="32"/>
        <v>1852</v>
      </c>
      <c r="AE113" s="214">
        <f t="shared" si="32"/>
        <v>2004</v>
      </c>
      <c r="AF113" s="214">
        <f t="shared" si="32"/>
        <v>2198</v>
      </c>
      <c r="AG113" s="214">
        <f t="shared" si="32"/>
        <v>2397</v>
      </c>
      <c r="AH113" s="207">
        <f t="shared" si="32"/>
        <v>2600</v>
      </c>
      <c r="AI113" s="207">
        <f t="shared" si="32"/>
        <v>2800</v>
      </c>
      <c r="AJ113" s="207">
        <f t="shared" si="32"/>
        <v>3000</v>
      </c>
      <c r="AK113" s="207">
        <f t="shared" si="32"/>
        <v>3200</v>
      </c>
      <c r="AL113" s="207">
        <f t="shared" si="32"/>
        <v>3400</v>
      </c>
      <c r="AM113" s="207">
        <f t="shared" si="32"/>
        <v>3600</v>
      </c>
      <c r="AN113" s="207">
        <f t="shared" si="32"/>
        <v>3800</v>
      </c>
      <c r="AO113" s="207">
        <f t="shared" si="32"/>
        <v>4000</v>
      </c>
      <c r="AP113" s="189">
        <f>AP112+U183</f>
        <v>2.5</v>
      </c>
    </row>
    <row r="114" spans="1:42" x14ac:dyDescent="0.15">
      <c r="A114" s="215" t="s">
        <v>19</v>
      </c>
      <c r="B114" s="212">
        <f t="shared" si="27"/>
        <v>760</v>
      </c>
      <c r="C114" s="212">
        <f t="shared" si="29"/>
        <v>760</v>
      </c>
      <c r="D114" s="212">
        <f t="shared" si="31"/>
        <v>857</v>
      </c>
      <c r="E114" s="212">
        <f t="shared" ref="E114:E133" si="33">ROUND(Z114*$T$76,0)</f>
        <v>944</v>
      </c>
      <c r="F114" s="212">
        <f t="shared" si="4"/>
        <v>1065</v>
      </c>
      <c r="G114" s="212">
        <f t="shared" si="5"/>
        <v>1192</v>
      </c>
      <c r="H114" s="212">
        <f t="shared" si="7"/>
        <v>1350</v>
      </c>
      <c r="I114" s="212">
        <f t="shared" si="9"/>
        <v>1494</v>
      </c>
      <c r="J114" s="212">
        <f t="shared" si="11"/>
        <v>1663</v>
      </c>
      <c r="K114" s="212">
        <f t="shared" si="13"/>
        <v>1826</v>
      </c>
      <c r="L114" s="212">
        <f t="shared" si="15"/>
        <v>2031</v>
      </c>
      <c r="M114" s="212">
        <f t="shared" si="17"/>
        <v>2200</v>
      </c>
      <c r="N114" s="212">
        <f t="shared" si="19"/>
        <v>2370</v>
      </c>
      <c r="O114" s="212">
        <f t="shared" si="21"/>
        <v>2539</v>
      </c>
      <c r="P114" s="212">
        <f t="shared" si="23"/>
        <v>2708</v>
      </c>
      <c r="Q114" s="212">
        <f t="shared" si="25"/>
        <v>2877</v>
      </c>
      <c r="R114" s="212">
        <f t="shared" si="25"/>
        <v>3047</v>
      </c>
      <c r="S114" s="212">
        <f t="shared" si="25"/>
        <v>3216</v>
      </c>
      <c r="T114" s="213">
        <f t="shared" si="25"/>
        <v>3385</v>
      </c>
      <c r="V114" s="203">
        <v>42</v>
      </c>
      <c r="W114" s="207">
        <v>490</v>
      </c>
      <c r="X114" s="214">
        <v>490</v>
      </c>
      <c r="Y114" s="214">
        <v>553</v>
      </c>
      <c r="Z114" s="214">
        <v>609</v>
      </c>
      <c r="AA114" s="214">
        <v>687</v>
      </c>
      <c r="AB114" s="214">
        <v>769</v>
      </c>
      <c r="AC114" s="214">
        <v>871</v>
      </c>
      <c r="AD114" s="214">
        <v>964</v>
      </c>
      <c r="AE114" s="214">
        <v>1073</v>
      </c>
      <c r="AF114" s="214">
        <v>1178</v>
      </c>
      <c r="AG114" s="214">
        <v>1310</v>
      </c>
      <c r="AH114" s="207">
        <f>$AH$74*V114*AP114</f>
        <v>1419.6000000000001</v>
      </c>
      <c r="AI114" s="207">
        <f>$AI$74*V114*AP114</f>
        <v>1528.8</v>
      </c>
      <c r="AJ114" s="207">
        <f>$AJ$74*V114*AP114</f>
        <v>1638</v>
      </c>
      <c r="AK114" s="207">
        <f>$AK$74*V114*AP114</f>
        <v>1747.2</v>
      </c>
      <c r="AL114" s="207">
        <f>$AL$74*V114*AP114</f>
        <v>1856.4</v>
      </c>
      <c r="AM114" s="207">
        <f>$AM$74*V114*AP114</f>
        <v>1965.6000000000001</v>
      </c>
      <c r="AN114" s="207">
        <f>$AN$74*V114*AP114</f>
        <v>2074.8000000000002</v>
      </c>
      <c r="AO114" s="207">
        <f>$AO$74*V114*AP114</f>
        <v>2184</v>
      </c>
      <c r="AP114" s="189">
        <v>1.3</v>
      </c>
    </row>
    <row r="115" spans="1:42" x14ac:dyDescent="0.15">
      <c r="A115" s="208">
        <v>1050</v>
      </c>
      <c r="B115" s="209">
        <f t="shared" si="27"/>
        <v>1480</v>
      </c>
      <c r="C115" s="209">
        <f t="shared" si="29"/>
        <v>1480</v>
      </c>
      <c r="D115" s="209">
        <f t="shared" si="31"/>
        <v>1690</v>
      </c>
      <c r="E115" s="209">
        <f t="shared" si="33"/>
        <v>1913</v>
      </c>
      <c r="F115" s="209">
        <f t="shared" si="4"/>
        <v>2127</v>
      </c>
      <c r="G115" s="209">
        <f t="shared" si="5"/>
        <v>2410</v>
      </c>
      <c r="H115" s="209">
        <f t="shared" si="7"/>
        <v>2713</v>
      </c>
      <c r="I115" s="209">
        <f t="shared" si="9"/>
        <v>2998</v>
      </c>
      <c r="J115" s="209">
        <f t="shared" si="11"/>
        <v>3241</v>
      </c>
      <c r="K115" s="209">
        <f t="shared" si="13"/>
        <v>3565</v>
      </c>
      <c r="L115" s="209">
        <f t="shared" si="15"/>
        <v>3898</v>
      </c>
      <c r="M115" s="209">
        <f t="shared" si="17"/>
        <v>4232</v>
      </c>
      <c r="N115" s="209">
        <f t="shared" si="19"/>
        <v>4557</v>
      </c>
      <c r="O115" s="209">
        <f t="shared" si="21"/>
        <v>4883</v>
      </c>
      <c r="P115" s="209">
        <f t="shared" si="23"/>
        <v>5208</v>
      </c>
      <c r="Q115" s="209">
        <f t="shared" si="25"/>
        <v>5534</v>
      </c>
      <c r="R115" s="209">
        <f t="shared" si="25"/>
        <v>5859</v>
      </c>
      <c r="S115" s="209">
        <f t="shared" si="25"/>
        <v>6185</v>
      </c>
      <c r="T115" s="210">
        <f t="shared" si="25"/>
        <v>6510</v>
      </c>
      <c r="V115" s="203">
        <v>1050</v>
      </c>
      <c r="W115" s="207">
        <f t="shared" ref="W115:AO115" si="34">W114+B185</f>
        <v>955</v>
      </c>
      <c r="X115" s="214">
        <f t="shared" si="34"/>
        <v>955</v>
      </c>
      <c r="Y115" s="214">
        <f t="shared" si="34"/>
        <v>1090</v>
      </c>
      <c r="Z115" s="214">
        <f t="shared" si="34"/>
        <v>1234</v>
      </c>
      <c r="AA115" s="214">
        <f t="shared" si="34"/>
        <v>1372</v>
      </c>
      <c r="AB115" s="214">
        <f t="shared" si="34"/>
        <v>1555</v>
      </c>
      <c r="AC115" s="214">
        <f t="shared" si="34"/>
        <v>1750</v>
      </c>
      <c r="AD115" s="214">
        <f t="shared" si="34"/>
        <v>1934</v>
      </c>
      <c r="AE115" s="214">
        <f t="shared" si="34"/>
        <v>2091</v>
      </c>
      <c r="AF115" s="214">
        <f t="shared" si="34"/>
        <v>2300</v>
      </c>
      <c r="AG115" s="214">
        <f t="shared" si="34"/>
        <v>2515</v>
      </c>
      <c r="AH115" s="207">
        <f t="shared" si="34"/>
        <v>2730</v>
      </c>
      <c r="AI115" s="207">
        <f t="shared" si="34"/>
        <v>2940</v>
      </c>
      <c r="AJ115" s="207">
        <f t="shared" si="34"/>
        <v>3150</v>
      </c>
      <c r="AK115" s="207">
        <f t="shared" si="34"/>
        <v>3360</v>
      </c>
      <c r="AL115" s="207">
        <f t="shared" si="34"/>
        <v>3570</v>
      </c>
      <c r="AM115" s="207">
        <f t="shared" si="34"/>
        <v>3780</v>
      </c>
      <c r="AN115" s="207">
        <f t="shared" si="34"/>
        <v>3990</v>
      </c>
      <c r="AO115" s="207">
        <f t="shared" si="34"/>
        <v>4200</v>
      </c>
      <c r="AP115" s="189">
        <f>AP114+U185</f>
        <v>2.5</v>
      </c>
    </row>
    <row r="116" spans="1:42" x14ac:dyDescent="0.15">
      <c r="A116" s="215" t="s">
        <v>20</v>
      </c>
      <c r="B116" s="212">
        <f t="shared" si="27"/>
        <v>792</v>
      </c>
      <c r="C116" s="212">
        <f t="shared" si="29"/>
        <v>792</v>
      </c>
      <c r="D116" s="212">
        <f t="shared" si="31"/>
        <v>893</v>
      </c>
      <c r="E116" s="212">
        <f t="shared" si="33"/>
        <v>983</v>
      </c>
      <c r="F116" s="212">
        <f t="shared" ref="F116:F133" si="35">ROUND(AA116*$T$76,0)</f>
        <v>1108</v>
      </c>
      <c r="G116" s="212">
        <f t="shared" si="5"/>
        <v>1242</v>
      </c>
      <c r="H116" s="212">
        <f t="shared" si="7"/>
        <v>1404</v>
      </c>
      <c r="I116" s="212">
        <f t="shared" si="9"/>
        <v>1556</v>
      </c>
      <c r="J116" s="212">
        <f t="shared" si="11"/>
        <v>1728</v>
      </c>
      <c r="K116" s="212">
        <f t="shared" si="13"/>
        <v>1896</v>
      </c>
      <c r="L116" s="212">
        <f t="shared" si="15"/>
        <v>2116</v>
      </c>
      <c r="M116" s="212">
        <f t="shared" si="17"/>
        <v>2287</v>
      </c>
      <c r="N116" s="212">
        <f t="shared" si="19"/>
        <v>2463</v>
      </c>
      <c r="O116" s="212">
        <f t="shared" si="21"/>
        <v>2639</v>
      </c>
      <c r="P116" s="212">
        <f t="shared" si="23"/>
        <v>2815</v>
      </c>
      <c r="Q116" s="212">
        <f t="shared" si="25"/>
        <v>2991</v>
      </c>
      <c r="R116" s="212">
        <f t="shared" si="25"/>
        <v>3167</v>
      </c>
      <c r="S116" s="212">
        <f t="shared" si="25"/>
        <v>3343</v>
      </c>
      <c r="T116" s="213">
        <f t="shared" si="25"/>
        <v>3519</v>
      </c>
      <c r="V116" s="203">
        <v>44</v>
      </c>
      <c r="W116" s="207">
        <v>511</v>
      </c>
      <c r="X116" s="214">
        <v>511</v>
      </c>
      <c r="Y116" s="214">
        <v>576</v>
      </c>
      <c r="Z116" s="214">
        <v>634</v>
      </c>
      <c r="AA116" s="214">
        <v>715</v>
      </c>
      <c r="AB116" s="214">
        <v>801</v>
      </c>
      <c r="AC116" s="214">
        <v>906</v>
      </c>
      <c r="AD116" s="214">
        <v>1004</v>
      </c>
      <c r="AE116" s="214">
        <v>1115</v>
      </c>
      <c r="AF116" s="214">
        <v>1223</v>
      </c>
      <c r="AG116" s="214">
        <v>1365</v>
      </c>
      <c r="AH116" s="207">
        <f>$AH$74*V116*AP116</f>
        <v>1475.76</v>
      </c>
      <c r="AI116" s="207">
        <f>$AI$74*V116*AP116</f>
        <v>1589.28</v>
      </c>
      <c r="AJ116" s="207">
        <f>$AJ$74*V116*AP116</f>
        <v>1702.8</v>
      </c>
      <c r="AK116" s="207">
        <f>$AK$74*V116*AP116</f>
        <v>1816.3200000000002</v>
      </c>
      <c r="AL116" s="207">
        <f>$AL$74*V116*AP116</f>
        <v>1929.8400000000001</v>
      </c>
      <c r="AM116" s="207">
        <f>$AM$74*V116*AP116</f>
        <v>2043.3600000000001</v>
      </c>
      <c r="AN116" s="207">
        <f>$AN$74*V116*AP116</f>
        <v>2156.88</v>
      </c>
      <c r="AO116" s="207">
        <f>$AO$74*V116*AP116</f>
        <v>2270.4</v>
      </c>
      <c r="AP116" s="189">
        <v>1.29</v>
      </c>
    </row>
    <row r="117" spans="1:42" x14ac:dyDescent="0.15">
      <c r="A117" s="208">
        <v>1100</v>
      </c>
      <c r="B117" s="209">
        <f t="shared" si="27"/>
        <v>1547</v>
      </c>
      <c r="C117" s="209">
        <f t="shared" si="29"/>
        <v>1547</v>
      </c>
      <c r="D117" s="209">
        <f t="shared" si="31"/>
        <v>1745</v>
      </c>
      <c r="E117" s="209">
        <f t="shared" si="33"/>
        <v>1996</v>
      </c>
      <c r="F117" s="209">
        <f t="shared" si="35"/>
        <v>2234</v>
      </c>
      <c r="G117" s="209">
        <f t="shared" si="5"/>
        <v>2517</v>
      </c>
      <c r="H117" s="209">
        <f t="shared" si="7"/>
        <v>2829</v>
      </c>
      <c r="I117" s="209">
        <f t="shared" si="9"/>
        <v>3129</v>
      </c>
      <c r="J117" s="209">
        <f t="shared" si="11"/>
        <v>3381</v>
      </c>
      <c r="K117" s="209">
        <f t="shared" si="13"/>
        <v>3712</v>
      </c>
      <c r="L117" s="209">
        <f t="shared" si="15"/>
        <v>4063</v>
      </c>
      <c r="M117" s="209">
        <f t="shared" si="17"/>
        <v>4398</v>
      </c>
      <c r="N117" s="209">
        <f t="shared" si="19"/>
        <v>4736</v>
      </c>
      <c r="O117" s="209">
        <f t="shared" si="21"/>
        <v>5074</v>
      </c>
      <c r="P117" s="209">
        <f t="shared" si="23"/>
        <v>5412</v>
      </c>
      <c r="Q117" s="209">
        <f t="shared" si="25"/>
        <v>5751</v>
      </c>
      <c r="R117" s="209">
        <f t="shared" si="25"/>
        <v>6089</v>
      </c>
      <c r="S117" s="209">
        <f t="shared" si="25"/>
        <v>6427</v>
      </c>
      <c r="T117" s="210">
        <f t="shared" si="25"/>
        <v>6765</v>
      </c>
      <c r="V117" s="203">
        <v>1100</v>
      </c>
      <c r="W117" s="207">
        <f t="shared" ref="W117:AO117" si="36">W116+B187</f>
        <v>998</v>
      </c>
      <c r="X117" s="214">
        <f t="shared" si="36"/>
        <v>998</v>
      </c>
      <c r="Y117" s="214">
        <f t="shared" si="36"/>
        <v>1126</v>
      </c>
      <c r="Z117" s="214">
        <f t="shared" si="36"/>
        <v>1288</v>
      </c>
      <c r="AA117" s="214">
        <f t="shared" si="36"/>
        <v>1441</v>
      </c>
      <c r="AB117" s="214">
        <f t="shared" si="36"/>
        <v>1624</v>
      </c>
      <c r="AC117" s="214">
        <f t="shared" si="36"/>
        <v>1825</v>
      </c>
      <c r="AD117" s="214">
        <f t="shared" si="36"/>
        <v>2019</v>
      </c>
      <c r="AE117" s="214">
        <f t="shared" si="36"/>
        <v>2181</v>
      </c>
      <c r="AF117" s="214">
        <f t="shared" si="36"/>
        <v>2395</v>
      </c>
      <c r="AG117" s="214">
        <f t="shared" si="36"/>
        <v>2621</v>
      </c>
      <c r="AH117" s="207">
        <f t="shared" si="36"/>
        <v>2837.12</v>
      </c>
      <c r="AI117" s="207">
        <f t="shared" si="36"/>
        <v>3055.3599999999997</v>
      </c>
      <c r="AJ117" s="207">
        <f t="shared" si="36"/>
        <v>3273.6</v>
      </c>
      <c r="AK117" s="207">
        <f t="shared" si="36"/>
        <v>3491.84</v>
      </c>
      <c r="AL117" s="207">
        <f t="shared" si="36"/>
        <v>3710.08</v>
      </c>
      <c r="AM117" s="207">
        <f t="shared" si="36"/>
        <v>3928.3199999999997</v>
      </c>
      <c r="AN117" s="207">
        <f t="shared" si="36"/>
        <v>4146.5599999999995</v>
      </c>
      <c r="AO117" s="207">
        <f t="shared" si="36"/>
        <v>4364.8</v>
      </c>
      <c r="AP117" s="189">
        <f>AP116+U187</f>
        <v>2.48</v>
      </c>
    </row>
    <row r="118" spans="1:42" x14ac:dyDescent="0.15">
      <c r="A118" s="215" t="s">
        <v>21</v>
      </c>
      <c r="B118" s="212">
        <f t="shared" si="27"/>
        <v>820</v>
      </c>
      <c r="C118" s="212">
        <f t="shared" si="29"/>
        <v>820</v>
      </c>
      <c r="D118" s="212">
        <f t="shared" si="31"/>
        <v>927</v>
      </c>
      <c r="E118" s="212">
        <f t="shared" si="33"/>
        <v>1021</v>
      </c>
      <c r="F118" s="212">
        <f t="shared" si="35"/>
        <v>1152</v>
      </c>
      <c r="G118" s="212">
        <f t="shared" si="5"/>
        <v>1288</v>
      </c>
      <c r="H118" s="212">
        <f t="shared" si="7"/>
        <v>1459</v>
      </c>
      <c r="I118" s="212">
        <f t="shared" si="9"/>
        <v>1615</v>
      </c>
      <c r="J118" s="212">
        <f t="shared" si="11"/>
        <v>1795</v>
      </c>
      <c r="K118" s="212">
        <f t="shared" si="13"/>
        <v>1965</v>
      </c>
      <c r="L118" s="212">
        <f t="shared" si="15"/>
        <v>2192</v>
      </c>
      <c r="M118" s="212">
        <f t="shared" si="17"/>
        <v>2373</v>
      </c>
      <c r="N118" s="212">
        <f t="shared" si="19"/>
        <v>2555</v>
      </c>
      <c r="O118" s="212">
        <f t="shared" si="21"/>
        <v>2738</v>
      </c>
      <c r="P118" s="212">
        <f t="shared" si="23"/>
        <v>2920</v>
      </c>
      <c r="Q118" s="212">
        <f t="shared" si="25"/>
        <v>3103</v>
      </c>
      <c r="R118" s="212">
        <f t="shared" si="25"/>
        <v>3286</v>
      </c>
      <c r="S118" s="212">
        <f t="shared" si="25"/>
        <v>3468</v>
      </c>
      <c r="T118" s="213">
        <f t="shared" si="25"/>
        <v>3651</v>
      </c>
      <c r="V118" s="203">
        <v>46</v>
      </c>
      <c r="W118" s="207">
        <v>529</v>
      </c>
      <c r="X118" s="214">
        <v>529</v>
      </c>
      <c r="Y118" s="214">
        <v>598</v>
      </c>
      <c r="Z118" s="214">
        <v>659</v>
      </c>
      <c r="AA118" s="214">
        <v>743</v>
      </c>
      <c r="AB118" s="214">
        <v>831</v>
      </c>
      <c r="AC118" s="214">
        <v>941</v>
      </c>
      <c r="AD118" s="214">
        <v>1042</v>
      </c>
      <c r="AE118" s="214">
        <v>1158</v>
      </c>
      <c r="AF118" s="214">
        <v>1268</v>
      </c>
      <c r="AG118" s="214">
        <v>1414</v>
      </c>
      <c r="AH118" s="207">
        <f>$AH$74*V118*AP118</f>
        <v>1530.88</v>
      </c>
      <c r="AI118" s="207">
        <f>$AI$74*V118*AP118</f>
        <v>1648.64</v>
      </c>
      <c r="AJ118" s="207">
        <f>$AJ$74*V118*AP118</f>
        <v>1766.4</v>
      </c>
      <c r="AK118" s="207">
        <f>$AK$74*V118*AP118</f>
        <v>1884.16</v>
      </c>
      <c r="AL118" s="207">
        <f>$AL$74*V118*AP118</f>
        <v>2001.92</v>
      </c>
      <c r="AM118" s="207">
        <f>$AM$74*V118*AP118</f>
        <v>2119.6799999999998</v>
      </c>
      <c r="AN118" s="207">
        <f>$AN$74*V118*AP118</f>
        <v>2237.44</v>
      </c>
      <c r="AO118" s="207">
        <f>$AO$74*V118*AP118</f>
        <v>2355.2000000000003</v>
      </c>
      <c r="AP118" s="189">
        <v>1.28</v>
      </c>
    </row>
    <row r="119" spans="1:42" x14ac:dyDescent="0.15">
      <c r="A119" s="208">
        <v>1150</v>
      </c>
      <c r="B119" s="209">
        <f t="shared" si="27"/>
        <v>1606</v>
      </c>
      <c r="C119" s="209">
        <f t="shared" si="29"/>
        <v>1606</v>
      </c>
      <c r="D119" s="209">
        <f t="shared" si="31"/>
        <v>1818</v>
      </c>
      <c r="E119" s="209">
        <f t="shared" si="33"/>
        <v>2065</v>
      </c>
      <c r="F119" s="209">
        <f t="shared" si="35"/>
        <v>2328</v>
      </c>
      <c r="G119" s="209">
        <f t="shared" si="5"/>
        <v>2618</v>
      </c>
      <c r="H119" s="209">
        <f t="shared" si="7"/>
        <v>2947</v>
      </c>
      <c r="I119" s="209">
        <f t="shared" si="9"/>
        <v>3257</v>
      </c>
      <c r="J119" s="209">
        <f t="shared" si="11"/>
        <v>3520</v>
      </c>
      <c r="K119" s="209">
        <f t="shared" si="13"/>
        <v>3858</v>
      </c>
      <c r="L119" s="209">
        <f t="shared" si="15"/>
        <v>4219</v>
      </c>
      <c r="M119" s="209">
        <f t="shared" si="17"/>
        <v>4560</v>
      </c>
      <c r="N119" s="209">
        <f t="shared" si="19"/>
        <v>4911</v>
      </c>
      <c r="O119" s="209">
        <f t="shared" si="21"/>
        <v>5262</v>
      </c>
      <c r="P119" s="209">
        <f t="shared" si="23"/>
        <v>5613</v>
      </c>
      <c r="Q119" s="209">
        <f t="shared" si="25"/>
        <v>5964</v>
      </c>
      <c r="R119" s="209">
        <f t="shared" si="25"/>
        <v>6314</v>
      </c>
      <c r="S119" s="209">
        <f t="shared" si="25"/>
        <v>6665</v>
      </c>
      <c r="T119" s="210">
        <f t="shared" si="25"/>
        <v>7016</v>
      </c>
      <c r="V119" s="203">
        <v>1150</v>
      </c>
      <c r="W119" s="207">
        <f t="shared" ref="W119:AO119" si="37">W118+B189</f>
        <v>1036</v>
      </c>
      <c r="X119" s="214">
        <f t="shared" si="37"/>
        <v>1036</v>
      </c>
      <c r="Y119" s="214">
        <f t="shared" si="37"/>
        <v>1173</v>
      </c>
      <c r="Z119" s="214">
        <f t="shared" si="37"/>
        <v>1332</v>
      </c>
      <c r="AA119" s="214">
        <f t="shared" si="37"/>
        <v>1502</v>
      </c>
      <c r="AB119" s="214">
        <f t="shared" si="37"/>
        <v>1689</v>
      </c>
      <c r="AC119" s="214">
        <f t="shared" si="37"/>
        <v>1901</v>
      </c>
      <c r="AD119" s="214">
        <f t="shared" si="37"/>
        <v>2101</v>
      </c>
      <c r="AE119" s="214">
        <f t="shared" si="37"/>
        <v>2271</v>
      </c>
      <c r="AF119" s="214">
        <f t="shared" si="37"/>
        <v>2489</v>
      </c>
      <c r="AG119" s="214">
        <f t="shared" si="37"/>
        <v>2722</v>
      </c>
      <c r="AH119" s="207">
        <f t="shared" si="37"/>
        <v>2942.16</v>
      </c>
      <c r="AI119" s="207">
        <f t="shared" si="37"/>
        <v>3168.48</v>
      </c>
      <c r="AJ119" s="207">
        <f t="shared" si="37"/>
        <v>3394.8</v>
      </c>
      <c r="AK119" s="207">
        <f t="shared" si="37"/>
        <v>3621.12</v>
      </c>
      <c r="AL119" s="207">
        <f t="shared" si="37"/>
        <v>3847.44</v>
      </c>
      <c r="AM119" s="207">
        <f t="shared" si="37"/>
        <v>4073.7599999999998</v>
      </c>
      <c r="AN119" s="207">
        <f t="shared" si="37"/>
        <v>4300.08</v>
      </c>
      <c r="AO119" s="207">
        <f t="shared" si="37"/>
        <v>4526.3999999999996</v>
      </c>
      <c r="AP119" s="189">
        <f>AP118+U189</f>
        <v>2.46</v>
      </c>
    </row>
    <row r="120" spans="1:42" x14ac:dyDescent="0.15">
      <c r="A120" s="215" t="s">
        <v>22</v>
      </c>
      <c r="B120" s="212">
        <f t="shared" si="27"/>
        <v>853</v>
      </c>
      <c r="C120" s="212">
        <f t="shared" si="29"/>
        <v>853</v>
      </c>
      <c r="D120" s="212">
        <f t="shared" si="31"/>
        <v>963</v>
      </c>
      <c r="E120" s="212">
        <f t="shared" si="33"/>
        <v>1060</v>
      </c>
      <c r="F120" s="212">
        <f t="shared" si="35"/>
        <v>1194</v>
      </c>
      <c r="G120" s="212">
        <f t="shared" si="5"/>
        <v>1352</v>
      </c>
      <c r="H120" s="212">
        <f t="shared" si="7"/>
        <v>1513</v>
      </c>
      <c r="I120" s="212">
        <f t="shared" si="9"/>
        <v>1700</v>
      </c>
      <c r="J120" s="212">
        <f t="shared" si="11"/>
        <v>1889</v>
      </c>
      <c r="K120" s="212">
        <f t="shared" si="13"/>
        <v>2079</v>
      </c>
      <c r="L120" s="212">
        <f t="shared" si="15"/>
        <v>2272</v>
      </c>
      <c r="M120" s="212">
        <f t="shared" si="17"/>
        <v>2457</v>
      </c>
      <c r="N120" s="212">
        <f t="shared" si="19"/>
        <v>2646</v>
      </c>
      <c r="O120" s="212">
        <f t="shared" si="21"/>
        <v>2835</v>
      </c>
      <c r="P120" s="212">
        <f t="shared" si="23"/>
        <v>3024</v>
      </c>
      <c r="Q120" s="212">
        <f t="shared" si="25"/>
        <v>3213</v>
      </c>
      <c r="R120" s="212">
        <f t="shared" si="25"/>
        <v>3402</v>
      </c>
      <c r="S120" s="212">
        <f t="shared" si="25"/>
        <v>3591</v>
      </c>
      <c r="T120" s="213">
        <f t="shared" si="25"/>
        <v>3780</v>
      </c>
      <c r="V120" s="203">
        <v>48</v>
      </c>
      <c r="W120" s="207">
        <v>550</v>
      </c>
      <c r="X120" s="214">
        <v>550</v>
      </c>
      <c r="Y120" s="214">
        <v>621</v>
      </c>
      <c r="Z120" s="214">
        <v>684</v>
      </c>
      <c r="AA120" s="214">
        <v>770</v>
      </c>
      <c r="AB120" s="214">
        <v>872</v>
      </c>
      <c r="AC120" s="214">
        <v>976</v>
      </c>
      <c r="AD120" s="214">
        <v>1097</v>
      </c>
      <c r="AE120" s="214">
        <v>1219</v>
      </c>
      <c r="AF120" s="214">
        <v>1341</v>
      </c>
      <c r="AG120" s="214">
        <v>1466</v>
      </c>
      <c r="AH120" s="207">
        <f>$AH$74*V120*AP120</f>
        <v>1584.96</v>
      </c>
      <c r="AI120" s="207">
        <f>$AI$74*V120*AP120</f>
        <v>1706.88</v>
      </c>
      <c r="AJ120" s="207">
        <f>$AJ$74*V120*AP120</f>
        <v>1828.8</v>
      </c>
      <c r="AK120" s="207">
        <f>$AK$74*V120*AP120</f>
        <v>1950.72</v>
      </c>
      <c r="AL120" s="207">
        <f>$AL$74*V120*AP120</f>
        <v>2072.64</v>
      </c>
      <c r="AM120" s="207">
        <f>$AM$74*V120*AP120</f>
        <v>2194.56</v>
      </c>
      <c r="AN120" s="207">
        <f>$AN$74*V120*AP120</f>
        <v>2316.48</v>
      </c>
      <c r="AO120" s="207">
        <f>$AO$74*V120*AP120</f>
        <v>2438.4</v>
      </c>
      <c r="AP120" s="189">
        <v>1.27</v>
      </c>
    </row>
    <row r="121" spans="1:42" ht="13" thickBot="1" x14ac:dyDescent="0.2">
      <c r="A121" s="204">
        <v>1200</v>
      </c>
      <c r="B121" s="216">
        <f t="shared" si="27"/>
        <v>1672</v>
      </c>
      <c r="C121" s="216">
        <f t="shared" si="29"/>
        <v>1672</v>
      </c>
      <c r="D121" s="216">
        <f t="shared" si="31"/>
        <v>1893</v>
      </c>
      <c r="E121" s="216">
        <f t="shared" si="33"/>
        <v>2120</v>
      </c>
      <c r="F121" s="216">
        <f t="shared" si="35"/>
        <v>2387</v>
      </c>
      <c r="G121" s="216">
        <f t="shared" si="5"/>
        <v>2703</v>
      </c>
      <c r="H121" s="216">
        <f t="shared" si="7"/>
        <v>3026</v>
      </c>
      <c r="I121" s="216">
        <f t="shared" si="9"/>
        <v>3401</v>
      </c>
      <c r="J121" s="216">
        <f t="shared" si="11"/>
        <v>3687</v>
      </c>
      <c r="K121" s="216">
        <f t="shared" si="13"/>
        <v>4049</v>
      </c>
      <c r="L121" s="216">
        <f t="shared" si="15"/>
        <v>4383</v>
      </c>
      <c r="M121" s="216">
        <f t="shared" si="17"/>
        <v>4739</v>
      </c>
      <c r="N121" s="216">
        <f t="shared" si="19"/>
        <v>5104</v>
      </c>
      <c r="O121" s="216">
        <f t="shared" si="21"/>
        <v>5468</v>
      </c>
      <c r="P121" s="216">
        <f t="shared" si="23"/>
        <v>5833</v>
      </c>
      <c r="Q121" s="216">
        <f t="shared" si="25"/>
        <v>6198</v>
      </c>
      <c r="R121" s="216">
        <f t="shared" si="25"/>
        <v>6562</v>
      </c>
      <c r="S121" s="216">
        <f t="shared" si="25"/>
        <v>6927</v>
      </c>
      <c r="T121" s="217">
        <f t="shared" si="25"/>
        <v>7291</v>
      </c>
      <c r="V121" s="203">
        <v>1200</v>
      </c>
      <c r="W121" s="207">
        <f t="shared" ref="W121:AO121" si="38">W120+B191</f>
        <v>1079</v>
      </c>
      <c r="X121" s="214">
        <f t="shared" si="38"/>
        <v>1079</v>
      </c>
      <c r="Y121" s="214">
        <f t="shared" si="38"/>
        <v>1221</v>
      </c>
      <c r="Z121" s="214">
        <f t="shared" si="38"/>
        <v>1368</v>
      </c>
      <c r="AA121" s="214">
        <f t="shared" si="38"/>
        <v>1540</v>
      </c>
      <c r="AB121" s="214">
        <f t="shared" si="38"/>
        <v>1744</v>
      </c>
      <c r="AC121" s="214">
        <f t="shared" si="38"/>
        <v>1952</v>
      </c>
      <c r="AD121" s="214">
        <f t="shared" si="38"/>
        <v>2194</v>
      </c>
      <c r="AE121" s="214">
        <f t="shared" si="38"/>
        <v>2379</v>
      </c>
      <c r="AF121" s="214">
        <f t="shared" si="38"/>
        <v>2612</v>
      </c>
      <c r="AG121" s="214">
        <f t="shared" si="38"/>
        <v>2828</v>
      </c>
      <c r="AH121" s="207">
        <f t="shared" si="38"/>
        <v>3057.6</v>
      </c>
      <c r="AI121" s="207">
        <f t="shared" si="38"/>
        <v>3292.8</v>
      </c>
      <c r="AJ121" s="207">
        <f t="shared" si="38"/>
        <v>3528</v>
      </c>
      <c r="AK121" s="207">
        <f t="shared" si="38"/>
        <v>3763.2</v>
      </c>
      <c r="AL121" s="207">
        <f t="shared" si="38"/>
        <v>3998.3999999999996</v>
      </c>
      <c r="AM121" s="207">
        <f t="shared" si="38"/>
        <v>4233.6000000000004</v>
      </c>
      <c r="AN121" s="207">
        <f t="shared" si="38"/>
        <v>4468.7999999999993</v>
      </c>
      <c r="AO121" s="207">
        <f t="shared" si="38"/>
        <v>4704</v>
      </c>
      <c r="AP121" s="189">
        <f>AP120+U191</f>
        <v>2.4500000000000002</v>
      </c>
    </row>
    <row r="122" spans="1:42" x14ac:dyDescent="0.15">
      <c r="A122" s="202" t="s">
        <v>130</v>
      </c>
      <c r="B122" s="205">
        <f t="shared" si="27"/>
        <v>853</v>
      </c>
      <c r="C122" s="205">
        <f t="shared" si="29"/>
        <v>888</v>
      </c>
      <c r="D122" s="205">
        <f t="shared" si="31"/>
        <v>1004</v>
      </c>
      <c r="E122" s="205">
        <f t="shared" si="33"/>
        <v>1108</v>
      </c>
      <c r="F122" s="205">
        <f t="shared" si="35"/>
        <v>1246</v>
      </c>
      <c r="G122" s="205">
        <f t="shared" si="5"/>
        <v>1411</v>
      </c>
      <c r="H122" s="205">
        <f t="shared" si="7"/>
        <v>1575</v>
      </c>
      <c r="I122" s="205">
        <f t="shared" si="9"/>
        <v>1772</v>
      </c>
      <c r="J122" s="205">
        <f t="shared" si="11"/>
        <v>1969</v>
      </c>
      <c r="K122" s="205">
        <f t="shared" si="13"/>
        <v>2165</v>
      </c>
      <c r="L122" s="205">
        <f t="shared" si="15"/>
        <v>2362</v>
      </c>
      <c r="M122" s="205">
        <f t="shared" si="17"/>
        <v>2559</v>
      </c>
      <c r="N122" s="205">
        <f t="shared" si="19"/>
        <v>2756</v>
      </c>
      <c r="O122" s="205">
        <f t="shared" si="21"/>
        <v>2953</v>
      </c>
      <c r="P122" s="205">
        <f t="shared" si="23"/>
        <v>3150</v>
      </c>
      <c r="Q122" s="205">
        <f t="shared" si="25"/>
        <v>3346</v>
      </c>
      <c r="R122" s="205">
        <f t="shared" si="25"/>
        <v>3543</v>
      </c>
      <c r="S122" s="205">
        <f t="shared" si="25"/>
        <v>3740</v>
      </c>
      <c r="T122" s="206">
        <f t="shared" si="25"/>
        <v>3937</v>
      </c>
      <c r="V122" s="203">
        <v>50</v>
      </c>
      <c r="W122" s="207">
        <f t="shared" ref="W122:AO122" si="39">W74*$V$122*W134</f>
        <v>550</v>
      </c>
      <c r="X122" s="207">
        <f t="shared" si="39"/>
        <v>573</v>
      </c>
      <c r="Y122" s="207">
        <f t="shared" si="39"/>
        <v>648</v>
      </c>
      <c r="Z122" s="207">
        <f t="shared" si="39"/>
        <v>715</v>
      </c>
      <c r="AA122" s="207">
        <f t="shared" si="39"/>
        <v>804</v>
      </c>
      <c r="AB122" s="207">
        <f t="shared" si="39"/>
        <v>910</v>
      </c>
      <c r="AC122" s="207">
        <f t="shared" si="39"/>
        <v>1016</v>
      </c>
      <c r="AD122" s="207">
        <f t="shared" si="39"/>
        <v>1143</v>
      </c>
      <c r="AE122" s="207">
        <f t="shared" si="39"/>
        <v>1270</v>
      </c>
      <c r="AF122" s="207">
        <f t="shared" si="39"/>
        <v>1397</v>
      </c>
      <c r="AG122" s="207">
        <f t="shared" si="39"/>
        <v>1524</v>
      </c>
      <c r="AH122" s="207">
        <f t="shared" si="39"/>
        <v>1651</v>
      </c>
      <c r="AI122" s="207">
        <f t="shared" si="39"/>
        <v>1778</v>
      </c>
      <c r="AJ122" s="207">
        <f t="shared" si="39"/>
        <v>1905</v>
      </c>
      <c r="AK122" s="207">
        <f t="shared" si="39"/>
        <v>2032</v>
      </c>
      <c r="AL122" s="207">
        <f t="shared" si="39"/>
        <v>2159</v>
      </c>
      <c r="AM122" s="207">
        <f t="shared" si="39"/>
        <v>2286</v>
      </c>
      <c r="AN122" s="207">
        <f t="shared" si="39"/>
        <v>2413</v>
      </c>
      <c r="AO122" s="207">
        <f t="shared" si="39"/>
        <v>2540</v>
      </c>
      <c r="AP122" s="189">
        <v>1.27</v>
      </c>
    </row>
    <row r="123" spans="1:42" x14ac:dyDescent="0.15">
      <c r="A123" s="208">
        <v>1250</v>
      </c>
      <c r="B123" s="209">
        <f t="shared" si="27"/>
        <v>1674</v>
      </c>
      <c r="C123" s="209">
        <f t="shared" si="29"/>
        <v>1744</v>
      </c>
      <c r="D123" s="209">
        <f t="shared" si="31"/>
        <v>1972</v>
      </c>
      <c r="E123" s="209">
        <f t="shared" si="33"/>
        <v>2217</v>
      </c>
      <c r="F123" s="209">
        <f t="shared" si="35"/>
        <v>2492</v>
      </c>
      <c r="G123" s="209">
        <f t="shared" si="5"/>
        <v>2821</v>
      </c>
      <c r="H123" s="209">
        <f t="shared" si="7"/>
        <v>3150</v>
      </c>
      <c r="I123" s="209">
        <f t="shared" si="9"/>
        <v>3543</v>
      </c>
      <c r="J123" s="209">
        <f t="shared" si="11"/>
        <v>3844</v>
      </c>
      <c r="K123" s="209">
        <f t="shared" si="13"/>
        <v>4211</v>
      </c>
      <c r="L123" s="209">
        <f t="shared" si="15"/>
        <v>4557</v>
      </c>
      <c r="M123" s="209">
        <f t="shared" si="17"/>
        <v>4937</v>
      </c>
      <c r="N123" s="209">
        <f t="shared" si="19"/>
        <v>5317</v>
      </c>
      <c r="O123" s="209">
        <f t="shared" si="21"/>
        <v>5696</v>
      </c>
      <c r="P123" s="209">
        <f t="shared" si="23"/>
        <v>6076</v>
      </c>
      <c r="Q123" s="209">
        <f t="shared" si="25"/>
        <v>6456</v>
      </c>
      <c r="R123" s="209">
        <f t="shared" si="25"/>
        <v>6836</v>
      </c>
      <c r="S123" s="209">
        <f t="shared" si="25"/>
        <v>7215</v>
      </c>
      <c r="T123" s="210">
        <f t="shared" si="25"/>
        <v>7595</v>
      </c>
      <c r="V123" s="203">
        <v>1250</v>
      </c>
      <c r="W123" s="207">
        <f t="shared" ref="W123:AO123" si="40">W122+B193</f>
        <v>1080</v>
      </c>
      <c r="X123" s="207">
        <f t="shared" si="40"/>
        <v>1125</v>
      </c>
      <c r="Y123" s="207">
        <f t="shared" si="40"/>
        <v>1272</v>
      </c>
      <c r="Z123" s="207">
        <f t="shared" si="40"/>
        <v>1430</v>
      </c>
      <c r="AA123" s="207">
        <f t="shared" si="40"/>
        <v>1608</v>
      </c>
      <c r="AB123" s="207">
        <f t="shared" si="40"/>
        <v>1820</v>
      </c>
      <c r="AC123" s="207">
        <f t="shared" si="40"/>
        <v>2032</v>
      </c>
      <c r="AD123" s="207">
        <f t="shared" si="40"/>
        <v>2286</v>
      </c>
      <c r="AE123" s="207">
        <f t="shared" si="40"/>
        <v>2480</v>
      </c>
      <c r="AF123" s="207">
        <f t="shared" si="40"/>
        <v>2717</v>
      </c>
      <c r="AG123" s="207">
        <f t="shared" si="40"/>
        <v>2940</v>
      </c>
      <c r="AH123" s="207">
        <f t="shared" si="40"/>
        <v>3185</v>
      </c>
      <c r="AI123" s="207">
        <f t="shared" si="40"/>
        <v>3430</v>
      </c>
      <c r="AJ123" s="207">
        <f t="shared" si="40"/>
        <v>3675</v>
      </c>
      <c r="AK123" s="207">
        <f t="shared" si="40"/>
        <v>3920</v>
      </c>
      <c r="AL123" s="207">
        <f t="shared" si="40"/>
        <v>4165</v>
      </c>
      <c r="AM123" s="207">
        <f t="shared" si="40"/>
        <v>4410</v>
      </c>
      <c r="AN123" s="207">
        <f t="shared" si="40"/>
        <v>4655</v>
      </c>
      <c r="AO123" s="207">
        <f t="shared" si="40"/>
        <v>4900</v>
      </c>
      <c r="AP123" s="189">
        <f>AP122+U193</f>
        <v>2.4500000000000002</v>
      </c>
    </row>
    <row r="124" spans="1:42" x14ac:dyDescent="0.15">
      <c r="A124" s="215" t="s">
        <v>131</v>
      </c>
      <c r="B124" s="212">
        <f t="shared" si="27"/>
        <v>887</v>
      </c>
      <c r="C124" s="212">
        <f t="shared" si="29"/>
        <v>924</v>
      </c>
      <c r="D124" s="212">
        <f t="shared" si="31"/>
        <v>1045</v>
      </c>
      <c r="E124" s="212">
        <f t="shared" si="33"/>
        <v>1153</v>
      </c>
      <c r="F124" s="212">
        <f t="shared" si="35"/>
        <v>1296</v>
      </c>
      <c r="G124" s="212">
        <f t="shared" si="5"/>
        <v>1467</v>
      </c>
      <c r="H124" s="212">
        <f t="shared" si="7"/>
        <v>1638</v>
      </c>
      <c r="I124" s="212">
        <f t="shared" si="9"/>
        <v>1843</v>
      </c>
      <c r="J124" s="212">
        <f t="shared" si="11"/>
        <v>2047</v>
      </c>
      <c r="K124" s="212">
        <f t="shared" si="13"/>
        <v>2252</v>
      </c>
      <c r="L124" s="212">
        <f t="shared" si="15"/>
        <v>2457</v>
      </c>
      <c r="M124" s="212">
        <f t="shared" si="17"/>
        <v>2661</v>
      </c>
      <c r="N124" s="212">
        <f t="shared" si="19"/>
        <v>2866</v>
      </c>
      <c r="O124" s="212">
        <f t="shared" si="21"/>
        <v>3071</v>
      </c>
      <c r="P124" s="212">
        <f t="shared" si="23"/>
        <v>3276</v>
      </c>
      <c r="Q124" s="212">
        <f t="shared" si="25"/>
        <v>3480</v>
      </c>
      <c r="R124" s="212">
        <f t="shared" si="25"/>
        <v>3685</v>
      </c>
      <c r="S124" s="212">
        <f t="shared" si="25"/>
        <v>3890</v>
      </c>
      <c r="T124" s="213">
        <f t="shared" si="25"/>
        <v>4094</v>
      </c>
      <c r="V124" s="203">
        <v>52</v>
      </c>
      <c r="W124" s="207">
        <f t="shared" ref="W124:AO124" si="41">W74*$V$124*W134</f>
        <v>572</v>
      </c>
      <c r="X124" s="207">
        <f t="shared" si="41"/>
        <v>595.91999999999996</v>
      </c>
      <c r="Y124" s="207">
        <f t="shared" si="41"/>
        <v>673.92000000000007</v>
      </c>
      <c r="Z124" s="207">
        <f t="shared" si="41"/>
        <v>743.6</v>
      </c>
      <c r="AA124" s="207">
        <f t="shared" si="41"/>
        <v>836.16000000000008</v>
      </c>
      <c r="AB124" s="207">
        <f t="shared" si="41"/>
        <v>946.4</v>
      </c>
      <c r="AC124" s="207">
        <f t="shared" si="41"/>
        <v>1056.6400000000001</v>
      </c>
      <c r="AD124" s="207">
        <f t="shared" si="41"/>
        <v>1188.72</v>
      </c>
      <c r="AE124" s="207">
        <f t="shared" si="41"/>
        <v>1320.8</v>
      </c>
      <c r="AF124" s="207">
        <f t="shared" si="41"/>
        <v>1452.88</v>
      </c>
      <c r="AG124" s="207">
        <f t="shared" si="41"/>
        <v>1584.96</v>
      </c>
      <c r="AH124" s="207">
        <f t="shared" si="41"/>
        <v>1717.04</v>
      </c>
      <c r="AI124" s="207">
        <f t="shared" si="41"/>
        <v>1849.1200000000001</v>
      </c>
      <c r="AJ124" s="207">
        <f t="shared" si="41"/>
        <v>1981.2</v>
      </c>
      <c r="AK124" s="207">
        <f t="shared" si="41"/>
        <v>2113.2800000000002</v>
      </c>
      <c r="AL124" s="207">
        <f t="shared" si="41"/>
        <v>2245.36</v>
      </c>
      <c r="AM124" s="207">
        <f t="shared" si="41"/>
        <v>2377.44</v>
      </c>
      <c r="AN124" s="207">
        <f t="shared" si="41"/>
        <v>2509.52</v>
      </c>
      <c r="AO124" s="207">
        <f t="shared" si="41"/>
        <v>2641.6</v>
      </c>
      <c r="AP124" s="189">
        <v>1.27</v>
      </c>
    </row>
    <row r="125" spans="1:42" x14ac:dyDescent="0.15">
      <c r="A125" s="208">
        <v>1300</v>
      </c>
      <c r="B125" s="209">
        <f t="shared" si="27"/>
        <v>1741</v>
      </c>
      <c r="C125" s="209">
        <f t="shared" si="29"/>
        <v>1814</v>
      </c>
      <c r="D125" s="209">
        <f t="shared" si="31"/>
        <v>2050</v>
      </c>
      <c r="E125" s="209">
        <f t="shared" si="33"/>
        <v>2305</v>
      </c>
      <c r="F125" s="209">
        <f t="shared" si="35"/>
        <v>2592</v>
      </c>
      <c r="G125" s="209">
        <f t="shared" si="5"/>
        <v>2934</v>
      </c>
      <c r="H125" s="209">
        <f t="shared" si="7"/>
        <v>3276</v>
      </c>
      <c r="I125" s="209">
        <f t="shared" si="9"/>
        <v>3685</v>
      </c>
      <c r="J125" s="209">
        <f t="shared" si="11"/>
        <v>3998</v>
      </c>
      <c r="K125" s="209">
        <f t="shared" si="13"/>
        <v>4380</v>
      </c>
      <c r="L125" s="209">
        <f t="shared" si="15"/>
        <v>4739</v>
      </c>
      <c r="M125" s="209">
        <f t="shared" si="17"/>
        <v>5134</v>
      </c>
      <c r="N125" s="209">
        <f t="shared" si="19"/>
        <v>5529</v>
      </c>
      <c r="O125" s="209">
        <f t="shared" si="21"/>
        <v>5924</v>
      </c>
      <c r="P125" s="209">
        <f t="shared" si="23"/>
        <v>6319</v>
      </c>
      <c r="Q125" s="209">
        <f t="shared" si="25"/>
        <v>6714</v>
      </c>
      <c r="R125" s="209">
        <f t="shared" si="25"/>
        <v>7109</v>
      </c>
      <c r="S125" s="209">
        <f t="shared" si="25"/>
        <v>7504</v>
      </c>
      <c r="T125" s="210">
        <f t="shared" si="25"/>
        <v>7899</v>
      </c>
      <c r="V125" s="203">
        <v>1300</v>
      </c>
      <c r="W125" s="207">
        <f t="shared" ref="W125:AO125" si="42">W124+B195</f>
        <v>1123.1999999999998</v>
      </c>
      <c r="X125" s="207">
        <f t="shared" si="42"/>
        <v>1170</v>
      </c>
      <c r="Y125" s="207">
        <f t="shared" si="42"/>
        <v>1322.88</v>
      </c>
      <c r="Z125" s="207">
        <f t="shared" si="42"/>
        <v>1487.2</v>
      </c>
      <c r="AA125" s="207">
        <f t="shared" si="42"/>
        <v>1672.3200000000002</v>
      </c>
      <c r="AB125" s="207">
        <f t="shared" si="42"/>
        <v>1892.8</v>
      </c>
      <c r="AC125" s="207">
        <f t="shared" si="42"/>
        <v>2113.2800000000002</v>
      </c>
      <c r="AD125" s="207">
        <f t="shared" si="42"/>
        <v>2377.44</v>
      </c>
      <c r="AE125" s="207">
        <f t="shared" si="42"/>
        <v>2579.1999999999998</v>
      </c>
      <c r="AF125" s="207">
        <f t="shared" si="42"/>
        <v>2825.6800000000003</v>
      </c>
      <c r="AG125" s="207">
        <f t="shared" si="42"/>
        <v>3057.6</v>
      </c>
      <c r="AH125" s="207">
        <f t="shared" si="42"/>
        <v>3312.3999999999996</v>
      </c>
      <c r="AI125" s="207">
        <f t="shared" si="42"/>
        <v>3567.2</v>
      </c>
      <c r="AJ125" s="207">
        <f t="shared" si="42"/>
        <v>3822</v>
      </c>
      <c r="AK125" s="207">
        <f t="shared" si="42"/>
        <v>4076.8</v>
      </c>
      <c r="AL125" s="207">
        <f t="shared" si="42"/>
        <v>4331.6000000000004</v>
      </c>
      <c r="AM125" s="207">
        <f t="shared" si="42"/>
        <v>4586.3999999999996</v>
      </c>
      <c r="AN125" s="207">
        <f t="shared" si="42"/>
        <v>4841.2</v>
      </c>
      <c r="AO125" s="207">
        <f t="shared" si="42"/>
        <v>5096</v>
      </c>
      <c r="AP125" s="189">
        <f>AP124+U195</f>
        <v>2.4500000000000002</v>
      </c>
    </row>
    <row r="126" spans="1:42" x14ac:dyDescent="0.15">
      <c r="A126" s="215" t="s">
        <v>132</v>
      </c>
      <c r="B126" s="212">
        <f t="shared" si="27"/>
        <v>921</v>
      </c>
      <c r="C126" s="212">
        <f t="shared" si="29"/>
        <v>959</v>
      </c>
      <c r="D126" s="212">
        <f t="shared" si="31"/>
        <v>1085</v>
      </c>
      <c r="E126" s="212">
        <f t="shared" si="33"/>
        <v>1197</v>
      </c>
      <c r="F126" s="212">
        <f t="shared" si="35"/>
        <v>1346</v>
      </c>
      <c r="G126" s="212">
        <f t="shared" si="5"/>
        <v>1523</v>
      </c>
      <c r="H126" s="212">
        <f t="shared" si="7"/>
        <v>1701</v>
      </c>
      <c r="I126" s="212">
        <f t="shared" si="9"/>
        <v>1913</v>
      </c>
      <c r="J126" s="212">
        <f t="shared" si="11"/>
        <v>2126</v>
      </c>
      <c r="K126" s="212">
        <f t="shared" si="13"/>
        <v>2339</v>
      </c>
      <c r="L126" s="212">
        <f t="shared" si="15"/>
        <v>2551</v>
      </c>
      <c r="M126" s="212">
        <f t="shared" si="17"/>
        <v>2764</v>
      </c>
      <c r="N126" s="212">
        <f t="shared" si="19"/>
        <v>2976</v>
      </c>
      <c r="O126" s="212">
        <f t="shared" si="21"/>
        <v>3189</v>
      </c>
      <c r="P126" s="212">
        <f t="shared" si="23"/>
        <v>3402</v>
      </c>
      <c r="Q126" s="212">
        <f t="shared" si="25"/>
        <v>3614</v>
      </c>
      <c r="R126" s="212">
        <f t="shared" si="25"/>
        <v>3827</v>
      </c>
      <c r="S126" s="212">
        <f t="shared" si="25"/>
        <v>4039</v>
      </c>
      <c r="T126" s="213">
        <f t="shared" si="25"/>
        <v>4252</v>
      </c>
      <c r="V126" s="203">
        <v>54</v>
      </c>
      <c r="W126" s="207">
        <f t="shared" ref="W126:AO126" si="43">W74*$V$126*W134</f>
        <v>594</v>
      </c>
      <c r="X126" s="207">
        <f t="shared" si="43"/>
        <v>618.83999999999992</v>
      </c>
      <c r="Y126" s="207">
        <f t="shared" si="43"/>
        <v>699.84</v>
      </c>
      <c r="Z126" s="207">
        <f t="shared" si="43"/>
        <v>772.19999999999993</v>
      </c>
      <c r="AA126" s="207">
        <f t="shared" si="43"/>
        <v>868.32</v>
      </c>
      <c r="AB126" s="207">
        <f t="shared" si="43"/>
        <v>982.80000000000007</v>
      </c>
      <c r="AC126" s="207">
        <f t="shared" si="43"/>
        <v>1097.28</v>
      </c>
      <c r="AD126" s="207">
        <f t="shared" si="43"/>
        <v>1234.44</v>
      </c>
      <c r="AE126" s="207">
        <f t="shared" si="43"/>
        <v>1371.6</v>
      </c>
      <c r="AF126" s="207">
        <f t="shared" si="43"/>
        <v>1508.76</v>
      </c>
      <c r="AG126" s="207">
        <f t="shared" si="43"/>
        <v>1645.92</v>
      </c>
      <c r="AH126" s="207">
        <f t="shared" si="43"/>
        <v>1783.08</v>
      </c>
      <c r="AI126" s="207">
        <f t="shared" si="43"/>
        <v>1920.24</v>
      </c>
      <c r="AJ126" s="207">
        <f t="shared" si="43"/>
        <v>2057.4</v>
      </c>
      <c r="AK126" s="207">
        <f t="shared" si="43"/>
        <v>2194.56</v>
      </c>
      <c r="AL126" s="207">
        <f t="shared" si="43"/>
        <v>2331.7200000000003</v>
      </c>
      <c r="AM126" s="207">
        <f t="shared" si="43"/>
        <v>2468.88</v>
      </c>
      <c r="AN126" s="207">
        <f t="shared" si="43"/>
        <v>2606.04</v>
      </c>
      <c r="AO126" s="207">
        <f t="shared" si="43"/>
        <v>2743.2</v>
      </c>
      <c r="AP126" s="189">
        <v>1.27</v>
      </c>
    </row>
    <row r="127" spans="1:42" x14ac:dyDescent="0.15">
      <c r="A127" s="208">
        <v>1350</v>
      </c>
      <c r="B127" s="209">
        <f t="shared" si="27"/>
        <v>1808</v>
      </c>
      <c r="C127" s="209">
        <f t="shared" si="29"/>
        <v>1883</v>
      </c>
      <c r="D127" s="209">
        <f t="shared" si="31"/>
        <v>2129</v>
      </c>
      <c r="E127" s="209">
        <f t="shared" si="33"/>
        <v>2394</v>
      </c>
      <c r="F127" s="209">
        <f t="shared" si="35"/>
        <v>2692</v>
      </c>
      <c r="G127" s="209">
        <f t="shared" si="5"/>
        <v>3047</v>
      </c>
      <c r="H127" s="209">
        <f t="shared" si="7"/>
        <v>3402</v>
      </c>
      <c r="I127" s="209">
        <f t="shared" si="9"/>
        <v>3827</v>
      </c>
      <c r="J127" s="209">
        <f t="shared" si="11"/>
        <v>4152</v>
      </c>
      <c r="K127" s="209">
        <f t="shared" si="13"/>
        <v>4548</v>
      </c>
      <c r="L127" s="209">
        <f t="shared" si="15"/>
        <v>4922</v>
      </c>
      <c r="M127" s="209">
        <f t="shared" si="17"/>
        <v>5332</v>
      </c>
      <c r="N127" s="209">
        <f t="shared" si="19"/>
        <v>5742</v>
      </c>
      <c r="O127" s="209">
        <f t="shared" si="21"/>
        <v>6152</v>
      </c>
      <c r="P127" s="209">
        <f t="shared" si="23"/>
        <v>6562</v>
      </c>
      <c r="Q127" s="209">
        <f t="shared" si="25"/>
        <v>6972</v>
      </c>
      <c r="R127" s="209">
        <f t="shared" si="25"/>
        <v>7382</v>
      </c>
      <c r="S127" s="209">
        <f t="shared" si="25"/>
        <v>7792</v>
      </c>
      <c r="T127" s="210">
        <f t="shared" si="25"/>
        <v>8203</v>
      </c>
      <c r="V127" s="203">
        <v>1350</v>
      </c>
      <c r="W127" s="207">
        <f t="shared" ref="W127:AO127" si="44">W126+B197</f>
        <v>1166.4000000000001</v>
      </c>
      <c r="X127" s="207">
        <f t="shared" si="44"/>
        <v>1215</v>
      </c>
      <c r="Y127" s="207">
        <f t="shared" si="44"/>
        <v>1373.7600000000002</v>
      </c>
      <c r="Z127" s="207">
        <f t="shared" si="44"/>
        <v>1544.3999999999999</v>
      </c>
      <c r="AA127" s="207">
        <f t="shared" si="44"/>
        <v>1736.64</v>
      </c>
      <c r="AB127" s="207">
        <f t="shared" si="44"/>
        <v>1965.6000000000001</v>
      </c>
      <c r="AC127" s="207">
        <f t="shared" si="44"/>
        <v>2194.56</v>
      </c>
      <c r="AD127" s="207">
        <f t="shared" si="44"/>
        <v>2468.88</v>
      </c>
      <c r="AE127" s="207">
        <f t="shared" si="44"/>
        <v>2678.3999999999996</v>
      </c>
      <c r="AF127" s="207">
        <f t="shared" si="44"/>
        <v>2934.3599999999997</v>
      </c>
      <c r="AG127" s="207">
        <f t="shared" si="44"/>
        <v>3175.2</v>
      </c>
      <c r="AH127" s="207">
        <f t="shared" si="44"/>
        <v>3439.7999999999997</v>
      </c>
      <c r="AI127" s="207">
        <f t="shared" si="44"/>
        <v>3704.3999999999996</v>
      </c>
      <c r="AJ127" s="207">
        <f t="shared" si="44"/>
        <v>3969</v>
      </c>
      <c r="AK127" s="207">
        <f t="shared" si="44"/>
        <v>4233.6000000000004</v>
      </c>
      <c r="AL127" s="207">
        <f t="shared" si="44"/>
        <v>4498.2000000000007</v>
      </c>
      <c r="AM127" s="207">
        <f t="shared" si="44"/>
        <v>4762.8</v>
      </c>
      <c r="AN127" s="207">
        <f t="shared" si="44"/>
        <v>5027.3999999999996</v>
      </c>
      <c r="AO127" s="207">
        <f t="shared" si="44"/>
        <v>5292</v>
      </c>
      <c r="AP127" s="189">
        <f>AP126+U197</f>
        <v>2.4500000000000002</v>
      </c>
    </row>
    <row r="128" spans="1:42" x14ac:dyDescent="0.15">
      <c r="A128" s="215" t="s">
        <v>133</v>
      </c>
      <c r="B128" s="212">
        <f t="shared" si="27"/>
        <v>955</v>
      </c>
      <c r="C128" s="212">
        <f t="shared" si="29"/>
        <v>995</v>
      </c>
      <c r="D128" s="212">
        <f t="shared" si="31"/>
        <v>1125</v>
      </c>
      <c r="E128" s="212">
        <f t="shared" si="33"/>
        <v>1241</v>
      </c>
      <c r="F128" s="212">
        <f t="shared" si="35"/>
        <v>1396</v>
      </c>
      <c r="G128" s="212">
        <f t="shared" si="5"/>
        <v>1580</v>
      </c>
      <c r="H128" s="212">
        <f t="shared" si="7"/>
        <v>1764</v>
      </c>
      <c r="I128" s="212">
        <f t="shared" si="9"/>
        <v>1984</v>
      </c>
      <c r="J128" s="212">
        <f t="shared" si="11"/>
        <v>2205</v>
      </c>
      <c r="K128" s="212">
        <f t="shared" si="13"/>
        <v>2425</v>
      </c>
      <c r="L128" s="212">
        <f t="shared" si="15"/>
        <v>2646</v>
      </c>
      <c r="M128" s="212">
        <f t="shared" si="17"/>
        <v>2866</v>
      </c>
      <c r="N128" s="212">
        <f t="shared" si="19"/>
        <v>3087</v>
      </c>
      <c r="O128" s="212">
        <f t="shared" si="21"/>
        <v>3307</v>
      </c>
      <c r="P128" s="212">
        <f t="shared" si="23"/>
        <v>3528</v>
      </c>
      <c r="Q128" s="212">
        <f t="shared" si="25"/>
        <v>3748</v>
      </c>
      <c r="R128" s="212">
        <f t="shared" si="25"/>
        <v>3968</v>
      </c>
      <c r="S128" s="212">
        <f t="shared" si="25"/>
        <v>4189</v>
      </c>
      <c r="T128" s="213">
        <f t="shared" si="25"/>
        <v>4409</v>
      </c>
      <c r="V128" s="203">
        <v>56</v>
      </c>
      <c r="W128" s="207">
        <f t="shared" ref="W128:AO128" si="45">W74*$V$128*W134</f>
        <v>616</v>
      </c>
      <c r="X128" s="207">
        <f t="shared" si="45"/>
        <v>641.76</v>
      </c>
      <c r="Y128" s="207">
        <f t="shared" si="45"/>
        <v>725.76</v>
      </c>
      <c r="Z128" s="207">
        <f t="shared" si="45"/>
        <v>800.8</v>
      </c>
      <c r="AA128" s="207">
        <f t="shared" si="45"/>
        <v>900.48</v>
      </c>
      <c r="AB128" s="207">
        <f t="shared" si="45"/>
        <v>1019.2</v>
      </c>
      <c r="AC128" s="207">
        <f t="shared" si="45"/>
        <v>1137.92</v>
      </c>
      <c r="AD128" s="207">
        <f t="shared" si="45"/>
        <v>1280.1600000000001</v>
      </c>
      <c r="AE128" s="207">
        <f t="shared" si="45"/>
        <v>1422.4</v>
      </c>
      <c r="AF128" s="207">
        <f t="shared" si="45"/>
        <v>1564.64</v>
      </c>
      <c r="AG128" s="207">
        <f t="shared" si="45"/>
        <v>1706.88</v>
      </c>
      <c r="AH128" s="207">
        <f t="shared" si="45"/>
        <v>1849.1200000000001</v>
      </c>
      <c r="AI128" s="207">
        <f t="shared" si="45"/>
        <v>1991.3600000000001</v>
      </c>
      <c r="AJ128" s="207">
        <f t="shared" si="45"/>
        <v>2133.6</v>
      </c>
      <c r="AK128" s="207">
        <f t="shared" si="45"/>
        <v>2275.84</v>
      </c>
      <c r="AL128" s="207">
        <f t="shared" si="45"/>
        <v>2418.08</v>
      </c>
      <c r="AM128" s="207">
        <f t="shared" si="45"/>
        <v>2560.3200000000002</v>
      </c>
      <c r="AN128" s="207">
        <f t="shared" si="45"/>
        <v>2702.56</v>
      </c>
      <c r="AO128" s="207">
        <f t="shared" si="45"/>
        <v>2844.8</v>
      </c>
      <c r="AP128" s="189">
        <v>1.27</v>
      </c>
    </row>
    <row r="129" spans="1:45" x14ac:dyDescent="0.15">
      <c r="A129" s="208">
        <v>1400</v>
      </c>
      <c r="B129" s="209">
        <f t="shared" si="27"/>
        <v>1875</v>
      </c>
      <c r="C129" s="209">
        <f t="shared" si="29"/>
        <v>1953</v>
      </c>
      <c r="D129" s="209">
        <f t="shared" si="31"/>
        <v>2208</v>
      </c>
      <c r="E129" s="209">
        <f t="shared" si="33"/>
        <v>2482</v>
      </c>
      <c r="F129" s="209">
        <f t="shared" si="35"/>
        <v>2791</v>
      </c>
      <c r="G129" s="209">
        <f t="shared" si="5"/>
        <v>3160</v>
      </c>
      <c r="H129" s="209">
        <f t="shared" si="7"/>
        <v>3528</v>
      </c>
      <c r="I129" s="209">
        <f t="shared" si="9"/>
        <v>3968</v>
      </c>
      <c r="J129" s="209">
        <f t="shared" si="11"/>
        <v>4305</v>
      </c>
      <c r="K129" s="209">
        <f t="shared" si="13"/>
        <v>4717</v>
      </c>
      <c r="L129" s="209">
        <f t="shared" si="15"/>
        <v>5104</v>
      </c>
      <c r="M129" s="209">
        <f t="shared" si="17"/>
        <v>5529</v>
      </c>
      <c r="N129" s="209">
        <f t="shared" si="19"/>
        <v>5954</v>
      </c>
      <c r="O129" s="209">
        <f t="shared" si="21"/>
        <v>6380</v>
      </c>
      <c r="P129" s="209">
        <f t="shared" si="23"/>
        <v>6805</v>
      </c>
      <c r="Q129" s="209">
        <f t="shared" si="25"/>
        <v>7230</v>
      </c>
      <c r="R129" s="209">
        <f t="shared" si="25"/>
        <v>7656</v>
      </c>
      <c r="S129" s="209">
        <f t="shared" si="25"/>
        <v>8081</v>
      </c>
      <c r="T129" s="210">
        <f t="shared" si="25"/>
        <v>8506</v>
      </c>
      <c r="V129" s="203">
        <v>1400</v>
      </c>
      <c r="W129" s="207">
        <f t="shared" ref="W129:AO129" si="46">W128+B199</f>
        <v>1209.5999999999999</v>
      </c>
      <c r="X129" s="207">
        <f t="shared" si="46"/>
        <v>1260</v>
      </c>
      <c r="Y129" s="207">
        <f t="shared" si="46"/>
        <v>1424.6399999999999</v>
      </c>
      <c r="Z129" s="207">
        <f t="shared" si="46"/>
        <v>1601.6</v>
      </c>
      <c r="AA129" s="207">
        <f t="shared" si="46"/>
        <v>1800.96</v>
      </c>
      <c r="AB129" s="207">
        <f t="shared" si="46"/>
        <v>2038.4</v>
      </c>
      <c r="AC129" s="207">
        <f t="shared" si="46"/>
        <v>2275.84</v>
      </c>
      <c r="AD129" s="207">
        <f t="shared" si="46"/>
        <v>2560.3200000000002</v>
      </c>
      <c r="AE129" s="207">
        <f t="shared" si="46"/>
        <v>2777.6000000000004</v>
      </c>
      <c r="AF129" s="207">
        <f t="shared" si="46"/>
        <v>3043.04</v>
      </c>
      <c r="AG129" s="207">
        <f t="shared" si="46"/>
        <v>3292.8</v>
      </c>
      <c r="AH129" s="207">
        <f t="shared" si="46"/>
        <v>3567.2</v>
      </c>
      <c r="AI129" s="207">
        <f t="shared" si="46"/>
        <v>3841.6000000000004</v>
      </c>
      <c r="AJ129" s="207">
        <f t="shared" si="46"/>
        <v>4116</v>
      </c>
      <c r="AK129" s="207">
        <f t="shared" si="46"/>
        <v>4390.3999999999996</v>
      </c>
      <c r="AL129" s="207">
        <f t="shared" si="46"/>
        <v>4664.7999999999993</v>
      </c>
      <c r="AM129" s="207">
        <f t="shared" si="46"/>
        <v>4939.2</v>
      </c>
      <c r="AN129" s="207">
        <f t="shared" si="46"/>
        <v>5213.6000000000004</v>
      </c>
      <c r="AO129" s="207">
        <f t="shared" si="46"/>
        <v>5488</v>
      </c>
      <c r="AP129" s="189">
        <f>AP128+U199</f>
        <v>2.4500000000000002</v>
      </c>
    </row>
    <row r="130" spans="1:45" x14ac:dyDescent="0.15">
      <c r="A130" s="215" t="s">
        <v>134</v>
      </c>
      <c r="B130" s="212">
        <f t="shared" si="27"/>
        <v>989</v>
      </c>
      <c r="C130" s="212">
        <f t="shared" si="29"/>
        <v>1030</v>
      </c>
      <c r="D130" s="212">
        <f t="shared" si="31"/>
        <v>1165</v>
      </c>
      <c r="E130" s="212">
        <f t="shared" si="33"/>
        <v>1286</v>
      </c>
      <c r="F130" s="212">
        <f t="shared" si="35"/>
        <v>1446</v>
      </c>
      <c r="G130" s="212">
        <f t="shared" si="5"/>
        <v>1636</v>
      </c>
      <c r="H130" s="212">
        <f t="shared" si="7"/>
        <v>1827</v>
      </c>
      <c r="I130" s="212">
        <f t="shared" si="9"/>
        <v>2055</v>
      </c>
      <c r="J130" s="212">
        <f t="shared" si="11"/>
        <v>2283</v>
      </c>
      <c r="K130" s="212">
        <f t="shared" si="13"/>
        <v>2512</v>
      </c>
      <c r="L130" s="212">
        <f t="shared" si="15"/>
        <v>2740</v>
      </c>
      <c r="M130" s="212">
        <f t="shared" si="17"/>
        <v>2968</v>
      </c>
      <c r="N130" s="212">
        <f t="shared" si="19"/>
        <v>3197</v>
      </c>
      <c r="O130" s="212">
        <f t="shared" si="21"/>
        <v>3425</v>
      </c>
      <c r="P130" s="212">
        <f t="shared" si="23"/>
        <v>3654</v>
      </c>
      <c r="Q130" s="212">
        <f t="shared" si="25"/>
        <v>3882</v>
      </c>
      <c r="R130" s="212">
        <f t="shared" si="25"/>
        <v>4110</v>
      </c>
      <c r="S130" s="212">
        <f t="shared" si="25"/>
        <v>4339</v>
      </c>
      <c r="T130" s="213">
        <f t="shared" si="25"/>
        <v>4567</v>
      </c>
      <c r="V130" s="203">
        <v>58</v>
      </c>
      <c r="W130" s="207">
        <f t="shared" ref="W130:AO130" si="47">W74*$V$130*W134</f>
        <v>638</v>
      </c>
      <c r="X130" s="207">
        <f t="shared" si="47"/>
        <v>664.68</v>
      </c>
      <c r="Y130" s="207">
        <f t="shared" si="47"/>
        <v>751.68000000000006</v>
      </c>
      <c r="Z130" s="207">
        <f t="shared" si="47"/>
        <v>829.4</v>
      </c>
      <c r="AA130" s="207">
        <f t="shared" si="47"/>
        <v>932.6400000000001</v>
      </c>
      <c r="AB130" s="207">
        <f t="shared" si="47"/>
        <v>1055.6000000000001</v>
      </c>
      <c r="AC130" s="207">
        <f t="shared" si="47"/>
        <v>1178.56</v>
      </c>
      <c r="AD130" s="207">
        <f t="shared" si="47"/>
        <v>1325.88</v>
      </c>
      <c r="AE130" s="207">
        <f t="shared" si="47"/>
        <v>1473.2</v>
      </c>
      <c r="AF130" s="207">
        <f t="shared" si="47"/>
        <v>1620.52</v>
      </c>
      <c r="AG130" s="207">
        <f t="shared" si="47"/>
        <v>1767.84</v>
      </c>
      <c r="AH130" s="207">
        <f t="shared" si="47"/>
        <v>1915.16</v>
      </c>
      <c r="AI130" s="207">
        <f t="shared" si="47"/>
        <v>2062.48</v>
      </c>
      <c r="AJ130" s="207">
        <f t="shared" si="47"/>
        <v>2209.8000000000002</v>
      </c>
      <c r="AK130" s="207">
        <f t="shared" si="47"/>
        <v>2357.12</v>
      </c>
      <c r="AL130" s="207">
        <f t="shared" si="47"/>
        <v>2504.44</v>
      </c>
      <c r="AM130" s="207">
        <f t="shared" si="47"/>
        <v>2651.76</v>
      </c>
      <c r="AN130" s="207">
        <f t="shared" si="47"/>
        <v>2799.08</v>
      </c>
      <c r="AO130" s="207">
        <f t="shared" si="47"/>
        <v>2946.4</v>
      </c>
      <c r="AP130" s="189">
        <v>1.27</v>
      </c>
    </row>
    <row r="131" spans="1:45" x14ac:dyDescent="0.15">
      <c r="A131" s="208">
        <v>1450</v>
      </c>
      <c r="B131" s="209">
        <f t="shared" si="27"/>
        <v>1942</v>
      </c>
      <c r="C131" s="209">
        <f t="shared" si="29"/>
        <v>2023</v>
      </c>
      <c r="D131" s="209">
        <f t="shared" si="31"/>
        <v>2287</v>
      </c>
      <c r="E131" s="209">
        <f t="shared" si="33"/>
        <v>2571</v>
      </c>
      <c r="F131" s="209">
        <f t="shared" si="35"/>
        <v>2891</v>
      </c>
      <c r="G131" s="209">
        <f t="shared" si="5"/>
        <v>3272</v>
      </c>
      <c r="H131" s="209">
        <f t="shared" si="7"/>
        <v>3654</v>
      </c>
      <c r="I131" s="209">
        <f t="shared" si="9"/>
        <v>4110</v>
      </c>
      <c r="J131" s="209">
        <f t="shared" si="11"/>
        <v>4459</v>
      </c>
      <c r="K131" s="209">
        <f t="shared" si="13"/>
        <v>4885</v>
      </c>
      <c r="L131" s="209">
        <f t="shared" si="15"/>
        <v>5286</v>
      </c>
      <c r="M131" s="209">
        <f t="shared" si="17"/>
        <v>5727</v>
      </c>
      <c r="N131" s="209">
        <f t="shared" si="19"/>
        <v>6167</v>
      </c>
      <c r="O131" s="209">
        <f t="shared" si="21"/>
        <v>6608</v>
      </c>
      <c r="P131" s="209">
        <f t="shared" si="23"/>
        <v>7048</v>
      </c>
      <c r="Q131" s="209">
        <f t="shared" si="25"/>
        <v>7489</v>
      </c>
      <c r="R131" s="209">
        <f t="shared" si="25"/>
        <v>7929</v>
      </c>
      <c r="S131" s="209">
        <f t="shared" si="25"/>
        <v>8370</v>
      </c>
      <c r="T131" s="210">
        <f t="shared" si="25"/>
        <v>8810</v>
      </c>
      <c r="V131" s="203">
        <v>1450</v>
      </c>
      <c r="W131" s="207">
        <f t="shared" ref="W131:AO131" si="48">W130+B201</f>
        <v>1252.8</v>
      </c>
      <c r="X131" s="207">
        <f t="shared" si="48"/>
        <v>1305</v>
      </c>
      <c r="Y131" s="207">
        <f t="shared" si="48"/>
        <v>1475.52</v>
      </c>
      <c r="Z131" s="207">
        <f t="shared" si="48"/>
        <v>1658.8</v>
      </c>
      <c r="AA131" s="207">
        <f t="shared" si="48"/>
        <v>1865.2800000000002</v>
      </c>
      <c r="AB131" s="207">
        <f t="shared" si="48"/>
        <v>2111.2000000000003</v>
      </c>
      <c r="AC131" s="207">
        <f t="shared" si="48"/>
        <v>2357.12</v>
      </c>
      <c r="AD131" s="207">
        <f t="shared" si="48"/>
        <v>2651.76</v>
      </c>
      <c r="AE131" s="207">
        <f t="shared" si="48"/>
        <v>2876.8</v>
      </c>
      <c r="AF131" s="207">
        <f t="shared" si="48"/>
        <v>3151.7200000000003</v>
      </c>
      <c r="AG131" s="207">
        <f t="shared" si="48"/>
        <v>3410.3999999999996</v>
      </c>
      <c r="AH131" s="207">
        <f t="shared" si="48"/>
        <v>3694.6</v>
      </c>
      <c r="AI131" s="207">
        <f t="shared" si="48"/>
        <v>3978.8</v>
      </c>
      <c r="AJ131" s="207">
        <f t="shared" si="48"/>
        <v>4263</v>
      </c>
      <c r="AK131" s="207">
        <f t="shared" si="48"/>
        <v>4547.2</v>
      </c>
      <c r="AL131" s="207">
        <f t="shared" si="48"/>
        <v>4831.3999999999996</v>
      </c>
      <c r="AM131" s="207">
        <f t="shared" si="48"/>
        <v>5115.6000000000004</v>
      </c>
      <c r="AN131" s="207">
        <f t="shared" si="48"/>
        <v>5399.7999999999993</v>
      </c>
      <c r="AO131" s="207">
        <f t="shared" si="48"/>
        <v>5684</v>
      </c>
      <c r="AP131" s="189">
        <f>AP130+U201</f>
        <v>2.4500000000000002</v>
      </c>
    </row>
    <row r="132" spans="1:45" x14ac:dyDescent="0.15">
      <c r="A132" s="215" t="s">
        <v>135</v>
      </c>
      <c r="B132" s="212">
        <f t="shared" si="27"/>
        <v>1023</v>
      </c>
      <c r="C132" s="212">
        <f t="shared" si="29"/>
        <v>1066</v>
      </c>
      <c r="D132" s="212">
        <f t="shared" si="31"/>
        <v>1205</v>
      </c>
      <c r="E132" s="212">
        <f t="shared" si="33"/>
        <v>1330</v>
      </c>
      <c r="F132" s="212">
        <f t="shared" si="35"/>
        <v>1495</v>
      </c>
      <c r="G132" s="212">
        <f t="shared" si="5"/>
        <v>1693</v>
      </c>
      <c r="H132" s="212">
        <f t="shared" si="7"/>
        <v>1890</v>
      </c>
      <c r="I132" s="212">
        <f t="shared" si="9"/>
        <v>2126</v>
      </c>
      <c r="J132" s="212">
        <f t="shared" si="11"/>
        <v>2362</v>
      </c>
      <c r="K132" s="212">
        <f t="shared" si="13"/>
        <v>2598</v>
      </c>
      <c r="L132" s="212">
        <f t="shared" si="15"/>
        <v>2835</v>
      </c>
      <c r="M132" s="212">
        <f t="shared" si="17"/>
        <v>3071</v>
      </c>
      <c r="N132" s="212">
        <f t="shared" si="19"/>
        <v>3307</v>
      </c>
      <c r="O132" s="212">
        <f t="shared" si="21"/>
        <v>3543</v>
      </c>
      <c r="P132" s="212">
        <f t="shared" si="23"/>
        <v>3780</v>
      </c>
      <c r="Q132" s="212">
        <f t="shared" si="25"/>
        <v>4016</v>
      </c>
      <c r="R132" s="212">
        <f t="shared" si="25"/>
        <v>4252</v>
      </c>
      <c r="S132" s="212">
        <f t="shared" si="25"/>
        <v>4488</v>
      </c>
      <c r="T132" s="213">
        <f t="shared" si="25"/>
        <v>4724</v>
      </c>
      <c r="V132" s="203">
        <v>60</v>
      </c>
      <c r="W132" s="207">
        <f t="shared" ref="W132:AO132" si="49">W74*$V$132*W134</f>
        <v>660</v>
      </c>
      <c r="X132" s="207">
        <f t="shared" si="49"/>
        <v>687.6</v>
      </c>
      <c r="Y132" s="207">
        <f t="shared" si="49"/>
        <v>777.6</v>
      </c>
      <c r="Z132" s="207">
        <f t="shared" si="49"/>
        <v>858</v>
      </c>
      <c r="AA132" s="207">
        <f t="shared" si="49"/>
        <v>964.80000000000007</v>
      </c>
      <c r="AB132" s="207">
        <f t="shared" si="49"/>
        <v>1092</v>
      </c>
      <c r="AC132" s="207">
        <f t="shared" si="49"/>
        <v>1219.2</v>
      </c>
      <c r="AD132" s="207">
        <f t="shared" si="49"/>
        <v>1371.6</v>
      </c>
      <c r="AE132" s="207">
        <f t="shared" si="49"/>
        <v>1524</v>
      </c>
      <c r="AF132" s="207">
        <f t="shared" si="49"/>
        <v>1676.4</v>
      </c>
      <c r="AG132" s="207">
        <f t="shared" si="49"/>
        <v>1828.8</v>
      </c>
      <c r="AH132" s="207">
        <f t="shared" si="49"/>
        <v>1981.2</v>
      </c>
      <c r="AI132" s="207">
        <f t="shared" si="49"/>
        <v>2133.6</v>
      </c>
      <c r="AJ132" s="207">
        <f t="shared" si="49"/>
        <v>2286</v>
      </c>
      <c r="AK132" s="207">
        <f t="shared" si="49"/>
        <v>2438.4</v>
      </c>
      <c r="AL132" s="207">
        <f t="shared" si="49"/>
        <v>2590.8000000000002</v>
      </c>
      <c r="AM132" s="207">
        <f t="shared" si="49"/>
        <v>2743.2</v>
      </c>
      <c r="AN132" s="207">
        <f t="shared" si="49"/>
        <v>2895.6</v>
      </c>
      <c r="AO132" s="207">
        <f t="shared" si="49"/>
        <v>3048</v>
      </c>
      <c r="AP132" s="189">
        <v>1.27</v>
      </c>
    </row>
    <row r="133" spans="1:45" ht="13" thickBot="1" x14ac:dyDescent="0.2">
      <c r="A133" s="204">
        <v>1500</v>
      </c>
      <c r="B133" s="216">
        <f t="shared" si="27"/>
        <v>2009</v>
      </c>
      <c r="C133" s="216">
        <f t="shared" si="29"/>
        <v>2093</v>
      </c>
      <c r="D133" s="216">
        <f t="shared" si="31"/>
        <v>2366</v>
      </c>
      <c r="E133" s="216">
        <f t="shared" si="33"/>
        <v>2660</v>
      </c>
      <c r="F133" s="216">
        <f t="shared" si="35"/>
        <v>2991</v>
      </c>
      <c r="G133" s="216">
        <f t="shared" si="5"/>
        <v>3385</v>
      </c>
      <c r="H133" s="216">
        <f t="shared" si="7"/>
        <v>3780</v>
      </c>
      <c r="I133" s="216">
        <f t="shared" si="9"/>
        <v>4252</v>
      </c>
      <c r="J133" s="216">
        <f t="shared" si="11"/>
        <v>4613</v>
      </c>
      <c r="K133" s="216">
        <f t="shared" si="13"/>
        <v>5054</v>
      </c>
      <c r="L133" s="216">
        <f t="shared" si="15"/>
        <v>5468</v>
      </c>
      <c r="M133" s="216">
        <f t="shared" si="17"/>
        <v>5924</v>
      </c>
      <c r="N133" s="216">
        <f t="shared" si="19"/>
        <v>6380</v>
      </c>
      <c r="O133" s="216">
        <f t="shared" si="21"/>
        <v>6836</v>
      </c>
      <c r="P133" s="216">
        <f t="shared" si="23"/>
        <v>7291</v>
      </c>
      <c r="Q133" s="216">
        <f t="shared" si="25"/>
        <v>7747</v>
      </c>
      <c r="R133" s="216">
        <f t="shared" si="25"/>
        <v>8203</v>
      </c>
      <c r="S133" s="216">
        <f t="shared" si="25"/>
        <v>8658</v>
      </c>
      <c r="T133" s="217">
        <f t="shared" si="25"/>
        <v>9114</v>
      </c>
      <c r="V133" s="203">
        <v>1500</v>
      </c>
      <c r="W133" s="207">
        <f t="shared" ref="W133:AO133" si="50">W132+B203</f>
        <v>1296</v>
      </c>
      <c r="X133" s="207">
        <f t="shared" si="50"/>
        <v>1350</v>
      </c>
      <c r="Y133" s="207">
        <f t="shared" si="50"/>
        <v>1526.4</v>
      </c>
      <c r="Z133" s="207">
        <f t="shared" si="50"/>
        <v>1716</v>
      </c>
      <c r="AA133" s="207">
        <f t="shared" si="50"/>
        <v>1929.6000000000001</v>
      </c>
      <c r="AB133" s="207">
        <f t="shared" si="50"/>
        <v>2184</v>
      </c>
      <c r="AC133" s="207">
        <f t="shared" si="50"/>
        <v>2438.4</v>
      </c>
      <c r="AD133" s="207">
        <f t="shared" si="50"/>
        <v>2743.2</v>
      </c>
      <c r="AE133" s="207">
        <f t="shared" si="50"/>
        <v>2976</v>
      </c>
      <c r="AF133" s="207">
        <f t="shared" si="50"/>
        <v>3260.4</v>
      </c>
      <c r="AG133" s="207">
        <f t="shared" si="50"/>
        <v>3528</v>
      </c>
      <c r="AH133" s="207">
        <f t="shared" si="50"/>
        <v>3822</v>
      </c>
      <c r="AI133" s="207">
        <f t="shared" si="50"/>
        <v>4116</v>
      </c>
      <c r="AJ133" s="207">
        <f t="shared" si="50"/>
        <v>4410</v>
      </c>
      <c r="AK133" s="207">
        <f t="shared" si="50"/>
        <v>4704</v>
      </c>
      <c r="AL133" s="207">
        <f t="shared" si="50"/>
        <v>4998</v>
      </c>
      <c r="AM133" s="207">
        <f t="shared" si="50"/>
        <v>5292</v>
      </c>
      <c r="AN133" s="207">
        <f t="shared" si="50"/>
        <v>5586</v>
      </c>
      <c r="AO133" s="207">
        <f t="shared" si="50"/>
        <v>5880</v>
      </c>
      <c r="AP133" s="189">
        <f>AP132+U203</f>
        <v>2.4500000000000002</v>
      </c>
    </row>
    <row r="134" spans="1:45" x14ac:dyDescent="0.15">
      <c r="W134" s="227">
        <v>2.75</v>
      </c>
      <c r="X134" s="188">
        <v>1.91</v>
      </c>
      <c r="Y134" s="188">
        <v>1.62</v>
      </c>
      <c r="Z134" s="188">
        <v>1.43</v>
      </c>
      <c r="AA134" s="188">
        <v>1.34</v>
      </c>
      <c r="AB134" s="188">
        <v>1.3</v>
      </c>
      <c r="AC134" s="188">
        <v>1.27</v>
      </c>
      <c r="AD134" s="188">
        <v>1.27</v>
      </c>
      <c r="AE134" s="188">
        <v>1.27</v>
      </c>
      <c r="AF134" s="188">
        <v>1.27</v>
      </c>
      <c r="AG134" s="188">
        <v>1.27</v>
      </c>
      <c r="AH134" s="188">
        <v>1.27</v>
      </c>
      <c r="AI134" s="188">
        <v>1.27</v>
      </c>
      <c r="AJ134" s="188">
        <v>1.27</v>
      </c>
      <c r="AK134" s="188">
        <v>1.27</v>
      </c>
      <c r="AL134" s="188">
        <v>1.27</v>
      </c>
      <c r="AM134" s="188">
        <v>1.27</v>
      </c>
      <c r="AN134" s="188">
        <v>1.27</v>
      </c>
      <c r="AO134" s="188">
        <v>1.27</v>
      </c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29">
        <f>W134+B204</f>
        <v>5.4</v>
      </c>
      <c r="X135" s="230">
        <f t="shared" ref="X135:AO135" si="51">X134+C204</f>
        <v>3.75</v>
      </c>
      <c r="Y135" s="230">
        <f t="shared" si="51"/>
        <v>3.18</v>
      </c>
      <c r="Z135" s="230">
        <f t="shared" si="51"/>
        <v>2.86</v>
      </c>
      <c r="AA135" s="230">
        <f t="shared" si="51"/>
        <v>2.68</v>
      </c>
      <c r="AB135" s="230">
        <f t="shared" si="51"/>
        <v>2.6</v>
      </c>
      <c r="AC135" s="230">
        <f t="shared" si="51"/>
        <v>2.54</v>
      </c>
      <c r="AD135" s="230">
        <f t="shared" si="51"/>
        <v>2.54</v>
      </c>
      <c r="AE135" s="230">
        <f t="shared" si="51"/>
        <v>2.48</v>
      </c>
      <c r="AF135" s="230">
        <f t="shared" si="51"/>
        <v>2.4699999999999998</v>
      </c>
      <c r="AG135" s="230">
        <f t="shared" si="51"/>
        <v>2.4500000000000002</v>
      </c>
      <c r="AH135" s="230">
        <f t="shared" si="51"/>
        <v>2.4500000000000002</v>
      </c>
      <c r="AI135" s="230">
        <f t="shared" si="51"/>
        <v>2.4500000000000002</v>
      </c>
      <c r="AJ135" s="230">
        <f t="shared" si="51"/>
        <v>2.4500000000000002</v>
      </c>
      <c r="AK135" s="230">
        <f t="shared" si="51"/>
        <v>2.4500000000000002</v>
      </c>
      <c r="AL135" s="230">
        <f t="shared" si="51"/>
        <v>2.4500000000000002</v>
      </c>
      <c r="AM135" s="230">
        <f t="shared" si="51"/>
        <v>2.4500000000000002</v>
      </c>
      <c r="AN135" s="230">
        <f t="shared" si="51"/>
        <v>2.4500000000000002</v>
      </c>
      <c r="AO135" s="230">
        <f t="shared" si="51"/>
        <v>2.4500000000000002</v>
      </c>
      <c r="AS135" s="188" t="s">
        <v>164</v>
      </c>
    </row>
    <row r="136" spans="1:45" x14ac:dyDescent="0.15">
      <c r="W136" s="188">
        <v>2.27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  <c r="W137" s="188">
        <v>4.41</v>
      </c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  <row r="144" spans="1:45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52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52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52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52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52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52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52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53">B144*$A$192*B204</f>
        <v>530</v>
      </c>
      <c r="C193" s="207">
        <f t="shared" si="53"/>
        <v>552</v>
      </c>
      <c r="D193" s="207">
        <f t="shared" si="53"/>
        <v>624</v>
      </c>
      <c r="E193" s="207">
        <f t="shared" si="53"/>
        <v>715</v>
      </c>
      <c r="F193" s="207">
        <f t="shared" si="53"/>
        <v>804</v>
      </c>
      <c r="G193" s="207">
        <f t="shared" si="53"/>
        <v>910</v>
      </c>
      <c r="H193" s="207">
        <f t="shared" si="53"/>
        <v>1016</v>
      </c>
      <c r="I193" s="207">
        <f t="shared" si="53"/>
        <v>1143</v>
      </c>
      <c r="J193" s="207">
        <f t="shared" si="53"/>
        <v>1210</v>
      </c>
      <c r="K193" s="207">
        <f t="shared" si="53"/>
        <v>1320</v>
      </c>
      <c r="L193" s="207">
        <f t="shared" si="53"/>
        <v>1416</v>
      </c>
      <c r="M193" s="207">
        <f t="shared" si="53"/>
        <v>1534</v>
      </c>
      <c r="N193" s="207">
        <f t="shared" si="53"/>
        <v>1652</v>
      </c>
      <c r="O193" s="207">
        <f t="shared" si="53"/>
        <v>1770</v>
      </c>
      <c r="P193" s="207">
        <f t="shared" si="53"/>
        <v>1888</v>
      </c>
      <c r="Q193" s="207">
        <f t="shared" si="53"/>
        <v>2006</v>
      </c>
      <c r="R193" s="207">
        <f t="shared" si="53"/>
        <v>2124</v>
      </c>
      <c r="S193" s="207">
        <f t="shared" si="53"/>
        <v>2242</v>
      </c>
      <c r="T193" s="207">
        <f t="shared" si="53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54">B144*$A$194*B204</f>
        <v>551.19999999999993</v>
      </c>
      <c r="C195" s="207">
        <f t="shared" si="54"/>
        <v>574.08000000000004</v>
      </c>
      <c r="D195" s="207">
        <f t="shared" si="54"/>
        <v>648.96</v>
      </c>
      <c r="E195" s="207">
        <f t="shared" si="54"/>
        <v>743.6</v>
      </c>
      <c r="F195" s="207">
        <f t="shared" si="54"/>
        <v>836.16000000000008</v>
      </c>
      <c r="G195" s="207">
        <f t="shared" si="54"/>
        <v>946.4</v>
      </c>
      <c r="H195" s="207">
        <f t="shared" si="54"/>
        <v>1056.6400000000001</v>
      </c>
      <c r="I195" s="207">
        <f t="shared" si="54"/>
        <v>1188.72</v>
      </c>
      <c r="J195" s="207">
        <f t="shared" si="54"/>
        <v>1258.3999999999999</v>
      </c>
      <c r="K195" s="207">
        <f t="shared" si="54"/>
        <v>1372.8</v>
      </c>
      <c r="L195" s="207">
        <f t="shared" si="54"/>
        <v>1472.6399999999999</v>
      </c>
      <c r="M195" s="207">
        <f t="shared" si="54"/>
        <v>1595.36</v>
      </c>
      <c r="N195" s="207">
        <f t="shared" si="54"/>
        <v>1718.08</v>
      </c>
      <c r="O195" s="207">
        <f t="shared" si="54"/>
        <v>1840.8</v>
      </c>
      <c r="P195" s="207">
        <f t="shared" si="54"/>
        <v>1963.52</v>
      </c>
      <c r="Q195" s="207">
        <f t="shared" si="54"/>
        <v>2086.2399999999998</v>
      </c>
      <c r="R195" s="207">
        <f t="shared" si="54"/>
        <v>2208.96</v>
      </c>
      <c r="S195" s="207">
        <f t="shared" si="54"/>
        <v>2331.6799999999998</v>
      </c>
      <c r="T195" s="207">
        <f t="shared" si="54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55">B144*$A$196*B204</f>
        <v>572.4</v>
      </c>
      <c r="C197" s="207">
        <f t="shared" si="55"/>
        <v>596.16000000000008</v>
      </c>
      <c r="D197" s="207">
        <f t="shared" si="55"/>
        <v>673.92000000000007</v>
      </c>
      <c r="E197" s="207">
        <f t="shared" si="55"/>
        <v>772.19999999999993</v>
      </c>
      <c r="F197" s="207">
        <f t="shared" si="55"/>
        <v>868.32</v>
      </c>
      <c r="G197" s="207">
        <f t="shared" si="55"/>
        <v>982.80000000000007</v>
      </c>
      <c r="H197" s="207">
        <f t="shared" si="55"/>
        <v>1097.28</v>
      </c>
      <c r="I197" s="207">
        <f t="shared" si="55"/>
        <v>1234.44</v>
      </c>
      <c r="J197" s="207">
        <f t="shared" si="55"/>
        <v>1306.8</v>
      </c>
      <c r="K197" s="207">
        <f t="shared" si="55"/>
        <v>1425.6</v>
      </c>
      <c r="L197" s="207">
        <f t="shared" si="55"/>
        <v>1529.28</v>
      </c>
      <c r="M197" s="207">
        <f t="shared" si="55"/>
        <v>1656.7199999999998</v>
      </c>
      <c r="N197" s="207">
        <f t="shared" si="55"/>
        <v>1784.1599999999999</v>
      </c>
      <c r="O197" s="207">
        <f t="shared" si="55"/>
        <v>1911.6</v>
      </c>
      <c r="P197" s="207">
        <f t="shared" si="55"/>
        <v>2039.04</v>
      </c>
      <c r="Q197" s="207">
        <f t="shared" si="55"/>
        <v>2166.48</v>
      </c>
      <c r="R197" s="207">
        <f t="shared" si="55"/>
        <v>2293.92</v>
      </c>
      <c r="S197" s="207">
        <f t="shared" si="55"/>
        <v>2421.3599999999997</v>
      </c>
      <c r="T197" s="207">
        <f t="shared" si="55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56">B144*$A$198*B204</f>
        <v>593.6</v>
      </c>
      <c r="C199" s="207">
        <f t="shared" si="56"/>
        <v>618.24</v>
      </c>
      <c r="D199" s="207">
        <f t="shared" si="56"/>
        <v>698.88</v>
      </c>
      <c r="E199" s="207">
        <f t="shared" si="56"/>
        <v>800.8</v>
      </c>
      <c r="F199" s="207">
        <f t="shared" si="56"/>
        <v>900.48</v>
      </c>
      <c r="G199" s="207">
        <f t="shared" si="56"/>
        <v>1019.2</v>
      </c>
      <c r="H199" s="207">
        <f t="shared" si="56"/>
        <v>1137.92</v>
      </c>
      <c r="I199" s="207">
        <f t="shared" si="56"/>
        <v>1280.1600000000001</v>
      </c>
      <c r="J199" s="207">
        <f t="shared" si="56"/>
        <v>1355.2</v>
      </c>
      <c r="K199" s="207">
        <f t="shared" si="56"/>
        <v>1478.3999999999999</v>
      </c>
      <c r="L199" s="207">
        <f t="shared" si="56"/>
        <v>1585.9199999999998</v>
      </c>
      <c r="M199" s="207">
        <f t="shared" si="56"/>
        <v>1718.08</v>
      </c>
      <c r="N199" s="207">
        <f t="shared" si="56"/>
        <v>1850.24</v>
      </c>
      <c r="O199" s="207">
        <f t="shared" si="56"/>
        <v>1982.3999999999999</v>
      </c>
      <c r="P199" s="207">
        <f t="shared" si="56"/>
        <v>2114.56</v>
      </c>
      <c r="Q199" s="207">
        <f t="shared" si="56"/>
        <v>2246.7199999999998</v>
      </c>
      <c r="R199" s="207">
        <f t="shared" si="56"/>
        <v>2378.8799999999997</v>
      </c>
      <c r="S199" s="207">
        <f t="shared" si="56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57">B144*$A$200*B204</f>
        <v>614.79999999999995</v>
      </c>
      <c r="C201" s="207">
        <f t="shared" si="57"/>
        <v>640.32000000000005</v>
      </c>
      <c r="D201" s="207">
        <f t="shared" si="57"/>
        <v>723.84</v>
      </c>
      <c r="E201" s="207">
        <f t="shared" si="57"/>
        <v>829.4</v>
      </c>
      <c r="F201" s="207">
        <f t="shared" si="57"/>
        <v>932.6400000000001</v>
      </c>
      <c r="G201" s="207">
        <f t="shared" si="57"/>
        <v>1055.6000000000001</v>
      </c>
      <c r="H201" s="207">
        <f t="shared" si="57"/>
        <v>1178.56</v>
      </c>
      <c r="I201" s="207">
        <f t="shared" si="57"/>
        <v>1325.88</v>
      </c>
      <c r="J201" s="207">
        <f t="shared" si="57"/>
        <v>1403.6</v>
      </c>
      <c r="K201" s="207">
        <f t="shared" si="57"/>
        <v>1531.2</v>
      </c>
      <c r="L201" s="207">
        <f t="shared" si="57"/>
        <v>1642.56</v>
      </c>
      <c r="M201" s="207">
        <f t="shared" si="57"/>
        <v>1779.4399999999998</v>
      </c>
      <c r="N201" s="207">
        <f t="shared" si="57"/>
        <v>1916.32</v>
      </c>
      <c r="O201" s="207">
        <f t="shared" si="57"/>
        <v>2053.1999999999998</v>
      </c>
      <c r="P201" s="207">
        <f t="shared" si="57"/>
        <v>2190.08</v>
      </c>
      <c r="Q201" s="207">
        <f t="shared" si="57"/>
        <v>2326.96</v>
      </c>
      <c r="R201" s="207">
        <f t="shared" si="57"/>
        <v>2463.8399999999997</v>
      </c>
      <c r="S201" s="207">
        <f t="shared" si="57"/>
        <v>2600.7199999999998</v>
      </c>
      <c r="T201" s="207">
        <f t="shared" si="57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58">B144*$A$202*B204</f>
        <v>636</v>
      </c>
      <c r="C203" s="207">
        <f t="shared" si="58"/>
        <v>662.4</v>
      </c>
      <c r="D203" s="207">
        <f t="shared" si="58"/>
        <v>748.80000000000007</v>
      </c>
      <c r="E203" s="207">
        <f t="shared" si="58"/>
        <v>858</v>
      </c>
      <c r="F203" s="207">
        <f t="shared" si="58"/>
        <v>964.80000000000007</v>
      </c>
      <c r="G203" s="207">
        <f t="shared" si="58"/>
        <v>1092</v>
      </c>
      <c r="H203" s="207">
        <f t="shared" si="58"/>
        <v>1219.2</v>
      </c>
      <c r="I203" s="207">
        <f t="shared" si="58"/>
        <v>1371.6</v>
      </c>
      <c r="J203" s="207">
        <f t="shared" si="58"/>
        <v>1452</v>
      </c>
      <c r="K203" s="207">
        <f t="shared" si="58"/>
        <v>1584</v>
      </c>
      <c r="L203" s="207">
        <f t="shared" si="58"/>
        <v>1699.1999999999998</v>
      </c>
      <c r="M203" s="207">
        <f t="shared" si="58"/>
        <v>1840.8</v>
      </c>
      <c r="N203" s="207">
        <f t="shared" si="58"/>
        <v>1982.3999999999999</v>
      </c>
      <c r="O203" s="207">
        <f t="shared" si="58"/>
        <v>2124</v>
      </c>
      <c r="P203" s="207">
        <f t="shared" si="58"/>
        <v>2265.6</v>
      </c>
      <c r="Q203" s="207">
        <f t="shared" si="58"/>
        <v>2407.1999999999998</v>
      </c>
      <c r="R203" s="207">
        <f t="shared" si="58"/>
        <v>2548.7999999999997</v>
      </c>
      <c r="S203" s="207">
        <f t="shared" si="58"/>
        <v>2690.3999999999996</v>
      </c>
      <c r="T203" s="207">
        <f t="shared" si="58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61184-986D-BF42-AE0E-F52518C01B2C}">
  <sheetPr>
    <tabColor theme="6" tint="0.79998168889431442"/>
  </sheetPr>
  <dimension ref="A1:AS205"/>
  <sheetViews>
    <sheetView showGridLines="0" zoomScaleNormal="100" workbookViewId="0">
      <selection activeCell="W27" sqref="W27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171</v>
      </c>
      <c r="H3" s="192"/>
      <c r="I3" s="192"/>
      <c r="J3" s="192"/>
      <c r="K3" s="192"/>
      <c r="L3" s="192"/>
      <c r="M3" s="192"/>
      <c r="N3" s="193"/>
      <c r="O3" s="257" t="s">
        <v>233</v>
      </c>
      <c r="P3" s="191" t="s">
        <v>172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174</v>
      </c>
      <c r="H4" s="192"/>
      <c r="I4" s="192"/>
      <c r="J4" s="192"/>
      <c r="K4" s="192"/>
      <c r="L4" s="192"/>
      <c r="M4" s="192"/>
      <c r="N4" s="193"/>
      <c r="O4" s="257" t="s">
        <v>233</v>
      </c>
      <c r="P4" s="191" t="s">
        <v>173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 t="s">
        <v>175</v>
      </c>
      <c r="H5" s="192"/>
      <c r="I5" s="192"/>
      <c r="J5" s="192"/>
      <c r="K5" s="192"/>
      <c r="L5" s="192"/>
      <c r="M5" s="192"/>
      <c r="O5" s="257" t="s">
        <v>233</v>
      </c>
      <c r="P5" s="191" t="s">
        <v>115</v>
      </c>
      <c r="Q5" s="191"/>
      <c r="R5" s="192"/>
      <c r="S5" s="192"/>
      <c r="T5" s="192"/>
    </row>
    <row r="6" spans="1:45" s="189" customFormat="1" x14ac:dyDescent="0.15">
      <c r="A6" s="187"/>
      <c r="B6" s="187"/>
      <c r="C6" s="188"/>
      <c r="D6" s="188"/>
      <c r="E6" s="188"/>
      <c r="F6" s="188"/>
      <c r="G6" s="191" t="s">
        <v>176</v>
      </c>
      <c r="H6" s="192"/>
      <c r="I6" s="192"/>
      <c r="J6" s="192"/>
      <c r="K6" s="192"/>
      <c r="L6" s="192"/>
      <c r="M6" s="192"/>
      <c r="O6" s="257" t="s">
        <v>233</v>
      </c>
      <c r="P6" s="191" t="s">
        <v>177</v>
      </c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44">
        <v>345</v>
      </c>
      <c r="C10" s="243"/>
      <c r="D10" s="248"/>
      <c r="E10" s="242"/>
      <c r="F10" s="243"/>
      <c r="G10" s="248"/>
      <c r="H10" s="242"/>
      <c r="I10" s="243"/>
      <c r="J10" s="248"/>
      <c r="K10" s="242"/>
      <c r="L10" s="243"/>
      <c r="M10" s="248"/>
      <c r="N10" s="242"/>
      <c r="O10" s="243"/>
      <c r="P10" s="248"/>
      <c r="Q10" s="242"/>
      <c r="R10" s="243"/>
      <c r="S10" s="244"/>
      <c r="T10" s="243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45">
        <v>690</v>
      </c>
      <c r="C11" s="239"/>
      <c r="D11" s="249"/>
      <c r="E11" s="237"/>
      <c r="F11" s="239"/>
      <c r="G11" s="249"/>
      <c r="H11" s="237"/>
      <c r="I11" s="239"/>
      <c r="J11" s="249"/>
      <c r="K11" s="237"/>
      <c r="L11" s="239"/>
      <c r="M11" s="249"/>
      <c r="N11" s="237"/>
      <c r="O11" s="239"/>
      <c r="P11" s="249"/>
      <c r="Q11" s="237"/>
      <c r="R11" s="239"/>
      <c r="S11" s="245"/>
      <c r="T11" s="239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46">
        <v>345</v>
      </c>
      <c r="C12" s="238">
        <v>345</v>
      </c>
      <c r="D12" s="250"/>
      <c r="E12" s="236"/>
      <c r="F12" s="238"/>
      <c r="G12" s="250"/>
      <c r="H12" s="236"/>
      <c r="I12" s="238"/>
      <c r="J12" s="250"/>
      <c r="K12" s="236"/>
      <c r="L12" s="238"/>
      <c r="M12" s="250"/>
      <c r="N12" s="236"/>
      <c r="O12" s="238"/>
      <c r="P12" s="250"/>
      <c r="Q12" s="236"/>
      <c r="R12" s="238"/>
      <c r="S12" s="246"/>
      <c r="T12" s="238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47">
        <v>690</v>
      </c>
      <c r="C13" s="241">
        <v>690</v>
      </c>
      <c r="D13" s="251"/>
      <c r="E13" s="240"/>
      <c r="F13" s="241"/>
      <c r="G13" s="251"/>
      <c r="H13" s="240"/>
      <c r="I13" s="241"/>
      <c r="J13" s="251"/>
      <c r="K13" s="240"/>
      <c r="L13" s="241"/>
      <c r="M13" s="251"/>
      <c r="N13" s="240"/>
      <c r="O13" s="241"/>
      <c r="P13" s="251"/>
      <c r="Q13" s="240"/>
      <c r="R13" s="241"/>
      <c r="S13" s="247"/>
      <c r="T13" s="241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52">
        <v>398</v>
      </c>
      <c r="C14" s="253">
        <v>398</v>
      </c>
      <c r="D14" s="254">
        <v>423</v>
      </c>
      <c r="E14" s="255"/>
      <c r="F14" s="253"/>
      <c r="G14" s="254"/>
      <c r="H14" s="255"/>
      <c r="I14" s="253"/>
      <c r="J14" s="254"/>
      <c r="K14" s="255"/>
      <c r="L14" s="253"/>
      <c r="M14" s="254"/>
      <c r="N14" s="255"/>
      <c r="O14" s="253"/>
      <c r="P14" s="254"/>
      <c r="Q14" s="255"/>
      <c r="R14" s="253"/>
      <c r="S14" s="252"/>
      <c r="T14" s="253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45">
        <v>790</v>
      </c>
      <c r="C15" s="239">
        <v>790</v>
      </c>
      <c r="D15" s="249">
        <v>843</v>
      </c>
      <c r="E15" s="237"/>
      <c r="F15" s="239"/>
      <c r="G15" s="249"/>
      <c r="H15" s="237"/>
      <c r="I15" s="239"/>
      <c r="J15" s="249"/>
      <c r="K15" s="237"/>
      <c r="L15" s="239"/>
      <c r="M15" s="249"/>
      <c r="N15" s="237"/>
      <c r="O15" s="239"/>
      <c r="P15" s="249"/>
      <c r="Q15" s="237"/>
      <c r="R15" s="239"/>
      <c r="S15" s="245"/>
      <c r="T15" s="239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46">
        <v>438</v>
      </c>
      <c r="C16" s="238">
        <v>438</v>
      </c>
      <c r="D16" s="250">
        <v>498</v>
      </c>
      <c r="E16" s="236">
        <v>515</v>
      </c>
      <c r="F16" s="238"/>
      <c r="G16" s="250"/>
      <c r="H16" s="236"/>
      <c r="I16" s="238"/>
      <c r="J16" s="250"/>
      <c r="K16" s="236"/>
      <c r="L16" s="238"/>
      <c r="M16" s="250"/>
      <c r="N16" s="236"/>
      <c r="O16" s="238"/>
      <c r="P16" s="250"/>
      <c r="Q16" s="236"/>
      <c r="R16" s="238"/>
      <c r="S16" s="246"/>
      <c r="T16" s="238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45">
        <v>875</v>
      </c>
      <c r="C17" s="239">
        <v>875</v>
      </c>
      <c r="D17" s="249">
        <v>958</v>
      </c>
      <c r="E17" s="237">
        <v>1008</v>
      </c>
      <c r="F17" s="239"/>
      <c r="G17" s="249"/>
      <c r="H17" s="237"/>
      <c r="I17" s="239"/>
      <c r="J17" s="249"/>
      <c r="K17" s="237"/>
      <c r="L17" s="239"/>
      <c r="M17" s="249"/>
      <c r="N17" s="237"/>
      <c r="O17" s="239"/>
      <c r="P17" s="249"/>
      <c r="Q17" s="237"/>
      <c r="R17" s="239"/>
      <c r="S17" s="245"/>
      <c r="T17" s="239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46">
        <v>485</v>
      </c>
      <c r="C18" s="238">
        <v>485</v>
      </c>
      <c r="D18" s="250">
        <v>548</v>
      </c>
      <c r="E18" s="236">
        <v>583</v>
      </c>
      <c r="F18" s="238">
        <v>625</v>
      </c>
      <c r="G18" s="250"/>
      <c r="H18" s="236"/>
      <c r="I18" s="238"/>
      <c r="J18" s="250"/>
      <c r="K18" s="236"/>
      <c r="L18" s="238"/>
      <c r="M18" s="250"/>
      <c r="N18" s="236"/>
      <c r="O18" s="238"/>
      <c r="P18" s="250"/>
      <c r="Q18" s="236"/>
      <c r="R18" s="238"/>
      <c r="S18" s="246"/>
      <c r="T18" s="238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47">
        <v>960</v>
      </c>
      <c r="C19" s="241">
        <v>960</v>
      </c>
      <c r="D19" s="251">
        <v>1078</v>
      </c>
      <c r="E19" s="240">
        <v>1135</v>
      </c>
      <c r="F19" s="241">
        <v>1223</v>
      </c>
      <c r="G19" s="251"/>
      <c r="H19" s="240"/>
      <c r="I19" s="241"/>
      <c r="J19" s="251"/>
      <c r="K19" s="240"/>
      <c r="L19" s="241"/>
      <c r="M19" s="251"/>
      <c r="N19" s="240"/>
      <c r="O19" s="241"/>
      <c r="P19" s="251"/>
      <c r="Q19" s="240"/>
      <c r="R19" s="241"/>
      <c r="S19" s="247"/>
      <c r="T19" s="241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52">
        <v>545</v>
      </c>
      <c r="C20" s="253">
        <v>545</v>
      </c>
      <c r="D20" s="254">
        <v>615</v>
      </c>
      <c r="E20" s="255">
        <v>653</v>
      </c>
      <c r="F20" s="253">
        <v>700</v>
      </c>
      <c r="G20" s="254">
        <v>803</v>
      </c>
      <c r="H20" s="255"/>
      <c r="I20" s="253"/>
      <c r="J20" s="254"/>
      <c r="K20" s="255"/>
      <c r="L20" s="253"/>
      <c r="M20" s="254"/>
      <c r="N20" s="255"/>
      <c r="O20" s="253"/>
      <c r="P20" s="254"/>
      <c r="Q20" s="255"/>
      <c r="R20" s="253"/>
      <c r="S20" s="252"/>
      <c r="T20" s="253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45">
        <v>1065</v>
      </c>
      <c r="C21" s="239">
        <v>1065</v>
      </c>
      <c r="D21" s="249">
        <v>1205</v>
      </c>
      <c r="E21" s="237">
        <v>1278</v>
      </c>
      <c r="F21" s="239">
        <v>1378</v>
      </c>
      <c r="G21" s="249">
        <v>1525</v>
      </c>
      <c r="H21" s="237"/>
      <c r="I21" s="239"/>
      <c r="J21" s="249"/>
      <c r="K21" s="237"/>
      <c r="L21" s="239"/>
      <c r="M21" s="249"/>
      <c r="N21" s="237"/>
      <c r="O21" s="239"/>
      <c r="P21" s="249"/>
      <c r="Q21" s="237"/>
      <c r="R21" s="239"/>
      <c r="S21" s="245"/>
      <c r="T21" s="239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46">
        <v>600</v>
      </c>
      <c r="C22" s="238">
        <v>600</v>
      </c>
      <c r="D22" s="250">
        <v>648</v>
      </c>
      <c r="E22" s="236">
        <v>720</v>
      </c>
      <c r="F22" s="238">
        <v>773</v>
      </c>
      <c r="G22" s="250">
        <v>885</v>
      </c>
      <c r="H22" s="236">
        <v>1008</v>
      </c>
      <c r="I22" s="238"/>
      <c r="J22" s="250"/>
      <c r="K22" s="236"/>
      <c r="L22" s="238"/>
      <c r="M22" s="250"/>
      <c r="N22" s="236"/>
      <c r="O22" s="238"/>
      <c r="P22" s="250"/>
      <c r="Q22" s="236"/>
      <c r="R22" s="238"/>
      <c r="S22" s="246"/>
      <c r="T22" s="238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45">
        <v>1173</v>
      </c>
      <c r="C23" s="239">
        <v>1173</v>
      </c>
      <c r="D23" s="249">
        <v>1280</v>
      </c>
      <c r="E23" s="237">
        <v>1420</v>
      </c>
      <c r="F23" s="239">
        <v>1530</v>
      </c>
      <c r="G23" s="249">
        <v>1678</v>
      </c>
      <c r="H23" s="237">
        <v>1918</v>
      </c>
      <c r="I23" s="239"/>
      <c r="J23" s="249"/>
      <c r="K23" s="237"/>
      <c r="L23" s="239"/>
      <c r="M23" s="249"/>
      <c r="N23" s="237"/>
      <c r="O23" s="239"/>
      <c r="P23" s="249"/>
      <c r="Q23" s="237"/>
      <c r="R23" s="239"/>
      <c r="S23" s="245"/>
      <c r="T23" s="239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46">
        <v>655</v>
      </c>
      <c r="C24" s="238">
        <v>655</v>
      </c>
      <c r="D24" s="250">
        <v>710</v>
      </c>
      <c r="E24" s="236">
        <v>790</v>
      </c>
      <c r="F24" s="238">
        <v>853</v>
      </c>
      <c r="G24" s="250">
        <v>973</v>
      </c>
      <c r="H24" s="236">
        <v>1103</v>
      </c>
      <c r="I24" s="238">
        <v>1248</v>
      </c>
      <c r="J24" s="250"/>
      <c r="K24" s="236"/>
      <c r="L24" s="238"/>
      <c r="M24" s="250"/>
      <c r="N24" s="236"/>
      <c r="O24" s="238"/>
      <c r="P24" s="250"/>
      <c r="Q24" s="236"/>
      <c r="R24" s="238"/>
      <c r="S24" s="246"/>
      <c r="T24" s="238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47">
        <v>1278</v>
      </c>
      <c r="C25" s="241">
        <v>1278</v>
      </c>
      <c r="D25" s="251">
        <v>1395</v>
      </c>
      <c r="E25" s="240">
        <v>1530</v>
      </c>
      <c r="F25" s="241">
        <v>1690</v>
      </c>
      <c r="G25" s="251">
        <v>1838</v>
      </c>
      <c r="H25" s="240">
        <v>2115</v>
      </c>
      <c r="I25" s="241">
        <v>2373</v>
      </c>
      <c r="J25" s="251"/>
      <c r="K25" s="240"/>
      <c r="L25" s="241"/>
      <c r="M25" s="251"/>
      <c r="N25" s="240"/>
      <c r="O25" s="241"/>
      <c r="P25" s="251"/>
      <c r="Q25" s="240"/>
      <c r="R25" s="241"/>
      <c r="S25" s="247"/>
      <c r="T25" s="241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52">
        <v>715</v>
      </c>
      <c r="C26" s="253">
        <v>715</v>
      </c>
      <c r="D26" s="254">
        <v>770</v>
      </c>
      <c r="E26" s="255">
        <v>858</v>
      </c>
      <c r="F26" s="253">
        <v>905</v>
      </c>
      <c r="G26" s="254">
        <v>1060</v>
      </c>
      <c r="H26" s="255">
        <v>1198</v>
      </c>
      <c r="I26" s="253">
        <v>1350</v>
      </c>
      <c r="J26" s="254">
        <v>1553</v>
      </c>
      <c r="K26" s="255"/>
      <c r="L26" s="253"/>
      <c r="M26" s="254"/>
      <c r="N26" s="255"/>
      <c r="O26" s="253"/>
      <c r="P26" s="254"/>
      <c r="Q26" s="255"/>
      <c r="R26" s="253"/>
      <c r="S26" s="252"/>
      <c r="T26" s="253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45">
        <v>1370</v>
      </c>
      <c r="C27" s="239">
        <v>1370</v>
      </c>
      <c r="D27" s="249">
        <v>1523</v>
      </c>
      <c r="E27" s="237">
        <v>1650</v>
      </c>
      <c r="F27" s="239">
        <v>1820</v>
      </c>
      <c r="G27" s="249">
        <v>2013</v>
      </c>
      <c r="H27" s="237">
        <v>2310</v>
      </c>
      <c r="I27" s="239">
        <v>2580</v>
      </c>
      <c r="J27" s="249">
        <v>2920</v>
      </c>
      <c r="K27" s="237"/>
      <c r="L27" s="239"/>
      <c r="M27" s="249"/>
      <c r="N27" s="237"/>
      <c r="O27" s="239"/>
      <c r="P27" s="249"/>
      <c r="Q27" s="237"/>
      <c r="R27" s="239"/>
      <c r="S27" s="245"/>
      <c r="T27" s="239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46">
        <v>735</v>
      </c>
      <c r="C28" s="238">
        <v>735</v>
      </c>
      <c r="D28" s="250">
        <v>868</v>
      </c>
      <c r="E28" s="236">
        <v>903</v>
      </c>
      <c r="F28" s="238">
        <v>978</v>
      </c>
      <c r="G28" s="250">
        <v>1118</v>
      </c>
      <c r="H28" s="236">
        <v>1270</v>
      </c>
      <c r="I28" s="238">
        <v>1435</v>
      </c>
      <c r="J28" s="250">
        <v>1685</v>
      </c>
      <c r="K28" s="236">
        <v>1825</v>
      </c>
      <c r="L28" s="238"/>
      <c r="M28" s="250"/>
      <c r="N28" s="236"/>
      <c r="O28" s="238"/>
      <c r="P28" s="250"/>
      <c r="Q28" s="236"/>
      <c r="R28" s="238"/>
      <c r="S28" s="246"/>
      <c r="T28" s="238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45">
        <v>1450</v>
      </c>
      <c r="C29" s="239">
        <v>1450</v>
      </c>
      <c r="D29" s="249">
        <v>1660</v>
      </c>
      <c r="E29" s="237">
        <v>1768</v>
      </c>
      <c r="F29" s="239">
        <v>1978</v>
      </c>
      <c r="G29" s="249">
        <v>2178</v>
      </c>
      <c r="H29" s="237">
        <v>2485</v>
      </c>
      <c r="I29" s="239">
        <v>2783</v>
      </c>
      <c r="J29" s="249">
        <v>3178</v>
      </c>
      <c r="K29" s="237">
        <v>3488</v>
      </c>
      <c r="L29" s="239"/>
      <c r="M29" s="249"/>
      <c r="N29" s="237"/>
      <c r="O29" s="239"/>
      <c r="P29" s="249"/>
      <c r="Q29" s="237"/>
      <c r="R29" s="239"/>
      <c r="S29" s="245"/>
      <c r="T29" s="239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46">
        <v>788</v>
      </c>
      <c r="C30" s="238">
        <v>788</v>
      </c>
      <c r="D30" s="250">
        <v>880</v>
      </c>
      <c r="E30" s="236">
        <v>963</v>
      </c>
      <c r="F30" s="238">
        <v>1045</v>
      </c>
      <c r="G30" s="250">
        <v>1198</v>
      </c>
      <c r="H30" s="236">
        <v>1358</v>
      </c>
      <c r="I30" s="238">
        <v>1538</v>
      </c>
      <c r="J30" s="250">
        <v>1728</v>
      </c>
      <c r="K30" s="236">
        <v>1903</v>
      </c>
      <c r="L30" s="238">
        <v>2033</v>
      </c>
      <c r="M30" s="250"/>
      <c r="N30" s="236"/>
      <c r="O30" s="238"/>
      <c r="P30" s="250"/>
      <c r="Q30" s="236"/>
      <c r="R30" s="238"/>
      <c r="S30" s="246"/>
      <c r="T30" s="238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47">
        <v>1545</v>
      </c>
      <c r="C31" s="241">
        <v>1545</v>
      </c>
      <c r="D31" s="251">
        <v>1725</v>
      </c>
      <c r="E31" s="240">
        <v>1895</v>
      </c>
      <c r="F31" s="241">
        <v>2100</v>
      </c>
      <c r="G31" s="251">
        <v>2345</v>
      </c>
      <c r="H31" s="240">
        <v>2638</v>
      </c>
      <c r="I31" s="241">
        <v>2958</v>
      </c>
      <c r="J31" s="251">
        <v>3293</v>
      </c>
      <c r="K31" s="240">
        <v>3648</v>
      </c>
      <c r="L31" s="241">
        <v>3953</v>
      </c>
      <c r="M31" s="251"/>
      <c r="N31" s="240"/>
      <c r="O31" s="241"/>
      <c r="P31" s="251"/>
      <c r="Q31" s="240"/>
      <c r="R31" s="241"/>
      <c r="S31" s="247"/>
      <c r="T31" s="241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52">
        <v>838</v>
      </c>
      <c r="C32" s="253">
        <v>838</v>
      </c>
      <c r="D32" s="254">
        <v>928</v>
      </c>
      <c r="E32" s="255">
        <v>1025</v>
      </c>
      <c r="F32" s="253">
        <v>1120</v>
      </c>
      <c r="G32" s="254">
        <v>1278</v>
      </c>
      <c r="H32" s="255">
        <v>1448</v>
      </c>
      <c r="I32" s="253">
        <v>1640</v>
      </c>
      <c r="J32" s="254">
        <v>1843</v>
      </c>
      <c r="K32" s="255">
        <v>2005</v>
      </c>
      <c r="L32" s="253">
        <v>2160</v>
      </c>
      <c r="M32" s="254">
        <v>2332</v>
      </c>
      <c r="N32" s="255"/>
      <c r="O32" s="253"/>
      <c r="P32" s="254"/>
      <c r="Q32" s="255"/>
      <c r="R32" s="253"/>
      <c r="S32" s="252"/>
      <c r="T32" s="253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45">
        <v>1638</v>
      </c>
      <c r="C33" s="239">
        <v>1638</v>
      </c>
      <c r="D33" s="249">
        <v>1838</v>
      </c>
      <c r="E33" s="237">
        <v>2033</v>
      </c>
      <c r="F33" s="239">
        <v>2238</v>
      </c>
      <c r="G33" s="249">
        <v>2515</v>
      </c>
      <c r="H33" s="237">
        <v>2795</v>
      </c>
      <c r="I33" s="239">
        <v>3130</v>
      </c>
      <c r="J33" s="249">
        <v>3488</v>
      </c>
      <c r="K33" s="237">
        <v>3830</v>
      </c>
      <c r="L33" s="239">
        <v>4220</v>
      </c>
      <c r="M33" s="249">
        <v>4563</v>
      </c>
      <c r="N33" s="237"/>
      <c r="O33" s="239"/>
      <c r="P33" s="249"/>
      <c r="Q33" s="237"/>
      <c r="R33" s="239"/>
      <c r="S33" s="245"/>
      <c r="T33" s="239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46">
        <v>888</v>
      </c>
      <c r="C34" s="238">
        <v>888</v>
      </c>
      <c r="D34" s="250">
        <v>983</v>
      </c>
      <c r="E34" s="236">
        <v>1090</v>
      </c>
      <c r="F34" s="238">
        <v>1188</v>
      </c>
      <c r="G34" s="250">
        <v>1355</v>
      </c>
      <c r="H34" s="236">
        <v>1538</v>
      </c>
      <c r="I34" s="238">
        <v>1740</v>
      </c>
      <c r="J34" s="250">
        <v>1955</v>
      </c>
      <c r="K34" s="236">
        <v>2093</v>
      </c>
      <c r="L34" s="238">
        <v>2288</v>
      </c>
      <c r="M34" s="250">
        <v>2475</v>
      </c>
      <c r="N34" s="236">
        <v>2666</v>
      </c>
      <c r="O34" s="238"/>
      <c r="P34" s="250"/>
      <c r="Q34" s="236"/>
      <c r="R34" s="238"/>
      <c r="S34" s="246"/>
      <c r="T34" s="238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45">
        <v>1728</v>
      </c>
      <c r="C35" s="239">
        <v>1728</v>
      </c>
      <c r="D35" s="249">
        <v>1935</v>
      </c>
      <c r="E35" s="237">
        <v>2173</v>
      </c>
      <c r="F35" s="239">
        <v>2388</v>
      </c>
      <c r="G35" s="249">
        <v>2683</v>
      </c>
      <c r="H35" s="237">
        <v>3023</v>
      </c>
      <c r="I35" s="239">
        <v>3383</v>
      </c>
      <c r="J35" s="249">
        <v>3765</v>
      </c>
      <c r="K35" s="237">
        <v>4005</v>
      </c>
      <c r="L35" s="239">
        <v>4493</v>
      </c>
      <c r="M35" s="249">
        <v>4859</v>
      </c>
      <c r="N35" s="237">
        <v>5233</v>
      </c>
      <c r="O35" s="239"/>
      <c r="P35" s="249"/>
      <c r="Q35" s="237"/>
      <c r="R35" s="239"/>
      <c r="S35" s="245"/>
      <c r="T35" s="239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46">
        <v>943</v>
      </c>
      <c r="C36" s="238">
        <v>943</v>
      </c>
      <c r="D36" s="250">
        <v>1040</v>
      </c>
      <c r="E36" s="236">
        <v>1155</v>
      </c>
      <c r="F36" s="238">
        <v>1258</v>
      </c>
      <c r="G36" s="250">
        <v>1435</v>
      </c>
      <c r="H36" s="236">
        <v>1628</v>
      </c>
      <c r="I36" s="238">
        <v>1845</v>
      </c>
      <c r="J36" s="250">
        <v>2070</v>
      </c>
      <c r="K36" s="236">
        <v>2208</v>
      </c>
      <c r="L36" s="238">
        <v>2418</v>
      </c>
      <c r="M36" s="250">
        <v>2613</v>
      </c>
      <c r="N36" s="236">
        <v>2814</v>
      </c>
      <c r="O36" s="238">
        <v>3015</v>
      </c>
      <c r="P36" s="250"/>
      <c r="Q36" s="236"/>
      <c r="R36" s="238"/>
      <c r="S36" s="246"/>
      <c r="T36" s="238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47">
        <v>1843</v>
      </c>
      <c r="C37" s="241">
        <v>1843</v>
      </c>
      <c r="D37" s="251">
        <v>2060</v>
      </c>
      <c r="E37" s="240">
        <v>2313</v>
      </c>
      <c r="F37" s="241">
        <v>2540</v>
      </c>
      <c r="G37" s="251">
        <v>2855</v>
      </c>
      <c r="H37" s="240">
        <v>3213</v>
      </c>
      <c r="I37" s="241">
        <v>3603</v>
      </c>
      <c r="J37" s="251">
        <v>4003</v>
      </c>
      <c r="K37" s="240">
        <v>4245</v>
      </c>
      <c r="L37" s="241">
        <v>4768</v>
      </c>
      <c r="M37" s="251">
        <v>5168</v>
      </c>
      <c r="N37" s="240">
        <v>5565</v>
      </c>
      <c r="O37" s="241">
        <v>5963</v>
      </c>
      <c r="P37" s="251"/>
      <c r="Q37" s="240"/>
      <c r="R37" s="241"/>
      <c r="S37" s="247"/>
      <c r="T37" s="241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52">
        <v>995</v>
      </c>
      <c r="C38" s="253">
        <v>995</v>
      </c>
      <c r="D38" s="254">
        <v>1100</v>
      </c>
      <c r="E38" s="255">
        <v>1218</v>
      </c>
      <c r="F38" s="253">
        <v>1323</v>
      </c>
      <c r="G38" s="254">
        <v>1513</v>
      </c>
      <c r="H38" s="255">
        <v>1718</v>
      </c>
      <c r="I38" s="253">
        <v>1945</v>
      </c>
      <c r="J38" s="254">
        <v>2183</v>
      </c>
      <c r="K38" s="255">
        <v>2333</v>
      </c>
      <c r="L38" s="253">
        <v>2545</v>
      </c>
      <c r="M38" s="254">
        <v>2766</v>
      </c>
      <c r="N38" s="255">
        <v>2979</v>
      </c>
      <c r="O38" s="253">
        <v>3192</v>
      </c>
      <c r="P38" s="254">
        <v>3405</v>
      </c>
      <c r="Q38" s="255"/>
      <c r="R38" s="253"/>
      <c r="S38" s="252"/>
      <c r="T38" s="253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45">
        <v>1935</v>
      </c>
      <c r="C39" s="239">
        <v>1935</v>
      </c>
      <c r="D39" s="249">
        <v>2165</v>
      </c>
      <c r="E39" s="237">
        <v>2428</v>
      </c>
      <c r="F39" s="239">
        <v>2655</v>
      </c>
      <c r="G39" s="249">
        <v>3028</v>
      </c>
      <c r="H39" s="237">
        <v>3370</v>
      </c>
      <c r="I39" s="239">
        <v>3773</v>
      </c>
      <c r="J39" s="249">
        <v>4195</v>
      </c>
      <c r="K39" s="237">
        <v>4503</v>
      </c>
      <c r="L39" s="239">
        <v>4983</v>
      </c>
      <c r="M39" s="249">
        <v>5408</v>
      </c>
      <c r="N39" s="237">
        <v>5824</v>
      </c>
      <c r="O39" s="239">
        <v>6240</v>
      </c>
      <c r="P39" s="249">
        <v>6656</v>
      </c>
      <c r="Q39" s="237"/>
      <c r="R39" s="239"/>
      <c r="S39" s="245"/>
      <c r="T39" s="239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46">
        <v>1050</v>
      </c>
      <c r="C40" s="238">
        <v>1050</v>
      </c>
      <c r="D40" s="250">
        <v>1145</v>
      </c>
      <c r="E40" s="236">
        <v>1283</v>
      </c>
      <c r="F40" s="238">
        <v>1395</v>
      </c>
      <c r="G40" s="250">
        <v>1595</v>
      </c>
      <c r="H40" s="236">
        <v>1813</v>
      </c>
      <c r="I40" s="238">
        <v>2048</v>
      </c>
      <c r="J40" s="250">
        <v>2298</v>
      </c>
      <c r="K40" s="236">
        <v>2450</v>
      </c>
      <c r="L40" s="238">
        <v>2670</v>
      </c>
      <c r="M40" s="250">
        <v>2895</v>
      </c>
      <c r="N40" s="236">
        <v>3118</v>
      </c>
      <c r="O40" s="238">
        <v>3341</v>
      </c>
      <c r="P40" s="250">
        <v>3563</v>
      </c>
      <c r="Q40" s="236">
        <v>3786</v>
      </c>
      <c r="R40" s="238"/>
      <c r="S40" s="246"/>
      <c r="T40" s="238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45">
        <v>2023</v>
      </c>
      <c r="C41" s="239">
        <v>2023</v>
      </c>
      <c r="D41" s="249">
        <v>2268</v>
      </c>
      <c r="E41" s="237">
        <v>2560</v>
      </c>
      <c r="F41" s="239">
        <v>2810</v>
      </c>
      <c r="G41" s="249">
        <v>3198</v>
      </c>
      <c r="H41" s="237">
        <v>3565</v>
      </c>
      <c r="I41" s="239">
        <v>4030</v>
      </c>
      <c r="J41" s="249">
        <v>4475</v>
      </c>
      <c r="K41" s="237">
        <v>4743</v>
      </c>
      <c r="L41" s="239">
        <v>5188</v>
      </c>
      <c r="M41" s="249">
        <v>5613</v>
      </c>
      <c r="N41" s="237">
        <v>6045</v>
      </c>
      <c r="O41" s="239">
        <v>6477</v>
      </c>
      <c r="P41" s="249">
        <v>6909</v>
      </c>
      <c r="Q41" s="237">
        <v>7341</v>
      </c>
      <c r="R41" s="239"/>
      <c r="S41" s="245"/>
      <c r="T41" s="239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46">
        <v>1100</v>
      </c>
      <c r="C42" s="238">
        <v>1100</v>
      </c>
      <c r="D42" s="250">
        <v>1203</v>
      </c>
      <c r="E42" s="236">
        <v>1345</v>
      </c>
      <c r="F42" s="238">
        <v>1485</v>
      </c>
      <c r="G42" s="250">
        <v>1675</v>
      </c>
      <c r="H42" s="236">
        <v>1900</v>
      </c>
      <c r="I42" s="238">
        <v>2148</v>
      </c>
      <c r="J42" s="250">
        <v>2408</v>
      </c>
      <c r="K42" s="236">
        <v>2565</v>
      </c>
      <c r="L42" s="238">
        <v>2830</v>
      </c>
      <c r="M42" s="250">
        <v>3065</v>
      </c>
      <c r="N42" s="236">
        <v>3301</v>
      </c>
      <c r="O42" s="238">
        <v>3537</v>
      </c>
      <c r="P42" s="250">
        <v>3773</v>
      </c>
      <c r="Q42" s="236">
        <v>4009</v>
      </c>
      <c r="R42" s="238">
        <v>4244</v>
      </c>
      <c r="S42" s="246"/>
      <c r="T42" s="238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47">
        <v>2128</v>
      </c>
      <c r="C43" s="241">
        <v>2128</v>
      </c>
      <c r="D43" s="251">
        <v>2390</v>
      </c>
      <c r="E43" s="240">
        <v>2695</v>
      </c>
      <c r="F43" s="241">
        <v>2983</v>
      </c>
      <c r="G43" s="251">
        <v>3370</v>
      </c>
      <c r="H43" s="240">
        <v>3793</v>
      </c>
      <c r="I43" s="241">
        <v>4238</v>
      </c>
      <c r="J43" s="251">
        <v>4608</v>
      </c>
      <c r="K43" s="240">
        <v>4983</v>
      </c>
      <c r="L43" s="241">
        <v>5483</v>
      </c>
      <c r="M43" s="251">
        <v>5944</v>
      </c>
      <c r="N43" s="240">
        <v>6401</v>
      </c>
      <c r="O43" s="241">
        <v>6858</v>
      </c>
      <c r="P43" s="251">
        <v>7315</v>
      </c>
      <c r="Q43" s="240">
        <v>7772</v>
      </c>
      <c r="R43" s="241">
        <v>8230</v>
      </c>
      <c r="S43" s="247"/>
      <c r="T43" s="241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52">
        <v>1150</v>
      </c>
      <c r="C44" s="253">
        <v>1150</v>
      </c>
      <c r="D44" s="254">
        <v>1258</v>
      </c>
      <c r="E44" s="255">
        <v>1405</v>
      </c>
      <c r="F44" s="253">
        <v>1553</v>
      </c>
      <c r="G44" s="254">
        <v>1753</v>
      </c>
      <c r="H44" s="255">
        <v>1990</v>
      </c>
      <c r="I44" s="253">
        <v>2243</v>
      </c>
      <c r="J44" s="254">
        <v>2510</v>
      </c>
      <c r="K44" s="255">
        <v>2680</v>
      </c>
      <c r="L44" s="253">
        <v>2965</v>
      </c>
      <c r="M44" s="254">
        <v>3211</v>
      </c>
      <c r="N44" s="255">
        <v>3458</v>
      </c>
      <c r="O44" s="253">
        <v>3705</v>
      </c>
      <c r="P44" s="254">
        <v>3952</v>
      </c>
      <c r="Q44" s="255">
        <v>4199</v>
      </c>
      <c r="R44" s="253">
        <v>4446</v>
      </c>
      <c r="S44" s="252">
        <v>4693</v>
      </c>
      <c r="T44" s="253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45">
        <v>2230</v>
      </c>
      <c r="C45" s="239">
        <v>2230</v>
      </c>
      <c r="D45" s="249">
        <v>2508</v>
      </c>
      <c r="E45" s="237">
        <v>2823</v>
      </c>
      <c r="F45" s="239">
        <v>3130</v>
      </c>
      <c r="G45" s="249">
        <v>3535</v>
      </c>
      <c r="H45" s="237">
        <v>3985</v>
      </c>
      <c r="I45" s="239">
        <v>4440</v>
      </c>
      <c r="J45" s="249">
        <v>4828</v>
      </c>
      <c r="K45" s="237">
        <v>5220</v>
      </c>
      <c r="L45" s="239">
        <v>5763</v>
      </c>
      <c r="M45" s="249">
        <v>6249</v>
      </c>
      <c r="N45" s="237">
        <v>6730</v>
      </c>
      <c r="O45" s="239">
        <v>7211</v>
      </c>
      <c r="P45" s="249">
        <v>7691</v>
      </c>
      <c r="Q45" s="237">
        <v>8172</v>
      </c>
      <c r="R45" s="239">
        <v>8653</v>
      </c>
      <c r="S45" s="245">
        <v>9133</v>
      </c>
      <c r="T45" s="239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46">
        <v>1178</v>
      </c>
      <c r="C46" s="238">
        <v>1178</v>
      </c>
      <c r="D46" s="250">
        <v>1325</v>
      </c>
      <c r="E46" s="236">
        <v>1460</v>
      </c>
      <c r="F46" s="238">
        <v>1650</v>
      </c>
      <c r="G46" s="250">
        <v>1848</v>
      </c>
      <c r="H46" s="236">
        <v>2090</v>
      </c>
      <c r="I46" s="238">
        <v>2315</v>
      </c>
      <c r="J46" s="250">
        <v>2575</v>
      </c>
      <c r="K46" s="236">
        <v>2823</v>
      </c>
      <c r="L46" s="238">
        <v>3120</v>
      </c>
      <c r="M46" s="250">
        <v>3380</v>
      </c>
      <c r="N46" s="236">
        <v>3640</v>
      </c>
      <c r="O46" s="238">
        <v>3900</v>
      </c>
      <c r="P46" s="250">
        <v>4160</v>
      </c>
      <c r="Q46" s="236">
        <v>4420</v>
      </c>
      <c r="R46" s="238">
        <v>4680</v>
      </c>
      <c r="S46" s="246">
        <v>4940</v>
      </c>
      <c r="T46" s="238">
        <v>5200</v>
      </c>
      <c r="U46" s="257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45">
        <v>2288</v>
      </c>
      <c r="C47" s="239">
        <v>2288</v>
      </c>
      <c r="D47" s="249">
        <v>2635</v>
      </c>
      <c r="E47" s="237">
        <v>2950</v>
      </c>
      <c r="F47" s="239">
        <v>3308</v>
      </c>
      <c r="G47" s="249">
        <v>3725</v>
      </c>
      <c r="H47" s="237">
        <v>4185</v>
      </c>
      <c r="I47" s="239">
        <v>4630</v>
      </c>
      <c r="J47" s="249">
        <v>5010</v>
      </c>
      <c r="K47" s="237">
        <v>5495</v>
      </c>
      <c r="L47" s="239">
        <v>5993</v>
      </c>
      <c r="M47" s="249">
        <v>6500</v>
      </c>
      <c r="N47" s="237">
        <v>7000</v>
      </c>
      <c r="O47" s="239">
        <v>7500</v>
      </c>
      <c r="P47" s="249">
        <v>8000</v>
      </c>
      <c r="Q47" s="237">
        <v>8500</v>
      </c>
      <c r="R47" s="239">
        <v>9000</v>
      </c>
      <c r="S47" s="245">
        <v>9500</v>
      </c>
      <c r="T47" s="239">
        <v>10000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46">
        <v>1225</v>
      </c>
      <c r="C48" s="238">
        <v>1225</v>
      </c>
      <c r="D48" s="250">
        <v>1383</v>
      </c>
      <c r="E48" s="236">
        <v>1523</v>
      </c>
      <c r="F48" s="238">
        <v>1718</v>
      </c>
      <c r="G48" s="250">
        <v>1923</v>
      </c>
      <c r="H48" s="236">
        <v>2178</v>
      </c>
      <c r="I48" s="238">
        <v>2410</v>
      </c>
      <c r="J48" s="250">
        <v>2683</v>
      </c>
      <c r="K48" s="236">
        <v>2945</v>
      </c>
      <c r="L48" s="238">
        <v>3275</v>
      </c>
      <c r="M48" s="250">
        <v>3549</v>
      </c>
      <c r="N48" s="236">
        <v>3822</v>
      </c>
      <c r="O48" s="238">
        <v>4095</v>
      </c>
      <c r="P48" s="250">
        <v>4368</v>
      </c>
      <c r="Q48" s="236">
        <v>4641</v>
      </c>
      <c r="R48" s="238">
        <v>4914</v>
      </c>
      <c r="S48" s="246">
        <v>5187</v>
      </c>
      <c r="T48" s="238">
        <v>5460</v>
      </c>
      <c r="U48" s="257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47">
        <v>2388</v>
      </c>
      <c r="C49" s="241">
        <v>2388</v>
      </c>
      <c r="D49" s="251">
        <v>2725</v>
      </c>
      <c r="E49" s="240">
        <v>3085</v>
      </c>
      <c r="F49" s="241">
        <v>3430</v>
      </c>
      <c r="G49" s="251">
        <v>3888</v>
      </c>
      <c r="H49" s="240">
        <v>4375</v>
      </c>
      <c r="I49" s="241">
        <v>4835</v>
      </c>
      <c r="J49" s="251">
        <v>5228</v>
      </c>
      <c r="K49" s="240">
        <v>5750</v>
      </c>
      <c r="L49" s="241">
        <v>6288</v>
      </c>
      <c r="M49" s="251">
        <v>6825</v>
      </c>
      <c r="N49" s="240">
        <v>7350</v>
      </c>
      <c r="O49" s="241">
        <v>7875</v>
      </c>
      <c r="P49" s="251">
        <v>8400</v>
      </c>
      <c r="Q49" s="240">
        <v>8925</v>
      </c>
      <c r="R49" s="241">
        <v>9450</v>
      </c>
      <c r="S49" s="247">
        <v>9975</v>
      </c>
      <c r="T49" s="241">
        <v>10500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52">
        <v>1278</v>
      </c>
      <c r="C50" s="253">
        <v>1278</v>
      </c>
      <c r="D50" s="254">
        <v>1440</v>
      </c>
      <c r="E50" s="255">
        <v>1585</v>
      </c>
      <c r="F50" s="253">
        <v>1788</v>
      </c>
      <c r="G50" s="254">
        <v>2003</v>
      </c>
      <c r="H50" s="255">
        <v>2265</v>
      </c>
      <c r="I50" s="253">
        <v>2510</v>
      </c>
      <c r="J50" s="254">
        <v>2788</v>
      </c>
      <c r="K50" s="255">
        <v>3058</v>
      </c>
      <c r="L50" s="253">
        <v>3413</v>
      </c>
      <c r="M50" s="254">
        <v>3689</v>
      </c>
      <c r="N50" s="255">
        <v>3973</v>
      </c>
      <c r="O50" s="253">
        <v>4257</v>
      </c>
      <c r="P50" s="254">
        <v>4541</v>
      </c>
      <c r="Q50" s="255">
        <v>4825</v>
      </c>
      <c r="R50" s="253">
        <v>5108</v>
      </c>
      <c r="S50" s="252">
        <v>5392</v>
      </c>
      <c r="T50" s="253">
        <v>5676</v>
      </c>
      <c r="U50" s="257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45">
        <v>2495</v>
      </c>
      <c r="C51" s="239">
        <v>2495</v>
      </c>
      <c r="D51" s="249">
        <v>2815</v>
      </c>
      <c r="E51" s="237">
        <v>3220</v>
      </c>
      <c r="F51" s="239">
        <v>3603</v>
      </c>
      <c r="G51" s="249">
        <v>4060</v>
      </c>
      <c r="H51" s="237">
        <v>4563</v>
      </c>
      <c r="I51" s="239">
        <v>5048</v>
      </c>
      <c r="J51" s="249">
        <v>5453</v>
      </c>
      <c r="K51" s="237">
        <v>5988</v>
      </c>
      <c r="L51" s="239">
        <v>6553</v>
      </c>
      <c r="M51" s="249">
        <v>7093</v>
      </c>
      <c r="N51" s="237">
        <v>7638</v>
      </c>
      <c r="O51" s="239">
        <v>8184</v>
      </c>
      <c r="P51" s="249">
        <v>8730</v>
      </c>
      <c r="Q51" s="237">
        <v>9275</v>
      </c>
      <c r="R51" s="239">
        <v>9821</v>
      </c>
      <c r="S51" s="245">
        <v>10366</v>
      </c>
      <c r="T51" s="239">
        <v>10912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46">
        <v>1323</v>
      </c>
      <c r="C52" s="238">
        <v>1323</v>
      </c>
      <c r="D52" s="250">
        <v>1495</v>
      </c>
      <c r="E52" s="236">
        <v>1648</v>
      </c>
      <c r="F52" s="238">
        <v>1858</v>
      </c>
      <c r="G52" s="250">
        <v>2078</v>
      </c>
      <c r="H52" s="236">
        <v>2353</v>
      </c>
      <c r="I52" s="238">
        <v>2605</v>
      </c>
      <c r="J52" s="250">
        <v>2895</v>
      </c>
      <c r="K52" s="236">
        <v>3170</v>
      </c>
      <c r="L52" s="238">
        <v>3535</v>
      </c>
      <c r="M52" s="250">
        <v>3827</v>
      </c>
      <c r="N52" s="236">
        <v>4122</v>
      </c>
      <c r="O52" s="238">
        <v>4416</v>
      </c>
      <c r="P52" s="250">
        <v>4710</v>
      </c>
      <c r="Q52" s="236">
        <v>5005</v>
      </c>
      <c r="R52" s="238">
        <v>5299</v>
      </c>
      <c r="S52" s="246">
        <v>5594</v>
      </c>
      <c r="T52" s="238">
        <v>5888</v>
      </c>
      <c r="U52" s="257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45">
        <v>2590</v>
      </c>
      <c r="C53" s="239">
        <v>2590</v>
      </c>
      <c r="D53" s="249">
        <v>2933</v>
      </c>
      <c r="E53" s="237">
        <v>3330</v>
      </c>
      <c r="F53" s="239">
        <v>3755</v>
      </c>
      <c r="G53" s="249">
        <v>4223</v>
      </c>
      <c r="H53" s="237">
        <v>4753</v>
      </c>
      <c r="I53" s="239">
        <v>5253</v>
      </c>
      <c r="J53" s="249">
        <v>5678</v>
      </c>
      <c r="K53" s="237">
        <v>6223</v>
      </c>
      <c r="L53" s="239">
        <v>6805</v>
      </c>
      <c r="M53" s="249">
        <v>7355</v>
      </c>
      <c r="N53" s="237">
        <v>7921</v>
      </c>
      <c r="O53" s="239">
        <v>8487</v>
      </c>
      <c r="P53" s="249">
        <v>9053</v>
      </c>
      <c r="Q53" s="237">
        <v>9619</v>
      </c>
      <c r="R53" s="239">
        <v>10184</v>
      </c>
      <c r="S53" s="245">
        <v>10750</v>
      </c>
      <c r="T53" s="239">
        <v>11316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46">
        <v>1375</v>
      </c>
      <c r="C54" s="238">
        <v>1375</v>
      </c>
      <c r="D54" s="250">
        <v>1553</v>
      </c>
      <c r="E54" s="236">
        <v>1710</v>
      </c>
      <c r="F54" s="238">
        <v>1925</v>
      </c>
      <c r="G54" s="250">
        <v>2180</v>
      </c>
      <c r="H54" s="236">
        <v>2440</v>
      </c>
      <c r="I54" s="238">
        <v>2743</v>
      </c>
      <c r="J54" s="250">
        <v>3048</v>
      </c>
      <c r="K54" s="236">
        <v>3353</v>
      </c>
      <c r="L54" s="238">
        <v>3665</v>
      </c>
      <c r="M54" s="250">
        <v>3962</v>
      </c>
      <c r="N54" s="236">
        <v>4267</v>
      </c>
      <c r="O54" s="238">
        <v>4572</v>
      </c>
      <c r="P54" s="250">
        <v>4877</v>
      </c>
      <c r="Q54" s="236">
        <v>5182</v>
      </c>
      <c r="R54" s="238">
        <v>5486</v>
      </c>
      <c r="S54" s="246">
        <v>5791</v>
      </c>
      <c r="T54" s="238">
        <v>6096</v>
      </c>
      <c r="U54" s="257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47">
        <v>2698</v>
      </c>
      <c r="C55" s="241">
        <v>2698</v>
      </c>
      <c r="D55" s="251">
        <v>3053</v>
      </c>
      <c r="E55" s="240">
        <v>3420</v>
      </c>
      <c r="F55" s="241">
        <v>3850</v>
      </c>
      <c r="G55" s="251">
        <v>4360</v>
      </c>
      <c r="H55" s="240">
        <v>4880</v>
      </c>
      <c r="I55" s="241">
        <v>5485</v>
      </c>
      <c r="J55" s="251">
        <v>5948</v>
      </c>
      <c r="K55" s="240">
        <v>6530</v>
      </c>
      <c r="L55" s="241">
        <v>7070</v>
      </c>
      <c r="M55" s="251">
        <v>7644</v>
      </c>
      <c r="N55" s="240">
        <v>8232</v>
      </c>
      <c r="O55" s="241">
        <v>8820</v>
      </c>
      <c r="P55" s="251">
        <v>9408</v>
      </c>
      <c r="Q55" s="240">
        <v>9996</v>
      </c>
      <c r="R55" s="241">
        <v>10584</v>
      </c>
      <c r="S55" s="247">
        <v>11172</v>
      </c>
      <c r="T55" s="241">
        <v>11760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52">
        <v>1375</v>
      </c>
      <c r="C56" s="253">
        <v>1433</v>
      </c>
      <c r="D56" s="254">
        <v>1620</v>
      </c>
      <c r="E56" s="255">
        <v>1788</v>
      </c>
      <c r="F56" s="253">
        <v>2010</v>
      </c>
      <c r="G56" s="254">
        <v>2275</v>
      </c>
      <c r="H56" s="255">
        <v>2540</v>
      </c>
      <c r="I56" s="253">
        <v>2858</v>
      </c>
      <c r="J56" s="254">
        <v>3175</v>
      </c>
      <c r="K56" s="255">
        <v>3493</v>
      </c>
      <c r="L56" s="253">
        <v>3810</v>
      </c>
      <c r="M56" s="254">
        <v>4128</v>
      </c>
      <c r="N56" s="255">
        <v>4445</v>
      </c>
      <c r="O56" s="253">
        <v>4763</v>
      </c>
      <c r="P56" s="254">
        <v>5080</v>
      </c>
      <c r="Q56" s="255">
        <v>5398</v>
      </c>
      <c r="R56" s="253">
        <v>5715</v>
      </c>
      <c r="S56" s="252">
        <v>6033</v>
      </c>
      <c r="T56" s="253">
        <v>6350</v>
      </c>
      <c r="U56" s="257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45">
        <v>2700</v>
      </c>
      <c r="C57" s="239">
        <v>2813</v>
      </c>
      <c r="D57" s="249">
        <v>3180</v>
      </c>
      <c r="E57" s="237">
        <v>3575</v>
      </c>
      <c r="F57" s="239">
        <v>4020</v>
      </c>
      <c r="G57" s="249">
        <v>4550</v>
      </c>
      <c r="H57" s="237">
        <v>5080</v>
      </c>
      <c r="I57" s="239">
        <v>5715</v>
      </c>
      <c r="J57" s="249">
        <v>6200</v>
      </c>
      <c r="K57" s="237">
        <v>6793</v>
      </c>
      <c r="L57" s="239">
        <v>7350</v>
      </c>
      <c r="M57" s="249">
        <v>7963</v>
      </c>
      <c r="N57" s="237">
        <v>8575</v>
      </c>
      <c r="O57" s="239">
        <v>9188</v>
      </c>
      <c r="P57" s="249">
        <v>9800</v>
      </c>
      <c r="Q57" s="237">
        <v>10413</v>
      </c>
      <c r="R57" s="239">
        <v>11025</v>
      </c>
      <c r="S57" s="245">
        <v>11638</v>
      </c>
      <c r="T57" s="239">
        <v>12250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1" t="s">
        <v>131</v>
      </c>
      <c r="B58" s="246">
        <v>1430</v>
      </c>
      <c r="C58" s="238">
        <v>1490</v>
      </c>
      <c r="D58" s="250">
        <v>1685</v>
      </c>
      <c r="E58" s="236">
        <v>1859</v>
      </c>
      <c r="F58" s="238">
        <v>2090</v>
      </c>
      <c r="G58" s="250">
        <v>2366</v>
      </c>
      <c r="H58" s="236">
        <v>2642</v>
      </c>
      <c r="I58" s="238">
        <v>2972</v>
      </c>
      <c r="J58" s="250">
        <v>3302</v>
      </c>
      <c r="K58" s="236">
        <v>3632</v>
      </c>
      <c r="L58" s="238">
        <v>3962</v>
      </c>
      <c r="M58" s="250">
        <v>4293</v>
      </c>
      <c r="N58" s="236">
        <v>4623</v>
      </c>
      <c r="O58" s="238">
        <v>4953</v>
      </c>
      <c r="P58" s="250">
        <v>5283</v>
      </c>
      <c r="Q58" s="236">
        <v>5613</v>
      </c>
      <c r="R58" s="238">
        <v>5944</v>
      </c>
      <c r="S58" s="246">
        <v>6274</v>
      </c>
      <c r="T58" s="238">
        <v>6604</v>
      </c>
      <c r="U58" s="257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45">
        <v>2808</v>
      </c>
      <c r="C59" s="239">
        <v>2925</v>
      </c>
      <c r="D59" s="249">
        <v>3307</v>
      </c>
      <c r="E59" s="237">
        <v>3718</v>
      </c>
      <c r="F59" s="239">
        <v>4181</v>
      </c>
      <c r="G59" s="249">
        <v>4732</v>
      </c>
      <c r="H59" s="237">
        <v>5283</v>
      </c>
      <c r="I59" s="239">
        <v>5944</v>
      </c>
      <c r="J59" s="249">
        <v>6448</v>
      </c>
      <c r="K59" s="237">
        <v>7064</v>
      </c>
      <c r="L59" s="239">
        <v>7644</v>
      </c>
      <c r="M59" s="249">
        <v>8281</v>
      </c>
      <c r="N59" s="237">
        <v>8918</v>
      </c>
      <c r="O59" s="239">
        <v>9555</v>
      </c>
      <c r="P59" s="249">
        <v>10192</v>
      </c>
      <c r="Q59" s="237">
        <v>10829</v>
      </c>
      <c r="R59" s="239">
        <v>11466</v>
      </c>
      <c r="S59" s="245">
        <v>12103</v>
      </c>
      <c r="T59" s="239">
        <v>12740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46">
        <v>1485</v>
      </c>
      <c r="C60" s="238">
        <v>1547</v>
      </c>
      <c r="D60" s="250">
        <v>1750</v>
      </c>
      <c r="E60" s="236">
        <v>1931</v>
      </c>
      <c r="F60" s="238">
        <v>2171</v>
      </c>
      <c r="G60" s="250">
        <v>2457</v>
      </c>
      <c r="H60" s="236">
        <v>2743</v>
      </c>
      <c r="I60" s="238">
        <v>3086</v>
      </c>
      <c r="J60" s="250">
        <v>3429</v>
      </c>
      <c r="K60" s="236">
        <v>3772</v>
      </c>
      <c r="L60" s="238">
        <v>4115</v>
      </c>
      <c r="M60" s="250">
        <v>4458</v>
      </c>
      <c r="N60" s="236">
        <v>4801</v>
      </c>
      <c r="O60" s="238">
        <v>5144</v>
      </c>
      <c r="P60" s="250">
        <v>5486</v>
      </c>
      <c r="Q60" s="236">
        <v>5829</v>
      </c>
      <c r="R60" s="238">
        <v>6172</v>
      </c>
      <c r="S60" s="246">
        <v>6515</v>
      </c>
      <c r="T60" s="238">
        <v>6858</v>
      </c>
      <c r="U60" s="257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47">
        <v>2916</v>
      </c>
      <c r="C61" s="241">
        <v>3038</v>
      </c>
      <c r="D61" s="251">
        <v>3434</v>
      </c>
      <c r="E61" s="240">
        <v>3861</v>
      </c>
      <c r="F61" s="241">
        <v>4342</v>
      </c>
      <c r="G61" s="251">
        <v>4914</v>
      </c>
      <c r="H61" s="240">
        <v>5486</v>
      </c>
      <c r="I61" s="241">
        <v>6172</v>
      </c>
      <c r="J61" s="251">
        <v>6696</v>
      </c>
      <c r="K61" s="240">
        <v>7336</v>
      </c>
      <c r="L61" s="241">
        <v>7938</v>
      </c>
      <c r="M61" s="251">
        <v>8600</v>
      </c>
      <c r="N61" s="240">
        <v>9261</v>
      </c>
      <c r="O61" s="241">
        <v>9923</v>
      </c>
      <c r="P61" s="251">
        <v>10584</v>
      </c>
      <c r="Q61" s="240">
        <v>11246</v>
      </c>
      <c r="R61" s="241">
        <v>11907</v>
      </c>
      <c r="S61" s="247">
        <v>12569</v>
      </c>
      <c r="T61" s="241">
        <v>13230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52">
        <v>1540</v>
      </c>
      <c r="C62" s="253">
        <v>1604</v>
      </c>
      <c r="D62" s="254">
        <v>1814</v>
      </c>
      <c r="E62" s="255">
        <v>2002</v>
      </c>
      <c r="F62" s="253">
        <v>2251</v>
      </c>
      <c r="G62" s="254">
        <v>2548</v>
      </c>
      <c r="H62" s="255">
        <v>2845</v>
      </c>
      <c r="I62" s="253">
        <v>3200</v>
      </c>
      <c r="J62" s="254">
        <v>3556</v>
      </c>
      <c r="K62" s="255">
        <v>3912</v>
      </c>
      <c r="L62" s="253">
        <v>4267</v>
      </c>
      <c r="M62" s="254">
        <v>4623</v>
      </c>
      <c r="N62" s="255">
        <v>4978</v>
      </c>
      <c r="O62" s="253">
        <v>5334</v>
      </c>
      <c r="P62" s="254">
        <v>5690</v>
      </c>
      <c r="Q62" s="255">
        <v>6045</v>
      </c>
      <c r="R62" s="253">
        <v>6401</v>
      </c>
      <c r="S62" s="252">
        <v>6756</v>
      </c>
      <c r="T62" s="253">
        <v>7112</v>
      </c>
      <c r="U62" s="257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45">
        <v>3024</v>
      </c>
      <c r="C63" s="239">
        <v>3150</v>
      </c>
      <c r="D63" s="249">
        <v>3562</v>
      </c>
      <c r="E63" s="237">
        <v>4004</v>
      </c>
      <c r="F63" s="239">
        <v>4502</v>
      </c>
      <c r="G63" s="249">
        <v>5096</v>
      </c>
      <c r="H63" s="237">
        <v>5690</v>
      </c>
      <c r="I63" s="239">
        <v>6401</v>
      </c>
      <c r="J63" s="249">
        <v>6944</v>
      </c>
      <c r="K63" s="237">
        <v>7608</v>
      </c>
      <c r="L63" s="239">
        <v>8232</v>
      </c>
      <c r="M63" s="249">
        <v>8918</v>
      </c>
      <c r="N63" s="237">
        <v>9604</v>
      </c>
      <c r="O63" s="239">
        <v>10290</v>
      </c>
      <c r="P63" s="249">
        <v>10976</v>
      </c>
      <c r="Q63" s="237">
        <v>11662</v>
      </c>
      <c r="R63" s="239">
        <v>12348</v>
      </c>
      <c r="S63" s="245">
        <v>13034</v>
      </c>
      <c r="T63" s="239">
        <v>13720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46">
        <v>1595</v>
      </c>
      <c r="C64" s="238">
        <v>1662</v>
      </c>
      <c r="D64" s="250">
        <v>1879</v>
      </c>
      <c r="E64" s="236">
        <v>2074</v>
      </c>
      <c r="F64" s="238">
        <v>2332</v>
      </c>
      <c r="G64" s="250">
        <v>2639</v>
      </c>
      <c r="H64" s="236">
        <v>2946</v>
      </c>
      <c r="I64" s="238">
        <v>3315</v>
      </c>
      <c r="J64" s="250">
        <v>3683</v>
      </c>
      <c r="K64" s="236">
        <v>4051</v>
      </c>
      <c r="L64" s="238">
        <v>4420</v>
      </c>
      <c r="M64" s="250">
        <v>4788</v>
      </c>
      <c r="N64" s="236">
        <v>5156</v>
      </c>
      <c r="O64" s="238">
        <v>5525</v>
      </c>
      <c r="P64" s="250">
        <v>5893</v>
      </c>
      <c r="Q64" s="236">
        <v>6261</v>
      </c>
      <c r="R64" s="238">
        <v>6629</v>
      </c>
      <c r="S64" s="246">
        <v>6998</v>
      </c>
      <c r="T64" s="238">
        <v>7366</v>
      </c>
      <c r="U64" s="257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45">
        <v>3132</v>
      </c>
      <c r="C65" s="239">
        <v>3263</v>
      </c>
      <c r="D65" s="249">
        <v>3689</v>
      </c>
      <c r="E65" s="237">
        <v>4147</v>
      </c>
      <c r="F65" s="239">
        <v>4663</v>
      </c>
      <c r="G65" s="249">
        <v>5278</v>
      </c>
      <c r="H65" s="237">
        <v>5893</v>
      </c>
      <c r="I65" s="239">
        <v>6629</v>
      </c>
      <c r="J65" s="249">
        <v>7192</v>
      </c>
      <c r="K65" s="237">
        <v>7879</v>
      </c>
      <c r="L65" s="239">
        <v>8526</v>
      </c>
      <c r="M65" s="249">
        <v>9237</v>
      </c>
      <c r="N65" s="237">
        <v>9947</v>
      </c>
      <c r="O65" s="239">
        <v>10658</v>
      </c>
      <c r="P65" s="249">
        <v>11368</v>
      </c>
      <c r="Q65" s="237">
        <v>12079</v>
      </c>
      <c r="R65" s="239">
        <v>12789</v>
      </c>
      <c r="S65" s="245">
        <v>13500</v>
      </c>
      <c r="T65" s="239">
        <v>14210</v>
      </c>
    </row>
    <row r="66" spans="1:42" x14ac:dyDescent="0.15">
      <c r="A66" s="231" t="s">
        <v>135</v>
      </c>
      <c r="B66" s="246">
        <v>1650</v>
      </c>
      <c r="C66" s="238">
        <v>1719</v>
      </c>
      <c r="D66" s="250">
        <v>1944</v>
      </c>
      <c r="E66" s="236">
        <v>2145</v>
      </c>
      <c r="F66" s="238">
        <v>2412</v>
      </c>
      <c r="G66" s="250">
        <v>2730</v>
      </c>
      <c r="H66" s="236">
        <v>3048</v>
      </c>
      <c r="I66" s="238">
        <v>3429</v>
      </c>
      <c r="J66" s="250">
        <v>3810</v>
      </c>
      <c r="K66" s="236">
        <v>4191</v>
      </c>
      <c r="L66" s="238">
        <v>4572</v>
      </c>
      <c r="M66" s="250">
        <v>4953</v>
      </c>
      <c r="N66" s="236">
        <v>5334</v>
      </c>
      <c r="O66" s="238">
        <v>5715</v>
      </c>
      <c r="P66" s="250">
        <v>6096</v>
      </c>
      <c r="Q66" s="236">
        <v>6477</v>
      </c>
      <c r="R66" s="238">
        <v>6858</v>
      </c>
      <c r="S66" s="246">
        <v>7239</v>
      </c>
      <c r="T66" s="238">
        <v>7620</v>
      </c>
      <c r="U66" s="257"/>
    </row>
    <row r="67" spans="1:42" x14ac:dyDescent="0.15">
      <c r="A67" s="233">
        <v>1500</v>
      </c>
      <c r="B67" s="247">
        <v>3240</v>
      </c>
      <c r="C67" s="241">
        <v>3375</v>
      </c>
      <c r="D67" s="251">
        <v>3816</v>
      </c>
      <c r="E67" s="240">
        <v>4290</v>
      </c>
      <c r="F67" s="241">
        <v>4824</v>
      </c>
      <c r="G67" s="251">
        <v>5460</v>
      </c>
      <c r="H67" s="240">
        <v>6096</v>
      </c>
      <c r="I67" s="241">
        <v>6858</v>
      </c>
      <c r="J67" s="251">
        <v>7440</v>
      </c>
      <c r="K67" s="240">
        <v>8151</v>
      </c>
      <c r="L67" s="241">
        <v>8820</v>
      </c>
      <c r="M67" s="251">
        <v>9555</v>
      </c>
      <c r="N67" s="240">
        <v>10290</v>
      </c>
      <c r="O67" s="241">
        <v>11025</v>
      </c>
      <c r="P67" s="251">
        <v>11760</v>
      </c>
      <c r="Q67" s="240">
        <v>12495</v>
      </c>
      <c r="R67" s="241">
        <v>13230</v>
      </c>
      <c r="S67" s="247">
        <v>13965</v>
      </c>
      <c r="T67" s="241">
        <v>14700</v>
      </c>
    </row>
    <row r="68" spans="1:42" x14ac:dyDescent="0.15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</row>
    <row r="69" spans="1:42" x14ac:dyDescent="0.15">
      <c r="A69" s="194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 t="shared" ref="B76:B107" si="0">ROUND(W76*$T$76,0)</f>
        <v>345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f>2*1.25</f>
        <v>2.5</v>
      </c>
      <c r="U76" s="188"/>
      <c r="V76" s="203">
        <v>4</v>
      </c>
      <c r="W76" s="207">
        <v>138</v>
      </c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 t="shared" si="0"/>
        <v>690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>
        <f>W76+B147</f>
        <v>276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345</v>
      </c>
      <c r="C78" s="212">
        <f t="shared" ref="C78:C109" si="1">ROUND(X78*$T$76,0)</f>
        <v>345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>
        <v>138</v>
      </c>
      <c r="X78" s="214">
        <v>138</v>
      </c>
      <c r="Y78" s="214"/>
      <c r="Z78" s="214"/>
      <c r="AA78" s="214"/>
      <c r="AB78" s="214"/>
      <c r="AC78" s="214"/>
      <c r="AD78" s="214"/>
      <c r="AE78" s="214"/>
      <c r="AF78" s="214"/>
      <c r="AG78" s="214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690</v>
      </c>
      <c r="C79" s="209">
        <f t="shared" si="1"/>
        <v>690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W78+B149</f>
        <v>276</v>
      </c>
      <c r="X79" s="214">
        <f>X78+C149</f>
        <v>276</v>
      </c>
      <c r="Y79" s="214"/>
      <c r="Z79" s="214"/>
      <c r="AA79" s="214"/>
      <c r="AB79" s="214"/>
      <c r="AC79" s="214"/>
      <c r="AD79" s="214"/>
      <c r="AE79" s="214"/>
      <c r="AF79" s="214"/>
      <c r="AG79" s="214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398</v>
      </c>
      <c r="C80" s="212">
        <f t="shared" si="1"/>
        <v>398</v>
      </c>
      <c r="D80" s="212">
        <f t="shared" ref="D80:D111" si="2">ROUND(Y80*$T$76,0)</f>
        <v>423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>
        <v>159</v>
      </c>
      <c r="X80" s="214">
        <v>159</v>
      </c>
      <c r="Y80" s="214">
        <v>169</v>
      </c>
      <c r="Z80" s="214"/>
      <c r="AA80" s="214"/>
      <c r="AB80" s="214"/>
      <c r="AC80" s="214"/>
      <c r="AD80" s="214"/>
      <c r="AE80" s="214"/>
      <c r="AF80" s="214"/>
      <c r="AG80" s="214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790</v>
      </c>
      <c r="C81" s="209">
        <f t="shared" si="1"/>
        <v>790</v>
      </c>
      <c r="D81" s="209">
        <f t="shared" si="2"/>
        <v>843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W80+B151</f>
        <v>316</v>
      </c>
      <c r="X81" s="214">
        <f>X80+C151</f>
        <v>316</v>
      </c>
      <c r="Y81" s="214">
        <f>Y80+D151</f>
        <v>337</v>
      </c>
      <c r="Z81" s="214"/>
      <c r="AA81" s="214"/>
      <c r="AB81" s="214"/>
      <c r="AC81" s="214"/>
      <c r="AD81" s="214"/>
      <c r="AE81" s="214"/>
      <c r="AF81" s="214"/>
      <c r="AG81" s="214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438</v>
      </c>
      <c r="C82" s="212">
        <f t="shared" si="1"/>
        <v>438</v>
      </c>
      <c r="D82" s="212">
        <f t="shared" si="2"/>
        <v>498</v>
      </c>
      <c r="E82" s="212">
        <f t="shared" ref="E82:E113" si="3">ROUND(Z82*$T$76,0)</f>
        <v>515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>
        <v>175</v>
      </c>
      <c r="X82" s="214">
        <v>175</v>
      </c>
      <c r="Y82" s="214">
        <v>199</v>
      </c>
      <c r="Z82" s="214">
        <v>206</v>
      </c>
      <c r="AA82" s="214"/>
      <c r="AB82" s="214"/>
      <c r="AC82" s="214"/>
      <c r="AD82" s="214"/>
      <c r="AE82" s="214"/>
      <c r="AF82" s="214"/>
      <c r="AG82" s="214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875</v>
      </c>
      <c r="C83" s="209">
        <f t="shared" si="1"/>
        <v>875</v>
      </c>
      <c r="D83" s="209">
        <f t="shared" si="2"/>
        <v>958</v>
      </c>
      <c r="E83" s="209">
        <f t="shared" si="3"/>
        <v>1008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W82+B153</f>
        <v>350</v>
      </c>
      <c r="X83" s="214">
        <f>X82+C153</f>
        <v>350</v>
      </c>
      <c r="Y83" s="214">
        <f>Y82+D153</f>
        <v>383</v>
      </c>
      <c r="Z83" s="214">
        <f>Z82+E153</f>
        <v>403</v>
      </c>
      <c r="AA83" s="214"/>
      <c r="AB83" s="214"/>
      <c r="AC83" s="214"/>
      <c r="AD83" s="214"/>
      <c r="AE83" s="214"/>
      <c r="AF83" s="214"/>
      <c r="AG83" s="214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485</v>
      </c>
      <c r="C84" s="212">
        <f t="shared" si="1"/>
        <v>485</v>
      </c>
      <c r="D84" s="212">
        <f t="shared" si="2"/>
        <v>548</v>
      </c>
      <c r="E84" s="212">
        <f t="shared" si="3"/>
        <v>583</v>
      </c>
      <c r="F84" s="212">
        <f t="shared" ref="F84:F115" si="4">ROUND(AA84*$T$76,0)</f>
        <v>625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>
        <v>194</v>
      </c>
      <c r="X84" s="214">
        <v>194</v>
      </c>
      <c r="Y84" s="214">
        <v>219</v>
      </c>
      <c r="Z84" s="214">
        <v>233</v>
      </c>
      <c r="AA84" s="214">
        <v>250</v>
      </c>
      <c r="AB84" s="214"/>
      <c r="AC84" s="214"/>
      <c r="AD84" s="214"/>
      <c r="AE84" s="214"/>
      <c r="AF84" s="214"/>
      <c r="AG84" s="214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960</v>
      </c>
      <c r="C85" s="216">
        <f t="shared" si="1"/>
        <v>960</v>
      </c>
      <c r="D85" s="216">
        <f t="shared" si="2"/>
        <v>1078</v>
      </c>
      <c r="E85" s="216">
        <f t="shared" si="3"/>
        <v>1135</v>
      </c>
      <c r="F85" s="216">
        <f t="shared" si="4"/>
        <v>1223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W84+B155</f>
        <v>384</v>
      </c>
      <c r="X85" s="214">
        <f>X84+C155</f>
        <v>384</v>
      </c>
      <c r="Y85" s="214">
        <f>Y84+D155</f>
        <v>431</v>
      </c>
      <c r="Z85" s="214">
        <f>Z84+E155</f>
        <v>454</v>
      </c>
      <c r="AA85" s="214">
        <f>AA84+F155</f>
        <v>489</v>
      </c>
      <c r="AB85" s="214"/>
      <c r="AC85" s="214"/>
      <c r="AD85" s="214"/>
      <c r="AE85" s="214"/>
      <c r="AF85" s="214"/>
      <c r="AG85" s="214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545</v>
      </c>
      <c r="C86" s="205">
        <f t="shared" si="1"/>
        <v>545</v>
      </c>
      <c r="D86" s="205">
        <f t="shared" si="2"/>
        <v>615</v>
      </c>
      <c r="E86" s="205">
        <f t="shared" si="3"/>
        <v>653</v>
      </c>
      <c r="F86" s="205">
        <f t="shared" si="4"/>
        <v>700</v>
      </c>
      <c r="G86" s="205">
        <f t="shared" ref="G86:G133" si="5">ROUND(AB86*$T$76,0)</f>
        <v>803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>
        <v>218</v>
      </c>
      <c r="X86" s="214">
        <v>218</v>
      </c>
      <c r="Y86" s="214">
        <v>246</v>
      </c>
      <c r="Z86" s="214">
        <v>261</v>
      </c>
      <c r="AA86" s="214">
        <v>280</v>
      </c>
      <c r="AB86" s="214">
        <v>321</v>
      </c>
      <c r="AC86" s="214"/>
      <c r="AD86" s="214"/>
      <c r="AE86" s="214"/>
      <c r="AF86" s="214"/>
      <c r="AG86" s="214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1065</v>
      </c>
      <c r="C87" s="209">
        <f t="shared" si="1"/>
        <v>1065</v>
      </c>
      <c r="D87" s="209">
        <f t="shared" si="2"/>
        <v>1205</v>
      </c>
      <c r="E87" s="209">
        <f t="shared" si="3"/>
        <v>1278</v>
      </c>
      <c r="F87" s="209">
        <f t="shared" si="4"/>
        <v>1378</v>
      </c>
      <c r="G87" s="209">
        <f t="shared" si="5"/>
        <v>1525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 t="shared" ref="W87:AB87" si="6">W86+B157</f>
        <v>426</v>
      </c>
      <c r="X87" s="214">
        <f t="shared" si="6"/>
        <v>426</v>
      </c>
      <c r="Y87" s="214">
        <f t="shared" si="6"/>
        <v>482</v>
      </c>
      <c r="Z87" s="214">
        <f t="shared" si="6"/>
        <v>511</v>
      </c>
      <c r="AA87" s="214">
        <f t="shared" si="6"/>
        <v>551</v>
      </c>
      <c r="AB87" s="214">
        <f t="shared" si="6"/>
        <v>610</v>
      </c>
      <c r="AC87" s="214"/>
      <c r="AD87" s="214"/>
      <c r="AE87" s="214"/>
      <c r="AF87" s="214"/>
      <c r="AG87" s="214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600</v>
      </c>
      <c r="C88" s="212">
        <f t="shared" si="1"/>
        <v>600</v>
      </c>
      <c r="D88" s="212">
        <f t="shared" si="2"/>
        <v>648</v>
      </c>
      <c r="E88" s="212">
        <f t="shared" si="3"/>
        <v>720</v>
      </c>
      <c r="F88" s="212">
        <f t="shared" si="4"/>
        <v>773</v>
      </c>
      <c r="G88" s="212">
        <f t="shared" si="5"/>
        <v>885</v>
      </c>
      <c r="H88" s="212">
        <f t="shared" ref="H88:H133" si="7">ROUND(AC88*$T$76,0)</f>
        <v>1008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>
        <v>240</v>
      </c>
      <c r="X88" s="214">
        <v>240</v>
      </c>
      <c r="Y88" s="214">
        <v>259</v>
      </c>
      <c r="Z88" s="214">
        <v>288</v>
      </c>
      <c r="AA88" s="214">
        <v>309</v>
      </c>
      <c r="AB88" s="214">
        <v>354</v>
      </c>
      <c r="AC88" s="214">
        <v>403</v>
      </c>
      <c r="AD88" s="214"/>
      <c r="AE88" s="214"/>
      <c r="AF88" s="214"/>
      <c r="AG88" s="214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1173</v>
      </c>
      <c r="C89" s="209">
        <f t="shared" si="1"/>
        <v>1173</v>
      </c>
      <c r="D89" s="209">
        <f t="shared" si="2"/>
        <v>1280</v>
      </c>
      <c r="E89" s="209">
        <f t="shared" si="3"/>
        <v>1420</v>
      </c>
      <c r="F89" s="209">
        <f t="shared" si="4"/>
        <v>1530</v>
      </c>
      <c r="G89" s="209">
        <f t="shared" si="5"/>
        <v>1678</v>
      </c>
      <c r="H89" s="209">
        <f t="shared" si="7"/>
        <v>1918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 t="shared" ref="W89:AC89" si="8">W88+B159</f>
        <v>469</v>
      </c>
      <c r="X89" s="214">
        <f t="shared" si="8"/>
        <v>469</v>
      </c>
      <c r="Y89" s="214">
        <f t="shared" si="8"/>
        <v>512</v>
      </c>
      <c r="Z89" s="214">
        <f t="shared" si="8"/>
        <v>568</v>
      </c>
      <c r="AA89" s="214">
        <f t="shared" si="8"/>
        <v>612</v>
      </c>
      <c r="AB89" s="214">
        <f t="shared" si="8"/>
        <v>671</v>
      </c>
      <c r="AC89" s="214">
        <f t="shared" si="8"/>
        <v>767</v>
      </c>
      <c r="AD89" s="214"/>
      <c r="AE89" s="214"/>
      <c r="AF89" s="214"/>
      <c r="AG89" s="214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655</v>
      </c>
      <c r="C90" s="212">
        <f t="shared" si="1"/>
        <v>655</v>
      </c>
      <c r="D90" s="212">
        <f t="shared" si="2"/>
        <v>710</v>
      </c>
      <c r="E90" s="212">
        <f t="shared" si="3"/>
        <v>790</v>
      </c>
      <c r="F90" s="212">
        <f t="shared" si="4"/>
        <v>853</v>
      </c>
      <c r="G90" s="212">
        <f t="shared" si="5"/>
        <v>973</v>
      </c>
      <c r="H90" s="212">
        <f t="shared" si="7"/>
        <v>1103</v>
      </c>
      <c r="I90" s="212">
        <f t="shared" ref="I90:I133" si="9">ROUND(AD90*$T$76,0)</f>
        <v>1248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>
        <v>262</v>
      </c>
      <c r="X90" s="214">
        <v>262</v>
      </c>
      <c r="Y90" s="214">
        <v>284</v>
      </c>
      <c r="Z90" s="214">
        <v>316</v>
      </c>
      <c r="AA90" s="214">
        <v>341</v>
      </c>
      <c r="AB90" s="214">
        <v>389</v>
      </c>
      <c r="AC90" s="214">
        <v>441</v>
      </c>
      <c r="AD90" s="214">
        <v>499</v>
      </c>
      <c r="AE90" s="214"/>
      <c r="AF90" s="214"/>
      <c r="AG90" s="214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si="0"/>
        <v>1278</v>
      </c>
      <c r="C91" s="209">
        <f t="shared" si="1"/>
        <v>1278</v>
      </c>
      <c r="D91" s="209">
        <f t="shared" si="2"/>
        <v>1395</v>
      </c>
      <c r="E91" s="209">
        <f t="shared" si="3"/>
        <v>1530</v>
      </c>
      <c r="F91" s="209">
        <f t="shared" si="4"/>
        <v>1690</v>
      </c>
      <c r="G91" s="209">
        <f t="shared" si="5"/>
        <v>1838</v>
      </c>
      <c r="H91" s="209">
        <f t="shared" si="7"/>
        <v>2115</v>
      </c>
      <c r="I91" s="209">
        <f t="shared" si="9"/>
        <v>2373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 t="shared" ref="W91:AD91" si="10">W90+B161</f>
        <v>511</v>
      </c>
      <c r="X91" s="214">
        <f t="shared" si="10"/>
        <v>511</v>
      </c>
      <c r="Y91" s="214">
        <f t="shared" si="10"/>
        <v>558</v>
      </c>
      <c r="Z91" s="214">
        <f t="shared" si="10"/>
        <v>612</v>
      </c>
      <c r="AA91" s="214">
        <f t="shared" si="10"/>
        <v>676</v>
      </c>
      <c r="AB91" s="214">
        <f t="shared" si="10"/>
        <v>735</v>
      </c>
      <c r="AC91" s="214">
        <f t="shared" si="10"/>
        <v>846</v>
      </c>
      <c r="AD91" s="214">
        <f t="shared" si="10"/>
        <v>949</v>
      </c>
      <c r="AE91" s="214"/>
      <c r="AF91" s="214"/>
      <c r="AG91" s="214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715</v>
      </c>
      <c r="C92" s="212">
        <f t="shared" si="1"/>
        <v>715</v>
      </c>
      <c r="D92" s="212">
        <f t="shared" si="2"/>
        <v>770</v>
      </c>
      <c r="E92" s="212">
        <f t="shared" si="3"/>
        <v>858</v>
      </c>
      <c r="F92" s="212">
        <f t="shared" si="4"/>
        <v>905</v>
      </c>
      <c r="G92" s="212">
        <f t="shared" si="5"/>
        <v>1060</v>
      </c>
      <c r="H92" s="212">
        <f t="shared" si="7"/>
        <v>1198</v>
      </c>
      <c r="I92" s="212">
        <f t="shared" si="9"/>
        <v>1350</v>
      </c>
      <c r="J92" s="212">
        <f t="shared" ref="J92:J133" si="11">ROUND(AE92*$T$76,0)</f>
        <v>1553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>
        <v>286</v>
      </c>
      <c r="X92" s="214">
        <v>286</v>
      </c>
      <c r="Y92" s="214">
        <v>308</v>
      </c>
      <c r="Z92" s="214">
        <v>343</v>
      </c>
      <c r="AA92" s="214">
        <v>362</v>
      </c>
      <c r="AB92" s="214">
        <v>424</v>
      </c>
      <c r="AC92" s="214">
        <v>479</v>
      </c>
      <c r="AD92" s="214">
        <v>540</v>
      </c>
      <c r="AE92" s="214">
        <v>621</v>
      </c>
      <c r="AF92" s="214"/>
      <c r="AG92" s="214"/>
      <c r="AH92" s="207"/>
      <c r="AI92" s="207"/>
      <c r="AJ92" s="207"/>
      <c r="AK92" s="207"/>
      <c r="AL92" s="207"/>
      <c r="AM92" s="207"/>
      <c r="AN92" s="207"/>
      <c r="AO92" s="207"/>
      <c r="AP92" s="189"/>
    </row>
    <row r="93" spans="1:42" x14ac:dyDescent="0.15">
      <c r="A93" s="208">
        <v>500</v>
      </c>
      <c r="B93" s="209">
        <f t="shared" si="0"/>
        <v>1370</v>
      </c>
      <c r="C93" s="209">
        <f t="shared" si="1"/>
        <v>1370</v>
      </c>
      <c r="D93" s="209">
        <f t="shared" si="2"/>
        <v>1523</v>
      </c>
      <c r="E93" s="209">
        <f t="shared" si="3"/>
        <v>1650</v>
      </c>
      <c r="F93" s="209">
        <f t="shared" si="4"/>
        <v>1820</v>
      </c>
      <c r="G93" s="209">
        <f t="shared" si="5"/>
        <v>2013</v>
      </c>
      <c r="H93" s="209">
        <f t="shared" si="7"/>
        <v>2310</v>
      </c>
      <c r="I93" s="209">
        <f t="shared" si="9"/>
        <v>2580</v>
      </c>
      <c r="J93" s="209">
        <f t="shared" si="11"/>
        <v>2920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 t="shared" ref="W93:AE93" si="12">W92+B163</f>
        <v>548</v>
      </c>
      <c r="X93" s="214">
        <f t="shared" si="12"/>
        <v>548</v>
      </c>
      <c r="Y93" s="214">
        <f t="shared" si="12"/>
        <v>609</v>
      </c>
      <c r="Z93" s="214">
        <f t="shared" si="12"/>
        <v>660</v>
      </c>
      <c r="AA93" s="214">
        <f t="shared" si="12"/>
        <v>728</v>
      </c>
      <c r="AB93" s="214">
        <f t="shared" si="12"/>
        <v>805</v>
      </c>
      <c r="AC93" s="214">
        <f t="shared" si="12"/>
        <v>924</v>
      </c>
      <c r="AD93" s="214">
        <f t="shared" si="12"/>
        <v>1032</v>
      </c>
      <c r="AE93" s="214">
        <f t="shared" si="12"/>
        <v>1168</v>
      </c>
      <c r="AF93" s="214"/>
      <c r="AG93" s="214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735</v>
      </c>
      <c r="C94" s="212">
        <f t="shared" si="1"/>
        <v>735</v>
      </c>
      <c r="D94" s="212">
        <f t="shared" si="2"/>
        <v>868</v>
      </c>
      <c r="E94" s="212">
        <f t="shared" si="3"/>
        <v>903</v>
      </c>
      <c r="F94" s="212">
        <f t="shared" si="4"/>
        <v>978</v>
      </c>
      <c r="G94" s="212">
        <f t="shared" si="5"/>
        <v>1118</v>
      </c>
      <c r="H94" s="212">
        <f t="shared" si="7"/>
        <v>1270</v>
      </c>
      <c r="I94" s="212">
        <f t="shared" si="9"/>
        <v>1435</v>
      </c>
      <c r="J94" s="212">
        <f t="shared" si="11"/>
        <v>1685</v>
      </c>
      <c r="K94" s="212">
        <f t="shared" ref="K94:K133" si="13">ROUND(AF94*$T$76,0)</f>
        <v>1825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>
        <v>294</v>
      </c>
      <c r="X94" s="214">
        <v>294</v>
      </c>
      <c r="Y94" s="214">
        <v>347</v>
      </c>
      <c r="Z94" s="214">
        <v>361</v>
      </c>
      <c r="AA94" s="214">
        <v>391</v>
      </c>
      <c r="AB94" s="214">
        <v>447</v>
      </c>
      <c r="AC94" s="214">
        <v>508</v>
      </c>
      <c r="AD94" s="214">
        <v>574</v>
      </c>
      <c r="AE94" s="214">
        <v>674</v>
      </c>
      <c r="AF94" s="214">
        <v>730</v>
      </c>
      <c r="AG94" s="214"/>
      <c r="AH94" s="207"/>
      <c r="AI94" s="207"/>
      <c r="AJ94" s="207"/>
      <c r="AK94" s="207"/>
      <c r="AL94" s="207"/>
      <c r="AM94" s="207"/>
      <c r="AN94" s="207"/>
      <c r="AO94" s="207"/>
      <c r="AP94" s="189"/>
    </row>
    <row r="95" spans="1:42" x14ac:dyDescent="0.15">
      <c r="A95" s="208">
        <v>550</v>
      </c>
      <c r="B95" s="209">
        <f t="shared" si="0"/>
        <v>1450</v>
      </c>
      <c r="C95" s="209">
        <f t="shared" si="1"/>
        <v>1450</v>
      </c>
      <c r="D95" s="209">
        <f t="shared" si="2"/>
        <v>1660</v>
      </c>
      <c r="E95" s="209">
        <f t="shared" si="3"/>
        <v>1768</v>
      </c>
      <c r="F95" s="209">
        <f t="shared" si="4"/>
        <v>1978</v>
      </c>
      <c r="G95" s="209">
        <f t="shared" si="5"/>
        <v>2178</v>
      </c>
      <c r="H95" s="209">
        <f t="shared" si="7"/>
        <v>2485</v>
      </c>
      <c r="I95" s="209">
        <f t="shared" si="9"/>
        <v>2783</v>
      </c>
      <c r="J95" s="209">
        <f t="shared" si="11"/>
        <v>3178</v>
      </c>
      <c r="K95" s="209">
        <f t="shared" si="13"/>
        <v>3488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 t="shared" ref="W95:AF95" si="14">W94+B165</f>
        <v>580</v>
      </c>
      <c r="X95" s="214">
        <f t="shared" si="14"/>
        <v>580</v>
      </c>
      <c r="Y95" s="214">
        <f t="shared" si="14"/>
        <v>664</v>
      </c>
      <c r="Z95" s="214">
        <f t="shared" si="14"/>
        <v>707</v>
      </c>
      <c r="AA95" s="214">
        <f t="shared" si="14"/>
        <v>791</v>
      </c>
      <c r="AB95" s="214">
        <f t="shared" si="14"/>
        <v>871</v>
      </c>
      <c r="AC95" s="214">
        <f t="shared" si="14"/>
        <v>994</v>
      </c>
      <c r="AD95" s="214">
        <f t="shared" si="14"/>
        <v>1113</v>
      </c>
      <c r="AE95" s="214">
        <f t="shared" si="14"/>
        <v>1271</v>
      </c>
      <c r="AF95" s="214">
        <f t="shared" si="14"/>
        <v>1395</v>
      </c>
      <c r="AG95" s="214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788</v>
      </c>
      <c r="C96" s="212">
        <f t="shared" si="1"/>
        <v>788</v>
      </c>
      <c r="D96" s="212">
        <f t="shared" si="2"/>
        <v>880</v>
      </c>
      <c r="E96" s="212">
        <f t="shared" si="3"/>
        <v>963</v>
      </c>
      <c r="F96" s="212">
        <f t="shared" si="4"/>
        <v>1045</v>
      </c>
      <c r="G96" s="212">
        <f t="shared" si="5"/>
        <v>1198</v>
      </c>
      <c r="H96" s="212">
        <f t="shared" si="7"/>
        <v>1358</v>
      </c>
      <c r="I96" s="212">
        <f t="shared" si="9"/>
        <v>1538</v>
      </c>
      <c r="J96" s="212">
        <f t="shared" si="11"/>
        <v>1728</v>
      </c>
      <c r="K96" s="212">
        <f t="shared" si="13"/>
        <v>1903</v>
      </c>
      <c r="L96" s="212">
        <f t="shared" ref="L96:L133" si="15">ROUND(AG96*$T$76,0)</f>
        <v>2033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>
        <v>315</v>
      </c>
      <c r="X96" s="214">
        <v>315</v>
      </c>
      <c r="Y96" s="214">
        <v>352</v>
      </c>
      <c r="Z96" s="214">
        <v>385</v>
      </c>
      <c r="AA96" s="214">
        <v>418</v>
      </c>
      <c r="AB96" s="214">
        <v>479</v>
      </c>
      <c r="AC96" s="214">
        <v>543</v>
      </c>
      <c r="AD96" s="214">
        <v>615</v>
      </c>
      <c r="AE96" s="214">
        <v>691</v>
      </c>
      <c r="AF96" s="214">
        <v>761</v>
      </c>
      <c r="AG96" s="214">
        <v>813</v>
      </c>
      <c r="AH96" s="207"/>
      <c r="AI96" s="207"/>
      <c r="AJ96" s="207"/>
      <c r="AK96" s="207"/>
      <c r="AL96" s="207"/>
      <c r="AM96" s="207"/>
      <c r="AN96" s="207"/>
      <c r="AO96" s="207"/>
      <c r="AP96" s="189">
        <v>1.41</v>
      </c>
    </row>
    <row r="97" spans="1:42" ht="13" thickBot="1" x14ac:dyDescent="0.2">
      <c r="A97" s="204">
        <v>600</v>
      </c>
      <c r="B97" s="216">
        <f t="shared" si="0"/>
        <v>1545</v>
      </c>
      <c r="C97" s="216">
        <f t="shared" si="1"/>
        <v>1545</v>
      </c>
      <c r="D97" s="216">
        <f t="shared" si="2"/>
        <v>1725</v>
      </c>
      <c r="E97" s="216">
        <f t="shared" si="3"/>
        <v>1895</v>
      </c>
      <c r="F97" s="216">
        <f t="shared" si="4"/>
        <v>2100</v>
      </c>
      <c r="G97" s="216">
        <f t="shared" si="5"/>
        <v>2345</v>
      </c>
      <c r="H97" s="216">
        <f t="shared" si="7"/>
        <v>2638</v>
      </c>
      <c r="I97" s="216">
        <f t="shared" si="9"/>
        <v>2958</v>
      </c>
      <c r="J97" s="216">
        <f t="shared" si="11"/>
        <v>3293</v>
      </c>
      <c r="K97" s="216">
        <f t="shared" si="13"/>
        <v>3648</v>
      </c>
      <c r="L97" s="216">
        <f t="shared" si="15"/>
        <v>3953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 t="shared" ref="W97:AG97" si="16">W96+B167</f>
        <v>618</v>
      </c>
      <c r="X97" s="214">
        <f t="shared" si="16"/>
        <v>618</v>
      </c>
      <c r="Y97" s="214">
        <f t="shared" si="16"/>
        <v>690</v>
      </c>
      <c r="Z97" s="214">
        <f t="shared" si="16"/>
        <v>758</v>
      </c>
      <c r="AA97" s="214">
        <f t="shared" si="16"/>
        <v>840</v>
      </c>
      <c r="AB97" s="214">
        <f t="shared" si="16"/>
        <v>938</v>
      </c>
      <c r="AC97" s="214">
        <f t="shared" si="16"/>
        <v>1055</v>
      </c>
      <c r="AD97" s="214">
        <f t="shared" si="16"/>
        <v>1183</v>
      </c>
      <c r="AE97" s="214">
        <f t="shared" si="16"/>
        <v>1317</v>
      </c>
      <c r="AF97" s="214">
        <f t="shared" si="16"/>
        <v>1459</v>
      </c>
      <c r="AG97" s="214">
        <f t="shared" si="16"/>
        <v>1581</v>
      </c>
      <c r="AH97" s="207"/>
      <c r="AI97" s="207"/>
      <c r="AJ97" s="207"/>
      <c r="AK97" s="207"/>
      <c r="AL97" s="207"/>
      <c r="AM97" s="207"/>
      <c r="AN97" s="207"/>
      <c r="AO97" s="207"/>
      <c r="AP97" s="189">
        <f>AP96+U167</f>
        <v>2.74</v>
      </c>
    </row>
    <row r="98" spans="1:42" x14ac:dyDescent="0.15">
      <c r="A98" s="202" t="s">
        <v>11</v>
      </c>
      <c r="B98" s="205">
        <f t="shared" si="0"/>
        <v>838</v>
      </c>
      <c r="C98" s="205">
        <f t="shared" si="1"/>
        <v>838</v>
      </c>
      <c r="D98" s="205">
        <f t="shared" si="2"/>
        <v>928</v>
      </c>
      <c r="E98" s="205">
        <f t="shared" si="3"/>
        <v>1025</v>
      </c>
      <c r="F98" s="205">
        <f t="shared" si="4"/>
        <v>1120</v>
      </c>
      <c r="G98" s="205">
        <f t="shared" si="5"/>
        <v>1278</v>
      </c>
      <c r="H98" s="205">
        <f t="shared" si="7"/>
        <v>1448</v>
      </c>
      <c r="I98" s="205">
        <f t="shared" si="9"/>
        <v>1640</v>
      </c>
      <c r="J98" s="205">
        <f t="shared" si="11"/>
        <v>1843</v>
      </c>
      <c r="K98" s="205">
        <f t="shared" si="13"/>
        <v>2005</v>
      </c>
      <c r="L98" s="205">
        <f t="shared" si="15"/>
        <v>2160</v>
      </c>
      <c r="M98" s="205">
        <f t="shared" ref="M98:M133" si="17">ROUND(AH98*$T$76,0)</f>
        <v>2332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07">
        <v>335</v>
      </c>
      <c r="X98" s="214">
        <v>335</v>
      </c>
      <c r="Y98" s="214">
        <v>371</v>
      </c>
      <c r="Z98" s="214">
        <v>410</v>
      </c>
      <c r="AA98" s="214">
        <v>448</v>
      </c>
      <c r="AB98" s="214">
        <v>511</v>
      </c>
      <c r="AC98" s="214">
        <v>579</v>
      </c>
      <c r="AD98" s="214">
        <v>656</v>
      </c>
      <c r="AE98" s="214">
        <v>737</v>
      </c>
      <c r="AF98" s="214">
        <v>802</v>
      </c>
      <c r="AG98" s="214">
        <v>864</v>
      </c>
      <c r="AH98" s="207">
        <f>$AH$74*V98*AP98</f>
        <v>932.87999999999988</v>
      </c>
      <c r="AI98" s="207"/>
      <c r="AJ98" s="207"/>
      <c r="AK98" s="207"/>
      <c r="AL98" s="207"/>
      <c r="AM98" s="207"/>
      <c r="AN98" s="207"/>
      <c r="AO98" s="207"/>
      <c r="AP98" s="189">
        <v>1.38</v>
      </c>
    </row>
    <row r="99" spans="1:42" x14ac:dyDescent="0.15">
      <c r="A99" s="208">
        <v>650</v>
      </c>
      <c r="B99" s="209">
        <f t="shared" si="0"/>
        <v>1638</v>
      </c>
      <c r="C99" s="209">
        <f t="shared" si="1"/>
        <v>1638</v>
      </c>
      <c r="D99" s="209">
        <f t="shared" si="2"/>
        <v>1838</v>
      </c>
      <c r="E99" s="209">
        <f t="shared" si="3"/>
        <v>2033</v>
      </c>
      <c r="F99" s="209">
        <f t="shared" si="4"/>
        <v>2238</v>
      </c>
      <c r="G99" s="209">
        <f t="shared" si="5"/>
        <v>2515</v>
      </c>
      <c r="H99" s="209">
        <f t="shared" si="7"/>
        <v>2795</v>
      </c>
      <c r="I99" s="209">
        <f t="shared" si="9"/>
        <v>3130</v>
      </c>
      <c r="J99" s="209">
        <f t="shared" si="11"/>
        <v>3488</v>
      </c>
      <c r="K99" s="209">
        <f t="shared" si="13"/>
        <v>3830</v>
      </c>
      <c r="L99" s="209">
        <f t="shared" si="15"/>
        <v>4220</v>
      </c>
      <c r="M99" s="209">
        <f t="shared" si="17"/>
        <v>4563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 t="shared" ref="W99:AH99" si="18">W98+B169</f>
        <v>655</v>
      </c>
      <c r="X99" s="214">
        <f t="shared" si="18"/>
        <v>655</v>
      </c>
      <c r="Y99" s="214">
        <f t="shared" si="18"/>
        <v>735</v>
      </c>
      <c r="Z99" s="214">
        <f t="shared" si="18"/>
        <v>813</v>
      </c>
      <c r="AA99" s="214">
        <f t="shared" si="18"/>
        <v>895</v>
      </c>
      <c r="AB99" s="214">
        <f t="shared" si="18"/>
        <v>1006</v>
      </c>
      <c r="AC99" s="214">
        <f t="shared" si="18"/>
        <v>1118</v>
      </c>
      <c r="AD99" s="214">
        <f t="shared" si="18"/>
        <v>1252</v>
      </c>
      <c r="AE99" s="214">
        <f t="shared" si="18"/>
        <v>1395</v>
      </c>
      <c r="AF99" s="214">
        <f t="shared" si="18"/>
        <v>1532</v>
      </c>
      <c r="AG99" s="214">
        <f t="shared" si="18"/>
        <v>1688</v>
      </c>
      <c r="AH99" s="207">
        <f t="shared" si="18"/>
        <v>1825.1999999999998</v>
      </c>
      <c r="AI99" s="207"/>
      <c r="AJ99" s="207"/>
      <c r="AK99" s="207"/>
      <c r="AL99" s="207"/>
      <c r="AM99" s="207"/>
      <c r="AN99" s="207"/>
      <c r="AO99" s="207"/>
      <c r="AP99" s="189">
        <f>AP98+U169</f>
        <v>2.7</v>
      </c>
    </row>
    <row r="100" spans="1:42" x14ac:dyDescent="0.15">
      <c r="A100" s="215" t="s">
        <v>12</v>
      </c>
      <c r="B100" s="212">
        <f t="shared" si="0"/>
        <v>888</v>
      </c>
      <c r="C100" s="212">
        <f t="shared" si="1"/>
        <v>888</v>
      </c>
      <c r="D100" s="212">
        <f t="shared" si="2"/>
        <v>983</v>
      </c>
      <c r="E100" s="212">
        <f t="shared" si="3"/>
        <v>1090</v>
      </c>
      <c r="F100" s="212">
        <f t="shared" si="4"/>
        <v>1188</v>
      </c>
      <c r="G100" s="212">
        <f t="shared" si="5"/>
        <v>1355</v>
      </c>
      <c r="H100" s="212">
        <f t="shared" si="7"/>
        <v>1538</v>
      </c>
      <c r="I100" s="212">
        <f t="shared" si="9"/>
        <v>1740</v>
      </c>
      <c r="J100" s="212">
        <f t="shared" si="11"/>
        <v>1955</v>
      </c>
      <c r="K100" s="212">
        <f t="shared" si="13"/>
        <v>2093</v>
      </c>
      <c r="L100" s="212">
        <f t="shared" si="15"/>
        <v>2288</v>
      </c>
      <c r="M100" s="212">
        <f t="shared" si="17"/>
        <v>2475</v>
      </c>
      <c r="N100" s="212">
        <f t="shared" ref="N100:N133" si="19">ROUND(AI100*$T$76,0)</f>
        <v>2666</v>
      </c>
      <c r="O100" s="212"/>
      <c r="P100" s="212"/>
      <c r="Q100" s="212"/>
      <c r="R100" s="212"/>
      <c r="S100" s="212"/>
      <c r="T100" s="213"/>
      <c r="V100" s="203">
        <v>28</v>
      </c>
      <c r="W100" s="207">
        <v>355</v>
      </c>
      <c r="X100" s="214">
        <v>355</v>
      </c>
      <c r="Y100" s="214">
        <v>393</v>
      </c>
      <c r="Z100" s="214">
        <v>436</v>
      </c>
      <c r="AA100" s="214">
        <v>475</v>
      </c>
      <c r="AB100" s="214">
        <v>542</v>
      </c>
      <c r="AC100" s="214">
        <v>615</v>
      </c>
      <c r="AD100" s="214">
        <v>696</v>
      </c>
      <c r="AE100" s="214">
        <v>782</v>
      </c>
      <c r="AF100" s="214">
        <v>837</v>
      </c>
      <c r="AG100" s="214">
        <v>915</v>
      </c>
      <c r="AH100" s="207">
        <f>$AH$74*V100*AP100</f>
        <v>990.08</v>
      </c>
      <c r="AI100" s="207">
        <f>$AI$74*V100*AP100</f>
        <v>1066.24</v>
      </c>
      <c r="AJ100" s="207"/>
      <c r="AK100" s="207"/>
      <c r="AL100" s="207"/>
      <c r="AM100" s="207"/>
      <c r="AN100" s="207"/>
      <c r="AO100" s="207"/>
      <c r="AP100" s="189">
        <v>1.36</v>
      </c>
    </row>
    <row r="101" spans="1:42" x14ac:dyDescent="0.15">
      <c r="A101" s="208">
        <v>700</v>
      </c>
      <c r="B101" s="209">
        <f t="shared" si="0"/>
        <v>1728</v>
      </c>
      <c r="C101" s="209">
        <f t="shared" si="1"/>
        <v>1728</v>
      </c>
      <c r="D101" s="209">
        <f t="shared" si="2"/>
        <v>1935</v>
      </c>
      <c r="E101" s="209">
        <f t="shared" si="3"/>
        <v>2173</v>
      </c>
      <c r="F101" s="209">
        <f t="shared" si="4"/>
        <v>2388</v>
      </c>
      <c r="G101" s="209">
        <f t="shared" si="5"/>
        <v>2683</v>
      </c>
      <c r="H101" s="209">
        <f t="shared" si="7"/>
        <v>3023</v>
      </c>
      <c r="I101" s="209">
        <f t="shared" si="9"/>
        <v>3383</v>
      </c>
      <c r="J101" s="209">
        <f t="shared" si="11"/>
        <v>3765</v>
      </c>
      <c r="K101" s="209">
        <f t="shared" si="13"/>
        <v>4005</v>
      </c>
      <c r="L101" s="209">
        <f t="shared" si="15"/>
        <v>4493</v>
      </c>
      <c r="M101" s="209">
        <f t="shared" si="17"/>
        <v>4859</v>
      </c>
      <c r="N101" s="209">
        <f t="shared" si="19"/>
        <v>5233</v>
      </c>
      <c r="O101" s="209"/>
      <c r="P101" s="209"/>
      <c r="Q101" s="209"/>
      <c r="R101" s="209"/>
      <c r="S101" s="209"/>
      <c r="T101" s="210"/>
      <c r="V101" s="203">
        <v>700</v>
      </c>
      <c r="W101" s="207">
        <f t="shared" ref="W101:AI101" si="20">W100+B171</f>
        <v>691</v>
      </c>
      <c r="X101" s="214">
        <f t="shared" si="20"/>
        <v>691</v>
      </c>
      <c r="Y101" s="214">
        <f t="shared" si="20"/>
        <v>774</v>
      </c>
      <c r="Z101" s="214">
        <f t="shared" si="20"/>
        <v>869</v>
      </c>
      <c r="AA101" s="214">
        <f t="shared" si="20"/>
        <v>955</v>
      </c>
      <c r="AB101" s="214">
        <f t="shared" si="20"/>
        <v>1073</v>
      </c>
      <c r="AC101" s="214">
        <f t="shared" si="20"/>
        <v>1209</v>
      </c>
      <c r="AD101" s="214">
        <f t="shared" si="20"/>
        <v>1353</v>
      </c>
      <c r="AE101" s="214">
        <f t="shared" si="20"/>
        <v>1506</v>
      </c>
      <c r="AF101" s="214">
        <f t="shared" si="20"/>
        <v>1602</v>
      </c>
      <c r="AG101" s="214">
        <f t="shared" si="20"/>
        <v>1797</v>
      </c>
      <c r="AH101" s="207">
        <f t="shared" si="20"/>
        <v>1943.7600000000002</v>
      </c>
      <c r="AI101" s="207">
        <f t="shared" si="20"/>
        <v>2093.2799999999997</v>
      </c>
      <c r="AJ101" s="207"/>
      <c r="AK101" s="207"/>
      <c r="AL101" s="207"/>
      <c r="AM101" s="207"/>
      <c r="AN101" s="207"/>
      <c r="AO101" s="207"/>
      <c r="AP101" s="189">
        <f>AP100+U171</f>
        <v>2.67</v>
      </c>
    </row>
    <row r="102" spans="1:42" x14ac:dyDescent="0.15">
      <c r="A102" s="215" t="s">
        <v>13</v>
      </c>
      <c r="B102" s="212">
        <f t="shared" si="0"/>
        <v>943</v>
      </c>
      <c r="C102" s="212">
        <f t="shared" si="1"/>
        <v>943</v>
      </c>
      <c r="D102" s="212">
        <f t="shared" si="2"/>
        <v>1040</v>
      </c>
      <c r="E102" s="212">
        <f t="shared" si="3"/>
        <v>1155</v>
      </c>
      <c r="F102" s="212">
        <f t="shared" si="4"/>
        <v>1258</v>
      </c>
      <c r="G102" s="212">
        <f t="shared" si="5"/>
        <v>1435</v>
      </c>
      <c r="H102" s="212">
        <f t="shared" si="7"/>
        <v>1628</v>
      </c>
      <c r="I102" s="212">
        <f t="shared" si="9"/>
        <v>1845</v>
      </c>
      <c r="J102" s="212">
        <f t="shared" si="11"/>
        <v>2070</v>
      </c>
      <c r="K102" s="212">
        <f t="shared" si="13"/>
        <v>2208</v>
      </c>
      <c r="L102" s="212">
        <f t="shared" si="15"/>
        <v>2418</v>
      </c>
      <c r="M102" s="212">
        <f t="shared" si="17"/>
        <v>2613</v>
      </c>
      <c r="N102" s="212">
        <f t="shared" si="19"/>
        <v>2814</v>
      </c>
      <c r="O102" s="212">
        <f t="shared" ref="O102:O133" si="21">ROUND(AJ102*$T$76,0)</f>
        <v>3015</v>
      </c>
      <c r="P102" s="212"/>
      <c r="Q102" s="212"/>
      <c r="R102" s="212"/>
      <c r="S102" s="212"/>
      <c r="T102" s="213"/>
      <c r="V102" s="203">
        <v>30</v>
      </c>
      <c r="W102" s="207">
        <v>377</v>
      </c>
      <c r="X102" s="214">
        <v>377</v>
      </c>
      <c r="Y102" s="214">
        <v>416</v>
      </c>
      <c r="Z102" s="214">
        <v>462</v>
      </c>
      <c r="AA102" s="214">
        <v>503</v>
      </c>
      <c r="AB102" s="214">
        <v>574</v>
      </c>
      <c r="AC102" s="214">
        <v>651</v>
      </c>
      <c r="AD102" s="214">
        <v>738</v>
      </c>
      <c r="AE102" s="214">
        <v>828</v>
      </c>
      <c r="AF102" s="214">
        <v>883</v>
      </c>
      <c r="AG102" s="214">
        <v>967</v>
      </c>
      <c r="AH102" s="207">
        <f>$AH$74*V102*AP102</f>
        <v>1045.2</v>
      </c>
      <c r="AI102" s="207">
        <f>$AI$74*V102*AP102</f>
        <v>1125.6000000000001</v>
      </c>
      <c r="AJ102" s="207">
        <f>$AJ$74*V102*AP102</f>
        <v>1206</v>
      </c>
      <c r="AK102" s="207"/>
      <c r="AL102" s="207"/>
      <c r="AM102" s="207"/>
      <c r="AN102" s="207"/>
      <c r="AO102" s="207"/>
      <c r="AP102" s="189">
        <v>1.34</v>
      </c>
    </row>
    <row r="103" spans="1:42" x14ac:dyDescent="0.15">
      <c r="A103" s="208">
        <v>750</v>
      </c>
      <c r="B103" s="209">
        <f t="shared" si="0"/>
        <v>1843</v>
      </c>
      <c r="C103" s="209">
        <f t="shared" si="1"/>
        <v>1843</v>
      </c>
      <c r="D103" s="209">
        <f t="shared" si="2"/>
        <v>2060</v>
      </c>
      <c r="E103" s="209">
        <f t="shared" si="3"/>
        <v>2313</v>
      </c>
      <c r="F103" s="209">
        <f t="shared" si="4"/>
        <v>2540</v>
      </c>
      <c r="G103" s="209">
        <f t="shared" si="5"/>
        <v>2855</v>
      </c>
      <c r="H103" s="209">
        <f t="shared" si="7"/>
        <v>3213</v>
      </c>
      <c r="I103" s="209">
        <f t="shared" si="9"/>
        <v>3603</v>
      </c>
      <c r="J103" s="209">
        <f t="shared" si="11"/>
        <v>4003</v>
      </c>
      <c r="K103" s="209">
        <f t="shared" si="13"/>
        <v>4245</v>
      </c>
      <c r="L103" s="209">
        <f t="shared" si="15"/>
        <v>4768</v>
      </c>
      <c r="M103" s="209">
        <f t="shared" si="17"/>
        <v>5168</v>
      </c>
      <c r="N103" s="209">
        <f t="shared" si="19"/>
        <v>5565</v>
      </c>
      <c r="O103" s="209">
        <f t="shared" si="21"/>
        <v>5963</v>
      </c>
      <c r="P103" s="209"/>
      <c r="Q103" s="209"/>
      <c r="R103" s="209"/>
      <c r="S103" s="209"/>
      <c r="T103" s="210"/>
      <c r="V103" s="203">
        <v>750</v>
      </c>
      <c r="W103" s="207">
        <f t="shared" ref="W103:AJ103" si="22">W102+B173</f>
        <v>737</v>
      </c>
      <c r="X103" s="214">
        <f t="shared" si="22"/>
        <v>737</v>
      </c>
      <c r="Y103" s="214">
        <f t="shared" si="22"/>
        <v>824</v>
      </c>
      <c r="Z103" s="214">
        <f t="shared" si="22"/>
        <v>925</v>
      </c>
      <c r="AA103" s="214">
        <f t="shared" si="22"/>
        <v>1016</v>
      </c>
      <c r="AB103" s="214">
        <f t="shared" si="22"/>
        <v>1142</v>
      </c>
      <c r="AC103" s="214">
        <f t="shared" si="22"/>
        <v>1285</v>
      </c>
      <c r="AD103" s="214">
        <f t="shared" si="22"/>
        <v>1441</v>
      </c>
      <c r="AE103" s="214">
        <f t="shared" si="22"/>
        <v>1601</v>
      </c>
      <c r="AF103" s="214">
        <f t="shared" si="22"/>
        <v>1698</v>
      </c>
      <c r="AG103" s="214">
        <f t="shared" si="22"/>
        <v>1907</v>
      </c>
      <c r="AH103" s="207">
        <f t="shared" si="22"/>
        <v>2067</v>
      </c>
      <c r="AI103" s="207">
        <f t="shared" si="22"/>
        <v>2226</v>
      </c>
      <c r="AJ103" s="207">
        <f t="shared" si="22"/>
        <v>2385</v>
      </c>
      <c r="AK103" s="207"/>
      <c r="AL103" s="207"/>
      <c r="AM103" s="207"/>
      <c r="AN103" s="207"/>
      <c r="AO103" s="207"/>
      <c r="AP103" s="189">
        <f>AP102+U173</f>
        <v>2.6500000000000004</v>
      </c>
    </row>
    <row r="104" spans="1:42" x14ac:dyDescent="0.15">
      <c r="A104" s="215" t="s">
        <v>14</v>
      </c>
      <c r="B104" s="212">
        <f t="shared" si="0"/>
        <v>995</v>
      </c>
      <c r="C104" s="212">
        <f t="shared" si="1"/>
        <v>995</v>
      </c>
      <c r="D104" s="212">
        <f t="shared" si="2"/>
        <v>1100</v>
      </c>
      <c r="E104" s="212">
        <f t="shared" si="3"/>
        <v>1218</v>
      </c>
      <c r="F104" s="212">
        <f t="shared" si="4"/>
        <v>1323</v>
      </c>
      <c r="G104" s="212">
        <f t="shared" si="5"/>
        <v>1513</v>
      </c>
      <c r="H104" s="212">
        <f t="shared" si="7"/>
        <v>1718</v>
      </c>
      <c r="I104" s="212">
        <f t="shared" si="9"/>
        <v>1945</v>
      </c>
      <c r="J104" s="212">
        <f t="shared" si="11"/>
        <v>2183</v>
      </c>
      <c r="K104" s="212">
        <f t="shared" si="13"/>
        <v>2333</v>
      </c>
      <c r="L104" s="212">
        <f t="shared" si="15"/>
        <v>2545</v>
      </c>
      <c r="M104" s="212">
        <f t="shared" si="17"/>
        <v>2766</v>
      </c>
      <c r="N104" s="212">
        <f t="shared" si="19"/>
        <v>2979</v>
      </c>
      <c r="O104" s="212">
        <f t="shared" si="21"/>
        <v>3192</v>
      </c>
      <c r="P104" s="212">
        <f t="shared" ref="P104:P133" si="23">ROUND(AK104*$T$76,0)</f>
        <v>3405</v>
      </c>
      <c r="Q104" s="212"/>
      <c r="R104" s="212"/>
      <c r="S104" s="212"/>
      <c r="T104" s="213"/>
      <c r="V104" s="203">
        <v>32</v>
      </c>
      <c r="W104" s="207">
        <v>398</v>
      </c>
      <c r="X104" s="214">
        <v>398</v>
      </c>
      <c r="Y104" s="214">
        <v>440</v>
      </c>
      <c r="Z104" s="214">
        <v>487</v>
      </c>
      <c r="AA104" s="214">
        <v>529</v>
      </c>
      <c r="AB104" s="214">
        <v>605</v>
      </c>
      <c r="AC104" s="214">
        <v>687</v>
      </c>
      <c r="AD104" s="214">
        <v>778</v>
      </c>
      <c r="AE104" s="214">
        <v>873</v>
      </c>
      <c r="AF104" s="214">
        <v>933</v>
      </c>
      <c r="AG104" s="214">
        <v>1018</v>
      </c>
      <c r="AH104" s="207">
        <f>$AH$74*V104*AP104</f>
        <v>1106.56</v>
      </c>
      <c r="AI104" s="207">
        <f>$AI$74*V104*AP104</f>
        <v>1191.68</v>
      </c>
      <c r="AJ104" s="207">
        <f>$AJ$74*V104*AP104</f>
        <v>1276.8000000000002</v>
      </c>
      <c r="AK104" s="207">
        <f>$AK$74*V104*AP104</f>
        <v>1361.92</v>
      </c>
      <c r="AL104" s="207"/>
      <c r="AM104" s="207"/>
      <c r="AN104" s="207"/>
      <c r="AO104" s="207"/>
      <c r="AP104" s="189">
        <v>1.33</v>
      </c>
    </row>
    <row r="105" spans="1:42" x14ac:dyDescent="0.15">
      <c r="A105" s="208">
        <v>800</v>
      </c>
      <c r="B105" s="209">
        <f t="shared" si="0"/>
        <v>1935</v>
      </c>
      <c r="C105" s="209">
        <f t="shared" si="1"/>
        <v>1935</v>
      </c>
      <c r="D105" s="209">
        <f t="shared" si="2"/>
        <v>2165</v>
      </c>
      <c r="E105" s="209">
        <f t="shared" si="3"/>
        <v>2428</v>
      </c>
      <c r="F105" s="209">
        <f t="shared" si="4"/>
        <v>2655</v>
      </c>
      <c r="G105" s="209">
        <f t="shared" si="5"/>
        <v>3028</v>
      </c>
      <c r="H105" s="209">
        <f t="shared" si="7"/>
        <v>3370</v>
      </c>
      <c r="I105" s="209">
        <f t="shared" si="9"/>
        <v>3773</v>
      </c>
      <c r="J105" s="209">
        <f t="shared" si="11"/>
        <v>4195</v>
      </c>
      <c r="K105" s="209">
        <f t="shared" si="13"/>
        <v>4503</v>
      </c>
      <c r="L105" s="209">
        <f t="shared" si="15"/>
        <v>4983</v>
      </c>
      <c r="M105" s="209">
        <f t="shared" si="17"/>
        <v>5408</v>
      </c>
      <c r="N105" s="209">
        <f t="shared" si="19"/>
        <v>5824</v>
      </c>
      <c r="O105" s="209">
        <f t="shared" si="21"/>
        <v>6240</v>
      </c>
      <c r="P105" s="209">
        <f t="shared" si="23"/>
        <v>6656</v>
      </c>
      <c r="Q105" s="209"/>
      <c r="R105" s="209"/>
      <c r="S105" s="209"/>
      <c r="T105" s="210"/>
      <c r="V105" s="203">
        <v>800</v>
      </c>
      <c r="W105" s="207">
        <f t="shared" ref="W105:AK105" si="24">W104+B175</f>
        <v>774</v>
      </c>
      <c r="X105" s="214">
        <f t="shared" si="24"/>
        <v>774</v>
      </c>
      <c r="Y105" s="214">
        <f t="shared" si="24"/>
        <v>866</v>
      </c>
      <c r="Z105" s="214">
        <f t="shared" si="24"/>
        <v>971</v>
      </c>
      <c r="AA105" s="214">
        <f t="shared" si="24"/>
        <v>1062</v>
      </c>
      <c r="AB105" s="214">
        <f t="shared" si="24"/>
        <v>1211</v>
      </c>
      <c r="AC105" s="214">
        <f t="shared" si="24"/>
        <v>1348</v>
      </c>
      <c r="AD105" s="214">
        <f t="shared" si="24"/>
        <v>1509</v>
      </c>
      <c r="AE105" s="214">
        <f t="shared" si="24"/>
        <v>1678</v>
      </c>
      <c r="AF105" s="214">
        <f t="shared" si="24"/>
        <v>1801</v>
      </c>
      <c r="AG105" s="214">
        <f t="shared" si="24"/>
        <v>1993</v>
      </c>
      <c r="AH105" s="207">
        <f t="shared" si="24"/>
        <v>2163.1999999999998</v>
      </c>
      <c r="AI105" s="207">
        <f t="shared" si="24"/>
        <v>2329.6000000000004</v>
      </c>
      <c r="AJ105" s="207">
        <f t="shared" si="24"/>
        <v>2496</v>
      </c>
      <c r="AK105" s="207">
        <f t="shared" si="24"/>
        <v>2662.4</v>
      </c>
      <c r="AL105" s="207"/>
      <c r="AM105" s="207"/>
      <c r="AN105" s="207"/>
      <c r="AO105" s="207"/>
      <c r="AP105" s="189">
        <f>AP104+U175</f>
        <v>2.6</v>
      </c>
    </row>
    <row r="106" spans="1:42" x14ac:dyDescent="0.15">
      <c r="A106" s="215" t="s">
        <v>15</v>
      </c>
      <c r="B106" s="212">
        <f t="shared" si="0"/>
        <v>1050</v>
      </c>
      <c r="C106" s="212">
        <f t="shared" si="1"/>
        <v>1050</v>
      </c>
      <c r="D106" s="212">
        <f t="shared" si="2"/>
        <v>1145</v>
      </c>
      <c r="E106" s="212">
        <f t="shared" si="3"/>
        <v>1283</v>
      </c>
      <c r="F106" s="212">
        <f t="shared" si="4"/>
        <v>1395</v>
      </c>
      <c r="G106" s="212">
        <f t="shared" si="5"/>
        <v>1595</v>
      </c>
      <c r="H106" s="212">
        <f t="shared" si="7"/>
        <v>1813</v>
      </c>
      <c r="I106" s="212">
        <f t="shared" si="9"/>
        <v>2048</v>
      </c>
      <c r="J106" s="212">
        <f t="shared" si="11"/>
        <v>2298</v>
      </c>
      <c r="K106" s="212">
        <f t="shared" si="13"/>
        <v>2450</v>
      </c>
      <c r="L106" s="212">
        <f t="shared" si="15"/>
        <v>2670</v>
      </c>
      <c r="M106" s="212">
        <f t="shared" si="17"/>
        <v>2895</v>
      </c>
      <c r="N106" s="212">
        <f t="shared" si="19"/>
        <v>3118</v>
      </c>
      <c r="O106" s="212">
        <f t="shared" si="21"/>
        <v>3341</v>
      </c>
      <c r="P106" s="212">
        <f t="shared" si="23"/>
        <v>3563</v>
      </c>
      <c r="Q106" s="212">
        <f>ROUND(AL106*$T$76,0)</f>
        <v>3786</v>
      </c>
      <c r="R106" s="212"/>
      <c r="S106" s="212"/>
      <c r="T106" s="213"/>
      <c r="V106" s="203">
        <v>34</v>
      </c>
      <c r="W106" s="207">
        <v>420</v>
      </c>
      <c r="X106" s="214">
        <v>420</v>
      </c>
      <c r="Y106" s="214">
        <v>458</v>
      </c>
      <c r="Z106" s="214">
        <v>513</v>
      </c>
      <c r="AA106" s="214">
        <v>558</v>
      </c>
      <c r="AB106" s="214">
        <v>638</v>
      </c>
      <c r="AC106" s="214">
        <v>725</v>
      </c>
      <c r="AD106" s="214">
        <v>819</v>
      </c>
      <c r="AE106" s="214">
        <v>919</v>
      </c>
      <c r="AF106" s="214">
        <v>980</v>
      </c>
      <c r="AG106" s="214">
        <v>1068</v>
      </c>
      <c r="AH106" s="207">
        <f>$AH$74*V106*AP106</f>
        <v>1158.04</v>
      </c>
      <c r="AI106" s="207">
        <f>$AI$74*V106*AP106</f>
        <v>1247.1200000000001</v>
      </c>
      <c r="AJ106" s="207">
        <f>$AJ$74*V106*AP106</f>
        <v>1336.2</v>
      </c>
      <c r="AK106" s="207">
        <f>$AK$74*V106*AP106</f>
        <v>1425.28</v>
      </c>
      <c r="AL106" s="207">
        <f>$AL$74*V106*AP106</f>
        <v>1514.3600000000001</v>
      </c>
      <c r="AM106" s="207"/>
      <c r="AN106" s="207"/>
      <c r="AO106" s="207"/>
      <c r="AP106" s="189">
        <v>1.31</v>
      </c>
    </row>
    <row r="107" spans="1:42" x14ac:dyDescent="0.15">
      <c r="A107" s="208">
        <v>850</v>
      </c>
      <c r="B107" s="209">
        <f t="shared" si="0"/>
        <v>2023</v>
      </c>
      <c r="C107" s="209">
        <f t="shared" si="1"/>
        <v>2023</v>
      </c>
      <c r="D107" s="209">
        <f t="shared" si="2"/>
        <v>2268</v>
      </c>
      <c r="E107" s="209">
        <f t="shared" si="3"/>
        <v>2560</v>
      </c>
      <c r="F107" s="209">
        <f t="shared" si="4"/>
        <v>2810</v>
      </c>
      <c r="G107" s="209">
        <f t="shared" si="5"/>
        <v>3198</v>
      </c>
      <c r="H107" s="209">
        <f t="shared" si="7"/>
        <v>3565</v>
      </c>
      <c r="I107" s="209">
        <f t="shared" si="9"/>
        <v>4030</v>
      </c>
      <c r="J107" s="209">
        <f t="shared" si="11"/>
        <v>4475</v>
      </c>
      <c r="K107" s="209">
        <f t="shared" si="13"/>
        <v>4743</v>
      </c>
      <c r="L107" s="209">
        <f t="shared" si="15"/>
        <v>5188</v>
      </c>
      <c r="M107" s="209">
        <f t="shared" si="17"/>
        <v>5613</v>
      </c>
      <c r="N107" s="209">
        <f t="shared" si="19"/>
        <v>6045</v>
      </c>
      <c r="O107" s="209">
        <f t="shared" si="21"/>
        <v>6477</v>
      </c>
      <c r="P107" s="209">
        <f t="shared" si="23"/>
        <v>6909</v>
      </c>
      <c r="Q107" s="209">
        <f t="shared" ref="Q107:T133" si="25">ROUND(AL107*$T$76,0)</f>
        <v>7341</v>
      </c>
      <c r="R107" s="209"/>
      <c r="S107" s="209"/>
      <c r="T107" s="210"/>
      <c r="V107" s="203">
        <v>850</v>
      </c>
      <c r="W107" s="207">
        <f t="shared" ref="W107:AL107" si="26">W106+B177</f>
        <v>809</v>
      </c>
      <c r="X107" s="214">
        <f t="shared" si="26"/>
        <v>809</v>
      </c>
      <c r="Y107" s="214">
        <f t="shared" si="26"/>
        <v>907</v>
      </c>
      <c r="Z107" s="214">
        <f t="shared" si="26"/>
        <v>1024</v>
      </c>
      <c r="AA107" s="214">
        <f t="shared" si="26"/>
        <v>1124</v>
      </c>
      <c r="AB107" s="214">
        <f t="shared" si="26"/>
        <v>1279</v>
      </c>
      <c r="AC107" s="214">
        <f t="shared" si="26"/>
        <v>1426</v>
      </c>
      <c r="AD107" s="214">
        <f t="shared" si="26"/>
        <v>1612</v>
      </c>
      <c r="AE107" s="214">
        <f t="shared" si="26"/>
        <v>1790</v>
      </c>
      <c r="AF107" s="214">
        <f t="shared" si="26"/>
        <v>1897</v>
      </c>
      <c r="AG107" s="214">
        <f t="shared" si="26"/>
        <v>2075</v>
      </c>
      <c r="AH107" s="207">
        <f t="shared" si="26"/>
        <v>2245.3599999999997</v>
      </c>
      <c r="AI107" s="207">
        <f t="shared" si="26"/>
        <v>2418.08</v>
      </c>
      <c r="AJ107" s="207">
        <f t="shared" si="26"/>
        <v>2590.8000000000002</v>
      </c>
      <c r="AK107" s="207">
        <f t="shared" si="26"/>
        <v>2763.52</v>
      </c>
      <c r="AL107" s="207">
        <f t="shared" si="26"/>
        <v>2936.24</v>
      </c>
      <c r="AM107" s="207"/>
      <c r="AN107" s="207"/>
      <c r="AO107" s="207"/>
      <c r="AP107" s="189">
        <f>AP106+U177</f>
        <v>2.54</v>
      </c>
    </row>
    <row r="108" spans="1:42" x14ac:dyDescent="0.15">
      <c r="A108" s="215" t="s">
        <v>16</v>
      </c>
      <c r="B108" s="212">
        <f t="shared" ref="B108:B133" si="27">ROUND(W108*$T$76,0)</f>
        <v>1100</v>
      </c>
      <c r="C108" s="212">
        <f t="shared" si="1"/>
        <v>1100</v>
      </c>
      <c r="D108" s="212">
        <f t="shared" si="2"/>
        <v>1203</v>
      </c>
      <c r="E108" s="212">
        <f t="shared" si="3"/>
        <v>1345</v>
      </c>
      <c r="F108" s="212">
        <f t="shared" si="4"/>
        <v>1485</v>
      </c>
      <c r="G108" s="212">
        <f t="shared" si="5"/>
        <v>1675</v>
      </c>
      <c r="H108" s="212">
        <f t="shared" si="7"/>
        <v>1900</v>
      </c>
      <c r="I108" s="212">
        <f t="shared" si="9"/>
        <v>2148</v>
      </c>
      <c r="J108" s="212">
        <f t="shared" si="11"/>
        <v>2408</v>
      </c>
      <c r="K108" s="212">
        <f t="shared" si="13"/>
        <v>2565</v>
      </c>
      <c r="L108" s="212">
        <f t="shared" si="15"/>
        <v>2830</v>
      </c>
      <c r="M108" s="212">
        <f t="shared" si="17"/>
        <v>3065</v>
      </c>
      <c r="N108" s="212">
        <f t="shared" si="19"/>
        <v>3301</v>
      </c>
      <c r="O108" s="212">
        <f t="shared" si="21"/>
        <v>3537</v>
      </c>
      <c r="P108" s="212">
        <f t="shared" si="23"/>
        <v>3773</v>
      </c>
      <c r="Q108" s="212">
        <f t="shared" si="25"/>
        <v>4009</v>
      </c>
      <c r="R108" s="212">
        <f>ROUND(AM108*$T$76,0)</f>
        <v>4244</v>
      </c>
      <c r="S108" s="212"/>
      <c r="T108" s="213"/>
      <c r="V108" s="203">
        <v>36</v>
      </c>
      <c r="W108" s="207">
        <v>440</v>
      </c>
      <c r="X108" s="214">
        <v>440</v>
      </c>
      <c r="Y108" s="214">
        <v>481</v>
      </c>
      <c r="Z108" s="214">
        <v>538</v>
      </c>
      <c r="AA108" s="214">
        <v>594</v>
      </c>
      <c r="AB108" s="214">
        <v>670</v>
      </c>
      <c r="AC108" s="214">
        <v>760</v>
      </c>
      <c r="AD108" s="214">
        <v>859</v>
      </c>
      <c r="AE108" s="214">
        <v>963</v>
      </c>
      <c r="AF108" s="214">
        <v>1026</v>
      </c>
      <c r="AG108" s="214">
        <v>1132</v>
      </c>
      <c r="AH108" s="207">
        <f>$AH$74*V108*AP108</f>
        <v>1226.1600000000001</v>
      </c>
      <c r="AI108" s="207">
        <f>$AI$74*V108*AP108</f>
        <v>1320.48</v>
      </c>
      <c r="AJ108" s="207">
        <f>$AJ$74*V108*AP108</f>
        <v>1414.8</v>
      </c>
      <c r="AK108" s="207">
        <f>$AK$74*V108*AP108</f>
        <v>1509.1200000000001</v>
      </c>
      <c r="AL108" s="207">
        <f>$AL$74*V108*AP108</f>
        <v>1603.44</v>
      </c>
      <c r="AM108" s="207">
        <f>$AM$74*V108*AP108</f>
        <v>1697.76</v>
      </c>
      <c r="AN108" s="207"/>
      <c r="AO108" s="207"/>
      <c r="AP108" s="189">
        <v>1.31</v>
      </c>
    </row>
    <row r="109" spans="1:42" ht="13" thickBot="1" x14ac:dyDescent="0.2">
      <c r="A109" s="204">
        <v>900</v>
      </c>
      <c r="B109" s="216">
        <f t="shared" si="27"/>
        <v>2128</v>
      </c>
      <c r="C109" s="216">
        <f t="shared" si="1"/>
        <v>2128</v>
      </c>
      <c r="D109" s="216">
        <f t="shared" si="2"/>
        <v>2390</v>
      </c>
      <c r="E109" s="216">
        <f t="shared" si="3"/>
        <v>2695</v>
      </c>
      <c r="F109" s="216">
        <f t="shared" si="4"/>
        <v>2983</v>
      </c>
      <c r="G109" s="216">
        <f t="shared" si="5"/>
        <v>3370</v>
      </c>
      <c r="H109" s="216">
        <f t="shared" si="7"/>
        <v>3793</v>
      </c>
      <c r="I109" s="216">
        <f t="shared" si="9"/>
        <v>4238</v>
      </c>
      <c r="J109" s="216">
        <f t="shared" si="11"/>
        <v>4608</v>
      </c>
      <c r="K109" s="216">
        <f t="shared" si="13"/>
        <v>4983</v>
      </c>
      <c r="L109" s="216">
        <f t="shared" si="15"/>
        <v>5483</v>
      </c>
      <c r="M109" s="216">
        <f t="shared" si="17"/>
        <v>5944</v>
      </c>
      <c r="N109" s="216">
        <f t="shared" si="19"/>
        <v>6401</v>
      </c>
      <c r="O109" s="216">
        <f t="shared" si="21"/>
        <v>6858</v>
      </c>
      <c r="P109" s="216">
        <f t="shared" si="23"/>
        <v>7315</v>
      </c>
      <c r="Q109" s="216">
        <f t="shared" si="25"/>
        <v>7772</v>
      </c>
      <c r="R109" s="216">
        <f t="shared" si="25"/>
        <v>8230</v>
      </c>
      <c r="S109" s="216"/>
      <c r="T109" s="217"/>
      <c r="V109" s="203">
        <v>900</v>
      </c>
      <c r="W109" s="207">
        <f t="shared" ref="W109:AM109" si="28">W108+B179</f>
        <v>851</v>
      </c>
      <c r="X109" s="214">
        <f t="shared" si="28"/>
        <v>851</v>
      </c>
      <c r="Y109" s="214">
        <f t="shared" si="28"/>
        <v>956</v>
      </c>
      <c r="Z109" s="214">
        <f t="shared" si="28"/>
        <v>1078</v>
      </c>
      <c r="AA109" s="214">
        <f t="shared" si="28"/>
        <v>1193</v>
      </c>
      <c r="AB109" s="214">
        <f t="shared" si="28"/>
        <v>1348</v>
      </c>
      <c r="AC109" s="214">
        <f t="shared" si="28"/>
        <v>1517</v>
      </c>
      <c r="AD109" s="214">
        <f t="shared" si="28"/>
        <v>1695</v>
      </c>
      <c r="AE109" s="214">
        <f t="shared" si="28"/>
        <v>1843</v>
      </c>
      <c r="AF109" s="214">
        <f t="shared" si="28"/>
        <v>1993</v>
      </c>
      <c r="AG109" s="214">
        <f t="shared" si="28"/>
        <v>2193</v>
      </c>
      <c r="AH109" s="207">
        <f t="shared" si="28"/>
        <v>2377.44</v>
      </c>
      <c r="AI109" s="207">
        <f t="shared" si="28"/>
        <v>2560.3199999999997</v>
      </c>
      <c r="AJ109" s="207">
        <f t="shared" si="28"/>
        <v>2743.2</v>
      </c>
      <c r="AK109" s="207">
        <f t="shared" si="28"/>
        <v>2926.08</v>
      </c>
      <c r="AL109" s="207">
        <f t="shared" si="28"/>
        <v>3108.96</v>
      </c>
      <c r="AM109" s="207">
        <f t="shared" si="28"/>
        <v>3291.84</v>
      </c>
      <c r="AN109" s="207"/>
      <c r="AO109" s="207"/>
      <c r="AP109" s="189">
        <f>AP108+U179</f>
        <v>2.54</v>
      </c>
    </row>
    <row r="110" spans="1:42" x14ac:dyDescent="0.15">
      <c r="A110" s="202" t="s">
        <v>17</v>
      </c>
      <c r="B110" s="205">
        <f t="shared" si="27"/>
        <v>1150</v>
      </c>
      <c r="C110" s="205">
        <f t="shared" ref="C110:C133" si="29">ROUND(X110*$T$76,0)</f>
        <v>1150</v>
      </c>
      <c r="D110" s="205">
        <f t="shared" si="2"/>
        <v>1258</v>
      </c>
      <c r="E110" s="205">
        <f t="shared" si="3"/>
        <v>1405</v>
      </c>
      <c r="F110" s="205">
        <f t="shared" si="4"/>
        <v>1553</v>
      </c>
      <c r="G110" s="205">
        <f t="shared" si="5"/>
        <v>1753</v>
      </c>
      <c r="H110" s="205">
        <f t="shared" si="7"/>
        <v>1990</v>
      </c>
      <c r="I110" s="205">
        <f t="shared" si="9"/>
        <v>2243</v>
      </c>
      <c r="J110" s="205">
        <f t="shared" si="11"/>
        <v>2510</v>
      </c>
      <c r="K110" s="205">
        <f t="shared" si="13"/>
        <v>2680</v>
      </c>
      <c r="L110" s="205">
        <f t="shared" si="15"/>
        <v>2965</v>
      </c>
      <c r="M110" s="205">
        <f t="shared" si="17"/>
        <v>3211</v>
      </c>
      <c r="N110" s="205">
        <f t="shared" si="19"/>
        <v>3458</v>
      </c>
      <c r="O110" s="205">
        <f t="shared" si="21"/>
        <v>3705</v>
      </c>
      <c r="P110" s="205">
        <f t="shared" si="23"/>
        <v>3952</v>
      </c>
      <c r="Q110" s="205">
        <f t="shared" si="25"/>
        <v>4199</v>
      </c>
      <c r="R110" s="205">
        <f t="shared" si="25"/>
        <v>4446</v>
      </c>
      <c r="S110" s="205">
        <f>ROUND(AN110*$T$76,0)</f>
        <v>4693</v>
      </c>
      <c r="T110" s="206"/>
      <c r="V110" s="203">
        <v>38</v>
      </c>
      <c r="W110" s="207">
        <v>460</v>
      </c>
      <c r="X110" s="214">
        <v>460</v>
      </c>
      <c r="Y110" s="214">
        <v>503</v>
      </c>
      <c r="Z110" s="214">
        <v>562</v>
      </c>
      <c r="AA110" s="214">
        <v>621</v>
      </c>
      <c r="AB110" s="214">
        <v>701</v>
      </c>
      <c r="AC110" s="214">
        <v>796</v>
      </c>
      <c r="AD110" s="214">
        <v>897</v>
      </c>
      <c r="AE110" s="214">
        <v>1004</v>
      </c>
      <c r="AF110" s="214">
        <v>1072</v>
      </c>
      <c r="AG110" s="214">
        <v>1186</v>
      </c>
      <c r="AH110" s="207">
        <f>$AH$74*V110*AP110</f>
        <v>1284.4000000000001</v>
      </c>
      <c r="AI110" s="207">
        <f>$AI$74*V110*AP110</f>
        <v>1383.2</v>
      </c>
      <c r="AJ110" s="207">
        <f>$AJ$74*V110*AP110</f>
        <v>1482</v>
      </c>
      <c r="AK110" s="207">
        <f>$AK$74*V110*AP110</f>
        <v>1580.8</v>
      </c>
      <c r="AL110" s="207">
        <f>$AL$74*V110*AP110</f>
        <v>1679.6000000000001</v>
      </c>
      <c r="AM110" s="207">
        <f>$AM$74*V110*AP110</f>
        <v>1778.4</v>
      </c>
      <c r="AN110" s="207">
        <f>$AN$74*V110*AP110</f>
        <v>1877.2</v>
      </c>
      <c r="AO110" s="207"/>
      <c r="AP110" s="189">
        <v>1.3</v>
      </c>
    </row>
    <row r="111" spans="1:42" x14ac:dyDescent="0.15">
      <c r="A111" s="208">
        <v>950</v>
      </c>
      <c r="B111" s="209">
        <f t="shared" si="27"/>
        <v>2230</v>
      </c>
      <c r="C111" s="209">
        <f t="shared" si="29"/>
        <v>2230</v>
      </c>
      <c r="D111" s="209">
        <f t="shared" si="2"/>
        <v>2508</v>
      </c>
      <c r="E111" s="209">
        <f t="shared" si="3"/>
        <v>2823</v>
      </c>
      <c r="F111" s="209">
        <f t="shared" si="4"/>
        <v>3130</v>
      </c>
      <c r="G111" s="209">
        <f t="shared" si="5"/>
        <v>3535</v>
      </c>
      <c r="H111" s="209">
        <f t="shared" si="7"/>
        <v>3985</v>
      </c>
      <c r="I111" s="209">
        <f t="shared" si="9"/>
        <v>4440</v>
      </c>
      <c r="J111" s="209">
        <f t="shared" si="11"/>
        <v>4828</v>
      </c>
      <c r="K111" s="209">
        <f t="shared" si="13"/>
        <v>5220</v>
      </c>
      <c r="L111" s="209">
        <f t="shared" si="15"/>
        <v>5763</v>
      </c>
      <c r="M111" s="209">
        <f t="shared" si="17"/>
        <v>6249</v>
      </c>
      <c r="N111" s="209">
        <f t="shared" si="19"/>
        <v>6730</v>
      </c>
      <c r="O111" s="209">
        <f t="shared" si="21"/>
        <v>7211</v>
      </c>
      <c r="P111" s="209">
        <f t="shared" si="23"/>
        <v>7691</v>
      </c>
      <c r="Q111" s="209">
        <f t="shared" si="25"/>
        <v>8172</v>
      </c>
      <c r="R111" s="209">
        <f t="shared" si="25"/>
        <v>8653</v>
      </c>
      <c r="S111" s="209">
        <f t="shared" si="25"/>
        <v>9133</v>
      </c>
      <c r="T111" s="210"/>
      <c r="V111" s="203">
        <v>950</v>
      </c>
      <c r="W111" s="207">
        <f t="shared" ref="W111:AN111" si="30">W110+B181</f>
        <v>892</v>
      </c>
      <c r="X111" s="214">
        <f t="shared" si="30"/>
        <v>892</v>
      </c>
      <c r="Y111" s="214">
        <f t="shared" si="30"/>
        <v>1003</v>
      </c>
      <c r="Z111" s="214">
        <f t="shared" si="30"/>
        <v>1129</v>
      </c>
      <c r="AA111" s="214">
        <f t="shared" si="30"/>
        <v>1252</v>
      </c>
      <c r="AB111" s="214">
        <f t="shared" si="30"/>
        <v>1414</v>
      </c>
      <c r="AC111" s="214">
        <f t="shared" si="30"/>
        <v>1594</v>
      </c>
      <c r="AD111" s="214">
        <f t="shared" si="30"/>
        <v>1776</v>
      </c>
      <c r="AE111" s="214">
        <f t="shared" si="30"/>
        <v>1931</v>
      </c>
      <c r="AF111" s="214">
        <f t="shared" si="30"/>
        <v>2088</v>
      </c>
      <c r="AG111" s="214">
        <f t="shared" si="30"/>
        <v>2305</v>
      </c>
      <c r="AH111" s="207">
        <f t="shared" si="30"/>
        <v>2499.6400000000003</v>
      </c>
      <c r="AI111" s="207">
        <f t="shared" si="30"/>
        <v>2691.92</v>
      </c>
      <c r="AJ111" s="207">
        <f t="shared" si="30"/>
        <v>2884.2</v>
      </c>
      <c r="AK111" s="207">
        <f t="shared" si="30"/>
        <v>3076.48</v>
      </c>
      <c r="AL111" s="207">
        <f t="shared" si="30"/>
        <v>3268.76</v>
      </c>
      <c r="AM111" s="207">
        <f t="shared" si="30"/>
        <v>3461.04</v>
      </c>
      <c r="AN111" s="207">
        <f t="shared" si="30"/>
        <v>3653.3199999999997</v>
      </c>
      <c r="AO111" s="207"/>
      <c r="AP111" s="189">
        <f>AP110+U181</f>
        <v>2.5300000000000002</v>
      </c>
    </row>
    <row r="112" spans="1:42" x14ac:dyDescent="0.15">
      <c r="A112" s="215" t="s">
        <v>18</v>
      </c>
      <c r="B112" s="212">
        <f t="shared" si="27"/>
        <v>1178</v>
      </c>
      <c r="C112" s="212">
        <f t="shared" si="29"/>
        <v>1178</v>
      </c>
      <c r="D112" s="212">
        <f t="shared" ref="D112:D133" si="31">ROUND(Y112*$T$76,0)</f>
        <v>1325</v>
      </c>
      <c r="E112" s="212">
        <f t="shared" si="3"/>
        <v>1460</v>
      </c>
      <c r="F112" s="212">
        <f t="shared" si="4"/>
        <v>1650</v>
      </c>
      <c r="G112" s="212">
        <f t="shared" si="5"/>
        <v>1848</v>
      </c>
      <c r="H112" s="212">
        <f t="shared" si="7"/>
        <v>2090</v>
      </c>
      <c r="I112" s="212">
        <f t="shared" si="9"/>
        <v>2315</v>
      </c>
      <c r="J112" s="212">
        <f t="shared" si="11"/>
        <v>2575</v>
      </c>
      <c r="K112" s="212">
        <f t="shared" si="13"/>
        <v>2823</v>
      </c>
      <c r="L112" s="212">
        <f t="shared" si="15"/>
        <v>3120</v>
      </c>
      <c r="M112" s="212">
        <f t="shared" si="17"/>
        <v>3380</v>
      </c>
      <c r="N112" s="212">
        <f t="shared" si="19"/>
        <v>3640</v>
      </c>
      <c r="O112" s="212">
        <f t="shared" si="21"/>
        <v>3900</v>
      </c>
      <c r="P112" s="212">
        <f t="shared" si="23"/>
        <v>4160</v>
      </c>
      <c r="Q112" s="212">
        <f t="shared" si="25"/>
        <v>4420</v>
      </c>
      <c r="R112" s="212">
        <f t="shared" si="25"/>
        <v>4680</v>
      </c>
      <c r="S112" s="212">
        <f t="shared" si="25"/>
        <v>4940</v>
      </c>
      <c r="T112" s="213">
        <f>ROUND(AO112*$T$76,0)</f>
        <v>5200</v>
      </c>
      <c r="V112" s="203">
        <v>40</v>
      </c>
      <c r="W112" s="207">
        <v>471</v>
      </c>
      <c r="X112" s="214">
        <v>471</v>
      </c>
      <c r="Y112" s="214">
        <v>530</v>
      </c>
      <c r="Z112" s="214">
        <v>584</v>
      </c>
      <c r="AA112" s="214">
        <v>660</v>
      </c>
      <c r="AB112" s="214">
        <v>739</v>
      </c>
      <c r="AC112" s="214">
        <v>836</v>
      </c>
      <c r="AD112" s="214">
        <v>926</v>
      </c>
      <c r="AE112" s="214">
        <v>1030</v>
      </c>
      <c r="AF112" s="214">
        <v>1129</v>
      </c>
      <c r="AG112" s="214">
        <v>1248</v>
      </c>
      <c r="AH112" s="207">
        <f>$AH$74*V112*AP112</f>
        <v>1352</v>
      </c>
      <c r="AI112" s="207">
        <f>$AI$74*V112*AP112</f>
        <v>1456</v>
      </c>
      <c r="AJ112" s="207">
        <f>$AJ$74*V112*AP112</f>
        <v>1560</v>
      </c>
      <c r="AK112" s="207">
        <f>$AK$74*V112*AP112</f>
        <v>1664</v>
      </c>
      <c r="AL112" s="207">
        <f>$AL$74*V112*AP112</f>
        <v>1768</v>
      </c>
      <c r="AM112" s="207">
        <f>$AM$74*V112*AP112</f>
        <v>1872</v>
      </c>
      <c r="AN112" s="207">
        <f>$AN$74*V112*AP112</f>
        <v>1976</v>
      </c>
      <c r="AO112" s="207">
        <f>$AO$74*V112*AP112</f>
        <v>2080</v>
      </c>
      <c r="AP112" s="189">
        <v>1.3</v>
      </c>
    </row>
    <row r="113" spans="1:42" x14ac:dyDescent="0.15">
      <c r="A113" s="208">
        <v>1000</v>
      </c>
      <c r="B113" s="209">
        <f t="shared" si="27"/>
        <v>2288</v>
      </c>
      <c r="C113" s="209">
        <f t="shared" si="29"/>
        <v>2288</v>
      </c>
      <c r="D113" s="209">
        <f t="shared" si="31"/>
        <v>2635</v>
      </c>
      <c r="E113" s="209">
        <f t="shared" si="3"/>
        <v>2950</v>
      </c>
      <c r="F113" s="209">
        <f t="shared" si="4"/>
        <v>3308</v>
      </c>
      <c r="G113" s="209">
        <f t="shared" si="5"/>
        <v>3725</v>
      </c>
      <c r="H113" s="209">
        <f t="shared" si="7"/>
        <v>4185</v>
      </c>
      <c r="I113" s="209">
        <f t="shared" si="9"/>
        <v>4630</v>
      </c>
      <c r="J113" s="209">
        <f t="shared" si="11"/>
        <v>5010</v>
      </c>
      <c r="K113" s="209">
        <f t="shared" si="13"/>
        <v>5495</v>
      </c>
      <c r="L113" s="209">
        <f t="shared" si="15"/>
        <v>5993</v>
      </c>
      <c r="M113" s="209">
        <f t="shared" si="17"/>
        <v>6500</v>
      </c>
      <c r="N113" s="209">
        <f t="shared" si="19"/>
        <v>7000</v>
      </c>
      <c r="O113" s="209">
        <f t="shared" si="21"/>
        <v>7500</v>
      </c>
      <c r="P113" s="209">
        <f t="shared" si="23"/>
        <v>8000</v>
      </c>
      <c r="Q113" s="209">
        <f t="shared" si="25"/>
        <v>8500</v>
      </c>
      <c r="R113" s="209">
        <f t="shared" si="25"/>
        <v>9000</v>
      </c>
      <c r="S113" s="209">
        <f t="shared" si="25"/>
        <v>9500</v>
      </c>
      <c r="T113" s="210">
        <f t="shared" si="25"/>
        <v>10000</v>
      </c>
      <c r="V113" s="203">
        <v>1000</v>
      </c>
      <c r="W113" s="207">
        <f t="shared" ref="W113:AO113" si="32">W112+B183</f>
        <v>915</v>
      </c>
      <c r="X113" s="214">
        <f t="shared" si="32"/>
        <v>915</v>
      </c>
      <c r="Y113" s="214">
        <f t="shared" si="32"/>
        <v>1054</v>
      </c>
      <c r="Z113" s="214">
        <f t="shared" si="32"/>
        <v>1180</v>
      </c>
      <c r="AA113" s="214">
        <f t="shared" si="32"/>
        <v>1323</v>
      </c>
      <c r="AB113" s="214">
        <f t="shared" si="32"/>
        <v>1490</v>
      </c>
      <c r="AC113" s="214">
        <f t="shared" si="32"/>
        <v>1674</v>
      </c>
      <c r="AD113" s="214">
        <f t="shared" si="32"/>
        <v>1852</v>
      </c>
      <c r="AE113" s="214">
        <f t="shared" si="32"/>
        <v>2004</v>
      </c>
      <c r="AF113" s="214">
        <f t="shared" si="32"/>
        <v>2198</v>
      </c>
      <c r="AG113" s="214">
        <f t="shared" si="32"/>
        <v>2397</v>
      </c>
      <c r="AH113" s="207">
        <f t="shared" si="32"/>
        <v>2600</v>
      </c>
      <c r="AI113" s="207">
        <f t="shared" si="32"/>
        <v>2800</v>
      </c>
      <c r="AJ113" s="207">
        <f t="shared" si="32"/>
        <v>3000</v>
      </c>
      <c r="AK113" s="207">
        <f t="shared" si="32"/>
        <v>3200</v>
      </c>
      <c r="AL113" s="207">
        <f t="shared" si="32"/>
        <v>3400</v>
      </c>
      <c r="AM113" s="207">
        <f t="shared" si="32"/>
        <v>3600</v>
      </c>
      <c r="AN113" s="207">
        <f t="shared" si="32"/>
        <v>3800</v>
      </c>
      <c r="AO113" s="207">
        <f t="shared" si="32"/>
        <v>4000</v>
      </c>
      <c r="AP113" s="189">
        <f>AP112+U183</f>
        <v>2.5</v>
      </c>
    </row>
    <row r="114" spans="1:42" x14ac:dyDescent="0.15">
      <c r="A114" s="215" t="s">
        <v>19</v>
      </c>
      <c r="B114" s="212">
        <f t="shared" si="27"/>
        <v>1225</v>
      </c>
      <c r="C114" s="212">
        <f t="shared" si="29"/>
        <v>1225</v>
      </c>
      <c r="D114" s="212">
        <f t="shared" si="31"/>
        <v>1383</v>
      </c>
      <c r="E114" s="212">
        <f t="shared" ref="E114:E133" si="33">ROUND(Z114*$T$76,0)</f>
        <v>1523</v>
      </c>
      <c r="F114" s="212">
        <f t="shared" si="4"/>
        <v>1718</v>
      </c>
      <c r="G114" s="212">
        <f t="shared" si="5"/>
        <v>1923</v>
      </c>
      <c r="H114" s="212">
        <f t="shared" si="7"/>
        <v>2178</v>
      </c>
      <c r="I114" s="212">
        <f t="shared" si="9"/>
        <v>2410</v>
      </c>
      <c r="J114" s="212">
        <f t="shared" si="11"/>
        <v>2683</v>
      </c>
      <c r="K114" s="212">
        <f t="shared" si="13"/>
        <v>2945</v>
      </c>
      <c r="L114" s="212">
        <f t="shared" si="15"/>
        <v>3275</v>
      </c>
      <c r="M114" s="212">
        <f t="shared" si="17"/>
        <v>3549</v>
      </c>
      <c r="N114" s="212">
        <f t="shared" si="19"/>
        <v>3822</v>
      </c>
      <c r="O114" s="212">
        <f t="shared" si="21"/>
        <v>4095</v>
      </c>
      <c r="P114" s="212">
        <f t="shared" si="23"/>
        <v>4368</v>
      </c>
      <c r="Q114" s="212">
        <f t="shared" si="25"/>
        <v>4641</v>
      </c>
      <c r="R114" s="212">
        <f t="shared" si="25"/>
        <v>4914</v>
      </c>
      <c r="S114" s="212">
        <f t="shared" si="25"/>
        <v>5187</v>
      </c>
      <c r="T114" s="213">
        <f t="shared" si="25"/>
        <v>5460</v>
      </c>
      <c r="V114" s="203">
        <v>42</v>
      </c>
      <c r="W114" s="207">
        <v>490</v>
      </c>
      <c r="X114" s="214">
        <v>490</v>
      </c>
      <c r="Y114" s="214">
        <v>553</v>
      </c>
      <c r="Z114" s="214">
        <v>609</v>
      </c>
      <c r="AA114" s="214">
        <v>687</v>
      </c>
      <c r="AB114" s="214">
        <v>769</v>
      </c>
      <c r="AC114" s="214">
        <v>871</v>
      </c>
      <c r="AD114" s="214">
        <v>964</v>
      </c>
      <c r="AE114" s="214">
        <v>1073</v>
      </c>
      <c r="AF114" s="214">
        <v>1178</v>
      </c>
      <c r="AG114" s="214">
        <v>1310</v>
      </c>
      <c r="AH114" s="207">
        <f>$AH$74*V114*AP114</f>
        <v>1419.6000000000001</v>
      </c>
      <c r="AI114" s="207">
        <f>$AI$74*V114*AP114</f>
        <v>1528.8</v>
      </c>
      <c r="AJ114" s="207">
        <f>$AJ$74*V114*AP114</f>
        <v>1638</v>
      </c>
      <c r="AK114" s="207">
        <f>$AK$74*V114*AP114</f>
        <v>1747.2</v>
      </c>
      <c r="AL114" s="207">
        <f>$AL$74*V114*AP114</f>
        <v>1856.4</v>
      </c>
      <c r="AM114" s="207">
        <f>$AM$74*V114*AP114</f>
        <v>1965.6000000000001</v>
      </c>
      <c r="AN114" s="207">
        <f>$AN$74*V114*AP114</f>
        <v>2074.8000000000002</v>
      </c>
      <c r="AO114" s="207">
        <f>$AO$74*V114*AP114</f>
        <v>2184</v>
      </c>
      <c r="AP114" s="189">
        <v>1.3</v>
      </c>
    </row>
    <row r="115" spans="1:42" x14ac:dyDescent="0.15">
      <c r="A115" s="208">
        <v>1050</v>
      </c>
      <c r="B115" s="209">
        <f t="shared" si="27"/>
        <v>2388</v>
      </c>
      <c r="C115" s="209">
        <f t="shared" si="29"/>
        <v>2388</v>
      </c>
      <c r="D115" s="209">
        <f t="shared" si="31"/>
        <v>2725</v>
      </c>
      <c r="E115" s="209">
        <f t="shared" si="33"/>
        <v>3085</v>
      </c>
      <c r="F115" s="209">
        <f t="shared" si="4"/>
        <v>3430</v>
      </c>
      <c r="G115" s="209">
        <f t="shared" si="5"/>
        <v>3888</v>
      </c>
      <c r="H115" s="209">
        <f t="shared" si="7"/>
        <v>4375</v>
      </c>
      <c r="I115" s="209">
        <f t="shared" si="9"/>
        <v>4835</v>
      </c>
      <c r="J115" s="209">
        <f t="shared" si="11"/>
        <v>5228</v>
      </c>
      <c r="K115" s="209">
        <f t="shared" si="13"/>
        <v>5750</v>
      </c>
      <c r="L115" s="209">
        <f t="shared" si="15"/>
        <v>6288</v>
      </c>
      <c r="M115" s="209">
        <f t="shared" si="17"/>
        <v>6825</v>
      </c>
      <c r="N115" s="209">
        <f t="shared" si="19"/>
        <v>7350</v>
      </c>
      <c r="O115" s="209">
        <f t="shared" si="21"/>
        <v>7875</v>
      </c>
      <c r="P115" s="209">
        <f t="shared" si="23"/>
        <v>8400</v>
      </c>
      <c r="Q115" s="209">
        <f t="shared" si="25"/>
        <v>8925</v>
      </c>
      <c r="R115" s="209">
        <f t="shared" si="25"/>
        <v>9450</v>
      </c>
      <c r="S115" s="209">
        <f t="shared" si="25"/>
        <v>9975</v>
      </c>
      <c r="T115" s="210">
        <f t="shared" si="25"/>
        <v>10500</v>
      </c>
      <c r="V115" s="203">
        <v>1050</v>
      </c>
      <c r="W115" s="207">
        <f t="shared" ref="W115:AO115" si="34">W114+B185</f>
        <v>955</v>
      </c>
      <c r="X115" s="214">
        <f t="shared" si="34"/>
        <v>955</v>
      </c>
      <c r="Y115" s="214">
        <f t="shared" si="34"/>
        <v>1090</v>
      </c>
      <c r="Z115" s="214">
        <f t="shared" si="34"/>
        <v>1234</v>
      </c>
      <c r="AA115" s="214">
        <f t="shared" si="34"/>
        <v>1372</v>
      </c>
      <c r="AB115" s="214">
        <f t="shared" si="34"/>
        <v>1555</v>
      </c>
      <c r="AC115" s="214">
        <f t="shared" si="34"/>
        <v>1750</v>
      </c>
      <c r="AD115" s="214">
        <f t="shared" si="34"/>
        <v>1934</v>
      </c>
      <c r="AE115" s="214">
        <f t="shared" si="34"/>
        <v>2091</v>
      </c>
      <c r="AF115" s="214">
        <f t="shared" si="34"/>
        <v>2300</v>
      </c>
      <c r="AG115" s="214">
        <f t="shared" si="34"/>
        <v>2515</v>
      </c>
      <c r="AH115" s="207">
        <f t="shared" si="34"/>
        <v>2730</v>
      </c>
      <c r="AI115" s="207">
        <f t="shared" si="34"/>
        <v>2940</v>
      </c>
      <c r="AJ115" s="207">
        <f t="shared" si="34"/>
        <v>3150</v>
      </c>
      <c r="AK115" s="207">
        <f t="shared" si="34"/>
        <v>3360</v>
      </c>
      <c r="AL115" s="207">
        <f t="shared" si="34"/>
        <v>3570</v>
      </c>
      <c r="AM115" s="207">
        <f t="shared" si="34"/>
        <v>3780</v>
      </c>
      <c r="AN115" s="207">
        <f t="shared" si="34"/>
        <v>3990</v>
      </c>
      <c r="AO115" s="207">
        <f t="shared" si="34"/>
        <v>4200</v>
      </c>
      <c r="AP115" s="189">
        <f>AP114+U185</f>
        <v>2.5</v>
      </c>
    </row>
    <row r="116" spans="1:42" x14ac:dyDescent="0.15">
      <c r="A116" s="215" t="s">
        <v>20</v>
      </c>
      <c r="B116" s="212">
        <f t="shared" si="27"/>
        <v>1278</v>
      </c>
      <c r="C116" s="212">
        <f t="shared" si="29"/>
        <v>1278</v>
      </c>
      <c r="D116" s="212">
        <f t="shared" si="31"/>
        <v>1440</v>
      </c>
      <c r="E116" s="212">
        <f t="shared" si="33"/>
        <v>1585</v>
      </c>
      <c r="F116" s="212">
        <f t="shared" ref="F116:F133" si="35">ROUND(AA116*$T$76,0)</f>
        <v>1788</v>
      </c>
      <c r="G116" s="212">
        <f t="shared" si="5"/>
        <v>2003</v>
      </c>
      <c r="H116" s="212">
        <f t="shared" si="7"/>
        <v>2265</v>
      </c>
      <c r="I116" s="212">
        <f t="shared" si="9"/>
        <v>2510</v>
      </c>
      <c r="J116" s="212">
        <f t="shared" si="11"/>
        <v>2788</v>
      </c>
      <c r="K116" s="212">
        <f t="shared" si="13"/>
        <v>3058</v>
      </c>
      <c r="L116" s="212">
        <f t="shared" si="15"/>
        <v>3413</v>
      </c>
      <c r="M116" s="212">
        <f t="shared" si="17"/>
        <v>3689</v>
      </c>
      <c r="N116" s="212">
        <f t="shared" si="19"/>
        <v>3973</v>
      </c>
      <c r="O116" s="212">
        <f t="shared" si="21"/>
        <v>4257</v>
      </c>
      <c r="P116" s="212">
        <f t="shared" si="23"/>
        <v>4541</v>
      </c>
      <c r="Q116" s="212">
        <f t="shared" si="25"/>
        <v>4825</v>
      </c>
      <c r="R116" s="212">
        <f t="shared" si="25"/>
        <v>5108</v>
      </c>
      <c r="S116" s="212">
        <f t="shared" si="25"/>
        <v>5392</v>
      </c>
      <c r="T116" s="213">
        <f t="shared" si="25"/>
        <v>5676</v>
      </c>
      <c r="V116" s="203">
        <v>44</v>
      </c>
      <c r="W116" s="207">
        <v>511</v>
      </c>
      <c r="X116" s="214">
        <v>511</v>
      </c>
      <c r="Y116" s="214">
        <v>576</v>
      </c>
      <c r="Z116" s="214">
        <v>634</v>
      </c>
      <c r="AA116" s="214">
        <v>715</v>
      </c>
      <c r="AB116" s="214">
        <v>801</v>
      </c>
      <c r="AC116" s="214">
        <v>906</v>
      </c>
      <c r="AD116" s="214">
        <v>1004</v>
      </c>
      <c r="AE116" s="214">
        <v>1115</v>
      </c>
      <c r="AF116" s="214">
        <v>1223</v>
      </c>
      <c r="AG116" s="214">
        <v>1365</v>
      </c>
      <c r="AH116" s="207">
        <f>$AH$74*V116*AP116</f>
        <v>1475.76</v>
      </c>
      <c r="AI116" s="207">
        <f>$AI$74*V116*AP116</f>
        <v>1589.28</v>
      </c>
      <c r="AJ116" s="207">
        <f>$AJ$74*V116*AP116</f>
        <v>1702.8</v>
      </c>
      <c r="AK116" s="207">
        <f>$AK$74*V116*AP116</f>
        <v>1816.3200000000002</v>
      </c>
      <c r="AL116" s="207">
        <f>$AL$74*V116*AP116</f>
        <v>1929.8400000000001</v>
      </c>
      <c r="AM116" s="207">
        <f>$AM$74*V116*AP116</f>
        <v>2043.3600000000001</v>
      </c>
      <c r="AN116" s="207">
        <f>$AN$74*V116*AP116</f>
        <v>2156.88</v>
      </c>
      <c r="AO116" s="207">
        <f>$AO$74*V116*AP116</f>
        <v>2270.4</v>
      </c>
      <c r="AP116" s="189">
        <v>1.29</v>
      </c>
    </row>
    <row r="117" spans="1:42" x14ac:dyDescent="0.15">
      <c r="A117" s="208">
        <v>1100</v>
      </c>
      <c r="B117" s="209">
        <f t="shared" si="27"/>
        <v>2495</v>
      </c>
      <c r="C117" s="209">
        <f t="shared" si="29"/>
        <v>2495</v>
      </c>
      <c r="D117" s="209">
        <f t="shared" si="31"/>
        <v>2815</v>
      </c>
      <c r="E117" s="209">
        <f t="shared" si="33"/>
        <v>3220</v>
      </c>
      <c r="F117" s="209">
        <f t="shared" si="35"/>
        <v>3603</v>
      </c>
      <c r="G117" s="209">
        <f t="shared" si="5"/>
        <v>4060</v>
      </c>
      <c r="H117" s="209">
        <f t="shared" si="7"/>
        <v>4563</v>
      </c>
      <c r="I117" s="209">
        <f t="shared" si="9"/>
        <v>5048</v>
      </c>
      <c r="J117" s="209">
        <f t="shared" si="11"/>
        <v>5453</v>
      </c>
      <c r="K117" s="209">
        <f t="shared" si="13"/>
        <v>5988</v>
      </c>
      <c r="L117" s="209">
        <f t="shared" si="15"/>
        <v>6553</v>
      </c>
      <c r="M117" s="209">
        <f t="shared" si="17"/>
        <v>7093</v>
      </c>
      <c r="N117" s="209">
        <f t="shared" si="19"/>
        <v>7638</v>
      </c>
      <c r="O117" s="209">
        <f t="shared" si="21"/>
        <v>8184</v>
      </c>
      <c r="P117" s="209">
        <f t="shared" si="23"/>
        <v>8730</v>
      </c>
      <c r="Q117" s="209">
        <f t="shared" si="25"/>
        <v>9275</v>
      </c>
      <c r="R117" s="209">
        <f t="shared" si="25"/>
        <v>9821</v>
      </c>
      <c r="S117" s="209">
        <f t="shared" si="25"/>
        <v>10366</v>
      </c>
      <c r="T117" s="210">
        <f t="shared" si="25"/>
        <v>10912</v>
      </c>
      <c r="V117" s="203">
        <v>1100</v>
      </c>
      <c r="W117" s="207">
        <f t="shared" ref="W117:AO117" si="36">W116+B187</f>
        <v>998</v>
      </c>
      <c r="X117" s="214">
        <f t="shared" si="36"/>
        <v>998</v>
      </c>
      <c r="Y117" s="214">
        <f t="shared" si="36"/>
        <v>1126</v>
      </c>
      <c r="Z117" s="214">
        <f t="shared" si="36"/>
        <v>1288</v>
      </c>
      <c r="AA117" s="214">
        <f t="shared" si="36"/>
        <v>1441</v>
      </c>
      <c r="AB117" s="214">
        <f t="shared" si="36"/>
        <v>1624</v>
      </c>
      <c r="AC117" s="214">
        <f t="shared" si="36"/>
        <v>1825</v>
      </c>
      <c r="AD117" s="214">
        <f t="shared" si="36"/>
        <v>2019</v>
      </c>
      <c r="AE117" s="214">
        <f t="shared" si="36"/>
        <v>2181</v>
      </c>
      <c r="AF117" s="214">
        <f t="shared" si="36"/>
        <v>2395</v>
      </c>
      <c r="AG117" s="214">
        <f t="shared" si="36"/>
        <v>2621</v>
      </c>
      <c r="AH117" s="207">
        <f t="shared" si="36"/>
        <v>2837.12</v>
      </c>
      <c r="AI117" s="207">
        <f t="shared" si="36"/>
        <v>3055.3599999999997</v>
      </c>
      <c r="AJ117" s="207">
        <f t="shared" si="36"/>
        <v>3273.6</v>
      </c>
      <c r="AK117" s="207">
        <f t="shared" si="36"/>
        <v>3491.84</v>
      </c>
      <c r="AL117" s="207">
        <f t="shared" si="36"/>
        <v>3710.08</v>
      </c>
      <c r="AM117" s="207">
        <f t="shared" si="36"/>
        <v>3928.3199999999997</v>
      </c>
      <c r="AN117" s="207">
        <f t="shared" si="36"/>
        <v>4146.5599999999995</v>
      </c>
      <c r="AO117" s="207">
        <f t="shared" si="36"/>
        <v>4364.8</v>
      </c>
      <c r="AP117" s="189">
        <f>AP116+U187</f>
        <v>2.48</v>
      </c>
    </row>
    <row r="118" spans="1:42" x14ac:dyDescent="0.15">
      <c r="A118" s="215" t="s">
        <v>21</v>
      </c>
      <c r="B118" s="212">
        <f t="shared" si="27"/>
        <v>1323</v>
      </c>
      <c r="C118" s="212">
        <f t="shared" si="29"/>
        <v>1323</v>
      </c>
      <c r="D118" s="212">
        <f t="shared" si="31"/>
        <v>1495</v>
      </c>
      <c r="E118" s="212">
        <f t="shared" si="33"/>
        <v>1648</v>
      </c>
      <c r="F118" s="212">
        <f t="shared" si="35"/>
        <v>1858</v>
      </c>
      <c r="G118" s="212">
        <f t="shared" si="5"/>
        <v>2078</v>
      </c>
      <c r="H118" s="212">
        <f t="shared" si="7"/>
        <v>2353</v>
      </c>
      <c r="I118" s="212">
        <f t="shared" si="9"/>
        <v>2605</v>
      </c>
      <c r="J118" s="212">
        <f t="shared" si="11"/>
        <v>2895</v>
      </c>
      <c r="K118" s="212">
        <f t="shared" si="13"/>
        <v>3170</v>
      </c>
      <c r="L118" s="212">
        <f t="shared" si="15"/>
        <v>3535</v>
      </c>
      <c r="M118" s="212">
        <f t="shared" si="17"/>
        <v>3827</v>
      </c>
      <c r="N118" s="212">
        <f t="shared" si="19"/>
        <v>4122</v>
      </c>
      <c r="O118" s="212">
        <f t="shared" si="21"/>
        <v>4416</v>
      </c>
      <c r="P118" s="212">
        <f t="shared" si="23"/>
        <v>4710</v>
      </c>
      <c r="Q118" s="212">
        <f t="shared" si="25"/>
        <v>5005</v>
      </c>
      <c r="R118" s="212">
        <f t="shared" si="25"/>
        <v>5299</v>
      </c>
      <c r="S118" s="212">
        <f t="shared" si="25"/>
        <v>5594</v>
      </c>
      <c r="T118" s="213">
        <f t="shared" si="25"/>
        <v>5888</v>
      </c>
      <c r="V118" s="203">
        <v>46</v>
      </c>
      <c r="W118" s="207">
        <v>529</v>
      </c>
      <c r="X118" s="214">
        <v>529</v>
      </c>
      <c r="Y118" s="214">
        <v>598</v>
      </c>
      <c r="Z118" s="214">
        <v>659</v>
      </c>
      <c r="AA118" s="214">
        <v>743</v>
      </c>
      <c r="AB118" s="214">
        <v>831</v>
      </c>
      <c r="AC118" s="214">
        <v>941</v>
      </c>
      <c r="AD118" s="214">
        <v>1042</v>
      </c>
      <c r="AE118" s="214">
        <v>1158</v>
      </c>
      <c r="AF118" s="214">
        <v>1268</v>
      </c>
      <c r="AG118" s="214">
        <v>1414</v>
      </c>
      <c r="AH118" s="207">
        <f>$AH$74*V118*AP118</f>
        <v>1530.88</v>
      </c>
      <c r="AI118" s="207">
        <f>$AI$74*V118*AP118</f>
        <v>1648.64</v>
      </c>
      <c r="AJ118" s="207">
        <f>$AJ$74*V118*AP118</f>
        <v>1766.4</v>
      </c>
      <c r="AK118" s="207">
        <f>$AK$74*V118*AP118</f>
        <v>1884.16</v>
      </c>
      <c r="AL118" s="207">
        <f>$AL$74*V118*AP118</f>
        <v>2001.92</v>
      </c>
      <c r="AM118" s="207">
        <f>$AM$74*V118*AP118</f>
        <v>2119.6799999999998</v>
      </c>
      <c r="AN118" s="207">
        <f>$AN$74*V118*AP118</f>
        <v>2237.44</v>
      </c>
      <c r="AO118" s="207">
        <f>$AO$74*V118*AP118</f>
        <v>2355.2000000000003</v>
      </c>
      <c r="AP118" s="189">
        <v>1.28</v>
      </c>
    </row>
    <row r="119" spans="1:42" x14ac:dyDescent="0.15">
      <c r="A119" s="208">
        <v>1150</v>
      </c>
      <c r="B119" s="209">
        <f t="shared" si="27"/>
        <v>2590</v>
      </c>
      <c r="C119" s="209">
        <f t="shared" si="29"/>
        <v>2590</v>
      </c>
      <c r="D119" s="209">
        <f t="shared" si="31"/>
        <v>2933</v>
      </c>
      <c r="E119" s="209">
        <f t="shared" si="33"/>
        <v>3330</v>
      </c>
      <c r="F119" s="209">
        <f t="shared" si="35"/>
        <v>3755</v>
      </c>
      <c r="G119" s="209">
        <f t="shared" si="5"/>
        <v>4223</v>
      </c>
      <c r="H119" s="209">
        <f t="shared" si="7"/>
        <v>4753</v>
      </c>
      <c r="I119" s="209">
        <f t="shared" si="9"/>
        <v>5253</v>
      </c>
      <c r="J119" s="209">
        <f t="shared" si="11"/>
        <v>5678</v>
      </c>
      <c r="K119" s="209">
        <f t="shared" si="13"/>
        <v>6223</v>
      </c>
      <c r="L119" s="209">
        <f t="shared" si="15"/>
        <v>6805</v>
      </c>
      <c r="M119" s="209">
        <f t="shared" si="17"/>
        <v>7355</v>
      </c>
      <c r="N119" s="209">
        <f t="shared" si="19"/>
        <v>7921</v>
      </c>
      <c r="O119" s="209">
        <f t="shared" si="21"/>
        <v>8487</v>
      </c>
      <c r="P119" s="209">
        <f t="shared" si="23"/>
        <v>9053</v>
      </c>
      <c r="Q119" s="209">
        <f t="shared" si="25"/>
        <v>9619</v>
      </c>
      <c r="R119" s="209">
        <f t="shared" si="25"/>
        <v>10184</v>
      </c>
      <c r="S119" s="209">
        <f t="shared" si="25"/>
        <v>10750</v>
      </c>
      <c r="T119" s="210">
        <f t="shared" si="25"/>
        <v>11316</v>
      </c>
      <c r="V119" s="203">
        <v>1150</v>
      </c>
      <c r="W119" s="207">
        <f t="shared" ref="W119:AO119" si="37">W118+B189</f>
        <v>1036</v>
      </c>
      <c r="X119" s="214">
        <f t="shared" si="37"/>
        <v>1036</v>
      </c>
      <c r="Y119" s="214">
        <f t="shared" si="37"/>
        <v>1173</v>
      </c>
      <c r="Z119" s="214">
        <f t="shared" si="37"/>
        <v>1332</v>
      </c>
      <c r="AA119" s="214">
        <f t="shared" si="37"/>
        <v>1502</v>
      </c>
      <c r="AB119" s="214">
        <f t="shared" si="37"/>
        <v>1689</v>
      </c>
      <c r="AC119" s="214">
        <f t="shared" si="37"/>
        <v>1901</v>
      </c>
      <c r="AD119" s="214">
        <f t="shared" si="37"/>
        <v>2101</v>
      </c>
      <c r="AE119" s="214">
        <f t="shared" si="37"/>
        <v>2271</v>
      </c>
      <c r="AF119" s="214">
        <f t="shared" si="37"/>
        <v>2489</v>
      </c>
      <c r="AG119" s="214">
        <f t="shared" si="37"/>
        <v>2722</v>
      </c>
      <c r="AH119" s="207">
        <f t="shared" si="37"/>
        <v>2942.16</v>
      </c>
      <c r="AI119" s="207">
        <f t="shared" si="37"/>
        <v>3168.48</v>
      </c>
      <c r="AJ119" s="207">
        <f t="shared" si="37"/>
        <v>3394.8</v>
      </c>
      <c r="AK119" s="207">
        <f t="shared" si="37"/>
        <v>3621.12</v>
      </c>
      <c r="AL119" s="207">
        <f t="shared" si="37"/>
        <v>3847.44</v>
      </c>
      <c r="AM119" s="207">
        <f t="shared" si="37"/>
        <v>4073.7599999999998</v>
      </c>
      <c r="AN119" s="207">
        <f t="shared" si="37"/>
        <v>4300.08</v>
      </c>
      <c r="AO119" s="207">
        <f t="shared" si="37"/>
        <v>4526.3999999999996</v>
      </c>
      <c r="AP119" s="189">
        <f>AP118+U189</f>
        <v>2.46</v>
      </c>
    </row>
    <row r="120" spans="1:42" x14ac:dyDescent="0.15">
      <c r="A120" s="215" t="s">
        <v>22</v>
      </c>
      <c r="B120" s="212">
        <f t="shared" si="27"/>
        <v>1375</v>
      </c>
      <c r="C120" s="212">
        <f t="shared" si="29"/>
        <v>1375</v>
      </c>
      <c r="D120" s="212">
        <f t="shared" si="31"/>
        <v>1553</v>
      </c>
      <c r="E120" s="212">
        <f t="shared" si="33"/>
        <v>1710</v>
      </c>
      <c r="F120" s="212">
        <f t="shared" si="35"/>
        <v>1925</v>
      </c>
      <c r="G120" s="212">
        <f t="shared" si="5"/>
        <v>2180</v>
      </c>
      <c r="H120" s="212">
        <f t="shared" si="7"/>
        <v>2440</v>
      </c>
      <c r="I120" s="212">
        <f t="shared" si="9"/>
        <v>2743</v>
      </c>
      <c r="J120" s="212">
        <f t="shared" si="11"/>
        <v>3048</v>
      </c>
      <c r="K120" s="212">
        <f t="shared" si="13"/>
        <v>3353</v>
      </c>
      <c r="L120" s="212">
        <f t="shared" si="15"/>
        <v>3665</v>
      </c>
      <c r="M120" s="212">
        <f t="shared" si="17"/>
        <v>3962</v>
      </c>
      <c r="N120" s="212">
        <f t="shared" si="19"/>
        <v>4267</v>
      </c>
      <c r="O120" s="212">
        <f t="shared" si="21"/>
        <v>4572</v>
      </c>
      <c r="P120" s="212">
        <f t="shared" si="23"/>
        <v>4877</v>
      </c>
      <c r="Q120" s="212">
        <f t="shared" si="25"/>
        <v>5182</v>
      </c>
      <c r="R120" s="212">
        <f t="shared" si="25"/>
        <v>5486</v>
      </c>
      <c r="S120" s="212">
        <f t="shared" si="25"/>
        <v>5791</v>
      </c>
      <c r="T120" s="213">
        <f t="shared" si="25"/>
        <v>6096</v>
      </c>
      <c r="V120" s="203">
        <v>48</v>
      </c>
      <c r="W120" s="207">
        <v>550</v>
      </c>
      <c r="X120" s="214">
        <v>550</v>
      </c>
      <c r="Y120" s="214">
        <v>621</v>
      </c>
      <c r="Z120" s="214">
        <v>684</v>
      </c>
      <c r="AA120" s="214">
        <v>770</v>
      </c>
      <c r="AB120" s="214">
        <v>872</v>
      </c>
      <c r="AC120" s="214">
        <v>976</v>
      </c>
      <c r="AD120" s="214">
        <v>1097</v>
      </c>
      <c r="AE120" s="214">
        <v>1219</v>
      </c>
      <c r="AF120" s="214">
        <v>1341</v>
      </c>
      <c r="AG120" s="214">
        <v>1466</v>
      </c>
      <c r="AH120" s="207">
        <f>$AH$74*V120*AP120</f>
        <v>1584.96</v>
      </c>
      <c r="AI120" s="207">
        <f>$AI$74*V120*AP120</f>
        <v>1706.88</v>
      </c>
      <c r="AJ120" s="207">
        <f>$AJ$74*V120*AP120</f>
        <v>1828.8</v>
      </c>
      <c r="AK120" s="207">
        <f>$AK$74*V120*AP120</f>
        <v>1950.72</v>
      </c>
      <c r="AL120" s="207">
        <f>$AL$74*V120*AP120</f>
        <v>2072.64</v>
      </c>
      <c r="AM120" s="207">
        <f>$AM$74*V120*AP120</f>
        <v>2194.56</v>
      </c>
      <c r="AN120" s="207">
        <f>$AN$74*V120*AP120</f>
        <v>2316.48</v>
      </c>
      <c r="AO120" s="207">
        <f>$AO$74*V120*AP120</f>
        <v>2438.4</v>
      </c>
      <c r="AP120" s="189">
        <v>1.27</v>
      </c>
    </row>
    <row r="121" spans="1:42" ht="13" thickBot="1" x14ac:dyDescent="0.2">
      <c r="A121" s="204">
        <v>1200</v>
      </c>
      <c r="B121" s="216">
        <f t="shared" si="27"/>
        <v>2698</v>
      </c>
      <c r="C121" s="216">
        <f t="shared" si="29"/>
        <v>2698</v>
      </c>
      <c r="D121" s="216">
        <f t="shared" si="31"/>
        <v>3053</v>
      </c>
      <c r="E121" s="216">
        <f t="shared" si="33"/>
        <v>3420</v>
      </c>
      <c r="F121" s="216">
        <f t="shared" si="35"/>
        <v>3850</v>
      </c>
      <c r="G121" s="216">
        <f t="shared" si="5"/>
        <v>4360</v>
      </c>
      <c r="H121" s="216">
        <f t="shared" si="7"/>
        <v>4880</v>
      </c>
      <c r="I121" s="216">
        <f t="shared" si="9"/>
        <v>5485</v>
      </c>
      <c r="J121" s="216">
        <f t="shared" si="11"/>
        <v>5948</v>
      </c>
      <c r="K121" s="216">
        <f t="shared" si="13"/>
        <v>6530</v>
      </c>
      <c r="L121" s="216">
        <f t="shared" si="15"/>
        <v>7070</v>
      </c>
      <c r="M121" s="216">
        <f t="shared" si="17"/>
        <v>7644</v>
      </c>
      <c r="N121" s="216">
        <f t="shared" si="19"/>
        <v>8232</v>
      </c>
      <c r="O121" s="216">
        <f t="shared" si="21"/>
        <v>8820</v>
      </c>
      <c r="P121" s="216">
        <f t="shared" si="23"/>
        <v>9408</v>
      </c>
      <c r="Q121" s="216">
        <f t="shared" si="25"/>
        <v>9996</v>
      </c>
      <c r="R121" s="216">
        <f t="shared" si="25"/>
        <v>10584</v>
      </c>
      <c r="S121" s="216">
        <f t="shared" si="25"/>
        <v>11172</v>
      </c>
      <c r="T121" s="217">
        <f t="shared" si="25"/>
        <v>11760</v>
      </c>
      <c r="V121" s="203">
        <v>1200</v>
      </c>
      <c r="W121" s="207">
        <f t="shared" ref="W121:AO121" si="38">W120+B191</f>
        <v>1079</v>
      </c>
      <c r="X121" s="214">
        <f t="shared" si="38"/>
        <v>1079</v>
      </c>
      <c r="Y121" s="214">
        <f t="shared" si="38"/>
        <v>1221</v>
      </c>
      <c r="Z121" s="214">
        <f t="shared" si="38"/>
        <v>1368</v>
      </c>
      <c r="AA121" s="214">
        <f t="shared" si="38"/>
        <v>1540</v>
      </c>
      <c r="AB121" s="214">
        <f t="shared" si="38"/>
        <v>1744</v>
      </c>
      <c r="AC121" s="214">
        <f t="shared" si="38"/>
        <v>1952</v>
      </c>
      <c r="AD121" s="214">
        <f t="shared" si="38"/>
        <v>2194</v>
      </c>
      <c r="AE121" s="214">
        <f t="shared" si="38"/>
        <v>2379</v>
      </c>
      <c r="AF121" s="214">
        <f t="shared" si="38"/>
        <v>2612</v>
      </c>
      <c r="AG121" s="214">
        <f t="shared" si="38"/>
        <v>2828</v>
      </c>
      <c r="AH121" s="207">
        <f t="shared" si="38"/>
        <v>3057.6</v>
      </c>
      <c r="AI121" s="207">
        <f t="shared" si="38"/>
        <v>3292.8</v>
      </c>
      <c r="AJ121" s="207">
        <f t="shared" si="38"/>
        <v>3528</v>
      </c>
      <c r="AK121" s="207">
        <f t="shared" si="38"/>
        <v>3763.2</v>
      </c>
      <c r="AL121" s="207">
        <f t="shared" si="38"/>
        <v>3998.3999999999996</v>
      </c>
      <c r="AM121" s="207">
        <f t="shared" si="38"/>
        <v>4233.6000000000004</v>
      </c>
      <c r="AN121" s="207">
        <f t="shared" si="38"/>
        <v>4468.7999999999993</v>
      </c>
      <c r="AO121" s="207">
        <f t="shared" si="38"/>
        <v>4704</v>
      </c>
      <c r="AP121" s="189">
        <f>AP120+U191</f>
        <v>2.4500000000000002</v>
      </c>
    </row>
    <row r="122" spans="1:42" x14ac:dyDescent="0.15">
      <c r="A122" s="202" t="s">
        <v>130</v>
      </c>
      <c r="B122" s="205">
        <f t="shared" si="27"/>
        <v>1375</v>
      </c>
      <c r="C122" s="205">
        <f t="shared" si="29"/>
        <v>1433</v>
      </c>
      <c r="D122" s="205">
        <f t="shared" si="31"/>
        <v>1620</v>
      </c>
      <c r="E122" s="205">
        <f t="shared" si="33"/>
        <v>1788</v>
      </c>
      <c r="F122" s="205">
        <f t="shared" si="35"/>
        <v>2010</v>
      </c>
      <c r="G122" s="205">
        <f t="shared" si="5"/>
        <v>2275</v>
      </c>
      <c r="H122" s="205">
        <f t="shared" si="7"/>
        <v>2540</v>
      </c>
      <c r="I122" s="205">
        <f t="shared" si="9"/>
        <v>2858</v>
      </c>
      <c r="J122" s="205">
        <f t="shared" si="11"/>
        <v>3175</v>
      </c>
      <c r="K122" s="205">
        <f t="shared" si="13"/>
        <v>3493</v>
      </c>
      <c r="L122" s="205">
        <f t="shared" si="15"/>
        <v>3810</v>
      </c>
      <c r="M122" s="205">
        <f t="shared" si="17"/>
        <v>4128</v>
      </c>
      <c r="N122" s="205">
        <f t="shared" si="19"/>
        <v>4445</v>
      </c>
      <c r="O122" s="205">
        <f t="shared" si="21"/>
        <v>4763</v>
      </c>
      <c r="P122" s="205">
        <f t="shared" si="23"/>
        <v>5080</v>
      </c>
      <c r="Q122" s="205">
        <f t="shared" si="25"/>
        <v>5398</v>
      </c>
      <c r="R122" s="205">
        <f t="shared" si="25"/>
        <v>5715</v>
      </c>
      <c r="S122" s="205">
        <f t="shared" si="25"/>
        <v>6033</v>
      </c>
      <c r="T122" s="206">
        <f t="shared" si="25"/>
        <v>6350</v>
      </c>
      <c r="V122" s="203">
        <v>50</v>
      </c>
      <c r="W122" s="207">
        <f t="shared" ref="W122:AO122" si="39">W74*$V$122*W134</f>
        <v>550</v>
      </c>
      <c r="X122" s="207">
        <f t="shared" si="39"/>
        <v>573</v>
      </c>
      <c r="Y122" s="207">
        <f t="shared" si="39"/>
        <v>648</v>
      </c>
      <c r="Z122" s="207">
        <f t="shared" si="39"/>
        <v>715</v>
      </c>
      <c r="AA122" s="207">
        <f t="shared" si="39"/>
        <v>804</v>
      </c>
      <c r="AB122" s="207">
        <f t="shared" si="39"/>
        <v>910</v>
      </c>
      <c r="AC122" s="207">
        <f t="shared" si="39"/>
        <v>1016</v>
      </c>
      <c r="AD122" s="207">
        <f t="shared" si="39"/>
        <v>1143</v>
      </c>
      <c r="AE122" s="207">
        <f t="shared" si="39"/>
        <v>1270</v>
      </c>
      <c r="AF122" s="207">
        <f t="shared" si="39"/>
        <v>1397</v>
      </c>
      <c r="AG122" s="207">
        <f t="shared" si="39"/>
        <v>1524</v>
      </c>
      <c r="AH122" s="207">
        <f t="shared" si="39"/>
        <v>1651</v>
      </c>
      <c r="AI122" s="207">
        <f t="shared" si="39"/>
        <v>1778</v>
      </c>
      <c r="AJ122" s="207">
        <f t="shared" si="39"/>
        <v>1905</v>
      </c>
      <c r="AK122" s="207">
        <f t="shared" si="39"/>
        <v>2032</v>
      </c>
      <c r="AL122" s="207">
        <f t="shared" si="39"/>
        <v>2159</v>
      </c>
      <c r="AM122" s="207">
        <f t="shared" si="39"/>
        <v>2286</v>
      </c>
      <c r="AN122" s="207">
        <f t="shared" si="39"/>
        <v>2413</v>
      </c>
      <c r="AO122" s="207">
        <f t="shared" si="39"/>
        <v>2540</v>
      </c>
      <c r="AP122" s="189">
        <v>1.27</v>
      </c>
    </row>
    <row r="123" spans="1:42" x14ac:dyDescent="0.15">
      <c r="A123" s="208">
        <v>1250</v>
      </c>
      <c r="B123" s="209">
        <f t="shared" si="27"/>
        <v>2700</v>
      </c>
      <c r="C123" s="209">
        <f t="shared" si="29"/>
        <v>2813</v>
      </c>
      <c r="D123" s="209">
        <f t="shared" si="31"/>
        <v>3180</v>
      </c>
      <c r="E123" s="209">
        <f t="shared" si="33"/>
        <v>3575</v>
      </c>
      <c r="F123" s="209">
        <f t="shared" si="35"/>
        <v>4020</v>
      </c>
      <c r="G123" s="209">
        <f t="shared" si="5"/>
        <v>4550</v>
      </c>
      <c r="H123" s="209">
        <f t="shared" si="7"/>
        <v>5080</v>
      </c>
      <c r="I123" s="209">
        <f t="shared" si="9"/>
        <v>5715</v>
      </c>
      <c r="J123" s="209">
        <f t="shared" si="11"/>
        <v>6200</v>
      </c>
      <c r="K123" s="209">
        <f t="shared" si="13"/>
        <v>6793</v>
      </c>
      <c r="L123" s="209">
        <f t="shared" si="15"/>
        <v>7350</v>
      </c>
      <c r="M123" s="209">
        <f t="shared" si="17"/>
        <v>7963</v>
      </c>
      <c r="N123" s="209">
        <f t="shared" si="19"/>
        <v>8575</v>
      </c>
      <c r="O123" s="209">
        <f t="shared" si="21"/>
        <v>9188</v>
      </c>
      <c r="P123" s="209">
        <f t="shared" si="23"/>
        <v>9800</v>
      </c>
      <c r="Q123" s="209">
        <f t="shared" si="25"/>
        <v>10413</v>
      </c>
      <c r="R123" s="209">
        <f t="shared" si="25"/>
        <v>11025</v>
      </c>
      <c r="S123" s="209">
        <f t="shared" si="25"/>
        <v>11638</v>
      </c>
      <c r="T123" s="210">
        <f t="shared" si="25"/>
        <v>12250</v>
      </c>
      <c r="V123" s="203">
        <v>1250</v>
      </c>
      <c r="W123" s="207">
        <f t="shared" ref="W123:AO123" si="40">W122+B193</f>
        <v>1080</v>
      </c>
      <c r="X123" s="207">
        <f t="shared" si="40"/>
        <v>1125</v>
      </c>
      <c r="Y123" s="207">
        <f t="shared" si="40"/>
        <v>1272</v>
      </c>
      <c r="Z123" s="207">
        <f t="shared" si="40"/>
        <v>1430</v>
      </c>
      <c r="AA123" s="207">
        <f t="shared" si="40"/>
        <v>1608</v>
      </c>
      <c r="AB123" s="207">
        <f t="shared" si="40"/>
        <v>1820</v>
      </c>
      <c r="AC123" s="207">
        <f t="shared" si="40"/>
        <v>2032</v>
      </c>
      <c r="AD123" s="207">
        <f t="shared" si="40"/>
        <v>2286</v>
      </c>
      <c r="AE123" s="207">
        <f t="shared" si="40"/>
        <v>2480</v>
      </c>
      <c r="AF123" s="207">
        <f t="shared" si="40"/>
        <v>2717</v>
      </c>
      <c r="AG123" s="207">
        <f t="shared" si="40"/>
        <v>2940</v>
      </c>
      <c r="AH123" s="207">
        <f t="shared" si="40"/>
        <v>3185</v>
      </c>
      <c r="AI123" s="207">
        <f t="shared" si="40"/>
        <v>3430</v>
      </c>
      <c r="AJ123" s="207">
        <f t="shared" si="40"/>
        <v>3675</v>
      </c>
      <c r="AK123" s="207">
        <f t="shared" si="40"/>
        <v>3920</v>
      </c>
      <c r="AL123" s="207">
        <f t="shared" si="40"/>
        <v>4165</v>
      </c>
      <c r="AM123" s="207">
        <f t="shared" si="40"/>
        <v>4410</v>
      </c>
      <c r="AN123" s="207">
        <f t="shared" si="40"/>
        <v>4655</v>
      </c>
      <c r="AO123" s="207">
        <f t="shared" si="40"/>
        <v>4900</v>
      </c>
      <c r="AP123" s="189">
        <f>AP122+U193</f>
        <v>2.4500000000000002</v>
      </c>
    </row>
    <row r="124" spans="1:42" x14ac:dyDescent="0.15">
      <c r="A124" s="215" t="s">
        <v>131</v>
      </c>
      <c r="B124" s="212">
        <f t="shared" si="27"/>
        <v>1430</v>
      </c>
      <c r="C124" s="212">
        <f t="shared" si="29"/>
        <v>1490</v>
      </c>
      <c r="D124" s="212">
        <f t="shared" si="31"/>
        <v>1685</v>
      </c>
      <c r="E124" s="212">
        <f t="shared" si="33"/>
        <v>1859</v>
      </c>
      <c r="F124" s="212">
        <f t="shared" si="35"/>
        <v>2090</v>
      </c>
      <c r="G124" s="212">
        <f t="shared" si="5"/>
        <v>2366</v>
      </c>
      <c r="H124" s="212">
        <f t="shared" si="7"/>
        <v>2642</v>
      </c>
      <c r="I124" s="212">
        <f t="shared" si="9"/>
        <v>2972</v>
      </c>
      <c r="J124" s="212">
        <f t="shared" si="11"/>
        <v>3302</v>
      </c>
      <c r="K124" s="212">
        <f t="shared" si="13"/>
        <v>3632</v>
      </c>
      <c r="L124" s="212">
        <f t="shared" si="15"/>
        <v>3962</v>
      </c>
      <c r="M124" s="212">
        <f t="shared" si="17"/>
        <v>4293</v>
      </c>
      <c r="N124" s="212">
        <f t="shared" si="19"/>
        <v>4623</v>
      </c>
      <c r="O124" s="212">
        <f t="shared" si="21"/>
        <v>4953</v>
      </c>
      <c r="P124" s="212">
        <f t="shared" si="23"/>
        <v>5283</v>
      </c>
      <c r="Q124" s="212">
        <f t="shared" si="25"/>
        <v>5613</v>
      </c>
      <c r="R124" s="212">
        <f t="shared" si="25"/>
        <v>5944</v>
      </c>
      <c r="S124" s="212">
        <f t="shared" si="25"/>
        <v>6274</v>
      </c>
      <c r="T124" s="213">
        <f t="shared" si="25"/>
        <v>6604</v>
      </c>
      <c r="V124" s="203">
        <v>52</v>
      </c>
      <c r="W124" s="207">
        <f t="shared" ref="W124:AO124" si="41">W74*$V$124*W134</f>
        <v>572</v>
      </c>
      <c r="X124" s="207">
        <f t="shared" si="41"/>
        <v>595.91999999999996</v>
      </c>
      <c r="Y124" s="207">
        <f t="shared" si="41"/>
        <v>673.92000000000007</v>
      </c>
      <c r="Z124" s="207">
        <f t="shared" si="41"/>
        <v>743.6</v>
      </c>
      <c r="AA124" s="207">
        <f t="shared" si="41"/>
        <v>836.16000000000008</v>
      </c>
      <c r="AB124" s="207">
        <f t="shared" si="41"/>
        <v>946.4</v>
      </c>
      <c r="AC124" s="207">
        <f t="shared" si="41"/>
        <v>1056.6400000000001</v>
      </c>
      <c r="AD124" s="207">
        <f t="shared" si="41"/>
        <v>1188.72</v>
      </c>
      <c r="AE124" s="207">
        <f t="shared" si="41"/>
        <v>1320.8</v>
      </c>
      <c r="AF124" s="207">
        <f t="shared" si="41"/>
        <v>1452.88</v>
      </c>
      <c r="AG124" s="207">
        <f t="shared" si="41"/>
        <v>1584.96</v>
      </c>
      <c r="AH124" s="207">
        <f t="shared" si="41"/>
        <v>1717.04</v>
      </c>
      <c r="AI124" s="207">
        <f t="shared" si="41"/>
        <v>1849.1200000000001</v>
      </c>
      <c r="AJ124" s="207">
        <f t="shared" si="41"/>
        <v>1981.2</v>
      </c>
      <c r="AK124" s="207">
        <f t="shared" si="41"/>
        <v>2113.2800000000002</v>
      </c>
      <c r="AL124" s="207">
        <f t="shared" si="41"/>
        <v>2245.36</v>
      </c>
      <c r="AM124" s="207">
        <f t="shared" si="41"/>
        <v>2377.44</v>
      </c>
      <c r="AN124" s="207">
        <f t="shared" si="41"/>
        <v>2509.52</v>
      </c>
      <c r="AO124" s="207">
        <f t="shared" si="41"/>
        <v>2641.6</v>
      </c>
      <c r="AP124" s="189">
        <v>1.27</v>
      </c>
    </row>
    <row r="125" spans="1:42" x14ac:dyDescent="0.15">
      <c r="A125" s="208">
        <v>1300</v>
      </c>
      <c r="B125" s="209">
        <f t="shared" si="27"/>
        <v>2808</v>
      </c>
      <c r="C125" s="209">
        <f t="shared" si="29"/>
        <v>2925</v>
      </c>
      <c r="D125" s="209">
        <f t="shared" si="31"/>
        <v>3307</v>
      </c>
      <c r="E125" s="209">
        <f t="shared" si="33"/>
        <v>3718</v>
      </c>
      <c r="F125" s="209">
        <f t="shared" si="35"/>
        <v>4181</v>
      </c>
      <c r="G125" s="209">
        <f t="shared" si="5"/>
        <v>4732</v>
      </c>
      <c r="H125" s="209">
        <f t="shared" si="7"/>
        <v>5283</v>
      </c>
      <c r="I125" s="209">
        <f t="shared" si="9"/>
        <v>5944</v>
      </c>
      <c r="J125" s="209">
        <f t="shared" si="11"/>
        <v>6448</v>
      </c>
      <c r="K125" s="209">
        <f t="shared" si="13"/>
        <v>7064</v>
      </c>
      <c r="L125" s="209">
        <f t="shared" si="15"/>
        <v>7644</v>
      </c>
      <c r="M125" s="209">
        <f t="shared" si="17"/>
        <v>8281</v>
      </c>
      <c r="N125" s="209">
        <f t="shared" si="19"/>
        <v>8918</v>
      </c>
      <c r="O125" s="209">
        <f t="shared" si="21"/>
        <v>9555</v>
      </c>
      <c r="P125" s="209">
        <f t="shared" si="23"/>
        <v>10192</v>
      </c>
      <c r="Q125" s="209">
        <f t="shared" si="25"/>
        <v>10829</v>
      </c>
      <c r="R125" s="209">
        <f t="shared" si="25"/>
        <v>11466</v>
      </c>
      <c r="S125" s="209">
        <f t="shared" si="25"/>
        <v>12103</v>
      </c>
      <c r="T125" s="210">
        <f t="shared" si="25"/>
        <v>12740</v>
      </c>
      <c r="V125" s="203">
        <v>1300</v>
      </c>
      <c r="W125" s="207">
        <f t="shared" ref="W125:AO125" si="42">W124+B195</f>
        <v>1123.1999999999998</v>
      </c>
      <c r="X125" s="207">
        <f t="shared" si="42"/>
        <v>1170</v>
      </c>
      <c r="Y125" s="207">
        <f t="shared" si="42"/>
        <v>1322.88</v>
      </c>
      <c r="Z125" s="207">
        <f t="shared" si="42"/>
        <v>1487.2</v>
      </c>
      <c r="AA125" s="207">
        <f t="shared" si="42"/>
        <v>1672.3200000000002</v>
      </c>
      <c r="AB125" s="207">
        <f t="shared" si="42"/>
        <v>1892.8</v>
      </c>
      <c r="AC125" s="207">
        <f t="shared" si="42"/>
        <v>2113.2800000000002</v>
      </c>
      <c r="AD125" s="207">
        <f t="shared" si="42"/>
        <v>2377.44</v>
      </c>
      <c r="AE125" s="207">
        <f t="shared" si="42"/>
        <v>2579.1999999999998</v>
      </c>
      <c r="AF125" s="207">
        <f t="shared" si="42"/>
        <v>2825.6800000000003</v>
      </c>
      <c r="AG125" s="207">
        <f t="shared" si="42"/>
        <v>3057.6</v>
      </c>
      <c r="AH125" s="207">
        <f t="shared" si="42"/>
        <v>3312.3999999999996</v>
      </c>
      <c r="AI125" s="207">
        <f t="shared" si="42"/>
        <v>3567.2</v>
      </c>
      <c r="AJ125" s="207">
        <f t="shared" si="42"/>
        <v>3822</v>
      </c>
      <c r="AK125" s="207">
        <f t="shared" si="42"/>
        <v>4076.8</v>
      </c>
      <c r="AL125" s="207">
        <f t="shared" si="42"/>
        <v>4331.6000000000004</v>
      </c>
      <c r="AM125" s="207">
        <f t="shared" si="42"/>
        <v>4586.3999999999996</v>
      </c>
      <c r="AN125" s="207">
        <f t="shared" si="42"/>
        <v>4841.2</v>
      </c>
      <c r="AO125" s="207">
        <f t="shared" si="42"/>
        <v>5096</v>
      </c>
      <c r="AP125" s="189">
        <f>AP124+U195</f>
        <v>2.4500000000000002</v>
      </c>
    </row>
    <row r="126" spans="1:42" x14ac:dyDescent="0.15">
      <c r="A126" s="215" t="s">
        <v>132</v>
      </c>
      <c r="B126" s="212">
        <f t="shared" si="27"/>
        <v>1485</v>
      </c>
      <c r="C126" s="212">
        <f t="shared" si="29"/>
        <v>1547</v>
      </c>
      <c r="D126" s="212">
        <f t="shared" si="31"/>
        <v>1750</v>
      </c>
      <c r="E126" s="212">
        <f t="shared" si="33"/>
        <v>1931</v>
      </c>
      <c r="F126" s="212">
        <f t="shared" si="35"/>
        <v>2171</v>
      </c>
      <c r="G126" s="212">
        <f t="shared" si="5"/>
        <v>2457</v>
      </c>
      <c r="H126" s="212">
        <f t="shared" si="7"/>
        <v>2743</v>
      </c>
      <c r="I126" s="212">
        <f t="shared" si="9"/>
        <v>3086</v>
      </c>
      <c r="J126" s="212">
        <f t="shared" si="11"/>
        <v>3429</v>
      </c>
      <c r="K126" s="212">
        <f t="shared" si="13"/>
        <v>3772</v>
      </c>
      <c r="L126" s="212">
        <f t="shared" si="15"/>
        <v>4115</v>
      </c>
      <c r="M126" s="212">
        <f t="shared" si="17"/>
        <v>4458</v>
      </c>
      <c r="N126" s="212">
        <f t="shared" si="19"/>
        <v>4801</v>
      </c>
      <c r="O126" s="212">
        <f t="shared" si="21"/>
        <v>5144</v>
      </c>
      <c r="P126" s="212">
        <f t="shared" si="23"/>
        <v>5486</v>
      </c>
      <c r="Q126" s="212">
        <f t="shared" si="25"/>
        <v>5829</v>
      </c>
      <c r="R126" s="212">
        <f t="shared" si="25"/>
        <v>6172</v>
      </c>
      <c r="S126" s="212">
        <f t="shared" si="25"/>
        <v>6515</v>
      </c>
      <c r="T126" s="213">
        <f t="shared" si="25"/>
        <v>6858</v>
      </c>
      <c r="V126" s="203">
        <v>54</v>
      </c>
      <c r="W126" s="207">
        <f t="shared" ref="W126:AO126" si="43">W74*$V$126*W134</f>
        <v>594</v>
      </c>
      <c r="X126" s="207">
        <f t="shared" si="43"/>
        <v>618.83999999999992</v>
      </c>
      <c r="Y126" s="207">
        <f t="shared" si="43"/>
        <v>699.84</v>
      </c>
      <c r="Z126" s="207">
        <f t="shared" si="43"/>
        <v>772.19999999999993</v>
      </c>
      <c r="AA126" s="207">
        <f t="shared" si="43"/>
        <v>868.32</v>
      </c>
      <c r="AB126" s="207">
        <f t="shared" si="43"/>
        <v>982.80000000000007</v>
      </c>
      <c r="AC126" s="207">
        <f t="shared" si="43"/>
        <v>1097.28</v>
      </c>
      <c r="AD126" s="207">
        <f t="shared" si="43"/>
        <v>1234.44</v>
      </c>
      <c r="AE126" s="207">
        <f t="shared" si="43"/>
        <v>1371.6</v>
      </c>
      <c r="AF126" s="207">
        <f t="shared" si="43"/>
        <v>1508.76</v>
      </c>
      <c r="AG126" s="207">
        <f t="shared" si="43"/>
        <v>1645.92</v>
      </c>
      <c r="AH126" s="207">
        <f t="shared" si="43"/>
        <v>1783.08</v>
      </c>
      <c r="AI126" s="207">
        <f t="shared" si="43"/>
        <v>1920.24</v>
      </c>
      <c r="AJ126" s="207">
        <f t="shared" si="43"/>
        <v>2057.4</v>
      </c>
      <c r="AK126" s="207">
        <f t="shared" si="43"/>
        <v>2194.56</v>
      </c>
      <c r="AL126" s="207">
        <f t="shared" si="43"/>
        <v>2331.7200000000003</v>
      </c>
      <c r="AM126" s="207">
        <f t="shared" si="43"/>
        <v>2468.88</v>
      </c>
      <c r="AN126" s="207">
        <f t="shared" si="43"/>
        <v>2606.04</v>
      </c>
      <c r="AO126" s="207">
        <f t="shared" si="43"/>
        <v>2743.2</v>
      </c>
      <c r="AP126" s="189">
        <v>1.27</v>
      </c>
    </row>
    <row r="127" spans="1:42" x14ac:dyDescent="0.15">
      <c r="A127" s="208">
        <v>1350</v>
      </c>
      <c r="B127" s="209">
        <f t="shared" si="27"/>
        <v>2916</v>
      </c>
      <c r="C127" s="209">
        <f t="shared" si="29"/>
        <v>3038</v>
      </c>
      <c r="D127" s="209">
        <f t="shared" si="31"/>
        <v>3434</v>
      </c>
      <c r="E127" s="209">
        <f t="shared" si="33"/>
        <v>3861</v>
      </c>
      <c r="F127" s="209">
        <f t="shared" si="35"/>
        <v>4342</v>
      </c>
      <c r="G127" s="209">
        <f t="shared" si="5"/>
        <v>4914</v>
      </c>
      <c r="H127" s="209">
        <f t="shared" si="7"/>
        <v>5486</v>
      </c>
      <c r="I127" s="209">
        <f t="shared" si="9"/>
        <v>6172</v>
      </c>
      <c r="J127" s="209">
        <f t="shared" si="11"/>
        <v>6696</v>
      </c>
      <c r="K127" s="209">
        <f t="shared" si="13"/>
        <v>7336</v>
      </c>
      <c r="L127" s="209">
        <f t="shared" si="15"/>
        <v>7938</v>
      </c>
      <c r="M127" s="209">
        <f t="shared" si="17"/>
        <v>8600</v>
      </c>
      <c r="N127" s="209">
        <f t="shared" si="19"/>
        <v>9261</v>
      </c>
      <c r="O127" s="209">
        <f t="shared" si="21"/>
        <v>9923</v>
      </c>
      <c r="P127" s="209">
        <f t="shared" si="23"/>
        <v>10584</v>
      </c>
      <c r="Q127" s="209">
        <f t="shared" si="25"/>
        <v>11246</v>
      </c>
      <c r="R127" s="209">
        <f t="shared" si="25"/>
        <v>11907</v>
      </c>
      <c r="S127" s="209">
        <f t="shared" si="25"/>
        <v>12569</v>
      </c>
      <c r="T127" s="210">
        <f t="shared" si="25"/>
        <v>13230</v>
      </c>
      <c r="V127" s="203">
        <v>1350</v>
      </c>
      <c r="W127" s="207">
        <f t="shared" ref="W127:AO127" si="44">W126+B197</f>
        <v>1166.4000000000001</v>
      </c>
      <c r="X127" s="207">
        <f t="shared" si="44"/>
        <v>1215</v>
      </c>
      <c r="Y127" s="207">
        <f t="shared" si="44"/>
        <v>1373.7600000000002</v>
      </c>
      <c r="Z127" s="207">
        <f t="shared" si="44"/>
        <v>1544.3999999999999</v>
      </c>
      <c r="AA127" s="207">
        <f t="shared" si="44"/>
        <v>1736.64</v>
      </c>
      <c r="AB127" s="207">
        <f t="shared" si="44"/>
        <v>1965.6000000000001</v>
      </c>
      <c r="AC127" s="207">
        <f t="shared" si="44"/>
        <v>2194.56</v>
      </c>
      <c r="AD127" s="207">
        <f t="shared" si="44"/>
        <v>2468.88</v>
      </c>
      <c r="AE127" s="207">
        <f t="shared" si="44"/>
        <v>2678.3999999999996</v>
      </c>
      <c r="AF127" s="207">
        <f t="shared" si="44"/>
        <v>2934.3599999999997</v>
      </c>
      <c r="AG127" s="207">
        <f t="shared" si="44"/>
        <v>3175.2</v>
      </c>
      <c r="AH127" s="207">
        <f t="shared" si="44"/>
        <v>3439.7999999999997</v>
      </c>
      <c r="AI127" s="207">
        <f t="shared" si="44"/>
        <v>3704.3999999999996</v>
      </c>
      <c r="AJ127" s="207">
        <f t="shared" si="44"/>
        <v>3969</v>
      </c>
      <c r="AK127" s="207">
        <f t="shared" si="44"/>
        <v>4233.6000000000004</v>
      </c>
      <c r="AL127" s="207">
        <f t="shared" si="44"/>
        <v>4498.2000000000007</v>
      </c>
      <c r="AM127" s="207">
        <f t="shared" si="44"/>
        <v>4762.8</v>
      </c>
      <c r="AN127" s="207">
        <f t="shared" si="44"/>
        <v>5027.3999999999996</v>
      </c>
      <c r="AO127" s="207">
        <f t="shared" si="44"/>
        <v>5292</v>
      </c>
      <c r="AP127" s="189">
        <f>AP126+U197</f>
        <v>2.4500000000000002</v>
      </c>
    </row>
    <row r="128" spans="1:42" x14ac:dyDescent="0.15">
      <c r="A128" s="215" t="s">
        <v>133</v>
      </c>
      <c r="B128" s="212">
        <f t="shared" si="27"/>
        <v>1540</v>
      </c>
      <c r="C128" s="212">
        <f t="shared" si="29"/>
        <v>1604</v>
      </c>
      <c r="D128" s="212">
        <f t="shared" si="31"/>
        <v>1814</v>
      </c>
      <c r="E128" s="212">
        <f t="shared" si="33"/>
        <v>2002</v>
      </c>
      <c r="F128" s="212">
        <f t="shared" si="35"/>
        <v>2251</v>
      </c>
      <c r="G128" s="212">
        <f t="shared" si="5"/>
        <v>2548</v>
      </c>
      <c r="H128" s="212">
        <f t="shared" si="7"/>
        <v>2845</v>
      </c>
      <c r="I128" s="212">
        <f t="shared" si="9"/>
        <v>3200</v>
      </c>
      <c r="J128" s="212">
        <f t="shared" si="11"/>
        <v>3556</v>
      </c>
      <c r="K128" s="212">
        <f t="shared" si="13"/>
        <v>3912</v>
      </c>
      <c r="L128" s="212">
        <f t="shared" si="15"/>
        <v>4267</v>
      </c>
      <c r="M128" s="212">
        <f t="shared" si="17"/>
        <v>4623</v>
      </c>
      <c r="N128" s="212">
        <f t="shared" si="19"/>
        <v>4978</v>
      </c>
      <c r="O128" s="212">
        <f t="shared" si="21"/>
        <v>5334</v>
      </c>
      <c r="P128" s="212">
        <f t="shared" si="23"/>
        <v>5690</v>
      </c>
      <c r="Q128" s="212">
        <f t="shared" si="25"/>
        <v>6045</v>
      </c>
      <c r="R128" s="212">
        <f t="shared" si="25"/>
        <v>6401</v>
      </c>
      <c r="S128" s="212">
        <f t="shared" si="25"/>
        <v>6756</v>
      </c>
      <c r="T128" s="213">
        <f t="shared" si="25"/>
        <v>7112</v>
      </c>
      <c r="V128" s="203">
        <v>56</v>
      </c>
      <c r="W128" s="207">
        <f t="shared" ref="W128:AO128" si="45">W74*$V$128*W134</f>
        <v>616</v>
      </c>
      <c r="X128" s="207">
        <f t="shared" si="45"/>
        <v>641.76</v>
      </c>
      <c r="Y128" s="207">
        <f t="shared" si="45"/>
        <v>725.76</v>
      </c>
      <c r="Z128" s="207">
        <f t="shared" si="45"/>
        <v>800.8</v>
      </c>
      <c r="AA128" s="207">
        <f t="shared" si="45"/>
        <v>900.48</v>
      </c>
      <c r="AB128" s="207">
        <f t="shared" si="45"/>
        <v>1019.2</v>
      </c>
      <c r="AC128" s="207">
        <f t="shared" si="45"/>
        <v>1137.92</v>
      </c>
      <c r="AD128" s="207">
        <f t="shared" si="45"/>
        <v>1280.1600000000001</v>
      </c>
      <c r="AE128" s="207">
        <f t="shared" si="45"/>
        <v>1422.4</v>
      </c>
      <c r="AF128" s="207">
        <f t="shared" si="45"/>
        <v>1564.64</v>
      </c>
      <c r="AG128" s="207">
        <f t="shared" si="45"/>
        <v>1706.88</v>
      </c>
      <c r="AH128" s="207">
        <f t="shared" si="45"/>
        <v>1849.1200000000001</v>
      </c>
      <c r="AI128" s="207">
        <f t="shared" si="45"/>
        <v>1991.3600000000001</v>
      </c>
      <c r="AJ128" s="207">
        <f t="shared" si="45"/>
        <v>2133.6</v>
      </c>
      <c r="AK128" s="207">
        <f t="shared" si="45"/>
        <v>2275.84</v>
      </c>
      <c r="AL128" s="207">
        <f t="shared" si="45"/>
        <v>2418.08</v>
      </c>
      <c r="AM128" s="207">
        <f t="shared" si="45"/>
        <v>2560.3200000000002</v>
      </c>
      <c r="AN128" s="207">
        <f t="shared" si="45"/>
        <v>2702.56</v>
      </c>
      <c r="AO128" s="207">
        <f t="shared" si="45"/>
        <v>2844.8</v>
      </c>
      <c r="AP128" s="189">
        <v>1.27</v>
      </c>
    </row>
    <row r="129" spans="1:45" x14ac:dyDescent="0.15">
      <c r="A129" s="208">
        <v>1400</v>
      </c>
      <c r="B129" s="209">
        <f t="shared" si="27"/>
        <v>3024</v>
      </c>
      <c r="C129" s="209">
        <f t="shared" si="29"/>
        <v>3150</v>
      </c>
      <c r="D129" s="209">
        <f t="shared" si="31"/>
        <v>3562</v>
      </c>
      <c r="E129" s="209">
        <f t="shared" si="33"/>
        <v>4004</v>
      </c>
      <c r="F129" s="209">
        <f t="shared" si="35"/>
        <v>4502</v>
      </c>
      <c r="G129" s="209">
        <f t="shared" si="5"/>
        <v>5096</v>
      </c>
      <c r="H129" s="209">
        <f t="shared" si="7"/>
        <v>5690</v>
      </c>
      <c r="I129" s="209">
        <f t="shared" si="9"/>
        <v>6401</v>
      </c>
      <c r="J129" s="209">
        <f t="shared" si="11"/>
        <v>6944</v>
      </c>
      <c r="K129" s="209">
        <f t="shared" si="13"/>
        <v>7608</v>
      </c>
      <c r="L129" s="209">
        <f t="shared" si="15"/>
        <v>8232</v>
      </c>
      <c r="M129" s="209">
        <f t="shared" si="17"/>
        <v>8918</v>
      </c>
      <c r="N129" s="209">
        <f t="shared" si="19"/>
        <v>9604</v>
      </c>
      <c r="O129" s="209">
        <f t="shared" si="21"/>
        <v>10290</v>
      </c>
      <c r="P129" s="209">
        <f t="shared" si="23"/>
        <v>10976</v>
      </c>
      <c r="Q129" s="209">
        <f t="shared" si="25"/>
        <v>11662</v>
      </c>
      <c r="R129" s="209">
        <f t="shared" si="25"/>
        <v>12348</v>
      </c>
      <c r="S129" s="209">
        <f t="shared" si="25"/>
        <v>13034</v>
      </c>
      <c r="T129" s="210">
        <f t="shared" si="25"/>
        <v>13720</v>
      </c>
      <c r="V129" s="203">
        <v>1400</v>
      </c>
      <c r="W129" s="207">
        <f t="shared" ref="W129:AO129" si="46">W128+B199</f>
        <v>1209.5999999999999</v>
      </c>
      <c r="X129" s="207">
        <f t="shared" si="46"/>
        <v>1260</v>
      </c>
      <c r="Y129" s="207">
        <f t="shared" si="46"/>
        <v>1424.6399999999999</v>
      </c>
      <c r="Z129" s="207">
        <f t="shared" si="46"/>
        <v>1601.6</v>
      </c>
      <c r="AA129" s="207">
        <f t="shared" si="46"/>
        <v>1800.96</v>
      </c>
      <c r="AB129" s="207">
        <f t="shared" si="46"/>
        <v>2038.4</v>
      </c>
      <c r="AC129" s="207">
        <f t="shared" si="46"/>
        <v>2275.84</v>
      </c>
      <c r="AD129" s="207">
        <f t="shared" si="46"/>
        <v>2560.3200000000002</v>
      </c>
      <c r="AE129" s="207">
        <f t="shared" si="46"/>
        <v>2777.6000000000004</v>
      </c>
      <c r="AF129" s="207">
        <f t="shared" si="46"/>
        <v>3043.04</v>
      </c>
      <c r="AG129" s="207">
        <f t="shared" si="46"/>
        <v>3292.8</v>
      </c>
      <c r="AH129" s="207">
        <f t="shared" si="46"/>
        <v>3567.2</v>
      </c>
      <c r="AI129" s="207">
        <f t="shared" si="46"/>
        <v>3841.6000000000004</v>
      </c>
      <c r="AJ129" s="207">
        <f t="shared" si="46"/>
        <v>4116</v>
      </c>
      <c r="AK129" s="207">
        <f t="shared" si="46"/>
        <v>4390.3999999999996</v>
      </c>
      <c r="AL129" s="207">
        <f t="shared" si="46"/>
        <v>4664.7999999999993</v>
      </c>
      <c r="AM129" s="207">
        <f t="shared" si="46"/>
        <v>4939.2</v>
      </c>
      <c r="AN129" s="207">
        <f t="shared" si="46"/>
        <v>5213.6000000000004</v>
      </c>
      <c r="AO129" s="207">
        <f t="shared" si="46"/>
        <v>5488</v>
      </c>
      <c r="AP129" s="189">
        <f>AP128+U199</f>
        <v>2.4500000000000002</v>
      </c>
    </row>
    <row r="130" spans="1:45" x14ac:dyDescent="0.15">
      <c r="A130" s="215" t="s">
        <v>134</v>
      </c>
      <c r="B130" s="212">
        <f t="shared" si="27"/>
        <v>1595</v>
      </c>
      <c r="C130" s="212">
        <f t="shared" si="29"/>
        <v>1662</v>
      </c>
      <c r="D130" s="212">
        <f t="shared" si="31"/>
        <v>1879</v>
      </c>
      <c r="E130" s="212">
        <f t="shared" si="33"/>
        <v>2074</v>
      </c>
      <c r="F130" s="212">
        <f t="shared" si="35"/>
        <v>2332</v>
      </c>
      <c r="G130" s="212">
        <f t="shared" si="5"/>
        <v>2639</v>
      </c>
      <c r="H130" s="212">
        <f t="shared" si="7"/>
        <v>2946</v>
      </c>
      <c r="I130" s="212">
        <f t="shared" si="9"/>
        <v>3315</v>
      </c>
      <c r="J130" s="212">
        <f t="shared" si="11"/>
        <v>3683</v>
      </c>
      <c r="K130" s="212">
        <f t="shared" si="13"/>
        <v>4051</v>
      </c>
      <c r="L130" s="212">
        <f t="shared" si="15"/>
        <v>4420</v>
      </c>
      <c r="M130" s="212">
        <f t="shared" si="17"/>
        <v>4788</v>
      </c>
      <c r="N130" s="212">
        <f t="shared" si="19"/>
        <v>5156</v>
      </c>
      <c r="O130" s="212">
        <f t="shared" si="21"/>
        <v>5525</v>
      </c>
      <c r="P130" s="212">
        <f t="shared" si="23"/>
        <v>5893</v>
      </c>
      <c r="Q130" s="212">
        <f t="shared" si="25"/>
        <v>6261</v>
      </c>
      <c r="R130" s="212">
        <f t="shared" si="25"/>
        <v>6629</v>
      </c>
      <c r="S130" s="212">
        <f t="shared" si="25"/>
        <v>6998</v>
      </c>
      <c r="T130" s="213">
        <f t="shared" si="25"/>
        <v>7366</v>
      </c>
      <c r="V130" s="203">
        <v>58</v>
      </c>
      <c r="W130" s="207">
        <f t="shared" ref="W130:AO130" si="47">W74*$V$130*W134</f>
        <v>638</v>
      </c>
      <c r="X130" s="207">
        <f t="shared" si="47"/>
        <v>664.68</v>
      </c>
      <c r="Y130" s="207">
        <f t="shared" si="47"/>
        <v>751.68000000000006</v>
      </c>
      <c r="Z130" s="207">
        <f t="shared" si="47"/>
        <v>829.4</v>
      </c>
      <c r="AA130" s="207">
        <f t="shared" si="47"/>
        <v>932.6400000000001</v>
      </c>
      <c r="AB130" s="207">
        <f t="shared" si="47"/>
        <v>1055.6000000000001</v>
      </c>
      <c r="AC130" s="207">
        <f t="shared" si="47"/>
        <v>1178.56</v>
      </c>
      <c r="AD130" s="207">
        <f t="shared" si="47"/>
        <v>1325.88</v>
      </c>
      <c r="AE130" s="207">
        <f t="shared" si="47"/>
        <v>1473.2</v>
      </c>
      <c r="AF130" s="207">
        <f t="shared" si="47"/>
        <v>1620.52</v>
      </c>
      <c r="AG130" s="207">
        <f t="shared" si="47"/>
        <v>1767.84</v>
      </c>
      <c r="AH130" s="207">
        <f t="shared" si="47"/>
        <v>1915.16</v>
      </c>
      <c r="AI130" s="207">
        <f t="shared" si="47"/>
        <v>2062.48</v>
      </c>
      <c r="AJ130" s="207">
        <f t="shared" si="47"/>
        <v>2209.8000000000002</v>
      </c>
      <c r="AK130" s="207">
        <f t="shared" si="47"/>
        <v>2357.12</v>
      </c>
      <c r="AL130" s="207">
        <f t="shared" si="47"/>
        <v>2504.44</v>
      </c>
      <c r="AM130" s="207">
        <f t="shared" si="47"/>
        <v>2651.76</v>
      </c>
      <c r="AN130" s="207">
        <f t="shared" si="47"/>
        <v>2799.08</v>
      </c>
      <c r="AO130" s="207">
        <f t="shared" si="47"/>
        <v>2946.4</v>
      </c>
      <c r="AP130" s="189">
        <v>1.27</v>
      </c>
    </row>
    <row r="131" spans="1:45" x14ac:dyDescent="0.15">
      <c r="A131" s="208">
        <v>1450</v>
      </c>
      <c r="B131" s="209">
        <f t="shared" si="27"/>
        <v>3132</v>
      </c>
      <c r="C131" s="209">
        <f t="shared" si="29"/>
        <v>3263</v>
      </c>
      <c r="D131" s="209">
        <f t="shared" si="31"/>
        <v>3689</v>
      </c>
      <c r="E131" s="209">
        <f t="shared" si="33"/>
        <v>4147</v>
      </c>
      <c r="F131" s="209">
        <f t="shared" si="35"/>
        <v>4663</v>
      </c>
      <c r="G131" s="209">
        <f t="shared" si="5"/>
        <v>5278</v>
      </c>
      <c r="H131" s="209">
        <f t="shared" si="7"/>
        <v>5893</v>
      </c>
      <c r="I131" s="209">
        <f t="shared" si="9"/>
        <v>6629</v>
      </c>
      <c r="J131" s="209">
        <f t="shared" si="11"/>
        <v>7192</v>
      </c>
      <c r="K131" s="209">
        <f t="shared" si="13"/>
        <v>7879</v>
      </c>
      <c r="L131" s="209">
        <f t="shared" si="15"/>
        <v>8526</v>
      </c>
      <c r="M131" s="209">
        <f t="shared" si="17"/>
        <v>9237</v>
      </c>
      <c r="N131" s="209">
        <f t="shared" si="19"/>
        <v>9947</v>
      </c>
      <c r="O131" s="209">
        <f t="shared" si="21"/>
        <v>10658</v>
      </c>
      <c r="P131" s="209">
        <f t="shared" si="23"/>
        <v>11368</v>
      </c>
      <c r="Q131" s="209">
        <f t="shared" si="25"/>
        <v>12079</v>
      </c>
      <c r="R131" s="209">
        <f t="shared" si="25"/>
        <v>12789</v>
      </c>
      <c r="S131" s="209">
        <f t="shared" si="25"/>
        <v>13500</v>
      </c>
      <c r="T131" s="210">
        <f t="shared" si="25"/>
        <v>14210</v>
      </c>
      <c r="V131" s="203">
        <v>1450</v>
      </c>
      <c r="W131" s="207">
        <f t="shared" ref="W131:AO131" si="48">W130+B201</f>
        <v>1252.8</v>
      </c>
      <c r="X131" s="207">
        <f t="shared" si="48"/>
        <v>1305</v>
      </c>
      <c r="Y131" s="207">
        <f t="shared" si="48"/>
        <v>1475.52</v>
      </c>
      <c r="Z131" s="207">
        <f t="shared" si="48"/>
        <v>1658.8</v>
      </c>
      <c r="AA131" s="207">
        <f t="shared" si="48"/>
        <v>1865.2800000000002</v>
      </c>
      <c r="AB131" s="207">
        <f t="shared" si="48"/>
        <v>2111.2000000000003</v>
      </c>
      <c r="AC131" s="207">
        <f t="shared" si="48"/>
        <v>2357.12</v>
      </c>
      <c r="AD131" s="207">
        <f t="shared" si="48"/>
        <v>2651.76</v>
      </c>
      <c r="AE131" s="207">
        <f t="shared" si="48"/>
        <v>2876.8</v>
      </c>
      <c r="AF131" s="207">
        <f t="shared" si="48"/>
        <v>3151.7200000000003</v>
      </c>
      <c r="AG131" s="207">
        <f t="shared" si="48"/>
        <v>3410.3999999999996</v>
      </c>
      <c r="AH131" s="207">
        <f t="shared" si="48"/>
        <v>3694.6</v>
      </c>
      <c r="AI131" s="207">
        <f t="shared" si="48"/>
        <v>3978.8</v>
      </c>
      <c r="AJ131" s="207">
        <f t="shared" si="48"/>
        <v>4263</v>
      </c>
      <c r="AK131" s="207">
        <f t="shared" si="48"/>
        <v>4547.2</v>
      </c>
      <c r="AL131" s="207">
        <f t="shared" si="48"/>
        <v>4831.3999999999996</v>
      </c>
      <c r="AM131" s="207">
        <f t="shared" si="48"/>
        <v>5115.6000000000004</v>
      </c>
      <c r="AN131" s="207">
        <f t="shared" si="48"/>
        <v>5399.7999999999993</v>
      </c>
      <c r="AO131" s="207">
        <f t="shared" si="48"/>
        <v>5684</v>
      </c>
      <c r="AP131" s="189">
        <f>AP130+U201</f>
        <v>2.4500000000000002</v>
      </c>
    </row>
    <row r="132" spans="1:45" x14ac:dyDescent="0.15">
      <c r="A132" s="215" t="s">
        <v>135</v>
      </c>
      <c r="B132" s="212">
        <f t="shared" si="27"/>
        <v>1650</v>
      </c>
      <c r="C132" s="212">
        <f t="shared" si="29"/>
        <v>1719</v>
      </c>
      <c r="D132" s="212">
        <f t="shared" si="31"/>
        <v>1944</v>
      </c>
      <c r="E132" s="212">
        <f t="shared" si="33"/>
        <v>2145</v>
      </c>
      <c r="F132" s="212">
        <f t="shared" si="35"/>
        <v>2412</v>
      </c>
      <c r="G132" s="212">
        <f t="shared" si="5"/>
        <v>2730</v>
      </c>
      <c r="H132" s="212">
        <f t="shared" si="7"/>
        <v>3048</v>
      </c>
      <c r="I132" s="212">
        <f t="shared" si="9"/>
        <v>3429</v>
      </c>
      <c r="J132" s="212">
        <f t="shared" si="11"/>
        <v>3810</v>
      </c>
      <c r="K132" s="212">
        <f t="shared" si="13"/>
        <v>4191</v>
      </c>
      <c r="L132" s="212">
        <f t="shared" si="15"/>
        <v>4572</v>
      </c>
      <c r="M132" s="212">
        <f t="shared" si="17"/>
        <v>4953</v>
      </c>
      <c r="N132" s="212">
        <f t="shared" si="19"/>
        <v>5334</v>
      </c>
      <c r="O132" s="212">
        <f t="shared" si="21"/>
        <v>5715</v>
      </c>
      <c r="P132" s="212">
        <f t="shared" si="23"/>
        <v>6096</v>
      </c>
      <c r="Q132" s="212">
        <f t="shared" si="25"/>
        <v>6477</v>
      </c>
      <c r="R132" s="212">
        <f t="shared" si="25"/>
        <v>6858</v>
      </c>
      <c r="S132" s="212">
        <f t="shared" si="25"/>
        <v>7239</v>
      </c>
      <c r="T132" s="213">
        <f t="shared" si="25"/>
        <v>7620</v>
      </c>
      <c r="V132" s="203">
        <v>60</v>
      </c>
      <c r="W132" s="207">
        <f t="shared" ref="W132:AO132" si="49">W74*$V$132*W134</f>
        <v>660</v>
      </c>
      <c r="X132" s="207">
        <f t="shared" si="49"/>
        <v>687.6</v>
      </c>
      <c r="Y132" s="207">
        <f t="shared" si="49"/>
        <v>777.6</v>
      </c>
      <c r="Z132" s="207">
        <f t="shared" si="49"/>
        <v>858</v>
      </c>
      <c r="AA132" s="207">
        <f t="shared" si="49"/>
        <v>964.80000000000007</v>
      </c>
      <c r="AB132" s="207">
        <f t="shared" si="49"/>
        <v>1092</v>
      </c>
      <c r="AC132" s="207">
        <f t="shared" si="49"/>
        <v>1219.2</v>
      </c>
      <c r="AD132" s="207">
        <f t="shared" si="49"/>
        <v>1371.6</v>
      </c>
      <c r="AE132" s="207">
        <f t="shared" si="49"/>
        <v>1524</v>
      </c>
      <c r="AF132" s="207">
        <f t="shared" si="49"/>
        <v>1676.4</v>
      </c>
      <c r="AG132" s="207">
        <f t="shared" si="49"/>
        <v>1828.8</v>
      </c>
      <c r="AH132" s="207">
        <f t="shared" si="49"/>
        <v>1981.2</v>
      </c>
      <c r="AI132" s="207">
        <f t="shared" si="49"/>
        <v>2133.6</v>
      </c>
      <c r="AJ132" s="207">
        <f t="shared" si="49"/>
        <v>2286</v>
      </c>
      <c r="AK132" s="207">
        <f t="shared" si="49"/>
        <v>2438.4</v>
      </c>
      <c r="AL132" s="207">
        <f t="shared" si="49"/>
        <v>2590.8000000000002</v>
      </c>
      <c r="AM132" s="207">
        <f t="shared" si="49"/>
        <v>2743.2</v>
      </c>
      <c r="AN132" s="207">
        <f t="shared" si="49"/>
        <v>2895.6</v>
      </c>
      <c r="AO132" s="207">
        <f t="shared" si="49"/>
        <v>3048</v>
      </c>
      <c r="AP132" s="189">
        <v>1.27</v>
      </c>
    </row>
    <row r="133" spans="1:45" ht="13" thickBot="1" x14ac:dyDescent="0.2">
      <c r="A133" s="204">
        <v>1500</v>
      </c>
      <c r="B133" s="216">
        <f t="shared" si="27"/>
        <v>3240</v>
      </c>
      <c r="C133" s="216">
        <f t="shared" si="29"/>
        <v>3375</v>
      </c>
      <c r="D133" s="216">
        <f t="shared" si="31"/>
        <v>3816</v>
      </c>
      <c r="E133" s="216">
        <f t="shared" si="33"/>
        <v>4290</v>
      </c>
      <c r="F133" s="216">
        <f t="shared" si="35"/>
        <v>4824</v>
      </c>
      <c r="G133" s="216">
        <f t="shared" si="5"/>
        <v>5460</v>
      </c>
      <c r="H133" s="216">
        <f t="shared" si="7"/>
        <v>6096</v>
      </c>
      <c r="I133" s="216">
        <f t="shared" si="9"/>
        <v>6858</v>
      </c>
      <c r="J133" s="216">
        <f t="shared" si="11"/>
        <v>7440</v>
      </c>
      <c r="K133" s="216">
        <f t="shared" si="13"/>
        <v>8151</v>
      </c>
      <c r="L133" s="216">
        <f t="shared" si="15"/>
        <v>8820</v>
      </c>
      <c r="M133" s="216">
        <f t="shared" si="17"/>
        <v>9555</v>
      </c>
      <c r="N133" s="216">
        <f t="shared" si="19"/>
        <v>10290</v>
      </c>
      <c r="O133" s="216">
        <f t="shared" si="21"/>
        <v>11025</v>
      </c>
      <c r="P133" s="216">
        <f t="shared" si="23"/>
        <v>11760</v>
      </c>
      <c r="Q133" s="216">
        <f t="shared" si="25"/>
        <v>12495</v>
      </c>
      <c r="R133" s="216">
        <f t="shared" si="25"/>
        <v>13230</v>
      </c>
      <c r="S133" s="216">
        <f t="shared" si="25"/>
        <v>13965</v>
      </c>
      <c r="T133" s="217">
        <f t="shared" si="25"/>
        <v>14700</v>
      </c>
      <c r="V133" s="203">
        <v>1500</v>
      </c>
      <c r="W133" s="207">
        <f t="shared" ref="W133:AO133" si="50">W132+B203</f>
        <v>1296</v>
      </c>
      <c r="X133" s="207">
        <f t="shared" si="50"/>
        <v>1350</v>
      </c>
      <c r="Y133" s="207">
        <f t="shared" si="50"/>
        <v>1526.4</v>
      </c>
      <c r="Z133" s="207">
        <f t="shared" si="50"/>
        <v>1716</v>
      </c>
      <c r="AA133" s="207">
        <f t="shared" si="50"/>
        <v>1929.6000000000001</v>
      </c>
      <c r="AB133" s="207">
        <f t="shared" si="50"/>
        <v>2184</v>
      </c>
      <c r="AC133" s="207">
        <f t="shared" si="50"/>
        <v>2438.4</v>
      </c>
      <c r="AD133" s="207">
        <f t="shared" si="50"/>
        <v>2743.2</v>
      </c>
      <c r="AE133" s="207">
        <f t="shared" si="50"/>
        <v>2976</v>
      </c>
      <c r="AF133" s="207">
        <f t="shared" si="50"/>
        <v>3260.4</v>
      </c>
      <c r="AG133" s="207">
        <f t="shared" si="50"/>
        <v>3528</v>
      </c>
      <c r="AH133" s="207">
        <f t="shared" si="50"/>
        <v>3822</v>
      </c>
      <c r="AI133" s="207">
        <f t="shared" si="50"/>
        <v>4116</v>
      </c>
      <c r="AJ133" s="207">
        <f t="shared" si="50"/>
        <v>4410</v>
      </c>
      <c r="AK133" s="207">
        <f t="shared" si="50"/>
        <v>4704</v>
      </c>
      <c r="AL133" s="207">
        <f t="shared" si="50"/>
        <v>4998</v>
      </c>
      <c r="AM133" s="207">
        <f t="shared" si="50"/>
        <v>5292</v>
      </c>
      <c r="AN133" s="207">
        <f t="shared" si="50"/>
        <v>5586</v>
      </c>
      <c r="AO133" s="207">
        <f t="shared" si="50"/>
        <v>5880</v>
      </c>
      <c r="AP133" s="189">
        <f>AP132+U203</f>
        <v>2.4500000000000002</v>
      </c>
    </row>
    <row r="134" spans="1:45" x14ac:dyDescent="0.15">
      <c r="W134" s="227">
        <v>2.75</v>
      </c>
      <c r="X134" s="188">
        <v>1.91</v>
      </c>
      <c r="Y134" s="188">
        <v>1.62</v>
      </c>
      <c r="Z134" s="188">
        <v>1.43</v>
      </c>
      <c r="AA134" s="188">
        <v>1.34</v>
      </c>
      <c r="AB134" s="188">
        <v>1.3</v>
      </c>
      <c r="AC134" s="188">
        <v>1.27</v>
      </c>
      <c r="AD134" s="188">
        <v>1.27</v>
      </c>
      <c r="AE134" s="188">
        <v>1.27</v>
      </c>
      <c r="AF134" s="188">
        <v>1.27</v>
      </c>
      <c r="AG134" s="188">
        <v>1.27</v>
      </c>
      <c r="AH134" s="188">
        <v>1.27</v>
      </c>
      <c r="AI134" s="188">
        <v>1.27</v>
      </c>
      <c r="AJ134" s="188">
        <v>1.27</v>
      </c>
      <c r="AK134" s="188">
        <v>1.27</v>
      </c>
      <c r="AL134" s="188">
        <v>1.27</v>
      </c>
      <c r="AM134" s="188">
        <v>1.27</v>
      </c>
      <c r="AN134" s="188">
        <v>1.27</v>
      </c>
      <c r="AO134" s="188">
        <v>1.27</v>
      </c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29">
        <f>W134+B204</f>
        <v>5.4</v>
      </c>
      <c r="X135" s="230">
        <f t="shared" ref="X135:AO135" si="51">X134+C204</f>
        <v>3.75</v>
      </c>
      <c r="Y135" s="230">
        <f t="shared" si="51"/>
        <v>3.18</v>
      </c>
      <c r="Z135" s="230">
        <f t="shared" si="51"/>
        <v>2.86</v>
      </c>
      <c r="AA135" s="230">
        <f t="shared" si="51"/>
        <v>2.68</v>
      </c>
      <c r="AB135" s="230">
        <f t="shared" si="51"/>
        <v>2.6</v>
      </c>
      <c r="AC135" s="230">
        <f t="shared" si="51"/>
        <v>2.54</v>
      </c>
      <c r="AD135" s="230">
        <f t="shared" si="51"/>
        <v>2.54</v>
      </c>
      <c r="AE135" s="230">
        <f t="shared" si="51"/>
        <v>2.48</v>
      </c>
      <c r="AF135" s="230">
        <f t="shared" si="51"/>
        <v>2.4699999999999998</v>
      </c>
      <c r="AG135" s="230">
        <f t="shared" si="51"/>
        <v>2.4500000000000002</v>
      </c>
      <c r="AH135" s="230">
        <f t="shared" si="51"/>
        <v>2.4500000000000002</v>
      </c>
      <c r="AI135" s="230">
        <f t="shared" si="51"/>
        <v>2.4500000000000002</v>
      </c>
      <c r="AJ135" s="230">
        <f t="shared" si="51"/>
        <v>2.4500000000000002</v>
      </c>
      <c r="AK135" s="230">
        <f t="shared" si="51"/>
        <v>2.4500000000000002</v>
      </c>
      <c r="AL135" s="230">
        <f t="shared" si="51"/>
        <v>2.4500000000000002</v>
      </c>
      <c r="AM135" s="230">
        <f t="shared" si="51"/>
        <v>2.4500000000000002</v>
      </c>
      <c r="AN135" s="230">
        <f t="shared" si="51"/>
        <v>2.4500000000000002</v>
      </c>
      <c r="AO135" s="230">
        <f t="shared" si="51"/>
        <v>2.4500000000000002</v>
      </c>
      <c r="AS135" s="188" t="s">
        <v>164</v>
      </c>
    </row>
    <row r="136" spans="1:45" x14ac:dyDescent="0.15">
      <c r="W136" s="188">
        <v>2.27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  <c r="W137" s="188">
        <v>4.41</v>
      </c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  <row r="144" spans="1:45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52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52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52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52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52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52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52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53">B144*$A$192*B204</f>
        <v>530</v>
      </c>
      <c r="C193" s="207">
        <f t="shared" si="53"/>
        <v>552</v>
      </c>
      <c r="D193" s="207">
        <f t="shared" si="53"/>
        <v>624</v>
      </c>
      <c r="E193" s="207">
        <f t="shared" si="53"/>
        <v>715</v>
      </c>
      <c r="F193" s="207">
        <f t="shared" si="53"/>
        <v>804</v>
      </c>
      <c r="G193" s="207">
        <f t="shared" si="53"/>
        <v>910</v>
      </c>
      <c r="H193" s="207">
        <f t="shared" si="53"/>
        <v>1016</v>
      </c>
      <c r="I193" s="207">
        <f t="shared" si="53"/>
        <v>1143</v>
      </c>
      <c r="J193" s="207">
        <f t="shared" si="53"/>
        <v>1210</v>
      </c>
      <c r="K193" s="207">
        <f t="shared" si="53"/>
        <v>1320</v>
      </c>
      <c r="L193" s="207">
        <f t="shared" si="53"/>
        <v>1416</v>
      </c>
      <c r="M193" s="207">
        <f t="shared" si="53"/>
        <v>1534</v>
      </c>
      <c r="N193" s="207">
        <f t="shared" si="53"/>
        <v>1652</v>
      </c>
      <c r="O193" s="207">
        <f t="shared" si="53"/>
        <v>1770</v>
      </c>
      <c r="P193" s="207">
        <f t="shared" si="53"/>
        <v>1888</v>
      </c>
      <c r="Q193" s="207">
        <f t="shared" si="53"/>
        <v>2006</v>
      </c>
      <c r="R193" s="207">
        <f t="shared" si="53"/>
        <v>2124</v>
      </c>
      <c r="S193" s="207">
        <f t="shared" si="53"/>
        <v>2242</v>
      </c>
      <c r="T193" s="207">
        <f t="shared" si="53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54">B144*$A$194*B204</f>
        <v>551.19999999999993</v>
      </c>
      <c r="C195" s="207">
        <f t="shared" si="54"/>
        <v>574.08000000000004</v>
      </c>
      <c r="D195" s="207">
        <f t="shared" si="54"/>
        <v>648.96</v>
      </c>
      <c r="E195" s="207">
        <f t="shared" si="54"/>
        <v>743.6</v>
      </c>
      <c r="F195" s="207">
        <f t="shared" si="54"/>
        <v>836.16000000000008</v>
      </c>
      <c r="G195" s="207">
        <f t="shared" si="54"/>
        <v>946.4</v>
      </c>
      <c r="H195" s="207">
        <f t="shared" si="54"/>
        <v>1056.6400000000001</v>
      </c>
      <c r="I195" s="207">
        <f t="shared" si="54"/>
        <v>1188.72</v>
      </c>
      <c r="J195" s="207">
        <f t="shared" si="54"/>
        <v>1258.3999999999999</v>
      </c>
      <c r="K195" s="207">
        <f t="shared" si="54"/>
        <v>1372.8</v>
      </c>
      <c r="L195" s="207">
        <f t="shared" si="54"/>
        <v>1472.6399999999999</v>
      </c>
      <c r="M195" s="207">
        <f t="shared" si="54"/>
        <v>1595.36</v>
      </c>
      <c r="N195" s="207">
        <f t="shared" si="54"/>
        <v>1718.08</v>
      </c>
      <c r="O195" s="207">
        <f t="shared" si="54"/>
        <v>1840.8</v>
      </c>
      <c r="P195" s="207">
        <f t="shared" si="54"/>
        <v>1963.52</v>
      </c>
      <c r="Q195" s="207">
        <f t="shared" si="54"/>
        <v>2086.2399999999998</v>
      </c>
      <c r="R195" s="207">
        <f t="shared" si="54"/>
        <v>2208.96</v>
      </c>
      <c r="S195" s="207">
        <f t="shared" si="54"/>
        <v>2331.6799999999998</v>
      </c>
      <c r="T195" s="207">
        <f t="shared" si="54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55">B144*$A$196*B204</f>
        <v>572.4</v>
      </c>
      <c r="C197" s="207">
        <f t="shared" si="55"/>
        <v>596.16000000000008</v>
      </c>
      <c r="D197" s="207">
        <f t="shared" si="55"/>
        <v>673.92000000000007</v>
      </c>
      <c r="E197" s="207">
        <f t="shared" si="55"/>
        <v>772.19999999999993</v>
      </c>
      <c r="F197" s="207">
        <f t="shared" si="55"/>
        <v>868.32</v>
      </c>
      <c r="G197" s="207">
        <f t="shared" si="55"/>
        <v>982.80000000000007</v>
      </c>
      <c r="H197" s="207">
        <f t="shared" si="55"/>
        <v>1097.28</v>
      </c>
      <c r="I197" s="207">
        <f t="shared" si="55"/>
        <v>1234.44</v>
      </c>
      <c r="J197" s="207">
        <f t="shared" si="55"/>
        <v>1306.8</v>
      </c>
      <c r="K197" s="207">
        <f t="shared" si="55"/>
        <v>1425.6</v>
      </c>
      <c r="L197" s="207">
        <f t="shared" si="55"/>
        <v>1529.28</v>
      </c>
      <c r="M197" s="207">
        <f t="shared" si="55"/>
        <v>1656.7199999999998</v>
      </c>
      <c r="N197" s="207">
        <f t="shared" si="55"/>
        <v>1784.1599999999999</v>
      </c>
      <c r="O197" s="207">
        <f t="shared" si="55"/>
        <v>1911.6</v>
      </c>
      <c r="P197" s="207">
        <f t="shared" si="55"/>
        <v>2039.04</v>
      </c>
      <c r="Q197" s="207">
        <f t="shared" si="55"/>
        <v>2166.48</v>
      </c>
      <c r="R197" s="207">
        <f t="shared" si="55"/>
        <v>2293.92</v>
      </c>
      <c r="S197" s="207">
        <f t="shared" si="55"/>
        <v>2421.3599999999997</v>
      </c>
      <c r="T197" s="207">
        <f t="shared" si="55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56">B144*$A$198*B204</f>
        <v>593.6</v>
      </c>
      <c r="C199" s="207">
        <f t="shared" si="56"/>
        <v>618.24</v>
      </c>
      <c r="D199" s="207">
        <f t="shared" si="56"/>
        <v>698.88</v>
      </c>
      <c r="E199" s="207">
        <f t="shared" si="56"/>
        <v>800.8</v>
      </c>
      <c r="F199" s="207">
        <f t="shared" si="56"/>
        <v>900.48</v>
      </c>
      <c r="G199" s="207">
        <f t="shared" si="56"/>
        <v>1019.2</v>
      </c>
      <c r="H199" s="207">
        <f t="shared" si="56"/>
        <v>1137.92</v>
      </c>
      <c r="I199" s="207">
        <f t="shared" si="56"/>
        <v>1280.1600000000001</v>
      </c>
      <c r="J199" s="207">
        <f t="shared" si="56"/>
        <v>1355.2</v>
      </c>
      <c r="K199" s="207">
        <f t="shared" si="56"/>
        <v>1478.3999999999999</v>
      </c>
      <c r="L199" s="207">
        <f t="shared" si="56"/>
        <v>1585.9199999999998</v>
      </c>
      <c r="M199" s="207">
        <f t="shared" si="56"/>
        <v>1718.08</v>
      </c>
      <c r="N199" s="207">
        <f t="shared" si="56"/>
        <v>1850.24</v>
      </c>
      <c r="O199" s="207">
        <f t="shared" si="56"/>
        <v>1982.3999999999999</v>
      </c>
      <c r="P199" s="207">
        <f t="shared" si="56"/>
        <v>2114.56</v>
      </c>
      <c r="Q199" s="207">
        <f t="shared" si="56"/>
        <v>2246.7199999999998</v>
      </c>
      <c r="R199" s="207">
        <f t="shared" si="56"/>
        <v>2378.8799999999997</v>
      </c>
      <c r="S199" s="207">
        <f t="shared" si="56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57">B144*$A$200*B204</f>
        <v>614.79999999999995</v>
      </c>
      <c r="C201" s="207">
        <f t="shared" si="57"/>
        <v>640.32000000000005</v>
      </c>
      <c r="D201" s="207">
        <f t="shared" si="57"/>
        <v>723.84</v>
      </c>
      <c r="E201" s="207">
        <f t="shared" si="57"/>
        <v>829.4</v>
      </c>
      <c r="F201" s="207">
        <f t="shared" si="57"/>
        <v>932.6400000000001</v>
      </c>
      <c r="G201" s="207">
        <f t="shared" si="57"/>
        <v>1055.6000000000001</v>
      </c>
      <c r="H201" s="207">
        <f t="shared" si="57"/>
        <v>1178.56</v>
      </c>
      <c r="I201" s="207">
        <f t="shared" si="57"/>
        <v>1325.88</v>
      </c>
      <c r="J201" s="207">
        <f t="shared" si="57"/>
        <v>1403.6</v>
      </c>
      <c r="K201" s="207">
        <f t="shared" si="57"/>
        <v>1531.2</v>
      </c>
      <c r="L201" s="207">
        <f t="shared" si="57"/>
        <v>1642.56</v>
      </c>
      <c r="M201" s="207">
        <f t="shared" si="57"/>
        <v>1779.4399999999998</v>
      </c>
      <c r="N201" s="207">
        <f t="shared" si="57"/>
        <v>1916.32</v>
      </c>
      <c r="O201" s="207">
        <f t="shared" si="57"/>
        <v>2053.1999999999998</v>
      </c>
      <c r="P201" s="207">
        <f t="shared" si="57"/>
        <v>2190.08</v>
      </c>
      <c r="Q201" s="207">
        <f t="shared" si="57"/>
        <v>2326.96</v>
      </c>
      <c r="R201" s="207">
        <f t="shared" si="57"/>
        <v>2463.8399999999997</v>
      </c>
      <c r="S201" s="207">
        <f t="shared" si="57"/>
        <v>2600.7199999999998</v>
      </c>
      <c r="T201" s="207">
        <f t="shared" si="57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58">B144*$A$202*B204</f>
        <v>636</v>
      </c>
      <c r="C203" s="207">
        <f t="shared" si="58"/>
        <v>662.4</v>
      </c>
      <c r="D203" s="207">
        <f t="shared" si="58"/>
        <v>748.80000000000007</v>
      </c>
      <c r="E203" s="207">
        <f t="shared" si="58"/>
        <v>858</v>
      </c>
      <c r="F203" s="207">
        <f t="shared" si="58"/>
        <v>964.80000000000007</v>
      </c>
      <c r="G203" s="207">
        <f t="shared" si="58"/>
        <v>1092</v>
      </c>
      <c r="H203" s="207">
        <f t="shared" si="58"/>
        <v>1219.2</v>
      </c>
      <c r="I203" s="207">
        <f t="shared" si="58"/>
        <v>1371.6</v>
      </c>
      <c r="J203" s="207">
        <f t="shared" si="58"/>
        <v>1452</v>
      </c>
      <c r="K203" s="207">
        <f t="shared" si="58"/>
        <v>1584</v>
      </c>
      <c r="L203" s="207">
        <f t="shared" si="58"/>
        <v>1699.1999999999998</v>
      </c>
      <c r="M203" s="207">
        <f t="shared" si="58"/>
        <v>1840.8</v>
      </c>
      <c r="N203" s="207">
        <f t="shared" si="58"/>
        <v>1982.3999999999999</v>
      </c>
      <c r="O203" s="207">
        <f t="shared" si="58"/>
        <v>2124</v>
      </c>
      <c r="P203" s="207">
        <f t="shared" si="58"/>
        <v>2265.6</v>
      </c>
      <c r="Q203" s="207">
        <f t="shared" si="58"/>
        <v>2407.1999999999998</v>
      </c>
      <c r="R203" s="207">
        <f t="shared" si="58"/>
        <v>2548.7999999999997</v>
      </c>
      <c r="S203" s="207">
        <f t="shared" si="58"/>
        <v>2690.3999999999996</v>
      </c>
      <c r="T203" s="207">
        <f t="shared" si="58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A2444-A3C5-7646-B85F-8E569E9EA3A3}">
  <sheetPr>
    <tabColor theme="6" tint="0.79998168889431442"/>
  </sheetPr>
  <dimension ref="A1:AS205"/>
  <sheetViews>
    <sheetView showGridLines="0" zoomScaleNormal="100" workbookViewId="0">
      <selection activeCell="X23" sqref="X23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171</v>
      </c>
      <c r="H3" s="192"/>
      <c r="I3" s="192"/>
      <c r="J3" s="192"/>
      <c r="K3" s="192"/>
      <c r="L3" s="192"/>
      <c r="M3" s="192"/>
      <c r="N3" s="193"/>
      <c r="O3" s="257" t="s">
        <v>233</v>
      </c>
      <c r="P3" s="191" t="s">
        <v>172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174</v>
      </c>
      <c r="H4" s="192"/>
      <c r="I4" s="192"/>
      <c r="J4" s="192"/>
      <c r="K4" s="192"/>
      <c r="L4" s="192"/>
      <c r="M4" s="192"/>
      <c r="N4" s="193"/>
      <c r="O4" s="257" t="s">
        <v>233</v>
      </c>
      <c r="P4" s="191" t="s">
        <v>173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 t="s">
        <v>175</v>
      </c>
      <c r="H5" s="192"/>
      <c r="I5" s="192"/>
      <c r="J5" s="192"/>
      <c r="K5" s="192"/>
      <c r="L5" s="192"/>
      <c r="M5" s="192"/>
      <c r="O5" s="257" t="s">
        <v>233</v>
      </c>
      <c r="P5" s="191" t="s">
        <v>115</v>
      </c>
      <c r="Q5" s="191"/>
      <c r="R5" s="192"/>
      <c r="S5" s="192"/>
      <c r="T5" s="192"/>
    </row>
    <row r="6" spans="1:45" s="189" customFormat="1" x14ac:dyDescent="0.15">
      <c r="A6" s="187"/>
      <c r="B6" s="187"/>
      <c r="C6" s="188"/>
      <c r="D6" s="188"/>
      <c r="E6" s="188"/>
      <c r="F6" s="188"/>
      <c r="G6" s="191" t="s">
        <v>176</v>
      </c>
      <c r="H6" s="192"/>
      <c r="I6" s="192"/>
      <c r="J6" s="192"/>
      <c r="K6" s="192"/>
      <c r="L6" s="192"/>
      <c r="M6" s="192"/>
      <c r="O6" s="257" t="s">
        <v>233</v>
      </c>
      <c r="P6" s="191" t="s">
        <v>177</v>
      </c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44">
        <v>400</v>
      </c>
      <c r="C10" s="243"/>
      <c r="D10" s="248"/>
      <c r="E10" s="242"/>
      <c r="F10" s="243"/>
      <c r="G10" s="248"/>
      <c r="H10" s="242"/>
      <c r="I10" s="243"/>
      <c r="J10" s="248"/>
      <c r="K10" s="242"/>
      <c r="L10" s="243"/>
      <c r="M10" s="248"/>
      <c r="N10" s="242"/>
      <c r="O10" s="243"/>
      <c r="P10" s="248"/>
      <c r="Q10" s="242"/>
      <c r="R10" s="243"/>
      <c r="S10" s="244"/>
      <c r="T10" s="243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45">
        <v>800</v>
      </c>
      <c r="C11" s="239"/>
      <c r="D11" s="249"/>
      <c r="E11" s="237"/>
      <c r="F11" s="239"/>
      <c r="G11" s="249"/>
      <c r="H11" s="237"/>
      <c r="I11" s="239"/>
      <c r="J11" s="249"/>
      <c r="K11" s="237"/>
      <c r="L11" s="239"/>
      <c r="M11" s="249"/>
      <c r="N11" s="237"/>
      <c r="O11" s="239"/>
      <c r="P11" s="249"/>
      <c r="Q11" s="237"/>
      <c r="R11" s="239"/>
      <c r="S11" s="245"/>
      <c r="T11" s="239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46">
        <v>400</v>
      </c>
      <c r="C12" s="238">
        <v>400</v>
      </c>
      <c r="D12" s="250"/>
      <c r="E12" s="236"/>
      <c r="F12" s="238"/>
      <c r="G12" s="250"/>
      <c r="H12" s="236"/>
      <c r="I12" s="238"/>
      <c r="J12" s="250"/>
      <c r="K12" s="236"/>
      <c r="L12" s="238"/>
      <c r="M12" s="250"/>
      <c r="N12" s="236"/>
      <c r="O12" s="238"/>
      <c r="P12" s="250"/>
      <c r="Q12" s="236"/>
      <c r="R12" s="238"/>
      <c r="S12" s="246"/>
      <c r="T12" s="238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47">
        <v>800</v>
      </c>
      <c r="C13" s="241">
        <v>800</v>
      </c>
      <c r="D13" s="251"/>
      <c r="E13" s="240"/>
      <c r="F13" s="241"/>
      <c r="G13" s="251"/>
      <c r="H13" s="240"/>
      <c r="I13" s="241"/>
      <c r="J13" s="251"/>
      <c r="K13" s="240"/>
      <c r="L13" s="241"/>
      <c r="M13" s="251"/>
      <c r="N13" s="240"/>
      <c r="O13" s="241"/>
      <c r="P13" s="251"/>
      <c r="Q13" s="240"/>
      <c r="R13" s="241"/>
      <c r="S13" s="247"/>
      <c r="T13" s="241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52">
        <v>461</v>
      </c>
      <c r="C14" s="253">
        <v>461</v>
      </c>
      <c r="D14" s="254">
        <v>490</v>
      </c>
      <c r="E14" s="255"/>
      <c r="F14" s="253"/>
      <c r="G14" s="254"/>
      <c r="H14" s="255"/>
      <c r="I14" s="253"/>
      <c r="J14" s="254"/>
      <c r="K14" s="255"/>
      <c r="L14" s="253"/>
      <c r="M14" s="254"/>
      <c r="N14" s="255"/>
      <c r="O14" s="253"/>
      <c r="P14" s="254"/>
      <c r="Q14" s="255"/>
      <c r="R14" s="253"/>
      <c r="S14" s="252"/>
      <c r="T14" s="253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45">
        <v>916</v>
      </c>
      <c r="C15" s="239">
        <v>916</v>
      </c>
      <c r="D15" s="249">
        <v>977</v>
      </c>
      <c r="E15" s="237"/>
      <c r="F15" s="239"/>
      <c r="G15" s="249"/>
      <c r="H15" s="237"/>
      <c r="I15" s="239"/>
      <c r="J15" s="249"/>
      <c r="K15" s="237"/>
      <c r="L15" s="239"/>
      <c r="M15" s="249"/>
      <c r="N15" s="237"/>
      <c r="O15" s="239"/>
      <c r="P15" s="249"/>
      <c r="Q15" s="237"/>
      <c r="R15" s="239"/>
      <c r="S15" s="245"/>
      <c r="T15" s="239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46">
        <v>508</v>
      </c>
      <c r="C16" s="238">
        <v>508</v>
      </c>
      <c r="D16" s="250">
        <v>577</v>
      </c>
      <c r="E16" s="236">
        <v>597</v>
      </c>
      <c r="F16" s="238"/>
      <c r="G16" s="250"/>
      <c r="H16" s="236"/>
      <c r="I16" s="238"/>
      <c r="J16" s="250"/>
      <c r="K16" s="236"/>
      <c r="L16" s="238"/>
      <c r="M16" s="250"/>
      <c r="N16" s="236"/>
      <c r="O16" s="238"/>
      <c r="P16" s="250"/>
      <c r="Q16" s="236"/>
      <c r="R16" s="238"/>
      <c r="S16" s="246"/>
      <c r="T16" s="238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45">
        <v>1015</v>
      </c>
      <c r="C17" s="239">
        <v>1015</v>
      </c>
      <c r="D17" s="249">
        <v>1111</v>
      </c>
      <c r="E17" s="237">
        <v>1169</v>
      </c>
      <c r="F17" s="239"/>
      <c r="G17" s="249"/>
      <c r="H17" s="237"/>
      <c r="I17" s="239"/>
      <c r="J17" s="249"/>
      <c r="K17" s="237"/>
      <c r="L17" s="239"/>
      <c r="M17" s="249"/>
      <c r="N17" s="237"/>
      <c r="O17" s="239"/>
      <c r="P17" s="249"/>
      <c r="Q17" s="237"/>
      <c r="R17" s="239"/>
      <c r="S17" s="245"/>
      <c r="T17" s="239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46">
        <v>563</v>
      </c>
      <c r="C18" s="238">
        <v>563</v>
      </c>
      <c r="D18" s="250">
        <v>635</v>
      </c>
      <c r="E18" s="236">
        <v>676</v>
      </c>
      <c r="F18" s="238">
        <v>725</v>
      </c>
      <c r="G18" s="250"/>
      <c r="H18" s="236"/>
      <c r="I18" s="238"/>
      <c r="J18" s="250"/>
      <c r="K18" s="236"/>
      <c r="L18" s="238"/>
      <c r="M18" s="250"/>
      <c r="N18" s="236"/>
      <c r="O18" s="238"/>
      <c r="P18" s="250"/>
      <c r="Q18" s="236"/>
      <c r="R18" s="238"/>
      <c r="S18" s="246"/>
      <c r="T18" s="238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47">
        <v>1114</v>
      </c>
      <c r="C19" s="241">
        <v>1114</v>
      </c>
      <c r="D19" s="251">
        <v>1250</v>
      </c>
      <c r="E19" s="240">
        <v>1317</v>
      </c>
      <c r="F19" s="241">
        <v>1418</v>
      </c>
      <c r="G19" s="251"/>
      <c r="H19" s="240"/>
      <c r="I19" s="241"/>
      <c r="J19" s="251"/>
      <c r="K19" s="240"/>
      <c r="L19" s="241"/>
      <c r="M19" s="251"/>
      <c r="N19" s="240"/>
      <c r="O19" s="241"/>
      <c r="P19" s="251"/>
      <c r="Q19" s="240"/>
      <c r="R19" s="241"/>
      <c r="S19" s="247"/>
      <c r="T19" s="241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52">
        <v>632</v>
      </c>
      <c r="C20" s="253">
        <v>632</v>
      </c>
      <c r="D20" s="254">
        <v>713</v>
      </c>
      <c r="E20" s="255">
        <v>757</v>
      </c>
      <c r="F20" s="253">
        <v>812</v>
      </c>
      <c r="G20" s="254">
        <v>931</v>
      </c>
      <c r="H20" s="255"/>
      <c r="I20" s="253"/>
      <c r="J20" s="254"/>
      <c r="K20" s="255"/>
      <c r="L20" s="253"/>
      <c r="M20" s="254"/>
      <c r="N20" s="255"/>
      <c r="O20" s="253"/>
      <c r="P20" s="254"/>
      <c r="Q20" s="255"/>
      <c r="R20" s="253"/>
      <c r="S20" s="252"/>
      <c r="T20" s="253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45">
        <v>1235</v>
      </c>
      <c r="C21" s="239">
        <v>1235</v>
      </c>
      <c r="D21" s="249">
        <v>1398</v>
      </c>
      <c r="E21" s="237">
        <v>1482</v>
      </c>
      <c r="F21" s="239">
        <v>1598</v>
      </c>
      <c r="G21" s="249">
        <v>1769</v>
      </c>
      <c r="H21" s="237"/>
      <c r="I21" s="239"/>
      <c r="J21" s="249"/>
      <c r="K21" s="237"/>
      <c r="L21" s="239"/>
      <c r="M21" s="249"/>
      <c r="N21" s="237"/>
      <c r="O21" s="239"/>
      <c r="P21" s="249"/>
      <c r="Q21" s="237"/>
      <c r="R21" s="239"/>
      <c r="S21" s="245"/>
      <c r="T21" s="239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46">
        <v>696</v>
      </c>
      <c r="C22" s="238">
        <v>696</v>
      </c>
      <c r="D22" s="250">
        <v>751</v>
      </c>
      <c r="E22" s="236">
        <v>835</v>
      </c>
      <c r="F22" s="238">
        <v>896</v>
      </c>
      <c r="G22" s="250">
        <v>1027</v>
      </c>
      <c r="H22" s="236">
        <v>1169</v>
      </c>
      <c r="I22" s="238"/>
      <c r="J22" s="250"/>
      <c r="K22" s="236"/>
      <c r="L22" s="238"/>
      <c r="M22" s="250"/>
      <c r="N22" s="236"/>
      <c r="O22" s="238"/>
      <c r="P22" s="250"/>
      <c r="Q22" s="236"/>
      <c r="R22" s="238"/>
      <c r="S22" s="246"/>
      <c r="T22" s="238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45">
        <v>1360</v>
      </c>
      <c r="C23" s="239">
        <v>1360</v>
      </c>
      <c r="D23" s="249">
        <v>1485</v>
      </c>
      <c r="E23" s="237">
        <v>1647</v>
      </c>
      <c r="F23" s="239">
        <v>1775</v>
      </c>
      <c r="G23" s="249">
        <v>1946</v>
      </c>
      <c r="H23" s="237">
        <v>2224</v>
      </c>
      <c r="I23" s="239"/>
      <c r="J23" s="249"/>
      <c r="K23" s="237"/>
      <c r="L23" s="239"/>
      <c r="M23" s="249"/>
      <c r="N23" s="237"/>
      <c r="O23" s="239"/>
      <c r="P23" s="249"/>
      <c r="Q23" s="237"/>
      <c r="R23" s="239"/>
      <c r="S23" s="245"/>
      <c r="T23" s="239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46">
        <v>760</v>
      </c>
      <c r="C24" s="238">
        <v>760</v>
      </c>
      <c r="D24" s="250">
        <v>824</v>
      </c>
      <c r="E24" s="236">
        <v>916</v>
      </c>
      <c r="F24" s="238">
        <v>989</v>
      </c>
      <c r="G24" s="250">
        <v>1128</v>
      </c>
      <c r="H24" s="236">
        <v>1279</v>
      </c>
      <c r="I24" s="238">
        <v>1447</v>
      </c>
      <c r="J24" s="250"/>
      <c r="K24" s="236"/>
      <c r="L24" s="238"/>
      <c r="M24" s="250"/>
      <c r="N24" s="236"/>
      <c r="O24" s="238"/>
      <c r="P24" s="250"/>
      <c r="Q24" s="236"/>
      <c r="R24" s="238"/>
      <c r="S24" s="246"/>
      <c r="T24" s="238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47">
        <v>1482</v>
      </c>
      <c r="C25" s="241">
        <v>1482</v>
      </c>
      <c r="D25" s="251">
        <v>1618</v>
      </c>
      <c r="E25" s="240">
        <v>1775</v>
      </c>
      <c r="F25" s="241">
        <v>1960</v>
      </c>
      <c r="G25" s="251">
        <v>2132</v>
      </c>
      <c r="H25" s="240">
        <v>2453</v>
      </c>
      <c r="I25" s="241">
        <v>2752</v>
      </c>
      <c r="J25" s="251"/>
      <c r="K25" s="240"/>
      <c r="L25" s="241"/>
      <c r="M25" s="251"/>
      <c r="N25" s="240"/>
      <c r="O25" s="241"/>
      <c r="P25" s="251"/>
      <c r="Q25" s="240"/>
      <c r="R25" s="241"/>
      <c r="S25" s="247"/>
      <c r="T25" s="241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52">
        <v>829</v>
      </c>
      <c r="C26" s="253">
        <v>829</v>
      </c>
      <c r="D26" s="254">
        <v>893</v>
      </c>
      <c r="E26" s="255">
        <v>995</v>
      </c>
      <c r="F26" s="253">
        <v>1050</v>
      </c>
      <c r="G26" s="254">
        <v>1230</v>
      </c>
      <c r="H26" s="255">
        <v>1389</v>
      </c>
      <c r="I26" s="253">
        <v>1566</v>
      </c>
      <c r="J26" s="254">
        <v>1801</v>
      </c>
      <c r="K26" s="255"/>
      <c r="L26" s="253"/>
      <c r="M26" s="254"/>
      <c r="N26" s="255"/>
      <c r="O26" s="253"/>
      <c r="P26" s="254"/>
      <c r="Q26" s="255"/>
      <c r="R26" s="253"/>
      <c r="S26" s="252"/>
      <c r="T26" s="253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45">
        <v>1589</v>
      </c>
      <c r="C27" s="239">
        <v>1589</v>
      </c>
      <c r="D27" s="249">
        <v>1766</v>
      </c>
      <c r="E27" s="237">
        <v>1914</v>
      </c>
      <c r="F27" s="239">
        <v>2111</v>
      </c>
      <c r="G27" s="249">
        <v>2335</v>
      </c>
      <c r="H27" s="237">
        <v>2680</v>
      </c>
      <c r="I27" s="239">
        <v>2993</v>
      </c>
      <c r="J27" s="249">
        <v>3387</v>
      </c>
      <c r="K27" s="237"/>
      <c r="L27" s="239"/>
      <c r="M27" s="249"/>
      <c r="N27" s="237"/>
      <c r="O27" s="239"/>
      <c r="P27" s="249"/>
      <c r="Q27" s="237"/>
      <c r="R27" s="239"/>
      <c r="S27" s="245"/>
      <c r="T27" s="239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46">
        <v>853</v>
      </c>
      <c r="C28" s="238">
        <v>853</v>
      </c>
      <c r="D28" s="250">
        <v>1006</v>
      </c>
      <c r="E28" s="236">
        <v>1047</v>
      </c>
      <c r="F28" s="238">
        <v>1134</v>
      </c>
      <c r="G28" s="250">
        <v>1296</v>
      </c>
      <c r="H28" s="236">
        <v>1473</v>
      </c>
      <c r="I28" s="238">
        <v>1665</v>
      </c>
      <c r="J28" s="250">
        <v>1955</v>
      </c>
      <c r="K28" s="236">
        <v>2117</v>
      </c>
      <c r="L28" s="238"/>
      <c r="M28" s="250"/>
      <c r="N28" s="236"/>
      <c r="O28" s="238"/>
      <c r="P28" s="250"/>
      <c r="Q28" s="236"/>
      <c r="R28" s="238"/>
      <c r="S28" s="246"/>
      <c r="T28" s="238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45">
        <v>1682</v>
      </c>
      <c r="C29" s="239">
        <v>1682</v>
      </c>
      <c r="D29" s="249">
        <v>1926</v>
      </c>
      <c r="E29" s="237">
        <v>2050</v>
      </c>
      <c r="F29" s="239">
        <v>2294</v>
      </c>
      <c r="G29" s="249">
        <v>2526</v>
      </c>
      <c r="H29" s="237">
        <v>2883</v>
      </c>
      <c r="I29" s="239">
        <v>3228</v>
      </c>
      <c r="J29" s="249">
        <v>3686</v>
      </c>
      <c r="K29" s="237">
        <v>4046</v>
      </c>
      <c r="L29" s="239"/>
      <c r="M29" s="249"/>
      <c r="N29" s="237"/>
      <c r="O29" s="239"/>
      <c r="P29" s="249"/>
      <c r="Q29" s="237"/>
      <c r="R29" s="239"/>
      <c r="S29" s="245"/>
      <c r="T29" s="239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46">
        <v>914</v>
      </c>
      <c r="C30" s="238">
        <v>914</v>
      </c>
      <c r="D30" s="250">
        <v>1021</v>
      </c>
      <c r="E30" s="236">
        <v>1117</v>
      </c>
      <c r="F30" s="238">
        <v>1212</v>
      </c>
      <c r="G30" s="250">
        <v>1389</v>
      </c>
      <c r="H30" s="236">
        <v>1575</v>
      </c>
      <c r="I30" s="238">
        <v>1784</v>
      </c>
      <c r="J30" s="250">
        <v>2004</v>
      </c>
      <c r="K30" s="236">
        <v>2207</v>
      </c>
      <c r="L30" s="238">
        <v>2358</v>
      </c>
      <c r="M30" s="250"/>
      <c r="N30" s="236"/>
      <c r="O30" s="238"/>
      <c r="P30" s="250"/>
      <c r="Q30" s="236"/>
      <c r="R30" s="238"/>
      <c r="S30" s="246"/>
      <c r="T30" s="238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47">
        <v>1792</v>
      </c>
      <c r="C31" s="241">
        <v>1792</v>
      </c>
      <c r="D31" s="251">
        <v>2001</v>
      </c>
      <c r="E31" s="240">
        <v>2198</v>
      </c>
      <c r="F31" s="241">
        <v>2436</v>
      </c>
      <c r="G31" s="251">
        <v>2720</v>
      </c>
      <c r="H31" s="240">
        <v>3060</v>
      </c>
      <c r="I31" s="241">
        <v>3431</v>
      </c>
      <c r="J31" s="251">
        <v>3819</v>
      </c>
      <c r="K31" s="240">
        <v>4231</v>
      </c>
      <c r="L31" s="241">
        <v>4585</v>
      </c>
      <c r="M31" s="251"/>
      <c r="N31" s="240"/>
      <c r="O31" s="241"/>
      <c r="P31" s="251"/>
      <c r="Q31" s="240"/>
      <c r="R31" s="241"/>
      <c r="S31" s="247"/>
      <c r="T31" s="241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52">
        <v>972</v>
      </c>
      <c r="C32" s="253">
        <v>972</v>
      </c>
      <c r="D32" s="254">
        <v>1076</v>
      </c>
      <c r="E32" s="255">
        <v>1189</v>
      </c>
      <c r="F32" s="253">
        <v>1299</v>
      </c>
      <c r="G32" s="254">
        <v>1482</v>
      </c>
      <c r="H32" s="255">
        <v>1679</v>
      </c>
      <c r="I32" s="253">
        <v>1902</v>
      </c>
      <c r="J32" s="254">
        <v>2137</v>
      </c>
      <c r="K32" s="255">
        <v>2326</v>
      </c>
      <c r="L32" s="253">
        <v>2506</v>
      </c>
      <c r="M32" s="254">
        <v>2705</v>
      </c>
      <c r="N32" s="255"/>
      <c r="O32" s="253"/>
      <c r="P32" s="254"/>
      <c r="Q32" s="255"/>
      <c r="R32" s="253"/>
      <c r="S32" s="252"/>
      <c r="T32" s="253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45">
        <v>1900</v>
      </c>
      <c r="C33" s="239">
        <v>1900</v>
      </c>
      <c r="D33" s="249">
        <v>2132</v>
      </c>
      <c r="E33" s="237">
        <v>2358</v>
      </c>
      <c r="F33" s="239">
        <v>2596</v>
      </c>
      <c r="G33" s="249">
        <v>2917</v>
      </c>
      <c r="H33" s="237">
        <v>3242</v>
      </c>
      <c r="I33" s="239">
        <v>3631</v>
      </c>
      <c r="J33" s="249">
        <v>4046</v>
      </c>
      <c r="K33" s="237">
        <v>4443</v>
      </c>
      <c r="L33" s="239">
        <v>4895</v>
      </c>
      <c r="M33" s="249">
        <v>5293</v>
      </c>
      <c r="N33" s="237"/>
      <c r="O33" s="239"/>
      <c r="P33" s="249"/>
      <c r="Q33" s="237"/>
      <c r="R33" s="239"/>
      <c r="S33" s="245"/>
      <c r="T33" s="239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46">
        <v>1030</v>
      </c>
      <c r="C34" s="238">
        <v>1030</v>
      </c>
      <c r="D34" s="250">
        <v>1140</v>
      </c>
      <c r="E34" s="236">
        <v>1264</v>
      </c>
      <c r="F34" s="238">
        <v>1378</v>
      </c>
      <c r="G34" s="250">
        <v>1572</v>
      </c>
      <c r="H34" s="236">
        <v>1784</v>
      </c>
      <c r="I34" s="238">
        <v>2018</v>
      </c>
      <c r="J34" s="250">
        <v>2268</v>
      </c>
      <c r="K34" s="236">
        <v>2427</v>
      </c>
      <c r="L34" s="238">
        <v>2654</v>
      </c>
      <c r="M34" s="250">
        <v>2871</v>
      </c>
      <c r="N34" s="236">
        <v>3092</v>
      </c>
      <c r="O34" s="238"/>
      <c r="P34" s="250"/>
      <c r="Q34" s="236"/>
      <c r="R34" s="238"/>
      <c r="S34" s="246"/>
      <c r="T34" s="238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45">
        <v>2004</v>
      </c>
      <c r="C35" s="239">
        <v>2004</v>
      </c>
      <c r="D35" s="249">
        <v>2245</v>
      </c>
      <c r="E35" s="237">
        <v>2520</v>
      </c>
      <c r="F35" s="239">
        <v>2770</v>
      </c>
      <c r="G35" s="249">
        <v>3112</v>
      </c>
      <c r="H35" s="237">
        <v>3506</v>
      </c>
      <c r="I35" s="239">
        <v>3924</v>
      </c>
      <c r="J35" s="249">
        <v>4367</v>
      </c>
      <c r="K35" s="237">
        <v>4646</v>
      </c>
      <c r="L35" s="239">
        <v>5211</v>
      </c>
      <c r="M35" s="249">
        <v>5637</v>
      </c>
      <c r="N35" s="237">
        <v>6071</v>
      </c>
      <c r="O35" s="239"/>
      <c r="P35" s="249"/>
      <c r="Q35" s="237"/>
      <c r="R35" s="239"/>
      <c r="S35" s="245"/>
      <c r="T35" s="239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46">
        <v>1093</v>
      </c>
      <c r="C36" s="238">
        <v>1093</v>
      </c>
      <c r="D36" s="250">
        <v>1206</v>
      </c>
      <c r="E36" s="236">
        <v>1340</v>
      </c>
      <c r="F36" s="238">
        <v>1459</v>
      </c>
      <c r="G36" s="250">
        <v>1665</v>
      </c>
      <c r="H36" s="236">
        <v>1888</v>
      </c>
      <c r="I36" s="238">
        <v>2140</v>
      </c>
      <c r="J36" s="250">
        <v>2401</v>
      </c>
      <c r="K36" s="236">
        <v>2561</v>
      </c>
      <c r="L36" s="238">
        <v>2804</v>
      </c>
      <c r="M36" s="250">
        <v>3031</v>
      </c>
      <c r="N36" s="236">
        <v>3264</v>
      </c>
      <c r="O36" s="238">
        <v>3497</v>
      </c>
      <c r="P36" s="250"/>
      <c r="Q36" s="236"/>
      <c r="R36" s="238"/>
      <c r="S36" s="246"/>
      <c r="T36" s="238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47">
        <v>2137</v>
      </c>
      <c r="C37" s="241">
        <v>2137</v>
      </c>
      <c r="D37" s="251">
        <v>2390</v>
      </c>
      <c r="E37" s="240">
        <v>2683</v>
      </c>
      <c r="F37" s="241">
        <v>2946</v>
      </c>
      <c r="G37" s="251">
        <v>3312</v>
      </c>
      <c r="H37" s="240">
        <v>3727</v>
      </c>
      <c r="I37" s="241">
        <v>4179</v>
      </c>
      <c r="J37" s="251">
        <v>4643</v>
      </c>
      <c r="K37" s="240">
        <v>4924</v>
      </c>
      <c r="L37" s="241">
        <v>5530</v>
      </c>
      <c r="M37" s="251">
        <v>5994</v>
      </c>
      <c r="N37" s="240">
        <v>6455</v>
      </c>
      <c r="O37" s="241">
        <v>6917</v>
      </c>
      <c r="P37" s="251"/>
      <c r="Q37" s="240"/>
      <c r="R37" s="241"/>
      <c r="S37" s="247"/>
      <c r="T37" s="241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52">
        <v>1154</v>
      </c>
      <c r="C38" s="253">
        <v>1154</v>
      </c>
      <c r="D38" s="254">
        <v>1276</v>
      </c>
      <c r="E38" s="255">
        <v>1412</v>
      </c>
      <c r="F38" s="253">
        <v>1534</v>
      </c>
      <c r="G38" s="254">
        <v>1755</v>
      </c>
      <c r="H38" s="255">
        <v>1992</v>
      </c>
      <c r="I38" s="253">
        <v>2256</v>
      </c>
      <c r="J38" s="254">
        <v>2532</v>
      </c>
      <c r="K38" s="255">
        <v>2706</v>
      </c>
      <c r="L38" s="253">
        <v>2952</v>
      </c>
      <c r="M38" s="254">
        <v>3209</v>
      </c>
      <c r="N38" s="255">
        <v>3456</v>
      </c>
      <c r="O38" s="253">
        <v>3703</v>
      </c>
      <c r="P38" s="254">
        <v>3950</v>
      </c>
      <c r="Q38" s="255"/>
      <c r="R38" s="253"/>
      <c r="S38" s="252"/>
      <c r="T38" s="253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45">
        <v>2245</v>
      </c>
      <c r="C39" s="239">
        <v>2245</v>
      </c>
      <c r="D39" s="249">
        <v>2511</v>
      </c>
      <c r="E39" s="237">
        <v>2816</v>
      </c>
      <c r="F39" s="239">
        <v>3080</v>
      </c>
      <c r="G39" s="249">
        <v>3512</v>
      </c>
      <c r="H39" s="237">
        <v>3909</v>
      </c>
      <c r="I39" s="239">
        <v>4376</v>
      </c>
      <c r="J39" s="249">
        <v>4866</v>
      </c>
      <c r="K39" s="237">
        <v>5223</v>
      </c>
      <c r="L39" s="239">
        <v>5780</v>
      </c>
      <c r="M39" s="249">
        <v>6273</v>
      </c>
      <c r="N39" s="237">
        <v>6756</v>
      </c>
      <c r="O39" s="239">
        <v>7238</v>
      </c>
      <c r="P39" s="249">
        <v>7721</v>
      </c>
      <c r="Q39" s="237"/>
      <c r="R39" s="239"/>
      <c r="S39" s="245"/>
      <c r="T39" s="239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46">
        <v>1218</v>
      </c>
      <c r="C40" s="238">
        <v>1218</v>
      </c>
      <c r="D40" s="250">
        <v>1328</v>
      </c>
      <c r="E40" s="236">
        <v>1488</v>
      </c>
      <c r="F40" s="238">
        <v>1618</v>
      </c>
      <c r="G40" s="250">
        <v>1850</v>
      </c>
      <c r="H40" s="236">
        <v>2103</v>
      </c>
      <c r="I40" s="238">
        <v>2375</v>
      </c>
      <c r="J40" s="250">
        <v>2665</v>
      </c>
      <c r="K40" s="236">
        <v>2842</v>
      </c>
      <c r="L40" s="238">
        <v>3097</v>
      </c>
      <c r="M40" s="250">
        <v>3358</v>
      </c>
      <c r="N40" s="236">
        <v>3617</v>
      </c>
      <c r="O40" s="238">
        <v>3875</v>
      </c>
      <c r="P40" s="250">
        <v>4133</v>
      </c>
      <c r="Q40" s="236">
        <v>4392</v>
      </c>
      <c r="R40" s="238"/>
      <c r="S40" s="246"/>
      <c r="T40" s="238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45">
        <v>2346</v>
      </c>
      <c r="C41" s="239">
        <v>2346</v>
      </c>
      <c r="D41" s="249">
        <v>2630</v>
      </c>
      <c r="E41" s="237">
        <v>2970</v>
      </c>
      <c r="F41" s="239">
        <v>3260</v>
      </c>
      <c r="G41" s="249">
        <v>3709</v>
      </c>
      <c r="H41" s="237">
        <v>4135</v>
      </c>
      <c r="I41" s="239">
        <v>4675</v>
      </c>
      <c r="J41" s="249">
        <v>5191</v>
      </c>
      <c r="K41" s="237">
        <v>5501</v>
      </c>
      <c r="L41" s="239">
        <v>6018</v>
      </c>
      <c r="M41" s="249">
        <v>6512</v>
      </c>
      <c r="N41" s="237">
        <v>7012</v>
      </c>
      <c r="O41" s="239">
        <v>7513</v>
      </c>
      <c r="P41" s="249">
        <v>8014</v>
      </c>
      <c r="Q41" s="237">
        <v>8515</v>
      </c>
      <c r="R41" s="239"/>
      <c r="S41" s="245"/>
      <c r="T41" s="239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46">
        <v>1276</v>
      </c>
      <c r="C42" s="238">
        <v>1276</v>
      </c>
      <c r="D42" s="250">
        <v>1395</v>
      </c>
      <c r="E42" s="236">
        <v>1560</v>
      </c>
      <c r="F42" s="238">
        <v>1723</v>
      </c>
      <c r="G42" s="250">
        <v>1943</v>
      </c>
      <c r="H42" s="236">
        <v>2204</v>
      </c>
      <c r="I42" s="238">
        <v>2491</v>
      </c>
      <c r="J42" s="250">
        <v>2793</v>
      </c>
      <c r="K42" s="236">
        <v>2975</v>
      </c>
      <c r="L42" s="238">
        <v>3283</v>
      </c>
      <c r="M42" s="250">
        <v>3556</v>
      </c>
      <c r="N42" s="236">
        <v>3829</v>
      </c>
      <c r="O42" s="238">
        <v>4103</v>
      </c>
      <c r="P42" s="250">
        <v>4376</v>
      </c>
      <c r="Q42" s="236">
        <v>4650</v>
      </c>
      <c r="R42" s="238">
        <v>4924</v>
      </c>
      <c r="S42" s="246"/>
      <c r="T42" s="238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47">
        <v>2468</v>
      </c>
      <c r="C43" s="241">
        <v>2468</v>
      </c>
      <c r="D43" s="251">
        <v>2772</v>
      </c>
      <c r="E43" s="240">
        <v>3126</v>
      </c>
      <c r="F43" s="241">
        <v>3460</v>
      </c>
      <c r="G43" s="251">
        <v>3909</v>
      </c>
      <c r="H43" s="240">
        <v>4399</v>
      </c>
      <c r="I43" s="241">
        <v>4916</v>
      </c>
      <c r="J43" s="251">
        <v>5345</v>
      </c>
      <c r="K43" s="240">
        <v>5780</v>
      </c>
      <c r="L43" s="241">
        <v>6360</v>
      </c>
      <c r="M43" s="251">
        <v>6895</v>
      </c>
      <c r="N43" s="240">
        <v>7425</v>
      </c>
      <c r="O43" s="241">
        <v>7955</v>
      </c>
      <c r="P43" s="251">
        <v>8486</v>
      </c>
      <c r="Q43" s="240">
        <v>9016</v>
      </c>
      <c r="R43" s="241">
        <v>9546</v>
      </c>
      <c r="S43" s="247"/>
      <c r="T43" s="241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52">
        <v>1334</v>
      </c>
      <c r="C44" s="253">
        <v>1334</v>
      </c>
      <c r="D44" s="254">
        <v>1459</v>
      </c>
      <c r="E44" s="255">
        <v>1630</v>
      </c>
      <c r="F44" s="253">
        <v>1801</v>
      </c>
      <c r="G44" s="254">
        <v>2033</v>
      </c>
      <c r="H44" s="255">
        <v>2308</v>
      </c>
      <c r="I44" s="253">
        <v>2601</v>
      </c>
      <c r="J44" s="254">
        <v>2912</v>
      </c>
      <c r="K44" s="255">
        <v>3109</v>
      </c>
      <c r="L44" s="253">
        <v>3439</v>
      </c>
      <c r="M44" s="254">
        <v>3725</v>
      </c>
      <c r="N44" s="255">
        <v>4011</v>
      </c>
      <c r="O44" s="253">
        <v>4298</v>
      </c>
      <c r="P44" s="254">
        <v>4584</v>
      </c>
      <c r="Q44" s="255">
        <v>4871</v>
      </c>
      <c r="R44" s="253">
        <v>5157</v>
      </c>
      <c r="S44" s="252">
        <v>5444</v>
      </c>
      <c r="T44" s="253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45">
        <v>2587</v>
      </c>
      <c r="C45" s="239">
        <v>2587</v>
      </c>
      <c r="D45" s="249">
        <v>2909</v>
      </c>
      <c r="E45" s="237">
        <v>3274</v>
      </c>
      <c r="F45" s="239">
        <v>3631</v>
      </c>
      <c r="G45" s="249">
        <v>4101</v>
      </c>
      <c r="H45" s="237">
        <v>4623</v>
      </c>
      <c r="I45" s="239">
        <v>5150</v>
      </c>
      <c r="J45" s="249">
        <v>5600</v>
      </c>
      <c r="K45" s="237">
        <v>6055</v>
      </c>
      <c r="L45" s="239">
        <v>6685</v>
      </c>
      <c r="M45" s="249">
        <v>7249</v>
      </c>
      <c r="N45" s="237">
        <v>7807</v>
      </c>
      <c r="O45" s="239">
        <v>8364</v>
      </c>
      <c r="P45" s="249">
        <v>8922</v>
      </c>
      <c r="Q45" s="237">
        <v>9479</v>
      </c>
      <c r="R45" s="239">
        <v>10037</v>
      </c>
      <c r="S45" s="245">
        <v>10595</v>
      </c>
      <c r="T45" s="239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46">
        <v>1366</v>
      </c>
      <c r="C46" s="238">
        <v>1366</v>
      </c>
      <c r="D46" s="250">
        <v>1537</v>
      </c>
      <c r="E46" s="236">
        <v>1694</v>
      </c>
      <c r="F46" s="238">
        <v>1914</v>
      </c>
      <c r="G46" s="250">
        <v>2143</v>
      </c>
      <c r="H46" s="236">
        <v>2424</v>
      </c>
      <c r="I46" s="238">
        <v>2685</v>
      </c>
      <c r="J46" s="250">
        <v>2987</v>
      </c>
      <c r="K46" s="236">
        <v>3274</v>
      </c>
      <c r="L46" s="238">
        <v>3619</v>
      </c>
      <c r="M46" s="250">
        <v>3921</v>
      </c>
      <c r="N46" s="236">
        <v>4222</v>
      </c>
      <c r="O46" s="238">
        <v>4524</v>
      </c>
      <c r="P46" s="250">
        <v>4826</v>
      </c>
      <c r="Q46" s="236">
        <v>5127</v>
      </c>
      <c r="R46" s="238">
        <v>5429</v>
      </c>
      <c r="S46" s="246">
        <v>5730</v>
      </c>
      <c r="T46" s="238">
        <v>6032</v>
      </c>
      <c r="U46" s="257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45">
        <v>2654</v>
      </c>
      <c r="C47" s="239">
        <v>2654</v>
      </c>
      <c r="D47" s="249">
        <v>3057</v>
      </c>
      <c r="E47" s="237">
        <v>3422</v>
      </c>
      <c r="F47" s="239">
        <v>3837</v>
      </c>
      <c r="G47" s="249">
        <v>4321</v>
      </c>
      <c r="H47" s="237">
        <v>4855</v>
      </c>
      <c r="I47" s="239">
        <v>5371</v>
      </c>
      <c r="J47" s="249">
        <v>5812</v>
      </c>
      <c r="K47" s="237">
        <v>6374</v>
      </c>
      <c r="L47" s="239">
        <v>6951</v>
      </c>
      <c r="M47" s="249">
        <v>7540</v>
      </c>
      <c r="N47" s="237">
        <v>8120</v>
      </c>
      <c r="O47" s="239">
        <v>8700</v>
      </c>
      <c r="P47" s="249">
        <v>9280</v>
      </c>
      <c r="Q47" s="237">
        <v>9860</v>
      </c>
      <c r="R47" s="239">
        <v>10440</v>
      </c>
      <c r="S47" s="245">
        <v>11020</v>
      </c>
      <c r="T47" s="239">
        <v>11600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46">
        <v>1421</v>
      </c>
      <c r="C48" s="238">
        <v>1421</v>
      </c>
      <c r="D48" s="250">
        <v>1604</v>
      </c>
      <c r="E48" s="236">
        <v>1766</v>
      </c>
      <c r="F48" s="238">
        <v>1992</v>
      </c>
      <c r="G48" s="250">
        <v>2230</v>
      </c>
      <c r="H48" s="236">
        <v>2526</v>
      </c>
      <c r="I48" s="238">
        <v>2796</v>
      </c>
      <c r="J48" s="250">
        <v>3112</v>
      </c>
      <c r="K48" s="236">
        <v>3416</v>
      </c>
      <c r="L48" s="238">
        <v>3799</v>
      </c>
      <c r="M48" s="250">
        <v>4117</v>
      </c>
      <c r="N48" s="236">
        <v>4434</v>
      </c>
      <c r="O48" s="238">
        <v>4750</v>
      </c>
      <c r="P48" s="250">
        <v>5067</v>
      </c>
      <c r="Q48" s="236">
        <v>5384</v>
      </c>
      <c r="R48" s="238">
        <v>5700</v>
      </c>
      <c r="S48" s="246">
        <v>6017</v>
      </c>
      <c r="T48" s="238">
        <v>6334</v>
      </c>
      <c r="U48" s="257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47">
        <v>2770</v>
      </c>
      <c r="C49" s="241">
        <v>2770</v>
      </c>
      <c r="D49" s="251">
        <v>3161</v>
      </c>
      <c r="E49" s="240">
        <v>3579</v>
      </c>
      <c r="F49" s="241">
        <v>3979</v>
      </c>
      <c r="G49" s="251">
        <v>4510</v>
      </c>
      <c r="H49" s="240">
        <v>5075</v>
      </c>
      <c r="I49" s="241">
        <v>5609</v>
      </c>
      <c r="J49" s="251">
        <v>6064</v>
      </c>
      <c r="K49" s="240">
        <v>6670</v>
      </c>
      <c r="L49" s="241">
        <v>7294</v>
      </c>
      <c r="M49" s="251">
        <v>7917</v>
      </c>
      <c r="N49" s="240">
        <v>8526</v>
      </c>
      <c r="O49" s="241">
        <v>9135</v>
      </c>
      <c r="P49" s="251">
        <v>9744</v>
      </c>
      <c r="Q49" s="240">
        <v>10353</v>
      </c>
      <c r="R49" s="241">
        <v>10962</v>
      </c>
      <c r="S49" s="247">
        <v>11571</v>
      </c>
      <c r="T49" s="241">
        <v>12180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52">
        <v>1482</v>
      </c>
      <c r="C50" s="253">
        <v>1482</v>
      </c>
      <c r="D50" s="254">
        <v>1670</v>
      </c>
      <c r="E50" s="255">
        <v>1839</v>
      </c>
      <c r="F50" s="253">
        <v>2074</v>
      </c>
      <c r="G50" s="254">
        <v>2323</v>
      </c>
      <c r="H50" s="255">
        <v>2627</v>
      </c>
      <c r="I50" s="253">
        <v>2912</v>
      </c>
      <c r="J50" s="254">
        <v>3234</v>
      </c>
      <c r="K50" s="255">
        <v>3547</v>
      </c>
      <c r="L50" s="253">
        <v>3959</v>
      </c>
      <c r="M50" s="254">
        <v>4280</v>
      </c>
      <c r="N50" s="255">
        <v>4609</v>
      </c>
      <c r="O50" s="253">
        <v>4938</v>
      </c>
      <c r="P50" s="254">
        <v>5267</v>
      </c>
      <c r="Q50" s="255">
        <v>5597</v>
      </c>
      <c r="R50" s="253">
        <v>5926</v>
      </c>
      <c r="S50" s="252">
        <v>6255</v>
      </c>
      <c r="T50" s="253">
        <v>6584</v>
      </c>
      <c r="U50" s="257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45">
        <v>2894</v>
      </c>
      <c r="C51" s="239">
        <v>2894</v>
      </c>
      <c r="D51" s="249">
        <v>3265</v>
      </c>
      <c r="E51" s="237">
        <v>3735</v>
      </c>
      <c r="F51" s="239">
        <v>4179</v>
      </c>
      <c r="G51" s="249">
        <v>4710</v>
      </c>
      <c r="H51" s="237">
        <v>5293</v>
      </c>
      <c r="I51" s="239">
        <v>5855</v>
      </c>
      <c r="J51" s="249">
        <v>6325</v>
      </c>
      <c r="K51" s="237">
        <v>6946</v>
      </c>
      <c r="L51" s="239">
        <v>7601</v>
      </c>
      <c r="M51" s="249">
        <v>8228</v>
      </c>
      <c r="N51" s="237">
        <v>8861</v>
      </c>
      <c r="O51" s="239">
        <v>9493</v>
      </c>
      <c r="P51" s="249">
        <v>10126</v>
      </c>
      <c r="Q51" s="237">
        <v>10759</v>
      </c>
      <c r="R51" s="239">
        <v>11392</v>
      </c>
      <c r="S51" s="245">
        <v>12025</v>
      </c>
      <c r="T51" s="239">
        <v>12658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46">
        <v>1534</v>
      </c>
      <c r="C52" s="238">
        <v>1534</v>
      </c>
      <c r="D52" s="250">
        <v>1734</v>
      </c>
      <c r="E52" s="236">
        <v>1911</v>
      </c>
      <c r="F52" s="238">
        <v>2155</v>
      </c>
      <c r="G52" s="250">
        <v>2410</v>
      </c>
      <c r="H52" s="236">
        <v>2729</v>
      </c>
      <c r="I52" s="238">
        <v>3022</v>
      </c>
      <c r="J52" s="250">
        <v>3358</v>
      </c>
      <c r="K52" s="236">
        <v>3677</v>
      </c>
      <c r="L52" s="238">
        <v>4101</v>
      </c>
      <c r="M52" s="250">
        <v>4440</v>
      </c>
      <c r="N52" s="236">
        <v>4781</v>
      </c>
      <c r="O52" s="238">
        <v>5123</v>
      </c>
      <c r="P52" s="250">
        <v>5464</v>
      </c>
      <c r="Q52" s="236">
        <v>5806</v>
      </c>
      <c r="R52" s="238">
        <v>6147</v>
      </c>
      <c r="S52" s="246">
        <v>6489</v>
      </c>
      <c r="T52" s="238">
        <v>6830</v>
      </c>
      <c r="U52" s="257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45">
        <v>3004</v>
      </c>
      <c r="C53" s="239">
        <v>3004</v>
      </c>
      <c r="D53" s="249">
        <v>3402</v>
      </c>
      <c r="E53" s="237">
        <v>3863</v>
      </c>
      <c r="F53" s="239">
        <v>4356</v>
      </c>
      <c r="G53" s="249">
        <v>4898</v>
      </c>
      <c r="H53" s="237">
        <v>5513</v>
      </c>
      <c r="I53" s="239">
        <v>6093</v>
      </c>
      <c r="J53" s="249">
        <v>6586</v>
      </c>
      <c r="K53" s="237">
        <v>7218</v>
      </c>
      <c r="L53" s="239">
        <v>7894</v>
      </c>
      <c r="M53" s="249">
        <v>8532</v>
      </c>
      <c r="N53" s="237">
        <v>9189</v>
      </c>
      <c r="O53" s="239">
        <v>9845</v>
      </c>
      <c r="P53" s="249">
        <v>10501</v>
      </c>
      <c r="Q53" s="237">
        <v>11158</v>
      </c>
      <c r="R53" s="239">
        <v>11814</v>
      </c>
      <c r="S53" s="245">
        <v>12470</v>
      </c>
      <c r="T53" s="239">
        <v>13127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46">
        <v>1595</v>
      </c>
      <c r="C54" s="238">
        <v>1595</v>
      </c>
      <c r="D54" s="250">
        <v>1801</v>
      </c>
      <c r="E54" s="236">
        <v>1984</v>
      </c>
      <c r="F54" s="238">
        <v>2233</v>
      </c>
      <c r="G54" s="250">
        <v>2529</v>
      </c>
      <c r="H54" s="236">
        <v>2830</v>
      </c>
      <c r="I54" s="238">
        <v>3181</v>
      </c>
      <c r="J54" s="250">
        <v>3535</v>
      </c>
      <c r="K54" s="236">
        <v>3889</v>
      </c>
      <c r="L54" s="238">
        <v>4251</v>
      </c>
      <c r="M54" s="250">
        <v>4596</v>
      </c>
      <c r="N54" s="236">
        <v>4950</v>
      </c>
      <c r="O54" s="238">
        <v>5304</v>
      </c>
      <c r="P54" s="250">
        <v>5657</v>
      </c>
      <c r="Q54" s="236">
        <v>6011</v>
      </c>
      <c r="R54" s="238">
        <v>6364</v>
      </c>
      <c r="S54" s="246">
        <v>6718</v>
      </c>
      <c r="T54" s="238">
        <v>7071</v>
      </c>
      <c r="U54" s="257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47">
        <v>3129</v>
      </c>
      <c r="C55" s="241">
        <v>3129</v>
      </c>
      <c r="D55" s="251">
        <v>3541</v>
      </c>
      <c r="E55" s="240">
        <v>3967</v>
      </c>
      <c r="F55" s="241">
        <v>4466</v>
      </c>
      <c r="G55" s="251">
        <v>5058</v>
      </c>
      <c r="H55" s="240">
        <v>5661</v>
      </c>
      <c r="I55" s="241">
        <v>6363</v>
      </c>
      <c r="J55" s="251">
        <v>6899</v>
      </c>
      <c r="K55" s="240">
        <v>7575</v>
      </c>
      <c r="L55" s="241">
        <v>8201</v>
      </c>
      <c r="M55" s="251">
        <v>8867</v>
      </c>
      <c r="N55" s="240">
        <v>9549</v>
      </c>
      <c r="O55" s="241">
        <v>10231</v>
      </c>
      <c r="P55" s="251">
        <v>10913</v>
      </c>
      <c r="Q55" s="240">
        <v>11595</v>
      </c>
      <c r="R55" s="241">
        <v>12277</v>
      </c>
      <c r="S55" s="247">
        <v>12960</v>
      </c>
      <c r="T55" s="241">
        <v>13642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52">
        <v>1595</v>
      </c>
      <c r="C56" s="253">
        <v>1662</v>
      </c>
      <c r="D56" s="254">
        <v>1879</v>
      </c>
      <c r="E56" s="255">
        <v>2074</v>
      </c>
      <c r="F56" s="253">
        <v>2332</v>
      </c>
      <c r="G56" s="254">
        <v>2639</v>
      </c>
      <c r="H56" s="255">
        <v>2946</v>
      </c>
      <c r="I56" s="253">
        <v>3315</v>
      </c>
      <c r="J56" s="254">
        <v>3683</v>
      </c>
      <c r="K56" s="255">
        <v>4051</v>
      </c>
      <c r="L56" s="253">
        <v>4420</v>
      </c>
      <c r="M56" s="254">
        <v>4788</v>
      </c>
      <c r="N56" s="255">
        <v>5156</v>
      </c>
      <c r="O56" s="253">
        <v>5525</v>
      </c>
      <c r="P56" s="254">
        <v>5893</v>
      </c>
      <c r="Q56" s="255">
        <v>6261</v>
      </c>
      <c r="R56" s="253">
        <v>6629</v>
      </c>
      <c r="S56" s="252">
        <v>6998</v>
      </c>
      <c r="T56" s="253">
        <v>7366</v>
      </c>
      <c r="U56" s="257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45">
        <v>3132</v>
      </c>
      <c r="C57" s="239">
        <v>3263</v>
      </c>
      <c r="D57" s="249">
        <v>3689</v>
      </c>
      <c r="E57" s="237">
        <v>4147</v>
      </c>
      <c r="F57" s="239">
        <v>4663</v>
      </c>
      <c r="G57" s="249">
        <v>5278</v>
      </c>
      <c r="H57" s="237">
        <v>5893</v>
      </c>
      <c r="I57" s="239">
        <v>6629</v>
      </c>
      <c r="J57" s="249">
        <v>7192</v>
      </c>
      <c r="K57" s="237">
        <v>7879</v>
      </c>
      <c r="L57" s="239">
        <v>8526</v>
      </c>
      <c r="M57" s="249">
        <v>9237</v>
      </c>
      <c r="N57" s="237">
        <v>9947</v>
      </c>
      <c r="O57" s="239">
        <v>10658</v>
      </c>
      <c r="P57" s="249">
        <v>11368</v>
      </c>
      <c r="Q57" s="237">
        <v>12079</v>
      </c>
      <c r="R57" s="239">
        <v>12789</v>
      </c>
      <c r="S57" s="245">
        <v>13500</v>
      </c>
      <c r="T57" s="239">
        <v>14210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5" t="s">
        <v>131</v>
      </c>
      <c r="B58" s="246">
        <v>1659</v>
      </c>
      <c r="C58" s="238">
        <v>1728</v>
      </c>
      <c r="D58" s="250">
        <v>1954</v>
      </c>
      <c r="E58" s="236">
        <v>2156</v>
      </c>
      <c r="F58" s="238">
        <v>2425</v>
      </c>
      <c r="G58" s="250">
        <v>2745</v>
      </c>
      <c r="H58" s="236">
        <v>3064</v>
      </c>
      <c r="I58" s="238">
        <v>3447</v>
      </c>
      <c r="J58" s="250">
        <v>3830</v>
      </c>
      <c r="K58" s="236">
        <v>4213</v>
      </c>
      <c r="L58" s="238">
        <v>4596</v>
      </c>
      <c r="M58" s="250">
        <v>4979</v>
      </c>
      <c r="N58" s="236">
        <v>5362</v>
      </c>
      <c r="O58" s="238">
        <v>5745</v>
      </c>
      <c r="P58" s="250">
        <v>6129</v>
      </c>
      <c r="Q58" s="236">
        <v>6512</v>
      </c>
      <c r="R58" s="238">
        <v>6895</v>
      </c>
      <c r="S58" s="246">
        <v>7278</v>
      </c>
      <c r="T58" s="238">
        <v>7661</v>
      </c>
      <c r="U58" s="257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45">
        <v>3257</v>
      </c>
      <c r="C59" s="239">
        <v>3393</v>
      </c>
      <c r="D59" s="249">
        <v>3836</v>
      </c>
      <c r="E59" s="237">
        <v>4313</v>
      </c>
      <c r="F59" s="239">
        <v>4850</v>
      </c>
      <c r="G59" s="249">
        <v>5489</v>
      </c>
      <c r="H59" s="237">
        <v>6129</v>
      </c>
      <c r="I59" s="239">
        <v>6895</v>
      </c>
      <c r="J59" s="249">
        <v>7480</v>
      </c>
      <c r="K59" s="237">
        <v>8194</v>
      </c>
      <c r="L59" s="239">
        <v>8867</v>
      </c>
      <c r="M59" s="249">
        <v>9606</v>
      </c>
      <c r="N59" s="237">
        <v>10345</v>
      </c>
      <c r="O59" s="239">
        <v>11084</v>
      </c>
      <c r="P59" s="249">
        <v>11823</v>
      </c>
      <c r="Q59" s="237">
        <v>12562</v>
      </c>
      <c r="R59" s="239">
        <v>13301</v>
      </c>
      <c r="S59" s="245">
        <v>14039</v>
      </c>
      <c r="T59" s="239">
        <v>14778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46">
        <v>1723</v>
      </c>
      <c r="C60" s="238">
        <v>1795</v>
      </c>
      <c r="D60" s="250">
        <v>2030</v>
      </c>
      <c r="E60" s="236">
        <v>2239</v>
      </c>
      <c r="F60" s="238">
        <v>2518</v>
      </c>
      <c r="G60" s="250">
        <v>2850</v>
      </c>
      <c r="H60" s="236">
        <v>3182</v>
      </c>
      <c r="I60" s="238">
        <v>3580</v>
      </c>
      <c r="J60" s="250">
        <v>3978</v>
      </c>
      <c r="K60" s="236">
        <v>4375</v>
      </c>
      <c r="L60" s="238">
        <v>4773</v>
      </c>
      <c r="M60" s="250">
        <v>5171</v>
      </c>
      <c r="N60" s="236">
        <v>5569</v>
      </c>
      <c r="O60" s="238">
        <v>5966</v>
      </c>
      <c r="P60" s="250">
        <v>6364</v>
      </c>
      <c r="Q60" s="236">
        <v>6762</v>
      </c>
      <c r="R60" s="238">
        <v>7160</v>
      </c>
      <c r="S60" s="246">
        <v>7558</v>
      </c>
      <c r="T60" s="238">
        <v>7955</v>
      </c>
      <c r="U60" s="257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47">
        <v>3383</v>
      </c>
      <c r="C61" s="241">
        <v>3524</v>
      </c>
      <c r="D61" s="251">
        <v>3984</v>
      </c>
      <c r="E61" s="240">
        <v>4479</v>
      </c>
      <c r="F61" s="241">
        <v>5036</v>
      </c>
      <c r="G61" s="251">
        <v>5700</v>
      </c>
      <c r="H61" s="240">
        <v>6364</v>
      </c>
      <c r="I61" s="241">
        <v>7160</v>
      </c>
      <c r="J61" s="251">
        <v>7767</v>
      </c>
      <c r="K61" s="240">
        <v>8510</v>
      </c>
      <c r="L61" s="241">
        <v>9208</v>
      </c>
      <c r="M61" s="251">
        <v>9975</v>
      </c>
      <c r="N61" s="240">
        <v>10743</v>
      </c>
      <c r="O61" s="241">
        <v>11510</v>
      </c>
      <c r="P61" s="251">
        <v>12277</v>
      </c>
      <c r="Q61" s="240">
        <v>13045</v>
      </c>
      <c r="R61" s="241">
        <v>13812</v>
      </c>
      <c r="S61" s="247">
        <v>14579</v>
      </c>
      <c r="T61" s="241">
        <v>15347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52">
        <v>1786</v>
      </c>
      <c r="C62" s="253">
        <v>1861</v>
      </c>
      <c r="D62" s="254">
        <v>2105</v>
      </c>
      <c r="E62" s="255">
        <v>2322</v>
      </c>
      <c r="F62" s="253">
        <v>2611</v>
      </c>
      <c r="G62" s="254">
        <v>2956</v>
      </c>
      <c r="H62" s="255">
        <v>3300</v>
      </c>
      <c r="I62" s="253">
        <v>3712</v>
      </c>
      <c r="J62" s="254">
        <v>4125</v>
      </c>
      <c r="K62" s="255">
        <v>4537</v>
      </c>
      <c r="L62" s="253">
        <v>4950</v>
      </c>
      <c r="M62" s="254">
        <v>5362</v>
      </c>
      <c r="N62" s="255">
        <v>5775</v>
      </c>
      <c r="O62" s="253">
        <v>6187</v>
      </c>
      <c r="P62" s="254">
        <v>6600</v>
      </c>
      <c r="Q62" s="255">
        <v>7012</v>
      </c>
      <c r="R62" s="253">
        <v>7425</v>
      </c>
      <c r="S62" s="252">
        <v>7837</v>
      </c>
      <c r="T62" s="253">
        <v>8250</v>
      </c>
      <c r="U62" s="257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45">
        <v>3508</v>
      </c>
      <c r="C63" s="239">
        <v>3654</v>
      </c>
      <c r="D63" s="249">
        <v>4131</v>
      </c>
      <c r="E63" s="237">
        <v>4645</v>
      </c>
      <c r="F63" s="239">
        <v>5223</v>
      </c>
      <c r="G63" s="249">
        <v>5911</v>
      </c>
      <c r="H63" s="237">
        <v>6600</v>
      </c>
      <c r="I63" s="239">
        <v>7425</v>
      </c>
      <c r="J63" s="249">
        <v>8055</v>
      </c>
      <c r="K63" s="237">
        <v>8825</v>
      </c>
      <c r="L63" s="239">
        <v>9549</v>
      </c>
      <c r="M63" s="249">
        <v>10345</v>
      </c>
      <c r="N63" s="237">
        <v>11141</v>
      </c>
      <c r="O63" s="239">
        <v>11936</v>
      </c>
      <c r="P63" s="249">
        <v>12732</v>
      </c>
      <c r="Q63" s="237">
        <v>13528</v>
      </c>
      <c r="R63" s="239">
        <v>14324</v>
      </c>
      <c r="S63" s="245">
        <v>15119</v>
      </c>
      <c r="T63" s="239">
        <v>15915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46">
        <v>1850</v>
      </c>
      <c r="C64" s="238">
        <v>1928</v>
      </c>
      <c r="D64" s="250">
        <v>2180</v>
      </c>
      <c r="E64" s="236">
        <v>2405</v>
      </c>
      <c r="F64" s="238">
        <v>2705</v>
      </c>
      <c r="G64" s="250">
        <v>3061</v>
      </c>
      <c r="H64" s="236">
        <v>3418</v>
      </c>
      <c r="I64" s="238">
        <v>3845</v>
      </c>
      <c r="J64" s="250">
        <v>4272</v>
      </c>
      <c r="K64" s="236">
        <v>4700</v>
      </c>
      <c r="L64" s="238">
        <v>5127</v>
      </c>
      <c r="M64" s="250">
        <v>5554</v>
      </c>
      <c r="N64" s="236">
        <v>5981</v>
      </c>
      <c r="O64" s="238">
        <v>6408</v>
      </c>
      <c r="P64" s="250">
        <v>6836</v>
      </c>
      <c r="Q64" s="236">
        <v>7263</v>
      </c>
      <c r="R64" s="238">
        <v>7690</v>
      </c>
      <c r="S64" s="246">
        <v>8117</v>
      </c>
      <c r="T64" s="238">
        <v>8545</v>
      </c>
      <c r="U64" s="257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45">
        <v>3633</v>
      </c>
      <c r="C65" s="239">
        <v>3785</v>
      </c>
      <c r="D65" s="249">
        <v>4279</v>
      </c>
      <c r="E65" s="237">
        <v>4811</v>
      </c>
      <c r="F65" s="239">
        <v>5409</v>
      </c>
      <c r="G65" s="249">
        <v>6122</v>
      </c>
      <c r="H65" s="237">
        <v>6836</v>
      </c>
      <c r="I65" s="239">
        <v>7690</v>
      </c>
      <c r="J65" s="249">
        <v>8343</v>
      </c>
      <c r="K65" s="237">
        <v>9140</v>
      </c>
      <c r="L65" s="239">
        <v>9890</v>
      </c>
      <c r="M65" s="249">
        <v>10714</v>
      </c>
      <c r="N65" s="237">
        <v>11539</v>
      </c>
      <c r="O65" s="239">
        <v>12363</v>
      </c>
      <c r="P65" s="249">
        <v>13187</v>
      </c>
      <c r="Q65" s="237">
        <v>14011</v>
      </c>
      <c r="R65" s="239">
        <v>14835</v>
      </c>
      <c r="S65" s="245">
        <v>15659</v>
      </c>
      <c r="T65" s="239">
        <v>16484</v>
      </c>
    </row>
    <row r="66" spans="1:42" x14ac:dyDescent="0.15">
      <c r="A66" s="231" t="s">
        <v>135</v>
      </c>
      <c r="B66" s="246">
        <v>1914</v>
      </c>
      <c r="C66" s="238">
        <v>1994</v>
      </c>
      <c r="D66" s="250">
        <v>2255</v>
      </c>
      <c r="E66" s="236">
        <v>2488</v>
      </c>
      <c r="F66" s="238">
        <v>2798</v>
      </c>
      <c r="G66" s="250">
        <v>3167</v>
      </c>
      <c r="H66" s="236">
        <v>3536</v>
      </c>
      <c r="I66" s="238">
        <v>3978</v>
      </c>
      <c r="J66" s="250">
        <v>4420</v>
      </c>
      <c r="K66" s="236">
        <v>4862</v>
      </c>
      <c r="L66" s="238">
        <v>5304</v>
      </c>
      <c r="M66" s="250">
        <v>5745</v>
      </c>
      <c r="N66" s="236">
        <v>6187</v>
      </c>
      <c r="O66" s="238">
        <v>6629</v>
      </c>
      <c r="P66" s="250">
        <v>7071</v>
      </c>
      <c r="Q66" s="236">
        <v>7513</v>
      </c>
      <c r="R66" s="238">
        <v>7955</v>
      </c>
      <c r="S66" s="246">
        <v>8397</v>
      </c>
      <c r="T66" s="238">
        <v>8839</v>
      </c>
      <c r="U66" s="257"/>
    </row>
    <row r="67" spans="1:42" x14ac:dyDescent="0.15">
      <c r="A67" s="233">
        <v>1500</v>
      </c>
      <c r="B67" s="247">
        <v>3758</v>
      </c>
      <c r="C67" s="241">
        <v>3915</v>
      </c>
      <c r="D67" s="251">
        <v>4427</v>
      </c>
      <c r="E67" s="240">
        <v>4976</v>
      </c>
      <c r="F67" s="241">
        <v>5596</v>
      </c>
      <c r="G67" s="251">
        <v>6334</v>
      </c>
      <c r="H67" s="240">
        <v>7071</v>
      </c>
      <c r="I67" s="241">
        <v>7955</v>
      </c>
      <c r="J67" s="251">
        <v>8630</v>
      </c>
      <c r="K67" s="240">
        <v>9455</v>
      </c>
      <c r="L67" s="241">
        <v>10231</v>
      </c>
      <c r="M67" s="251">
        <v>11084</v>
      </c>
      <c r="N67" s="240">
        <v>11936</v>
      </c>
      <c r="O67" s="241">
        <v>12789</v>
      </c>
      <c r="P67" s="251">
        <v>13642</v>
      </c>
      <c r="Q67" s="240">
        <v>14494</v>
      </c>
      <c r="R67" s="241">
        <v>15347</v>
      </c>
      <c r="S67" s="247">
        <v>16199</v>
      </c>
      <c r="T67" s="241">
        <v>17052</v>
      </c>
    </row>
    <row r="68" spans="1:42" x14ac:dyDescent="0.15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</row>
    <row r="69" spans="1:42" x14ac:dyDescent="0.15">
      <c r="A69" s="194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 t="shared" ref="B76:B107" si="0">ROUND(W76*$T$76,0)</f>
        <v>400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f>2*1.45</f>
        <v>2.9</v>
      </c>
      <c r="U76" s="188"/>
      <c r="V76" s="203">
        <v>4</v>
      </c>
      <c r="W76" s="207">
        <v>138</v>
      </c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 t="shared" si="0"/>
        <v>800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>
        <f>W76+B147</f>
        <v>276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400</v>
      </c>
      <c r="C78" s="212">
        <f t="shared" ref="C78:C109" si="1">ROUND(X78*$T$76,0)</f>
        <v>400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>
        <v>138</v>
      </c>
      <c r="X78" s="214">
        <v>138</v>
      </c>
      <c r="Y78" s="214"/>
      <c r="Z78" s="214"/>
      <c r="AA78" s="214"/>
      <c r="AB78" s="214"/>
      <c r="AC78" s="214"/>
      <c r="AD78" s="214"/>
      <c r="AE78" s="214"/>
      <c r="AF78" s="214"/>
      <c r="AG78" s="214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800</v>
      </c>
      <c r="C79" s="209">
        <f t="shared" si="1"/>
        <v>800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W78+B149</f>
        <v>276</v>
      </c>
      <c r="X79" s="214">
        <f>X78+C149</f>
        <v>276</v>
      </c>
      <c r="Y79" s="214"/>
      <c r="Z79" s="214"/>
      <c r="AA79" s="214"/>
      <c r="AB79" s="214"/>
      <c r="AC79" s="214"/>
      <c r="AD79" s="214"/>
      <c r="AE79" s="214"/>
      <c r="AF79" s="214"/>
      <c r="AG79" s="214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461</v>
      </c>
      <c r="C80" s="212">
        <f t="shared" si="1"/>
        <v>461</v>
      </c>
      <c r="D80" s="212">
        <f t="shared" ref="D80:D111" si="2">ROUND(Y80*$T$76,0)</f>
        <v>490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>
        <v>159</v>
      </c>
      <c r="X80" s="214">
        <v>159</v>
      </c>
      <c r="Y80" s="214">
        <v>169</v>
      </c>
      <c r="Z80" s="214"/>
      <c r="AA80" s="214"/>
      <c r="AB80" s="214"/>
      <c r="AC80" s="214"/>
      <c r="AD80" s="214"/>
      <c r="AE80" s="214"/>
      <c r="AF80" s="214"/>
      <c r="AG80" s="214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916</v>
      </c>
      <c r="C81" s="209">
        <f t="shared" si="1"/>
        <v>916</v>
      </c>
      <c r="D81" s="209">
        <f t="shared" si="2"/>
        <v>977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W80+B151</f>
        <v>316</v>
      </c>
      <c r="X81" s="214">
        <f>X80+C151</f>
        <v>316</v>
      </c>
      <c r="Y81" s="214">
        <f>Y80+D151</f>
        <v>337</v>
      </c>
      <c r="Z81" s="214"/>
      <c r="AA81" s="214"/>
      <c r="AB81" s="214"/>
      <c r="AC81" s="214"/>
      <c r="AD81" s="214"/>
      <c r="AE81" s="214"/>
      <c r="AF81" s="214"/>
      <c r="AG81" s="214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508</v>
      </c>
      <c r="C82" s="212">
        <f t="shared" si="1"/>
        <v>508</v>
      </c>
      <c r="D82" s="212">
        <f t="shared" si="2"/>
        <v>577</v>
      </c>
      <c r="E82" s="212">
        <f t="shared" ref="E82:E113" si="3">ROUND(Z82*$T$76,0)</f>
        <v>597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>
        <v>175</v>
      </c>
      <c r="X82" s="214">
        <v>175</v>
      </c>
      <c r="Y82" s="214">
        <v>199</v>
      </c>
      <c r="Z82" s="214">
        <v>206</v>
      </c>
      <c r="AA82" s="214"/>
      <c r="AB82" s="214"/>
      <c r="AC82" s="214"/>
      <c r="AD82" s="214"/>
      <c r="AE82" s="214"/>
      <c r="AF82" s="214"/>
      <c r="AG82" s="214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1015</v>
      </c>
      <c r="C83" s="209">
        <f t="shared" si="1"/>
        <v>1015</v>
      </c>
      <c r="D83" s="209">
        <f t="shared" si="2"/>
        <v>1111</v>
      </c>
      <c r="E83" s="209">
        <f t="shared" si="3"/>
        <v>1169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W82+B153</f>
        <v>350</v>
      </c>
      <c r="X83" s="214">
        <f>X82+C153</f>
        <v>350</v>
      </c>
      <c r="Y83" s="214">
        <f>Y82+D153</f>
        <v>383</v>
      </c>
      <c r="Z83" s="214">
        <f>Z82+E153</f>
        <v>403</v>
      </c>
      <c r="AA83" s="214"/>
      <c r="AB83" s="214"/>
      <c r="AC83" s="214"/>
      <c r="AD83" s="214"/>
      <c r="AE83" s="214"/>
      <c r="AF83" s="214"/>
      <c r="AG83" s="214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563</v>
      </c>
      <c r="C84" s="212">
        <f t="shared" si="1"/>
        <v>563</v>
      </c>
      <c r="D84" s="212">
        <f t="shared" si="2"/>
        <v>635</v>
      </c>
      <c r="E84" s="212">
        <f t="shared" si="3"/>
        <v>676</v>
      </c>
      <c r="F84" s="212">
        <f t="shared" ref="F84:F115" si="4">ROUND(AA84*$T$76,0)</f>
        <v>725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>
        <v>194</v>
      </c>
      <c r="X84" s="214">
        <v>194</v>
      </c>
      <c r="Y84" s="214">
        <v>219</v>
      </c>
      <c r="Z84" s="214">
        <v>233</v>
      </c>
      <c r="AA84" s="214">
        <v>250</v>
      </c>
      <c r="AB84" s="214"/>
      <c r="AC84" s="214"/>
      <c r="AD84" s="214"/>
      <c r="AE84" s="214"/>
      <c r="AF84" s="214"/>
      <c r="AG84" s="214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1114</v>
      </c>
      <c r="C85" s="216">
        <f t="shared" si="1"/>
        <v>1114</v>
      </c>
      <c r="D85" s="216">
        <f t="shared" si="2"/>
        <v>1250</v>
      </c>
      <c r="E85" s="216">
        <f t="shared" si="3"/>
        <v>1317</v>
      </c>
      <c r="F85" s="216">
        <f t="shared" si="4"/>
        <v>1418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W84+B155</f>
        <v>384</v>
      </c>
      <c r="X85" s="214">
        <f>X84+C155</f>
        <v>384</v>
      </c>
      <c r="Y85" s="214">
        <f>Y84+D155</f>
        <v>431</v>
      </c>
      <c r="Z85" s="214">
        <f>Z84+E155</f>
        <v>454</v>
      </c>
      <c r="AA85" s="214">
        <f>AA84+F155</f>
        <v>489</v>
      </c>
      <c r="AB85" s="214"/>
      <c r="AC85" s="214"/>
      <c r="AD85" s="214"/>
      <c r="AE85" s="214"/>
      <c r="AF85" s="214"/>
      <c r="AG85" s="214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632</v>
      </c>
      <c r="C86" s="205">
        <f t="shared" si="1"/>
        <v>632</v>
      </c>
      <c r="D86" s="205">
        <f t="shared" si="2"/>
        <v>713</v>
      </c>
      <c r="E86" s="205">
        <f t="shared" si="3"/>
        <v>757</v>
      </c>
      <c r="F86" s="205">
        <f t="shared" si="4"/>
        <v>812</v>
      </c>
      <c r="G86" s="205">
        <f t="shared" ref="G86:G133" si="5">ROUND(AB86*$T$76,0)</f>
        <v>931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>
        <v>218</v>
      </c>
      <c r="X86" s="214">
        <v>218</v>
      </c>
      <c r="Y86" s="214">
        <v>246</v>
      </c>
      <c r="Z86" s="214">
        <v>261</v>
      </c>
      <c r="AA86" s="214">
        <v>280</v>
      </c>
      <c r="AB86" s="214">
        <v>321</v>
      </c>
      <c r="AC86" s="214"/>
      <c r="AD86" s="214"/>
      <c r="AE86" s="214"/>
      <c r="AF86" s="214"/>
      <c r="AG86" s="214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1235</v>
      </c>
      <c r="C87" s="209">
        <f t="shared" si="1"/>
        <v>1235</v>
      </c>
      <c r="D87" s="209">
        <f t="shared" si="2"/>
        <v>1398</v>
      </c>
      <c r="E87" s="209">
        <f t="shared" si="3"/>
        <v>1482</v>
      </c>
      <c r="F87" s="209">
        <f t="shared" si="4"/>
        <v>1598</v>
      </c>
      <c r="G87" s="209">
        <f t="shared" si="5"/>
        <v>1769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 t="shared" ref="W87:AB87" si="6">W86+B157</f>
        <v>426</v>
      </c>
      <c r="X87" s="214">
        <f t="shared" si="6"/>
        <v>426</v>
      </c>
      <c r="Y87" s="214">
        <f t="shared" si="6"/>
        <v>482</v>
      </c>
      <c r="Z87" s="214">
        <f t="shared" si="6"/>
        <v>511</v>
      </c>
      <c r="AA87" s="214">
        <f t="shared" si="6"/>
        <v>551</v>
      </c>
      <c r="AB87" s="214">
        <f t="shared" si="6"/>
        <v>610</v>
      </c>
      <c r="AC87" s="214"/>
      <c r="AD87" s="214"/>
      <c r="AE87" s="214"/>
      <c r="AF87" s="214"/>
      <c r="AG87" s="214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696</v>
      </c>
      <c r="C88" s="212">
        <f t="shared" si="1"/>
        <v>696</v>
      </c>
      <c r="D88" s="212">
        <f t="shared" si="2"/>
        <v>751</v>
      </c>
      <c r="E88" s="212">
        <f t="shared" si="3"/>
        <v>835</v>
      </c>
      <c r="F88" s="212">
        <f t="shared" si="4"/>
        <v>896</v>
      </c>
      <c r="G88" s="212">
        <f t="shared" si="5"/>
        <v>1027</v>
      </c>
      <c r="H88" s="212">
        <f t="shared" ref="H88:H133" si="7">ROUND(AC88*$T$76,0)</f>
        <v>1169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>
        <v>240</v>
      </c>
      <c r="X88" s="214">
        <v>240</v>
      </c>
      <c r="Y88" s="214">
        <v>259</v>
      </c>
      <c r="Z88" s="214">
        <v>288</v>
      </c>
      <c r="AA88" s="214">
        <v>309</v>
      </c>
      <c r="AB88" s="214">
        <v>354</v>
      </c>
      <c r="AC88" s="214">
        <v>403</v>
      </c>
      <c r="AD88" s="214"/>
      <c r="AE88" s="214"/>
      <c r="AF88" s="214"/>
      <c r="AG88" s="214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1360</v>
      </c>
      <c r="C89" s="209">
        <f t="shared" si="1"/>
        <v>1360</v>
      </c>
      <c r="D89" s="209">
        <f t="shared" si="2"/>
        <v>1485</v>
      </c>
      <c r="E89" s="209">
        <f t="shared" si="3"/>
        <v>1647</v>
      </c>
      <c r="F89" s="209">
        <f t="shared" si="4"/>
        <v>1775</v>
      </c>
      <c r="G89" s="209">
        <f t="shared" si="5"/>
        <v>1946</v>
      </c>
      <c r="H89" s="209">
        <f t="shared" si="7"/>
        <v>2224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 t="shared" ref="W89:AC89" si="8">W88+B159</f>
        <v>469</v>
      </c>
      <c r="X89" s="214">
        <f t="shared" si="8"/>
        <v>469</v>
      </c>
      <c r="Y89" s="214">
        <f t="shared" si="8"/>
        <v>512</v>
      </c>
      <c r="Z89" s="214">
        <f t="shared" si="8"/>
        <v>568</v>
      </c>
      <c r="AA89" s="214">
        <f t="shared" si="8"/>
        <v>612</v>
      </c>
      <c r="AB89" s="214">
        <f t="shared" si="8"/>
        <v>671</v>
      </c>
      <c r="AC89" s="214">
        <f t="shared" si="8"/>
        <v>767</v>
      </c>
      <c r="AD89" s="214"/>
      <c r="AE89" s="214"/>
      <c r="AF89" s="214"/>
      <c r="AG89" s="214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760</v>
      </c>
      <c r="C90" s="212">
        <f t="shared" si="1"/>
        <v>760</v>
      </c>
      <c r="D90" s="212">
        <f t="shared" si="2"/>
        <v>824</v>
      </c>
      <c r="E90" s="212">
        <f t="shared" si="3"/>
        <v>916</v>
      </c>
      <c r="F90" s="212">
        <f t="shared" si="4"/>
        <v>989</v>
      </c>
      <c r="G90" s="212">
        <f t="shared" si="5"/>
        <v>1128</v>
      </c>
      <c r="H90" s="212">
        <f t="shared" si="7"/>
        <v>1279</v>
      </c>
      <c r="I90" s="212">
        <f t="shared" ref="I90:I133" si="9">ROUND(AD90*$T$76,0)</f>
        <v>1447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>
        <v>262</v>
      </c>
      <c r="X90" s="214">
        <v>262</v>
      </c>
      <c r="Y90" s="214">
        <v>284</v>
      </c>
      <c r="Z90" s="214">
        <v>316</v>
      </c>
      <c r="AA90" s="214">
        <v>341</v>
      </c>
      <c r="AB90" s="214">
        <v>389</v>
      </c>
      <c r="AC90" s="214">
        <v>441</v>
      </c>
      <c r="AD90" s="214">
        <v>499</v>
      </c>
      <c r="AE90" s="214"/>
      <c r="AF90" s="214"/>
      <c r="AG90" s="214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si="0"/>
        <v>1482</v>
      </c>
      <c r="C91" s="209">
        <f t="shared" si="1"/>
        <v>1482</v>
      </c>
      <c r="D91" s="209">
        <f t="shared" si="2"/>
        <v>1618</v>
      </c>
      <c r="E91" s="209">
        <f t="shared" si="3"/>
        <v>1775</v>
      </c>
      <c r="F91" s="209">
        <f t="shared" si="4"/>
        <v>1960</v>
      </c>
      <c r="G91" s="209">
        <f t="shared" si="5"/>
        <v>2132</v>
      </c>
      <c r="H91" s="209">
        <f t="shared" si="7"/>
        <v>2453</v>
      </c>
      <c r="I91" s="209">
        <f t="shared" si="9"/>
        <v>2752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 t="shared" ref="W91:AD91" si="10">W90+B161</f>
        <v>511</v>
      </c>
      <c r="X91" s="214">
        <f t="shared" si="10"/>
        <v>511</v>
      </c>
      <c r="Y91" s="214">
        <f t="shared" si="10"/>
        <v>558</v>
      </c>
      <c r="Z91" s="214">
        <f t="shared" si="10"/>
        <v>612</v>
      </c>
      <c r="AA91" s="214">
        <f t="shared" si="10"/>
        <v>676</v>
      </c>
      <c r="AB91" s="214">
        <f t="shared" si="10"/>
        <v>735</v>
      </c>
      <c r="AC91" s="214">
        <f t="shared" si="10"/>
        <v>846</v>
      </c>
      <c r="AD91" s="214">
        <f t="shared" si="10"/>
        <v>949</v>
      </c>
      <c r="AE91" s="214"/>
      <c r="AF91" s="214"/>
      <c r="AG91" s="214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829</v>
      </c>
      <c r="C92" s="212">
        <f t="shared" si="1"/>
        <v>829</v>
      </c>
      <c r="D92" s="212">
        <f t="shared" si="2"/>
        <v>893</v>
      </c>
      <c r="E92" s="212">
        <f t="shared" si="3"/>
        <v>995</v>
      </c>
      <c r="F92" s="212">
        <f t="shared" si="4"/>
        <v>1050</v>
      </c>
      <c r="G92" s="212">
        <f t="shared" si="5"/>
        <v>1230</v>
      </c>
      <c r="H92" s="212">
        <f t="shared" si="7"/>
        <v>1389</v>
      </c>
      <c r="I92" s="212">
        <f t="shared" si="9"/>
        <v>1566</v>
      </c>
      <c r="J92" s="212">
        <f t="shared" ref="J92:J133" si="11">ROUND(AE92*$T$76,0)</f>
        <v>1801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>
        <v>286</v>
      </c>
      <c r="X92" s="214">
        <v>286</v>
      </c>
      <c r="Y92" s="214">
        <v>308</v>
      </c>
      <c r="Z92" s="214">
        <v>343</v>
      </c>
      <c r="AA92" s="214">
        <v>362</v>
      </c>
      <c r="AB92" s="214">
        <v>424</v>
      </c>
      <c r="AC92" s="214">
        <v>479</v>
      </c>
      <c r="AD92" s="214">
        <v>540</v>
      </c>
      <c r="AE92" s="214">
        <v>621</v>
      </c>
      <c r="AF92" s="214"/>
      <c r="AG92" s="214"/>
      <c r="AH92" s="207"/>
      <c r="AI92" s="207"/>
      <c r="AJ92" s="207"/>
      <c r="AK92" s="207"/>
      <c r="AL92" s="207"/>
      <c r="AM92" s="207"/>
      <c r="AN92" s="207"/>
      <c r="AO92" s="207"/>
      <c r="AP92" s="189"/>
    </row>
    <row r="93" spans="1:42" x14ac:dyDescent="0.15">
      <c r="A93" s="208">
        <v>500</v>
      </c>
      <c r="B93" s="209">
        <f t="shared" si="0"/>
        <v>1589</v>
      </c>
      <c r="C93" s="209">
        <f t="shared" si="1"/>
        <v>1589</v>
      </c>
      <c r="D93" s="209">
        <f t="shared" si="2"/>
        <v>1766</v>
      </c>
      <c r="E93" s="209">
        <f t="shared" si="3"/>
        <v>1914</v>
      </c>
      <c r="F93" s="209">
        <f t="shared" si="4"/>
        <v>2111</v>
      </c>
      <c r="G93" s="209">
        <f t="shared" si="5"/>
        <v>2335</v>
      </c>
      <c r="H93" s="209">
        <f t="shared" si="7"/>
        <v>2680</v>
      </c>
      <c r="I93" s="209">
        <f t="shared" si="9"/>
        <v>2993</v>
      </c>
      <c r="J93" s="209">
        <f t="shared" si="11"/>
        <v>3387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 t="shared" ref="W93:AE93" si="12">W92+B163</f>
        <v>548</v>
      </c>
      <c r="X93" s="214">
        <f t="shared" si="12"/>
        <v>548</v>
      </c>
      <c r="Y93" s="214">
        <f t="shared" si="12"/>
        <v>609</v>
      </c>
      <c r="Z93" s="214">
        <f t="shared" si="12"/>
        <v>660</v>
      </c>
      <c r="AA93" s="214">
        <f t="shared" si="12"/>
        <v>728</v>
      </c>
      <c r="AB93" s="214">
        <f t="shared" si="12"/>
        <v>805</v>
      </c>
      <c r="AC93" s="214">
        <f t="shared" si="12"/>
        <v>924</v>
      </c>
      <c r="AD93" s="214">
        <f t="shared" si="12"/>
        <v>1032</v>
      </c>
      <c r="AE93" s="214">
        <f t="shared" si="12"/>
        <v>1168</v>
      </c>
      <c r="AF93" s="214"/>
      <c r="AG93" s="214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853</v>
      </c>
      <c r="C94" s="212">
        <f t="shared" si="1"/>
        <v>853</v>
      </c>
      <c r="D94" s="212">
        <f t="shared" si="2"/>
        <v>1006</v>
      </c>
      <c r="E94" s="212">
        <f t="shared" si="3"/>
        <v>1047</v>
      </c>
      <c r="F94" s="212">
        <f t="shared" si="4"/>
        <v>1134</v>
      </c>
      <c r="G94" s="212">
        <f t="shared" si="5"/>
        <v>1296</v>
      </c>
      <c r="H94" s="212">
        <f t="shared" si="7"/>
        <v>1473</v>
      </c>
      <c r="I94" s="212">
        <f t="shared" si="9"/>
        <v>1665</v>
      </c>
      <c r="J94" s="212">
        <f t="shared" si="11"/>
        <v>1955</v>
      </c>
      <c r="K94" s="212">
        <f t="shared" ref="K94:K133" si="13">ROUND(AF94*$T$76,0)</f>
        <v>2117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>
        <v>294</v>
      </c>
      <c r="X94" s="214">
        <v>294</v>
      </c>
      <c r="Y94" s="214">
        <v>347</v>
      </c>
      <c r="Z94" s="214">
        <v>361</v>
      </c>
      <c r="AA94" s="214">
        <v>391</v>
      </c>
      <c r="AB94" s="214">
        <v>447</v>
      </c>
      <c r="AC94" s="214">
        <v>508</v>
      </c>
      <c r="AD94" s="214">
        <v>574</v>
      </c>
      <c r="AE94" s="214">
        <v>674</v>
      </c>
      <c r="AF94" s="214">
        <v>730</v>
      </c>
      <c r="AG94" s="214"/>
      <c r="AH94" s="207"/>
      <c r="AI94" s="207"/>
      <c r="AJ94" s="207"/>
      <c r="AK94" s="207"/>
      <c r="AL94" s="207"/>
      <c r="AM94" s="207"/>
      <c r="AN94" s="207"/>
      <c r="AO94" s="207"/>
      <c r="AP94" s="189"/>
    </row>
    <row r="95" spans="1:42" x14ac:dyDescent="0.15">
      <c r="A95" s="208">
        <v>550</v>
      </c>
      <c r="B95" s="209">
        <f t="shared" si="0"/>
        <v>1682</v>
      </c>
      <c r="C95" s="209">
        <f t="shared" si="1"/>
        <v>1682</v>
      </c>
      <c r="D95" s="209">
        <f t="shared" si="2"/>
        <v>1926</v>
      </c>
      <c r="E95" s="209">
        <f t="shared" si="3"/>
        <v>2050</v>
      </c>
      <c r="F95" s="209">
        <f t="shared" si="4"/>
        <v>2294</v>
      </c>
      <c r="G95" s="209">
        <f t="shared" si="5"/>
        <v>2526</v>
      </c>
      <c r="H95" s="209">
        <f t="shared" si="7"/>
        <v>2883</v>
      </c>
      <c r="I95" s="209">
        <f t="shared" si="9"/>
        <v>3228</v>
      </c>
      <c r="J95" s="209">
        <f t="shared" si="11"/>
        <v>3686</v>
      </c>
      <c r="K95" s="209">
        <f t="shared" si="13"/>
        <v>4046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 t="shared" ref="W95:AF95" si="14">W94+B165</f>
        <v>580</v>
      </c>
      <c r="X95" s="214">
        <f t="shared" si="14"/>
        <v>580</v>
      </c>
      <c r="Y95" s="214">
        <f t="shared" si="14"/>
        <v>664</v>
      </c>
      <c r="Z95" s="214">
        <f t="shared" si="14"/>
        <v>707</v>
      </c>
      <c r="AA95" s="214">
        <f t="shared" si="14"/>
        <v>791</v>
      </c>
      <c r="AB95" s="214">
        <f t="shared" si="14"/>
        <v>871</v>
      </c>
      <c r="AC95" s="214">
        <f t="shared" si="14"/>
        <v>994</v>
      </c>
      <c r="AD95" s="214">
        <f t="shared" si="14"/>
        <v>1113</v>
      </c>
      <c r="AE95" s="214">
        <f t="shared" si="14"/>
        <v>1271</v>
      </c>
      <c r="AF95" s="214">
        <f t="shared" si="14"/>
        <v>1395</v>
      </c>
      <c r="AG95" s="214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914</v>
      </c>
      <c r="C96" s="212">
        <f t="shared" si="1"/>
        <v>914</v>
      </c>
      <c r="D96" s="212">
        <f t="shared" si="2"/>
        <v>1021</v>
      </c>
      <c r="E96" s="212">
        <f t="shared" si="3"/>
        <v>1117</v>
      </c>
      <c r="F96" s="212">
        <f t="shared" si="4"/>
        <v>1212</v>
      </c>
      <c r="G96" s="212">
        <f t="shared" si="5"/>
        <v>1389</v>
      </c>
      <c r="H96" s="212">
        <f t="shared" si="7"/>
        <v>1575</v>
      </c>
      <c r="I96" s="212">
        <f t="shared" si="9"/>
        <v>1784</v>
      </c>
      <c r="J96" s="212">
        <f t="shared" si="11"/>
        <v>2004</v>
      </c>
      <c r="K96" s="212">
        <f t="shared" si="13"/>
        <v>2207</v>
      </c>
      <c r="L96" s="212">
        <f t="shared" ref="L96:L133" si="15">ROUND(AG96*$T$76,0)</f>
        <v>2358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>
        <v>315</v>
      </c>
      <c r="X96" s="214">
        <v>315</v>
      </c>
      <c r="Y96" s="214">
        <v>352</v>
      </c>
      <c r="Z96" s="214">
        <v>385</v>
      </c>
      <c r="AA96" s="214">
        <v>418</v>
      </c>
      <c r="AB96" s="214">
        <v>479</v>
      </c>
      <c r="AC96" s="214">
        <v>543</v>
      </c>
      <c r="AD96" s="214">
        <v>615</v>
      </c>
      <c r="AE96" s="214">
        <v>691</v>
      </c>
      <c r="AF96" s="214">
        <v>761</v>
      </c>
      <c r="AG96" s="214">
        <v>813</v>
      </c>
      <c r="AH96" s="207"/>
      <c r="AI96" s="207"/>
      <c r="AJ96" s="207"/>
      <c r="AK96" s="207"/>
      <c r="AL96" s="207"/>
      <c r="AM96" s="207"/>
      <c r="AN96" s="207"/>
      <c r="AO96" s="207"/>
      <c r="AP96" s="189">
        <v>1.41</v>
      </c>
    </row>
    <row r="97" spans="1:42" ht="13" thickBot="1" x14ac:dyDescent="0.2">
      <c r="A97" s="204">
        <v>600</v>
      </c>
      <c r="B97" s="216">
        <f t="shared" si="0"/>
        <v>1792</v>
      </c>
      <c r="C97" s="216">
        <f t="shared" si="1"/>
        <v>1792</v>
      </c>
      <c r="D97" s="216">
        <f t="shared" si="2"/>
        <v>2001</v>
      </c>
      <c r="E97" s="216">
        <f t="shared" si="3"/>
        <v>2198</v>
      </c>
      <c r="F97" s="216">
        <f t="shared" si="4"/>
        <v>2436</v>
      </c>
      <c r="G97" s="216">
        <f t="shared" si="5"/>
        <v>2720</v>
      </c>
      <c r="H97" s="216">
        <f t="shared" si="7"/>
        <v>3060</v>
      </c>
      <c r="I97" s="216">
        <f t="shared" si="9"/>
        <v>3431</v>
      </c>
      <c r="J97" s="216">
        <f t="shared" si="11"/>
        <v>3819</v>
      </c>
      <c r="K97" s="216">
        <f t="shared" si="13"/>
        <v>4231</v>
      </c>
      <c r="L97" s="216">
        <f t="shared" si="15"/>
        <v>4585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 t="shared" ref="W97:AG97" si="16">W96+B167</f>
        <v>618</v>
      </c>
      <c r="X97" s="214">
        <f t="shared" si="16"/>
        <v>618</v>
      </c>
      <c r="Y97" s="214">
        <f t="shared" si="16"/>
        <v>690</v>
      </c>
      <c r="Z97" s="214">
        <f t="shared" si="16"/>
        <v>758</v>
      </c>
      <c r="AA97" s="214">
        <f t="shared" si="16"/>
        <v>840</v>
      </c>
      <c r="AB97" s="214">
        <f t="shared" si="16"/>
        <v>938</v>
      </c>
      <c r="AC97" s="214">
        <f t="shared" si="16"/>
        <v>1055</v>
      </c>
      <c r="AD97" s="214">
        <f t="shared" si="16"/>
        <v>1183</v>
      </c>
      <c r="AE97" s="214">
        <f t="shared" si="16"/>
        <v>1317</v>
      </c>
      <c r="AF97" s="214">
        <f t="shared" si="16"/>
        <v>1459</v>
      </c>
      <c r="AG97" s="214">
        <f t="shared" si="16"/>
        <v>1581</v>
      </c>
      <c r="AH97" s="207"/>
      <c r="AI97" s="207"/>
      <c r="AJ97" s="207"/>
      <c r="AK97" s="207"/>
      <c r="AL97" s="207"/>
      <c r="AM97" s="207"/>
      <c r="AN97" s="207"/>
      <c r="AO97" s="207"/>
      <c r="AP97" s="189">
        <f>AP96+U167</f>
        <v>2.74</v>
      </c>
    </row>
    <row r="98" spans="1:42" x14ac:dyDescent="0.15">
      <c r="A98" s="202" t="s">
        <v>11</v>
      </c>
      <c r="B98" s="205">
        <f t="shared" si="0"/>
        <v>972</v>
      </c>
      <c r="C98" s="205">
        <f t="shared" si="1"/>
        <v>972</v>
      </c>
      <c r="D98" s="205">
        <f t="shared" si="2"/>
        <v>1076</v>
      </c>
      <c r="E98" s="205">
        <f t="shared" si="3"/>
        <v>1189</v>
      </c>
      <c r="F98" s="205">
        <f t="shared" si="4"/>
        <v>1299</v>
      </c>
      <c r="G98" s="205">
        <f t="shared" si="5"/>
        <v>1482</v>
      </c>
      <c r="H98" s="205">
        <f t="shared" si="7"/>
        <v>1679</v>
      </c>
      <c r="I98" s="205">
        <f t="shared" si="9"/>
        <v>1902</v>
      </c>
      <c r="J98" s="205">
        <f t="shared" si="11"/>
        <v>2137</v>
      </c>
      <c r="K98" s="205">
        <f t="shared" si="13"/>
        <v>2326</v>
      </c>
      <c r="L98" s="205">
        <f t="shared" si="15"/>
        <v>2506</v>
      </c>
      <c r="M98" s="205">
        <f t="shared" ref="M98:M133" si="17">ROUND(AH98*$T$76,0)</f>
        <v>2705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07">
        <v>335</v>
      </c>
      <c r="X98" s="214">
        <v>335</v>
      </c>
      <c r="Y98" s="214">
        <v>371</v>
      </c>
      <c r="Z98" s="214">
        <v>410</v>
      </c>
      <c r="AA98" s="214">
        <v>448</v>
      </c>
      <c r="AB98" s="214">
        <v>511</v>
      </c>
      <c r="AC98" s="214">
        <v>579</v>
      </c>
      <c r="AD98" s="214">
        <v>656</v>
      </c>
      <c r="AE98" s="214">
        <v>737</v>
      </c>
      <c r="AF98" s="214">
        <v>802</v>
      </c>
      <c r="AG98" s="214">
        <v>864</v>
      </c>
      <c r="AH98" s="207">
        <f>$AH$74*V98*AP98</f>
        <v>932.87999999999988</v>
      </c>
      <c r="AI98" s="207"/>
      <c r="AJ98" s="207"/>
      <c r="AK98" s="207"/>
      <c r="AL98" s="207"/>
      <c r="AM98" s="207"/>
      <c r="AN98" s="207"/>
      <c r="AO98" s="207"/>
      <c r="AP98" s="189">
        <v>1.38</v>
      </c>
    </row>
    <row r="99" spans="1:42" x14ac:dyDescent="0.15">
      <c r="A99" s="208">
        <v>650</v>
      </c>
      <c r="B99" s="209">
        <f t="shared" si="0"/>
        <v>1900</v>
      </c>
      <c r="C99" s="209">
        <f t="shared" si="1"/>
        <v>1900</v>
      </c>
      <c r="D99" s="209">
        <f t="shared" si="2"/>
        <v>2132</v>
      </c>
      <c r="E99" s="209">
        <f t="shared" si="3"/>
        <v>2358</v>
      </c>
      <c r="F99" s="209">
        <f t="shared" si="4"/>
        <v>2596</v>
      </c>
      <c r="G99" s="209">
        <f t="shared" si="5"/>
        <v>2917</v>
      </c>
      <c r="H99" s="209">
        <f t="shared" si="7"/>
        <v>3242</v>
      </c>
      <c r="I99" s="209">
        <f t="shared" si="9"/>
        <v>3631</v>
      </c>
      <c r="J99" s="209">
        <f t="shared" si="11"/>
        <v>4046</v>
      </c>
      <c r="K99" s="209">
        <f t="shared" si="13"/>
        <v>4443</v>
      </c>
      <c r="L99" s="209">
        <f t="shared" si="15"/>
        <v>4895</v>
      </c>
      <c r="M99" s="209">
        <f t="shared" si="17"/>
        <v>5293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 t="shared" ref="W99:AH99" si="18">W98+B169</f>
        <v>655</v>
      </c>
      <c r="X99" s="214">
        <f t="shared" si="18"/>
        <v>655</v>
      </c>
      <c r="Y99" s="214">
        <f t="shared" si="18"/>
        <v>735</v>
      </c>
      <c r="Z99" s="214">
        <f t="shared" si="18"/>
        <v>813</v>
      </c>
      <c r="AA99" s="214">
        <f t="shared" si="18"/>
        <v>895</v>
      </c>
      <c r="AB99" s="214">
        <f t="shared" si="18"/>
        <v>1006</v>
      </c>
      <c r="AC99" s="214">
        <f t="shared" si="18"/>
        <v>1118</v>
      </c>
      <c r="AD99" s="214">
        <f t="shared" si="18"/>
        <v>1252</v>
      </c>
      <c r="AE99" s="214">
        <f t="shared" si="18"/>
        <v>1395</v>
      </c>
      <c r="AF99" s="214">
        <f t="shared" si="18"/>
        <v>1532</v>
      </c>
      <c r="AG99" s="214">
        <f t="shared" si="18"/>
        <v>1688</v>
      </c>
      <c r="AH99" s="207">
        <f t="shared" si="18"/>
        <v>1825.1999999999998</v>
      </c>
      <c r="AI99" s="207"/>
      <c r="AJ99" s="207"/>
      <c r="AK99" s="207"/>
      <c r="AL99" s="207"/>
      <c r="AM99" s="207"/>
      <c r="AN99" s="207"/>
      <c r="AO99" s="207"/>
      <c r="AP99" s="189">
        <f>AP98+U169</f>
        <v>2.7</v>
      </c>
    </row>
    <row r="100" spans="1:42" x14ac:dyDescent="0.15">
      <c r="A100" s="215" t="s">
        <v>12</v>
      </c>
      <c r="B100" s="212">
        <f t="shared" si="0"/>
        <v>1030</v>
      </c>
      <c r="C100" s="212">
        <f t="shared" si="1"/>
        <v>1030</v>
      </c>
      <c r="D100" s="212">
        <f t="shared" si="2"/>
        <v>1140</v>
      </c>
      <c r="E100" s="212">
        <f t="shared" si="3"/>
        <v>1264</v>
      </c>
      <c r="F100" s="212">
        <f t="shared" si="4"/>
        <v>1378</v>
      </c>
      <c r="G100" s="212">
        <f t="shared" si="5"/>
        <v>1572</v>
      </c>
      <c r="H100" s="212">
        <f t="shared" si="7"/>
        <v>1784</v>
      </c>
      <c r="I100" s="212">
        <f t="shared" si="9"/>
        <v>2018</v>
      </c>
      <c r="J100" s="212">
        <f t="shared" si="11"/>
        <v>2268</v>
      </c>
      <c r="K100" s="212">
        <f t="shared" si="13"/>
        <v>2427</v>
      </c>
      <c r="L100" s="212">
        <f t="shared" si="15"/>
        <v>2654</v>
      </c>
      <c r="M100" s="212">
        <f t="shared" si="17"/>
        <v>2871</v>
      </c>
      <c r="N100" s="212">
        <f t="shared" ref="N100:N133" si="19">ROUND(AI100*$T$76,0)</f>
        <v>3092</v>
      </c>
      <c r="O100" s="212"/>
      <c r="P100" s="212"/>
      <c r="Q100" s="212"/>
      <c r="R100" s="212"/>
      <c r="S100" s="212"/>
      <c r="T100" s="213"/>
      <c r="V100" s="203">
        <v>28</v>
      </c>
      <c r="W100" s="207">
        <v>355</v>
      </c>
      <c r="X100" s="214">
        <v>355</v>
      </c>
      <c r="Y100" s="214">
        <v>393</v>
      </c>
      <c r="Z100" s="214">
        <v>436</v>
      </c>
      <c r="AA100" s="214">
        <v>475</v>
      </c>
      <c r="AB100" s="214">
        <v>542</v>
      </c>
      <c r="AC100" s="214">
        <v>615</v>
      </c>
      <c r="AD100" s="214">
        <v>696</v>
      </c>
      <c r="AE100" s="214">
        <v>782</v>
      </c>
      <c r="AF100" s="214">
        <v>837</v>
      </c>
      <c r="AG100" s="214">
        <v>915</v>
      </c>
      <c r="AH100" s="207">
        <f>$AH$74*V100*AP100</f>
        <v>990.08</v>
      </c>
      <c r="AI100" s="207">
        <f>$AI$74*V100*AP100</f>
        <v>1066.24</v>
      </c>
      <c r="AJ100" s="207"/>
      <c r="AK100" s="207"/>
      <c r="AL100" s="207"/>
      <c r="AM100" s="207"/>
      <c r="AN100" s="207"/>
      <c r="AO100" s="207"/>
      <c r="AP100" s="189">
        <v>1.36</v>
      </c>
    </row>
    <row r="101" spans="1:42" x14ac:dyDescent="0.15">
      <c r="A101" s="208">
        <v>700</v>
      </c>
      <c r="B101" s="209">
        <f t="shared" si="0"/>
        <v>2004</v>
      </c>
      <c r="C101" s="209">
        <f t="shared" si="1"/>
        <v>2004</v>
      </c>
      <c r="D101" s="209">
        <f t="shared" si="2"/>
        <v>2245</v>
      </c>
      <c r="E101" s="209">
        <f t="shared" si="3"/>
        <v>2520</v>
      </c>
      <c r="F101" s="209">
        <f t="shared" si="4"/>
        <v>2770</v>
      </c>
      <c r="G101" s="209">
        <f t="shared" si="5"/>
        <v>3112</v>
      </c>
      <c r="H101" s="209">
        <f t="shared" si="7"/>
        <v>3506</v>
      </c>
      <c r="I101" s="209">
        <f t="shared" si="9"/>
        <v>3924</v>
      </c>
      <c r="J101" s="209">
        <f t="shared" si="11"/>
        <v>4367</v>
      </c>
      <c r="K101" s="209">
        <f t="shared" si="13"/>
        <v>4646</v>
      </c>
      <c r="L101" s="209">
        <f t="shared" si="15"/>
        <v>5211</v>
      </c>
      <c r="M101" s="209">
        <f t="shared" si="17"/>
        <v>5637</v>
      </c>
      <c r="N101" s="209">
        <f t="shared" si="19"/>
        <v>6071</v>
      </c>
      <c r="O101" s="209"/>
      <c r="P101" s="209"/>
      <c r="Q101" s="209"/>
      <c r="R101" s="209"/>
      <c r="S101" s="209"/>
      <c r="T101" s="210"/>
      <c r="V101" s="203">
        <v>700</v>
      </c>
      <c r="W101" s="207">
        <f t="shared" ref="W101:AI101" si="20">W100+B171</f>
        <v>691</v>
      </c>
      <c r="X101" s="214">
        <f t="shared" si="20"/>
        <v>691</v>
      </c>
      <c r="Y101" s="214">
        <f t="shared" si="20"/>
        <v>774</v>
      </c>
      <c r="Z101" s="214">
        <f t="shared" si="20"/>
        <v>869</v>
      </c>
      <c r="AA101" s="214">
        <f t="shared" si="20"/>
        <v>955</v>
      </c>
      <c r="AB101" s="214">
        <f t="shared" si="20"/>
        <v>1073</v>
      </c>
      <c r="AC101" s="214">
        <f t="shared" si="20"/>
        <v>1209</v>
      </c>
      <c r="AD101" s="214">
        <f t="shared" si="20"/>
        <v>1353</v>
      </c>
      <c r="AE101" s="214">
        <f t="shared" si="20"/>
        <v>1506</v>
      </c>
      <c r="AF101" s="214">
        <f t="shared" si="20"/>
        <v>1602</v>
      </c>
      <c r="AG101" s="214">
        <f t="shared" si="20"/>
        <v>1797</v>
      </c>
      <c r="AH101" s="207">
        <f t="shared" si="20"/>
        <v>1943.7600000000002</v>
      </c>
      <c r="AI101" s="207">
        <f t="shared" si="20"/>
        <v>2093.2799999999997</v>
      </c>
      <c r="AJ101" s="207"/>
      <c r="AK101" s="207"/>
      <c r="AL101" s="207"/>
      <c r="AM101" s="207"/>
      <c r="AN101" s="207"/>
      <c r="AO101" s="207"/>
      <c r="AP101" s="189">
        <f>AP100+U171</f>
        <v>2.67</v>
      </c>
    </row>
    <row r="102" spans="1:42" x14ac:dyDescent="0.15">
      <c r="A102" s="215" t="s">
        <v>13</v>
      </c>
      <c r="B102" s="212">
        <f t="shared" si="0"/>
        <v>1093</v>
      </c>
      <c r="C102" s="212">
        <f t="shared" si="1"/>
        <v>1093</v>
      </c>
      <c r="D102" s="212">
        <f t="shared" si="2"/>
        <v>1206</v>
      </c>
      <c r="E102" s="212">
        <f t="shared" si="3"/>
        <v>1340</v>
      </c>
      <c r="F102" s="212">
        <f t="shared" si="4"/>
        <v>1459</v>
      </c>
      <c r="G102" s="212">
        <f t="shared" si="5"/>
        <v>1665</v>
      </c>
      <c r="H102" s="212">
        <f t="shared" si="7"/>
        <v>1888</v>
      </c>
      <c r="I102" s="212">
        <f t="shared" si="9"/>
        <v>2140</v>
      </c>
      <c r="J102" s="212">
        <f t="shared" si="11"/>
        <v>2401</v>
      </c>
      <c r="K102" s="212">
        <f t="shared" si="13"/>
        <v>2561</v>
      </c>
      <c r="L102" s="212">
        <f t="shared" si="15"/>
        <v>2804</v>
      </c>
      <c r="M102" s="212">
        <f t="shared" si="17"/>
        <v>3031</v>
      </c>
      <c r="N102" s="212">
        <f t="shared" si="19"/>
        <v>3264</v>
      </c>
      <c r="O102" s="212">
        <f t="shared" ref="O102:O133" si="21">ROUND(AJ102*$T$76,0)</f>
        <v>3497</v>
      </c>
      <c r="P102" s="212"/>
      <c r="Q102" s="212"/>
      <c r="R102" s="212"/>
      <c r="S102" s="212"/>
      <c r="T102" s="213"/>
      <c r="V102" s="203">
        <v>30</v>
      </c>
      <c r="W102" s="207">
        <v>377</v>
      </c>
      <c r="X102" s="214">
        <v>377</v>
      </c>
      <c r="Y102" s="214">
        <v>416</v>
      </c>
      <c r="Z102" s="214">
        <v>462</v>
      </c>
      <c r="AA102" s="214">
        <v>503</v>
      </c>
      <c r="AB102" s="214">
        <v>574</v>
      </c>
      <c r="AC102" s="214">
        <v>651</v>
      </c>
      <c r="AD102" s="214">
        <v>738</v>
      </c>
      <c r="AE102" s="214">
        <v>828</v>
      </c>
      <c r="AF102" s="214">
        <v>883</v>
      </c>
      <c r="AG102" s="214">
        <v>967</v>
      </c>
      <c r="AH102" s="207">
        <f>$AH$74*V102*AP102</f>
        <v>1045.2</v>
      </c>
      <c r="AI102" s="207">
        <f>$AI$74*V102*AP102</f>
        <v>1125.6000000000001</v>
      </c>
      <c r="AJ102" s="207">
        <f>$AJ$74*V102*AP102</f>
        <v>1206</v>
      </c>
      <c r="AK102" s="207"/>
      <c r="AL102" s="207"/>
      <c r="AM102" s="207"/>
      <c r="AN102" s="207"/>
      <c r="AO102" s="207"/>
      <c r="AP102" s="189">
        <v>1.34</v>
      </c>
    </row>
    <row r="103" spans="1:42" x14ac:dyDescent="0.15">
      <c r="A103" s="208">
        <v>750</v>
      </c>
      <c r="B103" s="209">
        <f t="shared" si="0"/>
        <v>2137</v>
      </c>
      <c r="C103" s="209">
        <f t="shared" si="1"/>
        <v>2137</v>
      </c>
      <c r="D103" s="209">
        <f t="shared" si="2"/>
        <v>2390</v>
      </c>
      <c r="E103" s="209">
        <f t="shared" si="3"/>
        <v>2683</v>
      </c>
      <c r="F103" s="209">
        <f t="shared" si="4"/>
        <v>2946</v>
      </c>
      <c r="G103" s="209">
        <f t="shared" si="5"/>
        <v>3312</v>
      </c>
      <c r="H103" s="209">
        <f t="shared" si="7"/>
        <v>3727</v>
      </c>
      <c r="I103" s="209">
        <f t="shared" si="9"/>
        <v>4179</v>
      </c>
      <c r="J103" s="209">
        <f t="shared" si="11"/>
        <v>4643</v>
      </c>
      <c r="K103" s="209">
        <f t="shared" si="13"/>
        <v>4924</v>
      </c>
      <c r="L103" s="209">
        <f t="shared" si="15"/>
        <v>5530</v>
      </c>
      <c r="M103" s="209">
        <f t="shared" si="17"/>
        <v>5994</v>
      </c>
      <c r="N103" s="209">
        <f t="shared" si="19"/>
        <v>6455</v>
      </c>
      <c r="O103" s="209">
        <f t="shared" si="21"/>
        <v>6917</v>
      </c>
      <c r="P103" s="209"/>
      <c r="Q103" s="209"/>
      <c r="R103" s="209"/>
      <c r="S103" s="209"/>
      <c r="T103" s="210"/>
      <c r="V103" s="203">
        <v>750</v>
      </c>
      <c r="W103" s="207">
        <f t="shared" ref="W103:AJ103" si="22">W102+B173</f>
        <v>737</v>
      </c>
      <c r="X103" s="214">
        <f t="shared" si="22"/>
        <v>737</v>
      </c>
      <c r="Y103" s="214">
        <f t="shared" si="22"/>
        <v>824</v>
      </c>
      <c r="Z103" s="214">
        <f t="shared" si="22"/>
        <v>925</v>
      </c>
      <c r="AA103" s="214">
        <f t="shared" si="22"/>
        <v>1016</v>
      </c>
      <c r="AB103" s="214">
        <f t="shared" si="22"/>
        <v>1142</v>
      </c>
      <c r="AC103" s="214">
        <f t="shared" si="22"/>
        <v>1285</v>
      </c>
      <c r="AD103" s="214">
        <f t="shared" si="22"/>
        <v>1441</v>
      </c>
      <c r="AE103" s="214">
        <f t="shared" si="22"/>
        <v>1601</v>
      </c>
      <c r="AF103" s="214">
        <f t="shared" si="22"/>
        <v>1698</v>
      </c>
      <c r="AG103" s="214">
        <f t="shared" si="22"/>
        <v>1907</v>
      </c>
      <c r="AH103" s="207">
        <f t="shared" si="22"/>
        <v>2067</v>
      </c>
      <c r="AI103" s="207">
        <f t="shared" si="22"/>
        <v>2226</v>
      </c>
      <c r="AJ103" s="207">
        <f t="shared" si="22"/>
        <v>2385</v>
      </c>
      <c r="AK103" s="207"/>
      <c r="AL103" s="207"/>
      <c r="AM103" s="207"/>
      <c r="AN103" s="207"/>
      <c r="AO103" s="207"/>
      <c r="AP103" s="189">
        <f>AP102+U173</f>
        <v>2.6500000000000004</v>
      </c>
    </row>
    <row r="104" spans="1:42" x14ac:dyDescent="0.15">
      <c r="A104" s="215" t="s">
        <v>14</v>
      </c>
      <c r="B104" s="212">
        <f t="shared" si="0"/>
        <v>1154</v>
      </c>
      <c r="C104" s="212">
        <f t="shared" si="1"/>
        <v>1154</v>
      </c>
      <c r="D104" s="212">
        <f t="shared" si="2"/>
        <v>1276</v>
      </c>
      <c r="E104" s="212">
        <f t="shared" si="3"/>
        <v>1412</v>
      </c>
      <c r="F104" s="212">
        <f t="shared" si="4"/>
        <v>1534</v>
      </c>
      <c r="G104" s="212">
        <f t="shared" si="5"/>
        <v>1755</v>
      </c>
      <c r="H104" s="212">
        <f t="shared" si="7"/>
        <v>1992</v>
      </c>
      <c r="I104" s="212">
        <f t="shared" si="9"/>
        <v>2256</v>
      </c>
      <c r="J104" s="212">
        <f t="shared" si="11"/>
        <v>2532</v>
      </c>
      <c r="K104" s="212">
        <f t="shared" si="13"/>
        <v>2706</v>
      </c>
      <c r="L104" s="212">
        <f t="shared" si="15"/>
        <v>2952</v>
      </c>
      <c r="M104" s="212">
        <f t="shared" si="17"/>
        <v>3209</v>
      </c>
      <c r="N104" s="212">
        <f t="shared" si="19"/>
        <v>3456</v>
      </c>
      <c r="O104" s="212">
        <f t="shared" si="21"/>
        <v>3703</v>
      </c>
      <c r="P104" s="212">
        <f t="shared" ref="P104:P133" si="23">ROUND(AK104*$T$76,0)</f>
        <v>3950</v>
      </c>
      <c r="Q104" s="212"/>
      <c r="R104" s="212"/>
      <c r="S104" s="212"/>
      <c r="T104" s="213"/>
      <c r="V104" s="203">
        <v>32</v>
      </c>
      <c r="W104" s="207">
        <v>398</v>
      </c>
      <c r="X104" s="214">
        <v>398</v>
      </c>
      <c r="Y104" s="214">
        <v>440</v>
      </c>
      <c r="Z104" s="214">
        <v>487</v>
      </c>
      <c r="AA104" s="214">
        <v>529</v>
      </c>
      <c r="AB104" s="214">
        <v>605</v>
      </c>
      <c r="AC104" s="214">
        <v>687</v>
      </c>
      <c r="AD104" s="214">
        <v>778</v>
      </c>
      <c r="AE104" s="214">
        <v>873</v>
      </c>
      <c r="AF104" s="214">
        <v>933</v>
      </c>
      <c r="AG104" s="214">
        <v>1018</v>
      </c>
      <c r="AH104" s="207">
        <f>$AH$74*V104*AP104</f>
        <v>1106.56</v>
      </c>
      <c r="AI104" s="207">
        <f>$AI$74*V104*AP104</f>
        <v>1191.68</v>
      </c>
      <c r="AJ104" s="207">
        <f>$AJ$74*V104*AP104</f>
        <v>1276.8000000000002</v>
      </c>
      <c r="AK104" s="207">
        <f>$AK$74*V104*AP104</f>
        <v>1361.92</v>
      </c>
      <c r="AL104" s="207"/>
      <c r="AM104" s="207"/>
      <c r="AN104" s="207"/>
      <c r="AO104" s="207"/>
      <c r="AP104" s="189">
        <v>1.33</v>
      </c>
    </row>
    <row r="105" spans="1:42" x14ac:dyDescent="0.15">
      <c r="A105" s="208">
        <v>800</v>
      </c>
      <c r="B105" s="209">
        <f t="shared" si="0"/>
        <v>2245</v>
      </c>
      <c r="C105" s="209">
        <f t="shared" si="1"/>
        <v>2245</v>
      </c>
      <c r="D105" s="209">
        <f t="shared" si="2"/>
        <v>2511</v>
      </c>
      <c r="E105" s="209">
        <f t="shared" si="3"/>
        <v>2816</v>
      </c>
      <c r="F105" s="209">
        <f t="shared" si="4"/>
        <v>3080</v>
      </c>
      <c r="G105" s="209">
        <f t="shared" si="5"/>
        <v>3512</v>
      </c>
      <c r="H105" s="209">
        <f t="shared" si="7"/>
        <v>3909</v>
      </c>
      <c r="I105" s="209">
        <f t="shared" si="9"/>
        <v>4376</v>
      </c>
      <c r="J105" s="209">
        <f t="shared" si="11"/>
        <v>4866</v>
      </c>
      <c r="K105" s="209">
        <f t="shared" si="13"/>
        <v>5223</v>
      </c>
      <c r="L105" s="209">
        <f t="shared" si="15"/>
        <v>5780</v>
      </c>
      <c r="M105" s="209">
        <f t="shared" si="17"/>
        <v>6273</v>
      </c>
      <c r="N105" s="209">
        <f t="shared" si="19"/>
        <v>6756</v>
      </c>
      <c r="O105" s="209">
        <f t="shared" si="21"/>
        <v>7238</v>
      </c>
      <c r="P105" s="209">
        <f t="shared" si="23"/>
        <v>7721</v>
      </c>
      <c r="Q105" s="209"/>
      <c r="R105" s="209"/>
      <c r="S105" s="209"/>
      <c r="T105" s="210"/>
      <c r="V105" s="203">
        <v>800</v>
      </c>
      <c r="W105" s="207">
        <f t="shared" ref="W105:AK105" si="24">W104+B175</f>
        <v>774</v>
      </c>
      <c r="X105" s="214">
        <f t="shared" si="24"/>
        <v>774</v>
      </c>
      <c r="Y105" s="214">
        <f t="shared" si="24"/>
        <v>866</v>
      </c>
      <c r="Z105" s="214">
        <f t="shared" si="24"/>
        <v>971</v>
      </c>
      <c r="AA105" s="214">
        <f t="shared" si="24"/>
        <v>1062</v>
      </c>
      <c r="AB105" s="214">
        <f t="shared" si="24"/>
        <v>1211</v>
      </c>
      <c r="AC105" s="214">
        <f t="shared" si="24"/>
        <v>1348</v>
      </c>
      <c r="AD105" s="214">
        <f t="shared" si="24"/>
        <v>1509</v>
      </c>
      <c r="AE105" s="214">
        <f t="shared" si="24"/>
        <v>1678</v>
      </c>
      <c r="AF105" s="214">
        <f t="shared" si="24"/>
        <v>1801</v>
      </c>
      <c r="AG105" s="214">
        <f t="shared" si="24"/>
        <v>1993</v>
      </c>
      <c r="AH105" s="207">
        <f t="shared" si="24"/>
        <v>2163.1999999999998</v>
      </c>
      <c r="AI105" s="207">
        <f t="shared" si="24"/>
        <v>2329.6000000000004</v>
      </c>
      <c r="AJ105" s="207">
        <f t="shared" si="24"/>
        <v>2496</v>
      </c>
      <c r="AK105" s="207">
        <f t="shared" si="24"/>
        <v>2662.4</v>
      </c>
      <c r="AL105" s="207"/>
      <c r="AM105" s="207"/>
      <c r="AN105" s="207"/>
      <c r="AO105" s="207"/>
      <c r="AP105" s="189">
        <f>AP104+U175</f>
        <v>2.6</v>
      </c>
    </row>
    <row r="106" spans="1:42" x14ac:dyDescent="0.15">
      <c r="A106" s="215" t="s">
        <v>15</v>
      </c>
      <c r="B106" s="212">
        <f t="shared" si="0"/>
        <v>1218</v>
      </c>
      <c r="C106" s="212">
        <f t="shared" si="1"/>
        <v>1218</v>
      </c>
      <c r="D106" s="212">
        <f t="shared" si="2"/>
        <v>1328</v>
      </c>
      <c r="E106" s="212">
        <f t="shared" si="3"/>
        <v>1488</v>
      </c>
      <c r="F106" s="212">
        <f t="shared" si="4"/>
        <v>1618</v>
      </c>
      <c r="G106" s="212">
        <f t="shared" si="5"/>
        <v>1850</v>
      </c>
      <c r="H106" s="212">
        <f t="shared" si="7"/>
        <v>2103</v>
      </c>
      <c r="I106" s="212">
        <f t="shared" si="9"/>
        <v>2375</v>
      </c>
      <c r="J106" s="212">
        <f t="shared" si="11"/>
        <v>2665</v>
      </c>
      <c r="K106" s="212">
        <f t="shared" si="13"/>
        <v>2842</v>
      </c>
      <c r="L106" s="212">
        <f t="shared" si="15"/>
        <v>3097</v>
      </c>
      <c r="M106" s="212">
        <f t="shared" si="17"/>
        <v>3358</v>
      </c>
      <c r="N106" s="212">
        <f t="shared" si="19"/>
        <v>3617</v>
      </c>
      <c r="O106" s="212">
        <f t="shared" si="21"/>
        <v>3875</v>
      </c>
      <c r="P106" s="212">
        <f t="shared" si="23"/>
        <v>4133</v>
      </c>
      <c r="Q106" s="212">
        <f>ROUND(AL106*$T$76,0)</f>
        <v>4392</v>
      </c>
      <c r="R106" s="212"/>
      <c r="S106" s="212"/>
      <c r="T106" s="213"/>
      <c r="V106" s="203">
        <v>34</v>
      </c>
      <c r="W106" s="207">
        <v>420</v>
      </c>
      <c r="X106" s="214">
        <v>420</v>
      </c>
      <c r="Y106" s="214">
        <v>458</v>
      </c>
      <c r="Z106" s="214">
        <v>513</v>
      </c>
      <c r="AA106" s="214">
        <v>558</v>
      </c>
      <c r="AB106" s="214">
        <v>638</v>
      </c>
      <c r="AC106" s="214">
        <v>725</v>
      </c>
      <c r="AD106" s="214">
        <v>819</v>
      </c>
      <c r="AE106" s="214">
        <v>919</v>
      </c>
      <c r="AF106" s="214">
        <v>980</v>
      </c>
      <c r="AG106" s="214">
        <v>1068</v>
      </c>
      <c r="AH106" s="207">
        <f>$AH$74*V106*AP106</f>
        <v>1158.04</v>
      </c>
      <c r="AI106" s="207">
        <f>$AI$74*V106*AP106</f>
        <v>1247.1200000000001</v>
      </c>
      <c r="AJ106" s="207">
        <f>$AJ$74*V106*AP106</f>
        <v>1336.2</v>
      </c>
      <c r="AK106" s="207">
        <f>$AK$74*V106*AP106</f>
        <v>1425.28</v>
      </c>
      <c r="AL106" s="207">
        <f>$AL$74*V106*AP106</f>
        <v>1514.3600000000001</v>
      </c>
      <c r="AM106" s="207"/>
      <c r="AN106" s="207"/>
      <c r="AO106" s="207"/>
      <c r="AP106" s="189">
        <v>1.31</v>
      </c>
    </row>
    <row r="107" spans="1:42" x14ac:dyDescent="0.15">
      <c r="A107" s="208">
        <v>850</v>
      </c>
      <c r="B107" s="209">
        <f t="shared" si="0"/>
        <v>2346</v>
      </c>
      <c r="C107" s="209">
        <f t="shared" si="1"/>
        <v>2346</v>
      </c>
      <c r="D107" s="209">
        <f t="shared" si="2"/>
        <v>2630</v>
      </c>
      <c r="E107" s="209">
        <f t="shared" si="3"/>
        <v>2970</v>
      </c>
      <c r="F107" s="209">
        <f t="shared" si="4"/>
        <v>3260</v>
      </c>
      <c r="G107" s="209">
        <f t="shared" si="5"/>
        <v>3709</v>
      </c>
      <c r="H107" s="209">
        <f t="shared" si="7"/>
        <v>4135</v>
      </c>
      <c r="I107" s="209">
        <f t="shared" si="9"/>
        <v>4675</v>
      </c>
      <c r="J107" s="209">
        <f t="shared" si="11"/>
        <v>5191</v>
      </c>
      <c r="K107" s="209">
        <f t="shared" si="13"/>
        <v>5501</v>
      </c>
      <c r="L107" s="209">
        <f t="shared" si="15"/>
        <v>6018</v>
      </c>
      <c r="M107" s="209">
        <f t="shared" si="17"/>
        <v>6512</v>
      </c>
      <c r="N107" s="209">
        <f t="shared" si="19"/>
        <v>7012</v>
      </c>
      <c r="O107" s="209">
        <f t="shared" si="21"/>
        <v>7513</v>
      </c>
      <c r="P107" s="209">
        <f t="shared" si="23"/>
        <v>8014</v>
      </c>
      <c r="Q107" s="209">
        <f t="shared" ref="Q107:T133" si="25">ROUND(AL107*$T$76,0)</f>
        <v>8515</v>
      </c>
      <c r="R107" s="209"/>
      <c r="S107" s="209"/>
      <c r="T107" s="210"/>
      <c r="V107" s="203">
        <v>850</v>
      </c>
      <c r="W107" s="207">
        <f t="shared" ref="W107:AL107" si="26">W106+B177</f>
        <v>809</v>
      </c>
      <c r="X107" s="214">
        <f t="shared" si="26"/>
        <v>809</v>
      </c>
      <c r="Y107" s="214">
        <f t="shared" si="26"/>
        <v>907</v>
      </c>
      <c r="Z107" s="214">
        <f t="shared" si="26"/>
        <v>1024</v>
      </c>
      <c r="AA107" s="214">
        <f t="shared" si="26"/>
        <v>1124</v>
      </c>
      <c r="AB107" s="214">
        <f t="shared" si="26"/>
        <v>1279</v>
      </c>
      <c r="AC107" s="214">
        <f t="shared" si="26"/>
        <v>1426</v>
      </c>
      <c r="AD107" s="214">
        <f t="shared" si="26"/>
        <v>1612</v>
      </c>
      <c r="AE107" s="214">
        <f t="shared" si="26"/>
        <v>1790</v>
      </c>
      <c r="AF107" s="214">
        <f t="shared" si="26"/>
        <v>1897</v>
      </c>
      <c r="AG107" s="214">
        <f t="shared" si="26"/>
        <v>2075</v>
      </c>
      <c r="AH107" s="207">
        <f t="shared" si="26"/>
        <v>2245.3599999999997</v>
      </c>
      <c r="AI107" s="207">
        <f t="shared" si="26"/>
        <v>2418.08</v>
      </c>
      <c r="AJ107" s="207">
        <f t="shared" si="26"/>
        <v>2590.8000000000002</v>
      </c>
      <c r="AK107" s="207">
        <f t="shared" si="26"/>
        <v>2763.52</v>
      </c>
      <c r="AL107" s="207">
        <f t="shared" si="26"/>
        <v>2936.24</v>
      </c>
      <c r="AM107" s="207"/>
      <c r="AN107" s="207"/>
      <c r="AO107" s="207"/>
      <c r="AP107" s="189">
        <f>AP106+U177</f>
        <v>2.54</v>
      </c>
    </row>
    <row r="108" spans="1:42" x14ac:dyDescent="0.15">
      <c r="A108" s="215" t="s">
        <v>16</v>
      </c>
      <c r="B108" s="212">
        <f t="shared" ref="B108:B133" si="27">ROUND(W108*$T$76,0)</f>
        <v>1276</v>
      </c>
      <c r="C108" s="212">
        <f t="shared" si="1"/>
        <v>1276</v>
      </c>
      <c r="D108" s="212">
        <f t="shared" si="2"/>
        <v>1395</v>
      </c>
      <c r="E108" s="212">
        <f t="shared" si="3"/>
        <v>1560</v>
      </c>
      <c r="F108" s="212">
        <f t="shared" si="4"/>
        <v>1723</v>
      </c>
      <c r="G108" s="212">
        <f t="shared" si="5"/>
        <v>1943</v>
      </c>
      <c r="H108" s="212">
        <f t="shared" si="7"/>
        <v>2204</v>
      </c>
      <c r="I108" s="212">
        <f t="shared" si="9"/>
        <v>2491</v>
      </c>
      <c r="J108" s="212">
        <f t="shared" si="11"/>
        <v>2793</v>
      </c>
      <c r="K108" s="212">
        <f t="shared" si="13"/>
        <v>2975</v>
      </c>
      <c r="L108" s="212">
        <f t="shared" si="15"/>
        <v>3283</v>
      </c>
      <c r="M108" s="212">
        <f t="shared" si="17"/>
        <v>3556</v>
      </c>
      <c r="N108" s="212">
        <f t="shared" si="19"/>
        <v>3829</v>
      </c>
      <c r="O108" s="212">
        <f t="shared" si="21"/>
        <v>4103</v>
      </c>
      <c r="P108" s="212">
        <f t="shared" si="23"/>
        <v>4376</v>
      </c>
      <c r="Q108" s="212">
        <f t="shared" si="25"/>
        <v>4650</v>
      </c>
      <c r="R108" s="212">
        <f>ROUND(AM108*$T$76,0)</f>
        <v>4924</v>
      </c>
      <c r="S108" s="212"/>
      <c r="T108" s="213"/>
      <c r="V108" s="203">
        <v>36</v>
      </c>
      <c r="W108" s="207">
        <v>440</v>
      </c>
      <c r="X108" s="214">
        <v>440</v>
      </c>
      <c r="Y108" s="214">
        <v>481</v>
      </c>
      <c r="Z108" s="214">
        <v>538</v>
      </c>
      <c r="AA108" s="214">
        <v>594</v>
      </c>
      <c r="AB108" s="214">
        <v>670</v>
      </c>
      <c r="AC108" s="214">
        <v>760</v>
      </c>
      <c r="AD108" s="214">
        <v>859</v>
      </c>
      <c r="AE108" s="214">
        <v>963</v>
      </c>
      <c r="AF108" s="214">
        <v>1026</v>
      </c>
      <c r="AG108" s="214">
        <v>1132</v>
      </c>
      <c r="AH108" s="207">
        <f>$AH$74*V108*AP108</f>
        <v>1226.1600000000001</v>
      </c>
      <c r="AI108" s="207">
        <f>$AI$74*V108*AP108</f>
        <v>1320.48</v>
      </c>
      <c r="AJ108" s="207">
        <f>$AJ$74*V108*AP108</f>
        <v>1414.8</v>
      </c>
      <c r="AK108" s="207">
        <f>$AK$74*V108*AP108</f>
        <v>1509.1200000000001</v>
      </c>
      <c r="AL108" s="207">
        <f>$AL$74*V108*AP108</f>
        <v>1603.44</v>
      </c>
      <c r="AM108" s="207">
        <f>$AM$74*V108*AP108</f>
        <v>1697.76</v>
      </c>
      <c r="AN108" s="207"/>
      <c r="AO108" s="207"/>
      <c r="AP108" s="189">
        <v>1.31</v>
      </c>
    </row>
    <row r="109" spans="1:42" ht="13" thickBot="1" x14ac:dyDescent="0.2">
      <c r="A109" s="204">
        <v>900</v>
      </c>
      <c r="B109" s="216">
        <f t="shared" si="27"/>
        <v>2468</v>
      </c>
      <c r="C109" s="216">
        <f t="shared" si="1"/>
        <v>2468</v>
      </c>
      <c r="D109" s="216">
        <f t="shared" si="2"/>
        <v>2772</v>
      </c>
      <c r="E109" s="216">
        <f t="shared" si="3"/>
        <v>3126</v>
      </c>
      <c r="F109" s="216">
        <f t="shared" si="4"/>
        <v>3460</v>
      </c>
      <c r="G109" s="216">
        <f t="shared" si="5"/>
        <v>3909</v>
      </c>
      <c r="H109" s="216">
        <f t="shared" si="7"/>
        <v>4399</v>
      </c>
      <c r="I109" s="216">
        <f t="shared" si="9"/>
        <v>4916</v>
      </c>
      <c r="J109" s="216">
        <f t="shared" si="11"/>
        <v>5345</v>
      </c>
      <c r="K109" s="216">
        <f t="shared" si="13"/>
        <v>5780</v>
      </c>
      <c r="L109" s="216">
        <f t="shared" si="15"/>
        <v>6360</v>
      </c>
      <c r="M109" s="216">
        <f t="shared" si="17"/>
        <v>6895</v>
      </c>
      <c r="N109" s="216">
        <f t="shared" si="19"/>
        <v>7425</v>
      </c>
      <c r="O109" s="216">
        <f t="shared" si="21"/>
        <v>7955</v>
      </c>
      <c r="P109" s="216">
        <f t="shared" si="23"/>
        <v>8486</v>
      </c>
      <c r="Q109" s="216">
        <f t="shared" si="25"/>
        <v>9016</v>
      </c>
      <c r="R109" s="216">
        <f t="shared" si="25"/>
        <v>9546</v>
      </c>
      <c r="S109" s="216"/>
      <c r="T109" s="217"/>
      <c r="V109" s="203">
        <v>900</v>
      </c>
      <c r="W109" s="207">
        <f t="shared" ref="W109:AM109" si="28">W108+B179</f>
        <v>851</v>
      </c>
      <c r="X109" s="214">
        <f t="shared" si="28"/>
        <v>851</v>
      </c>
      <c r="Y109" s="214">
        <f t="shared" si="28"/>
        <v>956</v>
      </c>
      <c r="Z109" s="214">
        <f t="shared" si="28"/>
        <v>1078</v>
      </c>
      <c r="AA109" s="214">
        <f t="shared" si="28"/>
        <v>1193</v>
      </c>
      <c r="AB109" s="214">
        <f t="shared" si="28"/>
        <v>1348</v>
      </c>
      <c r="AC109" s="214">
        <f t="shared" si="28"/>
        <v>1517</v>
      </c>
      <c r="AD109" s="214">
        <f t="shared" si="28"/>
        <v>1695</v>
      </c>
      <c r="AE109" s="214">
        <f t="shared" si="28"/>
        <v>1843</v>
      </c>
      <c r="AF109" s="214">
        <f t="shared" si="28"/>
        <v>1993</v>
      </c>
      <c r="AG109" s="214">
        <f t="shared" si="28"/>
        <v>2193</v>
      </c>
      <c r="AH109" s="207">
        <f t="shared" si="28"/>
        <v>2377.44</v>
      </c>
      <c r="AI109" s="207">
        <f t="shared" si="28"/>
        <v>2560.3199999999997</v>
      </c>
      <c r="AJ109" s="207">
        <f t="shared" si="28"/>
        <v>2743.2</v>
      </c>
      <c r="AK109" s="207">
        <f t="shared" si="28"/>
        <v>2926.08</v>
      </c>
      <c r="AL109" s="207">
        <f t="shared" si="28"/>
        <v>3108.96</v>
      </c>
      <c r="AM109" s="207">
        <f t="shared" si="28"/>
        <v>3291.84</v>
      </c>
      <c r="AN109" s="207"/>
      <c r="AO109" s="207"/>
      <c r="AP109" s="189">
        <f>AP108+U179</f>
        <v>2.54</v>
      </c>
    </row>
    <row r="110" spans="1:42" x14ac:dyDescent="0.15">
      <c r="A110" s="202" t="s">
        <v>17</v>
      </c>
      <c r="B110" s="205">
        <f t="shared" si="27"/>
        <v>1334</v>
      </c>
      <c r="C110" s="205">
        <f t="shared" ref="C110:C133" si="29">ROUND(X110*$T$76,0)</f>
        <v>1334</v>
      </c>
      <c r="D110" s="205">
        <f t="shared" si="2"/>
        <v>1459</v>
      </c>
      <c r="E110" s="205">
        <f t="shared" si="3"/>
        <v>1630</v>
      </c>
      <c r="F110" s="205">
        <f t="shared" si="4"/>
        <v>1801</v>
      </c>
      <c r="G110" s="205">
        <f t="shared" si="5"/>
        <v>2033</v>
      </c>
      <c r="H110" s="205">
        <f t="shared" si="7"/>
        <v>2308</v>
      </c>
      <c r="I110" s="205">
        <f t="shared" si="9"/>
        <v>2601</v>
      </c>
      <c r="J110" s="205">
        <f t="shared" si="11"/>
        <v>2912</v>
      </c>
      <c r="K110" s="205">
        <f t="shared" si="13"/>
        <v>3109</v>
      </c>
      <c r="L110" s="205">
        <f t="shared" si="15"/>
        <v>3439</v>
      </c>
      <c r="M110" s="205">
        <f t="shared" si="17"/>
        <v>3725</v>
      </c>
      <c r="N110" s="205">
        <f t="shared" si="19"/>
        <v>4011</v>
      </c>
      <c r="O110" s="205">
        <f t="shared" si="21"/>
        <v>4298</v>
      </c>
      <c r="P110" s="205">
        <f t="shared" si="23"/>
        <v>4584</v>
      </c>
      <c r="Q110" s="205">
        <f t="shared" si="25"/>
        <v>4871</v>
      </c>
      <c r="R110" s="205">
        <f t="shared" si="25"/>
        <v>5157</v>
      </c>
      <c r="S110" s="205">
        <f>ROUND(AN110*$T$76,0)</f>
        <v>5444</v>
      </c>
      <c r="T110" s="206"/>
      <c r="V110" s="203">
        <v>38</v>
      </c>
      <c r="W110" s="207">
        <v>460</v>
      </c>
      <c r="X110" s="214">
        <v>460</v>
      </c>
      <c r="Y110" s="214">
        <v>503</v>
      </c>
      <c r="Z110" s="214">
        <v>562</v>
      </c>
      <c r="AA110" s="214">
        <v>621</v>
      </c>
      <c r="AB110" s="214">
        <v>701</v>
      </c>
      <c r="AC110" s="214">
        <v>796</v>
      </c>
      <c r="AD110" s="214">
        <v>897</v>
      </c>
      <c r="AE110" s="214">
        <v>1004</v>
      </c>
      <c r="AF110" s="214">
        <v>1072</v>
      </c>
      <c r="AG110" s="214">
        <v>1186</v>
      </c>
      <c r="AH110" s="207">
        <f>$AH$74*V110*AP110</f>
        <v>1284.4000000000001</v>
      </c>
      <c r="AI110" s="207">
        <f>$AI$74*V110*AP110</f>
        <v>1383.2</v>
      </c>
      <c r="AJ110" s="207">
        <f>$AJ$74*V110*AP110</f>
        <v>1482</v>
      </c>
      <c r="AK110" s="207">
        <f>$AK$74*V110*AP110</f>
        <v>1580.8</v>
      </c>
      <c r="AL110" s="207">
        <f>$AL$74*V110*AP110</f>
        <v>1679.6000000000001</v>
      </c>
      <c r="AM110" s="207">
        <f>$AM$74*V110*AP110</f>
        <v>1778.4</v>
      </c>
      <c r="AN110" s="207">
        <f>$AN$74*V110*AP110</f>
        <v>1877.2</v>
      </c>
      <c r="AO110" s="207"/>
      <c r="AP110" s="189">
        <v>1.3</v>
      </c>
    </row>
    <row r="111" spans="1:42" x14ac:dyDescent="0.15">
      <c r="A111" s="208">
        <v>950</v>
      </c>
      <c r="B111" s="209">
        <f t="shared" si="27"/>
        <v>2587</v>
      </c>
      <c r="C111" s="209">
        <f t="shared" si="29"/>
        <v>2587</v>
      </c>
      <c r="D111" s="209">
        <f t="shared" si="2"/>
        <v>2909</v>
      </c>
      <c r="E111" s="209">
        <f t="shared" si="3"/>
        <v>3274</v>
      </c>
      <c r="F111" s="209">
        <f t="shared" si="4"/>
        <v>3631</v>
      </c>
      <c r="G111" s="209">
        <f t="shared" si="5"/>
        <v>4101</v>
      </c>
      <c r="H111" s="209">
        <f t="shared" si="7"/>
        <v>4623</v>
      </c>
      <c r="I111" s="209">
        <f t="shared" si="9"/>
        <v>5150</v>
      </c>
      <c r="J111" s="209">
        <f t="shared" si="11"/>
        <v>5600</v>
      </c>
      <c r="K111" s="209">
        <f t="shared" si="13"/>
        <v>6055</v>
      </c>
      <c r="L111" s="209">
        <f t="shared" si="15"/>
        <v>6685</v>
      </c>
      <c r="M111" s="209">
        <f t="shared" si="17"/>
        <v>7249</v>
      </c>
      <c r="N111" s="209">
        <f t="shared" si="19"/>
        <v>7807</v>
      </c>
      <c r="O111" s="209">
        <f t="shared" si="21"/>
        <v>8364</v>
      </c>
      <c r="P111" s="209">
        <f t="shared" si="23"/>
        <v>8922</v>
      </c>
      <c r="Q111" s="209">
        <f t="shared" si="25"/>
        <v>9479</v>
      </c>
      <c r="R111" s="209">
        <f t="shared" si="25"/>
        <v>10037</v>
      </c>
      <c r="S111" s="209">
        <f t="shared" si="25"/>
        <v>10595</v>
      </c>
      <c r="T111" s="210"/>
      <c r="V111" s="203">
        <v>950</v>
      </c>
      <c r="W111" s="207">
        <f t="shared" ref="W111:AN111" si="30">W110+B181</f>
        <v>892</v>
      </c>
      <c r="X111" s="214">
        <f t="shared" si="30"/>
        <v>892</v>
      </c>
      <c r="Y111" s="214">
        <f t="shared" si="30"/>
        <v>1003</v>
      </c>
      <c r="Z111" s="214">
        <f t="shared" si="30"/>
        <v>1129</v>
      </c>
      <c r="AA111" s="214">
        <f t="shared" si="30"/>
        <v>1252</v>
      </c>
      <c r="AB111" s="214">
        <f t="shared" si="30"/>
        <v>1414</v>
      </c>
      <c r="AC111" s="214">
        <f t="shared" si="30"/>
        <v>1594</v>
      </c>
      <c r="AD111" s="214">
        <f t="shared" si="30"/>
        <v>1776</v>
      </c>
      <c r="AE111" s="214">
        <f t="shared" si="30"/>
        <v>1931</v>
      </c>
      <c r="AF111" s="214">
        <f t="shared" si="30"/>
        <v>2088</v>
      </c>
      <c r="AG111" s="214">
        <f t="shared" si="30"/>
        <v>2305</v>
      </c>
      <c r="AH111" s="207">
        <f t="shared" si="30"/>
        <v>2499.6400000000003</v>
      </c>
      <c r="AI111" s="207">
        <f t="shared" si="30"/>
        <v>2691.92</v>
      </c>
      <c r="AJ111" s="207">
        <f t="shared" si="30"/>
        <v>2884.2</v>
      </c>
      <c r="AK111" s="207">
        <f t="shared" si="30"/>
        <v>3076.48</v>
      </c>
      <c r="AL111" s="207">
        <f t="shared" si="30"/>
        <v>3268.76</v>
      </c>
      <c r="AM111" s="207">
        <f t="shared" si="30"/>
        <v>3461.04</v>
      </c>
      <c r="AN111" s="207">
        <f t="shared" si="30"/>
        <v>3653.3199999999997</v>
      </c>
      <c r="AO111" s="207"/>
      <c r="AP111" s="189">
        <f>AP110+U181</f>
        <v>2.5300000000000002</v>
      </c>
    </row>
    <row r="112" spans="1:42" x14ac:dyDescent="0.15">
      <c r="A112" s="215" t="s">
        <v>18</v>
      </c>
      <c r="B112" s="212">
        <f t="shared" si="27"/>
        <v>1366</v>
      </c>
      <c r="C112" s="212">
        <f t="shared" si="29"/>
        <v>1366</v>
      </c>
      <c r="D112" s="212">
        <f t="shared" ref="D112:D133" si="31">ROUND(Y112*$T$76,0)</f>
        <v>1537</v>
      </c>
      <c r="E112" s="212">
        <f t="shared" si="3"/>
        <v>1694</v>
      </c>
      <c r="F112" s="212">
        <f t="shared" si="4"/>
        <v>1914</v>
      </c>
      <c r="G112" s="212">
        <f t="shared" si="5"/>
        <v>2143</v>
      </c>
      <c r="H112" s="212">
        <f t="shared" si="7"/>
        <v>2424</v>
      </c>
      <c r="I112" s="212">
        <f t="shared" si="9"/>
        <v>2685</v>
      </c>
      <c r="J112" s="212">
        <f t="shared" si="11"/>
        <v>2987</v>
      </c>
      <c r="K112" s="212">
        <f t="shared" si="13"/>
        <v>3274</v>
      </c>
      <c r="L112" s="212">
        <f t="shared" si="15"/>
        <v>3619</v>
      </c>
      <c r="M112" s="212">
        <f t="shared" si="17"/>
        <v>3921</v>
      </c>
      <c r="N112" s="212">
        <f t="shared" si="19"/>
        <v>4222</v>
      </c>
      <c r="O112" s="212">
        <f t="shared" si="21"/>
        <v>4524</v>
      </c>
      <c r="P112" s="212">
        <f t="shared" si="23"/>
        <v>4826</v>
      </c>
      <c r="Q112" s="212">
        <f t="shared" si="25"/>
        <v>5127</v>
      </c>
      <c r="R112" s="212">
        <f t="shared" si="25"/>
        <v>5429</v>
      </c>
      <c r="S112" s="212">
        <f t="shared" si="25"/>
        <v>5730</v>
      </c>
      <c r="T112" s="213">
        <f>ROUND(AO112*$T$76,0)</f>
        <v>6032</v>
      </c>
      <c r="V112" s="203">
        <v>40</v>
      </c>
      <c r="W112" s="207">
        <v>471</v>
      </c>
      <c r="X112" s="214">
        <v>471</v>
      </c>
      <c r="Y112" s="214">
        <v>530</v>
      </c>
      <c r="Z112" s="214">
        <v>584</v>
      </c>
      <c r="AA112" s="214">
        <v>660</v>
      </c>
      <c r="AB112" s="214">
        <v>739</v>
      </c>
      <c r="AC112" s="214">
        <v>836</v>
      </c>
      <c r="AD112" s="214">
        <v>926</v>
      </c>
      <c r="AE112" s="214">
        <v>1030</v>
      </c>
      <c r="AF112" s="214">
        <v>1129</v>
      </c>
      <c r="AG112" s="214">
        <v>1248</v>
      </c>
      <c r="AH112" s="207">
        <f>$AH$74*V112*AP112</f>
        <v>1352</v>
      </c>
      <c r="AI112" s="207">
        <f>$AI$74*V112*AP112</f>
        <v>1456</v>
      </c>
      <c r="AJ112" s="207">
        <f>$AJ$74*V112*AP112</f>
        <v>1560</v>
      </c>
      <c r="AK112" s="207">
        <f>$AK$74*V112*AP112</f>
        <v>1664</v>
      </c>
      <c r="AL112" s="207">
        <f>$AL$74*V112*AP112</f>
        <v>1768</v>
      </c>
      <c r="AM112" s="207">
        <f>$AM$74*V112*AP112</f>
        <v>1872</v>
      </c>
      <c r="AN112" s="207">
        <f>$AN$74*V112*AP112</f>
        <v>1976</v>
      </c>
      <c r="AO112" s="207">
        <f>$AO$74*V112*AP112</f>
        <v>2080</v>
      </c>
      <c r="AP112" s="189">
        <v>1.3</v>
      </c>
    </row>
    <row r="113" spans="1:42" x14ac:dyDescent="0.15">
      <c r="A113" s="208">
        <v>1000</v>
      </c>
      <c r="B113" s="209">
        <f t="shared" si="27"/>
        <v>2654</v>
      </c>
      <c r="C113" s="209">
        <f t="shared" si="29"/>
        <v>2654</v>
      </c>
      <c r="D113" s="209">
        <f t="shared" si="31"/>
        <v>3057</v>
      </c>
      <c r="E113" s="209">
        <f t="shared" si="3"/>
        <v>3422</v>
      </c>
      <c r="F113" s="209">
        <f t="shared" si="4"/>
        <v>3837</v>
      </c>
      <c r="G113" s="209">
        <f t="shared" si="5"/>
        <v>4321</v>
      </c>
      <c r="H113" s="209">
        <f t="shared" si="7"/>
        <v>4855</v>
      </c>
      <c r="I113" s="209">
        <f t="shared" si="9"/>
        <v>5371</v>
      </c>
      <c r="J113" s="209">
        <f t="shared" si="11"/>
        <v>5812</v>
      </c>
      <c r="K113" s="209">
        <f t="shared" si="13"/>
        <v>6374</v>
      </c>
      <c r="L113" s="209">
        <f t="shared" si="15"/>
        <v>6951</v>
      </c>
      <c r="M113" s="209">
        <f t="shared" si="17"/>
        <v>7540</v>
      </c>
      <c r="N113" s="209">
        <f t="shared" si="19"/>
        <v>8120</v>
      </c>
      <c r="O113" s="209">
        <f t="shared" si="21"/>
        <v>8700</v>
      </c>
      <c r="P113" s="209">
        <f t="shared" si="23"/>
        <v>9280</v>
      </c>
      <c r="Q113" s="209">
        <f t="shared" si="25"/>
        <v>9860</v>
      </c>
      <c r="R113" s="209">
        <f t="shared" si="25"/>
        <v>10440</v>
      </c>
      <c r="S113" s="209">
        <f t="shared" si="25"/>
        <v>11020</v>
      </c>
      <c r="T113" s="210">
        <f t="shared" si="25"/>
        <v>11600</v>
      </c>
      <c r="V113" s="203">
        <v>1000</v>
      </c>
      <c r="W113" s="207">
        <f t="shared" ref="W113:AO113" si="32">W112+B183</f>
        <v>915</v>
      </c>
      <c r="X113" s="214">
        <f t="shared" si="32"/>
        <v>915</v>
      </c>
      <c r="Y113" s="214">
        <f t="shared" si="32"/>
        <v>1054</v>
      </c>
      <c r="Z113" s="214">
        <f t="shared" si="32"/>
        <v>1180</v>
      </c>
      <c r="AA113" s="214">
        <f t="shared" si="32"/>
        <v>1323</v>
      </c>
      <c r="AB113" s="214">
        <f t="shared" si="32"/>
        <v>1490</v>
      </c>
      <c r="AC113" s="214">
        <f t="shared" si="32"/>
        <v>1674</v>
      </c>
      <c r="AD113" s="214">
        <f t="shared" si="32"/>
        <v>1852</v>
      </c>
      <c r="AE113" s="214">
        <f t="shared" si="32"/>
        <v>2004</v>
      </c>
      <c r="AF113" s="214">
        <f t="shared" si="32"/>
        <v>2198</v>
      </c>
      <c r="AG113" s="214">
        <f t="shared" si="32"/>
        <v>2397</v>
      </c>
      <c r="AH113" s="207">
        <f t="shared" si="32"/>
        <v>2600</v>
      </c>
      <c r="AI113" s="207">
        <f t="shared" si="32"/>
        <v>2800</v>
      </c>
      <c r="AJ113" s="207">
        <f t="shared" si="32"/>
        <v>3000</v>
      </c>
      <c r="AK113" s="207">
        <f t="shared" si="32"/>
        <v>3200</v>
      </c>
      <c r="AL113" s="207">
        <f t="shared" si="32"/>
        <v>3400</v>
      </c>
      <c r="AM113" s="207">
        <f t="shared" si="32"/>
        <v>3600</v>
      </c>
      <c r="AN113" s="207">
        <f t="shared" si="32"/>
        <v>3800</v>
      </c>
      <c r="AO113" s="207">
        <f t="shared" si="32"/>
        <v>4000</v>
      </c>
      <c r="AP113" s="189">
        <f>AP112+U183</f>
        <v>2.5</v>
      </c>
    </row>
    <row r="114" spans="1:42" x14ac:dyDescent="0.15">
      <c r="A114" s="215" t="s">
        <v>19</v>
      </c>
      <c r="B114" s="212">
        <f t="shared" si="27"/>
        <v>1421</v>
      </c>
      <c r="C114" s="212">
        <f t="shared" si="29"/>
        <v>1421</v>
      </c>
      <c r="D114" s="212">
        <f t="shared" si="31"/>
        <v>1604</v>
      </c>
      <c r="E114" s="212">
        <f t="shared" ref="E114:E133" si="33">ROUND(Z114*$T$76,0)</f>
        <v>1766</v>
      </c>
      <c r="F114" s="212">
        <f t="shared" si="4"/>
        <v>1992</v>
      </c>
      <c r="G114" s="212">
        <f t="shared" si="5"/>
        <v>2230</v>
      </c>
      <c r="H114" s="212">
        <f t="shared" si="7"/>
        <v>2526</v>
      </c>
      <c r="I114" s="212">
        <f t="shared" si="9"/>
        <v>2796</v>
      </c>
      <c r="J114" s="212">
        <f t="shared" si="11"/>
        <v>3112</v>
      </c>
      <c r="K114" s="212">
        <f t="shared" si="13"/>
        <v>3416</v>
      </c>
      <c r="L114" s="212">
        <f t="shared" si="15"/>
        <v>3799</v>
      </c>
      <c r="M114" s="212">
        <f t="shared" si="17"/>
        <v>4117</v>
      </c>
      <c r="N114" s="212">
        <f t="shared" si="19"/>
        <v>4434</v>
      </c>
      <c r="O114" s="212">
        <f t="shared" si="21"/>
        <v>4750</v>
      </c>
      <c r="P114" s="212">
        <f t="shared" si="23"/>
        <v>5067</v>
      </c>
      <c r="Q114" s="212">
        <f t="shared" si="25"/>
        <v>5384</v>
      </c>
      <c r="R114" s="212">
        <f t="shared" si="25"/>
        <v>5700</v>
      </c>
      <c r="S114" s="212">
        <f t="shared" si="25"/>
        <v>6017</v>
      </c>
      <c r="T114" s="213">
        <f t="shared" si="25"/>
        <v>6334</v>
      </c>
      <c r="V114" s="203">
        <v>42</v>
      </c>
      <c r="W114" s="207">
        <v>490</v>
      </c>
      <c r="X114" s="214">
        <v>490</v>
      </c>
      <c r="Y114" s="214">
        <v>553</v>
      </c>
      <c r="Z114" s="214">
        <v>609</v>
      </c>
      <c r="AA114" s="214">
        <v>687</v>
      </c>
      <c r="AB114" s="214">
        <v>769</v>
      </c>
      <c r="AC114" s="214">
        <v>871</v>
      </c>
      <c r="AD114" s="214">
        <v>964</v>
      </c>
      <c r="AE114" s="214">
        <v>1073</v>
      </c>
      <c r="AF114" s="214">
        <v>1178</v>
      </c>
      <c r="AG114" s="214">
        <v>1310</v>
      </c>
      <c r="AH114" s="207">
        <f>$AH$74*V114*AP114</f>
        <v>1419.6000000000001</v>
      </c>
      <c r="AI114" s="207">
        <f>$AI$74*V114*AP114</f>
        <v>1528.8</v>
      </c>
      <c r="AJ114" s="207">
        <f>$AJ$74*V114*AP114</f>
        <v>1638</v>
      </c>
      <c r="AK114" s="207">
        <f>$AK$74*V114*AP114</f>
        <v>1747.2</v>
      </c>
      <c r="AL114" s="207">
        <f>$AL$74*V114*AP114</f>
        <v>1856.4</v>
      </c>
      <c r="AM114" s="207">
        <f>$AM$74*V114*AP114</f>
        <v>1965.6000000000001</v>
      </c>
      <c r="AN114" s="207">
        <f>$AN$74*V114*AP114</f>
        <v>2074.8000000000002</v>
      </c>
      <c r="AO114" s="207">
        <f>$AO$74*V114*AP114</f>
        <v>2184</v>
      </c>
      <c r="AP114" s="189">
        <v>1.3</v>
      </c>
    </row>
    <row r="115" spans="1:42" x14ac:dyDescent="0.15">
      <c r="A115" s="208">
        <v>1050</v>
      </c>
      <c r="B115" s="209">
        <f t="shared" si="27"/>
        <v>2770</v>
      </c>
      <c r="C115" s="209">
        <f t="shared" si="29"/>
        <v>2770</v>
      </c>
      <c r="D115" s="209">
        <f t="shared" si="31"/>
        <v>3161</v>
      </c>
      <c r="E115" s="209">
        <f t="shared" si="33"/>
        <v>3579</v>
      </c>
      <c r="F115" s="209">
        <f t="shared" si="4"/>
        <v>3979</v>
      </c>
      <c r="G115" s="209">
        <f t="shared" si="5"/>
        <v>4510</v>
      </c>
      <c r="H115" s="209">
        <f t="shared" si="7"/>
        <v>5075</v>
      </c>
      <c r="I115" s="209">
        <f t="shared" si="9"/>
        <v>5609</v>
      </c>
      <c r="J115" s="209">
        <f t="shared" si="11"/>
        <v>6064</v>
      </c>
      <c r="K115" s="209">
        <f t="shared" si="13"/>
        <v>6670</v>
      </c>
      <c r="L115" s="209">
        <f t="shared" si="15"/>
        <v>7294</v>
      </c>
      <c r="M115" s="209">
        <f t="shared" si="17"/>
        <v>7917</v>
      </c>
      <c r="N115" s="209">
        <f t="shared" si="19"/>
        <v>8526</v>
      </c>
      <c r="O115" s="209">
        <f t="shared" si="21"/>
        <v>9135</v>
      </c>
      <c r="P115" s="209">
        <f t="shared" si="23"/>
        <v>9744</v>
      </c>
      <c r="Q115" s="209">
        <f t="shared" si="25"/>
        <v>10353</v>
      </c>
      <c r="R115" s="209">
        <f t="shared" si="25"/>
        <v>10962</v>
      </c>
      <c r="S115" s="209">
        <f t="shared" si="25"/>
        <v>11571</v>
      </c>
      <c r="T115" s="210">
        <f t="shared" si="25"/>
        <v>12180</v>
      </c>
      <c r="V115" s="203">
        <v>1050</v>
      </c>
      <c r="W115" s="207">
        <f t="shared" ref="W115:AO115" si="34">W114+B185</f>
        <v>955</v>
      </c>
      <c r="X115" s="214">
        <f t="shared" si="34"/>
        <v>955</v>
      </c>
      <c r="Y115" s="214">
        <f t="shared" si="34"/>
        <v>1090</v>
      </c>
      <c r="Z115" s="214">
        <f t="shared" si="34"/>
        <v>1234</v>
      </c>
      <c r="AA115" s="214">
        <f t="shared" si="34"/>
        <v>1372</v>
      </c>
      <c r="AB115" s="214">
        <f t="shared" si="34"/>
        <v>1555</v>
      </c>
      <c r="AC115" s="214">
        <f t="shared" si="34"/>
        <v>1750</v>
      </c>
      <c r="AD115" s="214">
        <f t="shared" si="34"/>
        <v>1934</v>
      </c>
      <c r="AE115" s="214">
        <f t="shared" si="34"/>
        <v>2091</v>
      </c>
      <c r="AF115" s="214">
        <f t="shared" si="34"/>
        <v>2300</v>
      </c>
      <c r="AG115" s="214">
        <f t="shared" si="34"/>
        <v>2515</v>
      </c>
      <c r="AH115" s="207">
        <f t="shared" si="34"/>
        <v>2730</v>
      </c>
      <c r="AI115" s="207">
        <f t="shared" si="34"/>
        <v>2940</v>
      </c>
      <c r="AJ115" s="207">
        <f t="shared" si="34"/>
        <v>3150</v>
      </c>
      <c r="AK115" s="207">
        <f t="shared" si="34"/>
        <v>3360</v>
      </c>
      <c r="AL115" s="207">
        <f t="shared" si="34"/>
        <v>3570</v>
      </c>
      <c r="AM115" s="207">
        <f t="shared" si="34"/>
        <v>3780</v>
      </c>
      <c r="AN115" s="207">
        <f t="shared" si="34"/>
        <v>3990</v>
      </c>
      <c r="AO115" s="207">
        <f t="shared" si="34"/>
        <v>4200</v>
      </c>
      <c r="AP115" s="189">
        <f>AP114+U185</f>
        <v>2.5</v>
      </c>
    </row>
    <row r="116" spans="1:42" x14ac:dyDescent="0.15">
      <c r="A116" s="215" t="s">
        <v>20</v>
      </c>
      <c r="B116" s="212">
        <f t="shared" si="27"/>
        <v>1482</v>
      </c>
      <c r="C116" s="212">
        <f t="shared" si="29"/>
        <v>1482</v>
      </c>
      <c r="D116" s="212">
        <f t="shared" si="31"/>
        <v>1670</v>
      </c>
      <c r="E116" s="212">
        <f t="shared" si="33"/>
        <v>1839</v>
      </c>
      <c r="F116" s="212">
        <f t="shared" ref="F116:F133" si="35">ROUND(AA116*$T$76,0)</f>
        <v>2074</v>
      </c>
      <c r="G116" s="212">
        <f t="shared" si="5"/>
        <v>2323</v>
      </c>
      <c r="H116" s="212">
        <f t="shared" si="7"/>
        <v>2627</v>
      </c>
      <c r="I116" s="212">
        <f t="shared" si="9"/>
        <v>2912</v>
      </c>
      <c r="J116" s="212">
        <f t="shared" si="11"/>
        <v>3234</v>
      </c>
      <c r="K116" s="212">
        <f t="shared" si="13"/>
        <v>3547</v>
      </c>
      <c r="L116" s="212">
        <f t="shared" si="15"/>
        <v>3959</v>
      </c>
      <c r="M116" s="212">
        <f t="shared" si="17"/>
        <v>4280</v>
      </c>
      <c r="N116" s="212">
        <f t="shared" si="19"/>
        <v>4609</v>
      </c>
      <c r="O116" s="212">
        <f t="shared" si="21"/>
        <v>4938</v>
      </c>
      <c r="P116" s="212">
        <f t="shared" si="23"/>
        <v>5267</v>
      </c>
      <c r="Q116" s="212">
        <f t="shared" si="25"/>
        <v>5597</v>
      </c>
      <c r="R116" s="212">
        <f t="shared" si="25"/>
        <v>5926</v>
      </c>
      <c r="S116" s="212">
        <f t="shared" si="25"/>
        <v>6255</v>
      </c>
      <c r="T116" s="213">
        <f t="shared" si="25"/>
        <v>6584</v>
      </c>
      <c r="V116" s="203">
        <v>44</v>
      </c>
      <c r="W116" s="207">
        <v>511</v>
      </c>
      <c r="X116" s="214">
        <v>511</v>
      </c>
      <c r="Y116" s="214">
        <v>576</v>
      </c>
      <c r="Z116" s="214">
        <v>634</v>
      </c>
      <c r="AA116" s="214">
        <v>715</v>
      </c>
      <c r="AB116" s="214">
        <v>801</v>
      </c>
      <c r="AC116" s="214">
        <v>906</v>
      </c>
      <c r="AD116" s="214">
        <v>1004</v>
      </c>
      <c r="AE116" s="214">
        <v>1115</v>
      </c>
      <c r="AF116" s="214">
        <v>1223</v>
      </c>
      <c r="AG116" s="214">
        <v>1365</v>
      </c>
      <c r="AH116" s="207">
        <f>$AH$74*V116*AP116</f>
        <v>1475.76</v>
      </c>
      <c r="AI116" s="207">
        <f>$AI$74*V116*AP116</f>
        <v>1589.28</v>
      </c>
      <c r="AJ116" s="207">
        <f>$AJ$74*V116*AP116</f>
        <v>1702.8</v>
      </c>
      <c r="AK116" s="207">
        <f>$AK$74*V116*AP116</f>
        <v>1816.3200000000002</v>
      </c>
      <c r="AL116" s="207">
        <f>$AL$74*V116*AP116</f>
        <v>1929.8400000000001</v>
      </c>
      <c r="AM116" s="207">
        <f>$AM$74*V116*AP116</f>
        <v>2043.3600000000001</v>
      </c>
      <c r="AN116" s="207">
        <f>$AN$74*V116*AP116</f>
        <v>2156.88</v>
      </c>
      <c r="AO116" s="207">
        <f>$AO$74*V116*AP116</f>
        <v>2270.4</v>
      </c>
      <c r="AP116" s="189">
        <v>1.29</v>
      </c>
    </row>
    <row r="117" spans="1:42" x14ac:dyDescent="0.15">
      <c r="A117" s="208">
        <v>1100</v>
      </c>
      <c r="B117" s="209">
        <f t="shared" si="27"/>
        <v>2894</v>
      </c>
      <c r="C117" s="209">
        <f t="shared" si="29"/>
        <v>2894</v>
      </c>
      <c r="D117" s="209">
        <f t="shared" si="31"/>
        <v>3265</v>
      </c>
      <c r="E117" s="209">
        <f t="shared" si="33"/>
        <v>3735</v>
      </c>
      <c r="F117" s="209">
        <f t="shared" si="35"/>
        <v>4179</v>
      </c>
      <c r="G117" s="209">
        <f t="shared" si="5"/>
        <v>4710</v>
      </c>
      <c r="H117" s="209">
        <f t="shared" si="7"/>
        <v>5293</v>
      </c>
      <c r="I117" s="209">
        <f t="shared" si="9"/>
        <v>5855</v>
      </c>
      <c r="J117" s="209">
        <f t="shared" si="11"/>
        <v>6325</v>
      </c>
      <c r="K117" s="209">
        <f t="shared" si="13"/>
        <v>6946</v>
      </c>
      <c r="L117" s="209">
        <f t="shared" si="15"/>
        <v>7601</v>
      </c>
      <c r="M117" s="209">
        <f t="shared" si="17"/>
        <v>8228</v>
      </c>
      <c r="N117" s="209">
        <f t="shared" si="19"/>
        <v>8861</v>
      </c>
      <c r="O117" s="209">
        <f t="shared" si="21"/>
        <v>9493</v>
      </c>
      <c r="P117" s="209">
        <f t="shared" si="23"/>
        <v>10126</v>
      </c>
      <c r="Q117" s="209">
        <f t="shared" si="25"/>
        <v>10759</v>
      </c>
      <c r="R117" s="209">
        <f t="shared" si="25"/>
        <v>11392</v>
      </c>
      <c r="S117" s="209">
        <f t="shared" si="25"/>
        <v>12025</v>
      </c>
      <c r="T117" s="210">
        <f t="shared" si="25"/>
        <v>12658</v>
      </c>
      <c r="V117" s="203">
        <v>1100</v>
      </c>
      <c r="W117" s="207">
        <f t="shared" ref="W117:AO117" si="36">W116+B187</f>
        <v>998</v>
      </c>
      <c r="X117" s="214">
        <f t="shared" si="36"/>
        <v>998</v>
      </c>
      <c r="Y117" s="214">
        <f t="shared" si="36"/>
        <v>1126</v>
      </c>
      <c r="Z117" s="214">
        <f t="shared" si="36"/>
        <v>1288</v>
      </c>
      <c r="AA117" s="214">
        <f t="shared" si="36"/>
        <v>1441</v>
      </c>
      <c r="AB117" s="214">
        <f t="shared" si="36"/>
        <v>1624</v>
      </c>
      <c r="AC117" s="214">
        <f t="shared" si="36"/>
        <v>1825</v>
      </c>
      <c r="AD117" s="214">
        <f t="shared" si="36"/>
        <v>2019</v>
      </c>
      <c r="AE117" s="214">
        <f t="shared" si="36"/>
        <v>2181</v>
      </c>
      <c r="AF117" s="214">
        <f t="shared" si="36"/>
        <v>2395</v>
      </c>
      <c r="AG117" s="214">
        <f t="shared" si="36"/>
        <v>2621</v>
      </c>
      <c r="AH117" s="207">
        <f t="shared" si="36"/>
        <v>2837.12</v>
      </c>
      <c r="AI117" s="207">
        <f t="shared" si="36"/>
        <v>3055.3599999999997</v>
      </c>
      <c r="AJ117" s="207">
        <f t="shared" si="36"/>
        <v>3273.6</v>
      </c>
      <c r="AK117" s="207">
        <f t="shared" si="36"/>
        <v>3491.84</v>
      </c>
      <c r="AL117" s="207">
        <f t="shared" si="36"/>
        <v>3710.08</v>
      </c>
      <c r="AM117" s="207">
        <f t="shared" si="36"/>
        <v>3928.3199999999997</v>
      </c>
      <c r="AN117" s="207">
        <f t="shared" si="36"/>
        <v>4146.5599999999995</v>
      </c>
      <c r="AO117" s="207">
        <f t="shared" si="36"/>
        <v>4364.8</v>
      </c>
      <c r="AP117" s="189">
        <f>AP116+U187</f>
        <v>2.48</v>
      </c>
    </row>
    <row r="118" spans="1:42" x14ac:dyDescent="0.15">
      <c r="A118" s="215" t="s">
        <v>21</v>
      </c>
      <c r="B118" s="212">
        <f t="shared" si="27"/>
        <v>1534</v>
      </c>
      <c r="C118" s="212">
        <f t="shared" si="29"/>
        <v>1534</v>
      </c>
      <c r="D118" s="212">
        <f t="shared" si="31"/>
        <v>1734</v>
      </c>
      <c r="E118" s="212">
        <f t="shared" si="33"/>
        <v>1911</v>
      </c>
      <c r="F118" s="212">
        <f t="shared" si="35"/>
        <v>2155</v>
      </c>
      <c r="G118" s="212">
        <f t="shared" si="5"/>
        <v>2410</v>
      </c>
      <c r="H118" s="212">
        <f t="shared" si="7"/>
        <v>2729</v>
      </c>
      <c r="I118" s="212">
        <f t="shared" si="9"/>
        <v>3022</v>
      </c>
      <c r="J118" s="212">
        <f t="shared" si="11"/>
        <v>3358</v>
      </c>
      <c r="K118" s="212">
        <f t="shared" si="13"/>
        <v>3677</v>
      </c>
      <c r="L118" s="212">
        <f t="shared" si="15"/>
        <v>4101</v>
      </c>
      <c r="M118" s="212">
        <f t="shared" si="17"/>
        <v>4440</v>
      </c>
      <c r="N118" s="212">
        <f t="shared" si="19"/>
        <v>4781</v>
      </c>
      <c r="O118" s="212">
        <f t="shared" si="21"/>
        <v>5123</v>
      </c>
      <c r="P118" s="212">
        <f t="shared" si="23"/>
        <v>5464</v>
      </c>
      <c r="Q118" s="212">
        <f t="shared" si="25"/>
        <v>5806</v>
      </c>
      <c r="R118" s="212">
        <f t="shared" si="25"/>
        <v>6147</v>
      </c>
      <c r="S118" s="212">
        <f t="shared" si="25"/>
        <v>6489</v>
      </c>
      <c r="T118" s="213">
        <f t="shared" si="25"/>
        <v>6830</v>
      </c>
      <c r="V118" s="203">
        <v>46</v>
      </c>
      <c r="W118" s="207">
        <v>529</v>
      </c>
      <c r="X118" s="214">
        <v>529</v>
      </c>
      <c r="Y118" s="214">
        <v>598</v>
      </c>
      <c r="Z118" s="214">
        <v>659</v>
      </c>
      <c r="AA118" s="214">
        <v>743</v>
      </c>
      <c r="AB118" s="214">
        <v>831</v>
      </c>
      <c r="AC118" s="214">
        <v>941</v>
      </c>
      <c r="AD118" s="214">
        <v>1042</v>
      </c>
      <c r="AE118" s="214">
        <v>1158</v>
      </c>
      <c r="AF118" s="214">
        <v>1268</v>
      </c>
      <c r="AG118" s="214">
        <v>1414</v>
      </c>
      <c r="AH118" s="207">
        <f>$AH$74*V118*AP118</f>
        <v>1530.88</v>
      </c>
      <c r="AI118" s="207">
        <f>$AI$74*V118*AP118</f>
        <v>1648.64</v>
      </c>
      <c r="AJ118" s="207">
        <f>$AJ$74*V118*AP118</f>
        <v>1766.4</v>
      </c>
      <c r="AK118" s="207">
        <f>$AK$74*V118*AP118</f>
        <v>1884.16</v>
      </c>
      <c r="AL118" s="207">
        <f>$AL$74*V118*AP118</f>
        <v>2001.92</v>
      </c>
      <c r="AM118" s="207">
        <f>$AM$74*V118*AP118</f>
        <v>2119.6799999999998</v>
      </c>
      <c r="AN118" s="207">
        <f>$AN$74*V118*AP118</f>
        <v>2237.44</v>
      </c>
      <c r="AO118" s="207">
        <f>$AO$74*V118*AP118</f>
        <v>2355.2000000000003</v>
      </c>
      <c r="AP118" s="189">
        <v>1.28</v>
      </c>
    </row>
    <row r="119" spans="1:42" x14ac:dyDescent="0.15">
      <c r="A119" s="208">
        <v>1150</v>
      </c>
      <c r="B119" s="209">
        <f t="shared" si="27"/>
        <v>3004</v>
      </c>
      <c r="C119" s="209">
        <f t="shared" si="29"/>
        <v>3004</v>
      </c>
      <c r="D119" s="209">
        <f t="shared" si="31"/>
        <v>3402</v>
      </c>
      <c r="E119" s="209">
        <f t="shared" si="33"/>
        <v>3863</v>
      </c>
      <c r="F119" s="209">
        <f t="shared" si="35"/>
        <v>4356</v>
      </c>
      <c r="G119" s="209">
        <f t="shared" si="5"/>
        <v>4898</v>
      </c>
      <c r="H119" s="209">
        <f t="shared" si="7"/>
        <v>5513</v>
      </c>
      <c r="I119" s="209">
        <f t="shared" si="9"/>
        <v>6093</v>
      </c>
      <c r="J119" s="209">
        <f t="shared" si="11"/>
        <v>6586</v>
      </c>
      <c r="K119" s="209">
        <f t="shared" si="13"/>
        <v>7218</v>
      </c>
      <c r="L119" s="209">
        <f t="shared" si="15"/>
        <v>7894</v>
      </c>
      <c r="M119" s="209">
        <f t="shared" si="17"/>
        <v>8532</v>
      </c>
      <c r="N119" s="209">
        <f t="shared" si="19"/>
        <v>9189</v>
      </c>
      <c r="O119" s="209">
        <f t="shared" si="21"/>
        <v>9845</v>
      </c>
      <c r="P119" s="209">
        <f t="shared" si="23"/>
        <v>10501</v>
      </c>
      <c r="Q119" s="209">
        <f t="shared" si="25"/>
        <v>11158</v>
      </c>
      <c r="R119" s="209">
        <f t="shared" si="25"/>
        <v>11814</v>
      </c>
      <c r="S119" s="209">
        <f t="shared" si="25"/>
        <v>12470</v>
      </c>
      <c r="T119" s="210">
        <f t="shared" si="25"/>
        <v>13127</v>
      </c>
      <c r="V119" s="203">
        <v>1150</v>
      </c>
      <c r="W119" s="207">
        <f t="shared" ref="W119:AO119" si="37">W118+B189</f>
        <v>1036</v>
      </c>
      <c r="X119" s="214">
        <f t="shared" si="37"/>
        <v>1036</v>
      </c>
      <c r="Y119" s="214">
        <f t="shared" si="37"/>
        <v>1173</v>
      </c>
      <c r="Z119" s="214">
        <f t="shared" si="37"/>
        <v>1332</v>
      </c>
      <c r="AA119" s="214">
        <f t="shared" si="37"/>
        <v>1502</v>
      </c>
      <c r="AB119" s="214">
        <f t="shared" si="37"/>
        <v>1689</v>
      </c>
      <c r="AC119" s="214">
        <f t="shared" si="37"/>
        <v>1901</v>
      </c>
      <c r="AD119" s="214">
        <f t="shared" si="37"/>
        <v>2101</v>
      </c>
      <c r="AE119" s="214">
        <f t="shared" si="37"/>
        <v>2271</v>
      </c>
      <c r="AF119" s="214">
        <f t="shared" si="37"/>
        <v>2489</v>
      </c>
      <c r="AG119" s="214">
        <f t="shared" si="37"/>
        <v>2722</v>
      </c>
      <c r="AH119" s="207">
        <f t="shared" si="37"/>
        <v>2942.16</v>
      </c>
      <c r="AI119" s="207">
        <f t="shared" si="37"/>
        <v>3168.48</v>
      </c>
      <c r="AJ119" s="207">
        <f t="shared" si="37"/>
        <v>3394.8</v>
      </c>
      <c r="AK119" s="207">
        <f t="shared" si="37"/>
        <v>3621.12</v>
      </c>
      <c r="AL119" s="207">
        <f t="shared" si="37"/>
        <v>3847.44</v>
      </c>
      <c r="AM119" s="207">
        <f t="shared" si="37"/>
        <v>4073.7599999999998</v>
      </c>
      <c r="AN119" s="207">
        <f t="shared" si="37"/>
        <v>4300.08</v>
      </c>
      <c r="AO119" s="207">
        <f t="shared" si="37"/>
        <v>4526.3999999999996</v>
      </c>
      <c r="AP119" s="189">
        <f>AP118+U189</f>
        <v>2.46</v>
      </c>
    </row>
    <row r="120" spans="1:42" x14ac:dyDescent="0.15">
      <c r="A120" s="215" t="s">
        <v>22</v>
      </c>
      <c r="B120" s="212">
        <f t="shared" si="27"/>
        <v>1595</v>
      </c>
      <c r="C120" s="212">
        <f t="shared" si="29"/>
        <v>1595</v>
      </c>
      <c r="D120" s="212">
        <f t="shared" si="31"/>
        <v>1801</v>
      </c>
      <c r="E120" s="212">
        <f t="shared" si="33"/>
        <v>1984</v>
      </c>
      <c r="F120" s="212">
        <f t="shared" si="35"/>
        <v>2233</v>
      </c>
      <c r="G120" s="212">
        <f t="shared" si="5"/>
        <v>2529</v>
      </c>
      <c r="H120" s="212">
        <f t="shared" si="7"/>
        <v>2830</v>
      </c>
      <c r="I120" s="212">
        <f t="shared" si="9"/>
        <v>3181</v>
      </c>
      <c r="J120" s="212">
        <f t="shared" si="11"/>
        <v>3535</v>
      </c>
      <c r="K120" s="212">
        <f t="shared" si="13"/>
        <v>3889</v>
      </c>
      <c r="L120" s="212">
        <f t="shared" si="15"/>
        <v>4251</v>
      </c>
      <c r="M120" s="212">
        <f t="shared" si="17"/>
        <v>4596</v>
      </c>
      <c r="N120" s="212">
        <f t="shared" si="19"/>
        <v>4950</v>
      </c>
      <c r="O120" s="212">
        <f t="shared" si="21"/>
        <v>5304</v>
      </c>
      <c r="P120" s="212">
        <f t="shared" si="23"/>
        <v>5657</v>
      </c>
      <c r="Q120" s="212">
        <f t="shared" si="25"/>
        <v>6011</v>
      </c>
      <c r="R120" s="212">
        <f t="shared" si="25"/>
        <v>6364</v>
      </c>
      <c r="S120" s="212">
        <f t="shared" si="25"/>
        <v>6718</v>
      </c>
      <c r="T120" s="213">
        <f t="shared" si="25"/>
        <v>7071</v>
      </c>
      <c r="V120" s="203">
        <v>48</v>
      </c>
      <c r="W120" s="207">
        <v>550</v>
      </c>
      <c r="X120" s="214">
        <v>550</v>
      </c>
      <c r="Y120" s="214">
        <v>621</v>
      </c>
      <c r="Z120" s="214">
        <v>684</v>
      </c>
      <c r="AA120" s="214">
        <v>770</v>
      </c>
      <c r="AB120" s="214">
        <v>872</v>
      </c>
      <c r="AC120" s="214">
        <v>976</v>
      </c>
      <c r="AD120" s="214">
        <v>1097</v>
      </c>
      <c r="AE120" s="214">
        <v>1219</v>
      </c>
      <c r="AF120" s="214">
        <v>1341</v>
      </c>
      <c r="AG120" s="214">
        <v>1466</v>
      </c>
      <c r="AH120" s="207">
        <f>$AH$74*V120*AP120</f>
        <v>1584.96</v>
      </c>
      <c r="AI120" s="207">
        <f>$AI$74*V120*AP120</f>
        <v>1706.88</v>
      </c>
      <c r="AJ120" s="207">
        <f>$AJ$74*V120*AP120</f>
        <v>1828.8</v>
      </c>
      <c r="AK120" s="207">
        <f>$AK$74*V120*AP120</f>
        <v>1950.72</v>
      </c>
      <c r="AL120" s="207">
        <f>$AL$74*V120*AP120</f>
        <v>2072.64</v>
      </c>
      <c r="AM120" s="207">
        <f>$AM$74*V120*AP120</f>
        <v>2194.56</v>
      </c>
      <c r="AN120" s="207">
        <f>$AN$74*V120*AP120</f>
        <v>2316.48</v>
      </c>
      <c r="AO120" s="207">
        <f>$AO$74*V120*AP120</f>
        <v>2438.4</v>
      </c>
      <c r="AP120" s="189">
        <v>1.27</v>
      </c>
    </row>
    <row r="121" spans="1:42" ht="13" thickBot="1" x14ac:dyDescent="0.2">
      <c r="A121" s="204">
        <v>1200</v>
      </c>
      <c r="B121" s="216">
        <f t="shared" si="27"/>
        <v>3129</v>
      </c>
      <c r="C121" s="216">
        <f t="shared" si="29"/>
        <v>3129</v>
      </c>
      <c r="D121" s="216">
        <f t="shared" si="31"/>
        <v>3541</v>
      </c>
      <c r="E121" s="216">
        <f t="shared" si="33"/>
        <v>3967</v>
      </c>
      <c r="F121" s="216">
        <f t="shared" si="35"/>
        <v>4466</v>
      </c>
      <c r="G121" s="216">
        <f t="shared" si="5"/>
        <v>5058</v>
      </c>
      <c r="H121" s="216">
        <f t="shared" si="7"/>
        <v>5661</v>
      </c>
      <c r="I121" s="216">
        <f t="shared" si="9"/>
        <v>6363</v>
      </c>
      <c r="J121" s="216">
        <f t="shared" si="11"/>
        <v>6899</v>
      </c>
      <c r="K121" s="216">
        <f t="shared" si="13"/>
        <v>7575</v>
      </c>
      <c r="L121" s="216">
        <f t="shared" si="15"/>
        <v>8201</v>
      </c>
      <c r="M121" s="216">
        <f t="shared" si="17"/>
        <v>8867</v>
      </c>
      <c r="N121" s="216">
        <f t="shared" si="19"/>
        <v>9549</v>
      </c>
      <c r="O121" s="216">
        <f t="shared" si="21"/>
        <v>10231</v>
      </c>
      <c r="P121" s="216">
        <f t="shared" si="23"/>
        <v>10913</v>
      </c>
      <c r="Q121" s="216">
        <f t="shared" si="25"/>
        <v>11595</v>
      </c>
      <c r="R121" s="216">
        <f t="shared" si="25"/>
        <v>12277</v>
      </c>
      <c r="S121" s="216">
        <f t="shared" si="25"/>
        <v>12960</v>
      </c>
      <c r="T121" s="217">
        <f t="shared" si="25"/>
        <v>13642</v>
      </c>
      <c r="V121" s="203">
        <v>1200</v>
      </c>
      <c r="W121" s="207">
        <f t="shared" ref="W121:AO121" si="38">W120+B191</f>
        <v>1079</v>
      </c>
      <c r="X121" s="214">
        <f t="shared" si="38"/>
        <v>1079</v>
      </c>
      <c r="Y121" s="214">
        <f t="shared" si="38"/>
        <v>1221</v>
      </c>
      <c r="Z121" s="214">
        <f t="shared" si="38"/>
        <v>1368</v>
      </c>
      <c r="AA121" s="214">
        <f t="shared" si="38"/>
        <v>1540</v>
      </c>
      <c r="AB121" s="214">
        <f t="shared" si="38"/>
        <v>1744</v>
      </c>
      <c r="AC121" s="214">
        <f t="shared" si="38"/>
        <v>1952</v>
      </c>
      <c r="AD121" s="214">
        <f t="shared" si="38"/>
        <v>2194</v>
      </c>
      <c r="AE121" s="214">
        <f t="shared" si="38"/>
        <v>2379</v>
      </c>
      <c r="AF121" s="214">
        <f t="shared" si="38"/>
        <v>2612</v>
      </c>
      <c r="AG121" s="214">
        <f t="shared" si="38"/>
        <v>2828</v>
      </c>
      <c r="AH121" s="207">
        <f t="shared" si="38"/>
        <v>3057.6</v>
      </c>
      <c r="AI121" s="207">
        <f t="shared" si="38"/>
        <v>3292.8</v>
      </c>
      <c r="AJ121" s="207">
        <f t="shared" si="38"/>
        <v>3528</v>
      </c>
      <c r="AK121" s="207">
        <f t="shared" si="38"/>
        <v>3763.2</v>
      </c>
      <c r="AL121" s="207">
        <f t="shared" si="38"/>
        <v>3998.3999999999996</v>
      </c>
      <c r="AM121" s="207">
        <f t="shared" si="38"/>
        <v>4233.6000000000004</v>
      </c>
      <c r="AN121" s="207">
        <f t="shared" si="38"/>
        <v>4468.7999999999993</v>
      </c>
      <c r="AO121" s="207">
        <f t="shared" si="38"/>
        <v>4704</v>
      </c>
      <c r="AP121" s="189">
        <f>AP120+U191</f>
        <v>2.4500000000000002</v>
      </c>
    </row>
    <row r="122" spans="1:42" x14ac:dyDescent="0.15">
      <c r="A122" s="202" t="s">
        <v>130</v>
      </c>
      <c r="B122" s="205">
        <f t="shared" si="27"/>
        <v>1595</v>
      </c>
      <c r="C122" s="205">
        <f t="shared" si="29"/>
        <v>1662</v>
      </c>
      <c r="D122" s="205">
        <f t="shared" si="31"/>
        <v>1879</v>
      </c>
      <c r="E122" s="205">
        <f t="shared" si="33"/>
        <v>2074</v>
      </c>
      <c r="F122" s="205">
        <f t="shared" si="35"/>
        <v>2332</v>
      </c>
      <c r="G122" s="205">
        <f t="shared" si="5"/>
        <v>2639</v>
      </c>
      <c r="H122" s="205">
        <f t="shared" si="7"/>
        <v>2946</v>
      </c>
      <c r="I122" s="205">
        <f t="shared" si="9"/>
        <v>3315</v>
      </c>
      <c r="J122" s="205">
        <f t="shared" si="11"/>
        <v>3683</v>
      </c>
      <c r="K122" s="205">
        <f t="shared" si="13"/>
        <v>4051</v>
      </c>
      <c r="L122" s="205">
        <f t="shared" si="15"/>
        <v>4420</v>
      </c>
      <c r="M122" s="205">
        <f t="shared" si="17"/>
        <v>4788</v>
      </c>
      <c r="N122" s="205">
        <f t="shared" si="19"/>
        <v>5156</v>
      </c>
      <c r="O122" s="205">
        <f t="shared" si="21"/>
        <v>5525</v>
      </c>
      <c r="P122" s="205">
        <f t="shared" si="23"/>
        <v>5893</v>
      </c>
      <c r="Q122" s="205">
        <f t="shared" si="25"/>
        <v>6261</v>
      </c>
      <c r="R122" s="205">
        <f t="shared" si="25"/>
        <v>6629</v>
      </c>
      <c r="S122" s="205">
        <f t="shared" si="25"/>
        <v>6998</v>
      </c>
      <c r="T122" s="206">
        <f t="shared" si="25"/>
        <v>7366</v>
      </c>
      <c r="V122" s="203">
        <v>50</v>
      </c>
      <c r="W122" s="207">
        <f t="shared" ref="W122:AO122" si="39">W74*$V$122*W134</f>
        <v>550</v>
      </c>
      <c r="X122" s="207">
        <f t="shared" si="39"/>
        <v>573</v>
      </c>
      <c r="Y122" s="207">
        <f t="shared" si="39"/>
        <v>648</v>
      </c>
      <c r="Z122" s="207">
        <f t="shared" si="39"/>
        <v>715</v>
      </c>
      <c r="AA122" s="207">
        <f t="shared" si="39"/>
        <v>804</v>
      </c>
      <c r="AB122" s="207">
        <f t="shared" si="39"/>
        <v>910</v>
      </c>
      <c r="AC122" s="207">
        <f t="shared" si="39"/>
        <v>1016</v>
      </c>
      <c r="AD122" s="207">
        <f t="shared" si="39"/>
        <v>1143</v>
      </c>
      <c r="AE122" s="207">
        <f t="shared" si="39"/>
        <v>1270</v>
      </c>
      <c r="AF122" s="207">
        <f t="shared" si="39"/>
        <v>1397</v>
      </c>
      <c r="AG122" s="207">
        <f t="shared" si="39"/>
        <v>1524</v>
      </c>
      <c r="AH122" s="207">
        <f t="shared" si="39"/>
        <v>1651</v>
      </c>
      <c r="AI122" s="207">
        <f t="shared" si="39"/>
        <v>1778</v>
      </c>
      <c r="AJ122" s="207">
        <f t="shared" si="39"/>
        <v>1905</v>
      </c>
      <c r="AK122" s="207">
        <f t="shared" si="39"/>
        <v>2032</v>
      </c>
      <c r="AL122" s="207">
        <f t="shared" si="39"/>
        <v>2159</v>
      </c>
      <c r="AM122" s="207">
        <f t="shared" si="39"/>
        <v>2286</v>
      </c>
      <c r="AN122" s="207">
        <f t="shared" si="39"/>
        <v>2413</v>
      </c>
      <c r="AO122" s="207">
        <f t="shared" si="39"/>
        <v>2540</v>
      </c>
      <c r="AP122" s="189">
        <v>1.27</v>
      </c>
    </row>
    <row r="123" spans="1:42" x14ac:dyDescent="0.15">
      <c r="A123" s="208">
        <v>1250</v>
      </c>
      <c r="B123" s="209">
        <f t="shared" si="27"/>
        <v>3132</v>
      </c>
      <c r="C123" s="209">
        <f t="shared" si="29"/>
        <v>3263</v>
      </c>
      <c r="D123" s="209">
        <f t="shared" si="31"/>
        <v>3689</v>
      </c>
      <c r="E123" s="209">
        <f t="shared" si="33"/>
        <v>4147</v>
      </c>
      <c r="F123" s="209">
        <f t="shared" si="35"/>
        <v>4663</v>
      </c>
      <c r="G123" s="209">
        <f t="shared" si="5"/>
        <v>5278</v>
      </c>
      <c r="H123" s="209">
        <f t="shared" si="7"/>
        <v>5893</v>
      </c>
      <c r="I123" s="209">
        <f t="shared" si="9"/>
        <v>6629</v>
      </c>
      <c r="J123" s="209">
        <f t="shared" si="11"/>
        <v>7192</v>
      </c>
      <c r="K123" s="209">
        <f t="shared" si="13"/>
        <v>7879</v>
      </c>
      <c r="L123" s="209">
        <f t="shared" si="15"/>
        <v>8526</v>
      </c>
      <c r="M123" s="209">
        <f t="shared" si="17"/>
        <v>9237</v>
      </c>
      <c r="N123" s="209">
        <f t="shared" si="19"/>
        <v>9947</v>
      </c>
      <c r="O123" s="209">
        <f t="shared" si="21"/>
        <v>10658</v>
      </c>
      <c r="P123" s="209">
        <f t="shared" si="23"/>
        <v>11368</v>
      </c>
      <c r="Q123" s="209">
        <f t="shared" si="25"/>
        <v>12079</v>
      </c>
      <c r="R123" s="209">
        <f t="shared" si="25"/>
        <v>12789</v>
      </c>
      <c r="S123" s="209">
        <f t="shared" si="25"/>
        <v>13500</v>
      </c>
      <c r="T123" s="210">
        <f t="shared" si="25"/>
        <v>14210</v>
      </c>
      <c r="V123" s="203">
        <v>1250</v>
      </c>
      <c r="W123" s="207">
        <f t="shared" ref="W123:AO123" si="40">W122+B193</f>
        <v>1080</v>
      </c>
      <c r="X123" s="207">
        <f t="shared" si="40"/>
        <v>1125</v>
      </c>
      <c r="Y123" s="207">
        <f t="shared" si="40"/>
        <v>1272</v>
      </c>
      <c r="Z123" s="207">
        <f t="shared" si="40"/>
        <v>1430</v>
      </c>
      <c r="AA123" s="207">
        <f t="shared" si="40"/>
        <v>1608</v>
      </c>
      <c r="AB123" s="207">
        <f t="shared" si="40"/>
        <v>1820</v>
      </c>
      <c r="AC123" s="207">
        <f t="shared" si="40"/>
        <v>2032</v>
      </c>
      <c r="AD123" s="207">
        <f t="shared" si="40"/>
        <v>2286</v>
      </c>
      <c r="AE123" s="207">
        <f t="shared" si="40"/>
        <v>2480</v>
      </c>
      <c r="AF123" s="207">
        <f t="shared" si="40"/>
        <v>2717</v>
      </c>
      <c r="AG123" s="207">
        <f t="shared" si="40"/>
        <v>2940</v>
      </c>
      <c r="AH123" s="207">
        <f t="shared" si="40"/>
        <v>3185</v>
      </c>
      <c r="AI123" s="207">
        <f t="shared" si="40"/>
        <v>3430</v>
      </c>
      <c r="AJ123" s="207">
        <f t="shared" si="40"/>
        <v>3675</v>
      </c>
      <c r="AK123" s="207">
        <f t="shared" si="40"/>
        <v>3920</v>
      </c>
      <c r="AL123" s="207">
        <f t="shared" si="40"/>
        <v>4165</v>
      </c>
      <c r="AM123" s="207">
        <f t="shared" si="40"/>
        <v>4410</v>
      </c>
      <c r="AN123" s="207">
        <f t="shared" si="40"/>
        <v>4655</v>
      </c>
      <c r="AO123" s="207">
        <f t="shared" si="40"/>
        <v>4900</v>
      </c>
      <c r="AP123" s="189">
        <f>AP122+U193</f>
        <v>2.4500000000000002</v>
      </c>
    </row>
    <row r="124" spans="1:42" x14ac:dyDescent="0.15">
      <c r="A124" s="215" t="s">
        <v>131</v>
      </c>
      <c r="B124" s="212">
        <f t="shared" si="27"/>
        <v>1659</v>
      </c>
      <c r="C124" s="212">
        <f t="shared" si="29"/>
        <v>1728</v>
      </c>
      <c r="D124" s="212">
        <f t="shared" si="31"/>
        <v>1954</v>
      </c>
      <c r="E124" s="212">
        <f t="shared" si="33"/>
        <v>2156</v>
      </c>
      <c r="F124" s="212">
        <f t="shared" si="35"/>
        <v>2425</v>
      </c>
      <c r="G124" s="212">
        <f t="shared" si="5"/>
        <v>2745</v>
      </c>
      <c r="H124" s="212">
        <f t="shared" si="7"/>
        <v>3064</v>
      </c>
      <c r="I124" s="212">
        <f t="shared" si="9"/>
        <v>3447</v>
      </c>
      <c r="J124" s="212">
        <f t="shared" si="11"/>
        <v>3830</v>
      </c>
      <c r="K124" s="212">
        <f t="shared" si="13"/>
        <v>4213</v>
      </c>
      <c r="L124" s="212">
        <f t="shared" si="15"/>
        <v>4596</v>
      </c>
      <c r="M124" s="212">
        <f t="shared" si="17"/>
        <v>4979</v>
      </c>
      <c r="N124" s="212">
        <f t="shared" si="19"/>
        <v>5362</v>
      </c>
      <c r="O124" s="212">
        <f t="shared" si="21"/>
        <v>5745</v>
      </c>
      <c r="P124" s="212">
        <f t="shared" si="23"/>
        <v>6129</v>
      </c>
      <c r="Q124" s="212">
        <f t="shared" si="25"/>
        <v>6512</v>
      </c>
      <c r="R124" s="212">
        <f t="shared" si="25"/>
        <v>6895</v>
      </c>
      <c r="S124" s="212">
        <f t="shared" si="25"/>
        <v>7278</v>
      </c>
      <c r="T124" s="213">
        <f t="shared" si="25"/>
        <v>7661</v>
      </c>
      <c r="V124" s="203">
        <v>52</v>
      </c>
      <c r="W124" s="207">
        <f t="shared" ref="W124:AO124" si="41">W74*$V$124*W134</f>
        <v>572</v>
      </c>
      <c r="X124" s="207">
        <f t="shared" si="41"/>
        <v>595.91999999999996</v>
      </c>
      <c r="Y124" s="207">
        <f t="shared" si="41"/>
        <v>673.92000000000007</v>
      </c>
      <c r="Z124" s="207">
        <f t="shared" si="41"/>
        <v>743.6</v>
      </c>
      <c r="AA124" s="207">
        <f t="shared" si="41"/>
        <v>836.16000000000008</v>
      </c>
      <c r="AB124" s="207">
        <f t="shared" si="41"/>
        <v>946.4</v>
      </c>
      <c r="AC124" s="207">
        <f t="shared" si="41"/>
        <v>1056.6400000000001</v>
      </c>
      <c r="AD124" s="207">
        <f t="shared" si="41"/>
        <v>1188.72</v>
      </c>
      <c r="AE124" s="207">
        <f t="shared" si="41"/>
        <v>1320.8</v>
      </c>
      <c r="AF124" s="207">
        <f t="shared" si="41"/>
        <v>1452.88</v>
      </c>
      <c r="AG124" s="207">
        <f t="shared" si="41"/>
        <v>1584.96</v>
      </c>
      <c r="AH124" s="207">
        <f t="shared" si="41"/>
        <v>1717.04</v>
      </c>
      <c r="AI124" s="207">
        <f t="shared" si="41"/>
        <v>1849.1200000000001</v>
      </c>
      <c r="AJ124" s="207">
        <f t="shared" si="41"/>
        <v>1981.2</v>
      </c>
      <c r="AK124" s="207">
        <f t="shared" si="41"/>
        <v>2113.2800000000002</v>
      </c>
      <c r="AL124" s="207">
        <f t="shared" si="41"/>
        <v>2245.36</v>
      </c>
      <c r="AM124" s="207">
        <f t="shared" si="41"/>
        <v>2377.44</v>
      </c>
      <c r="AN124" s="207">
        <f t="shared" si="41"/>
        <v>2509.52</v>
      </c>
      <c r="AO124" s="207">
        <f t="shared" si="41"/>
        <v>2641.6</v>
      </c>
      <c r="AP124" s="189">
        <v>1.27</v>
      </c>
    </row>
    <row r="125" spans="1:42" x14ac:dyDescent="0.15">
      <c r="A125" s="208">
        <v>1300</v>
      </c>
      <c r="B125" s="209">
        <f t="shared" si="27"/>
        <v>3257</v>
      </c>
      <c r="C125" s="209">
        <f t="shared" si="29"/>
        <v>3393</v>
      </c>
      <c r="D125" s="209">
        <f t="shared" si="31"/>
        <v>3836</v>
      </c>
      <c r="E125" s="209">
        <f t="shared" si="33"/>
        <v>4313</v>
      </c>
      <c r="F125" s="209">
        <f t="shared" si="35"/>
        <v>4850</v>
      </c>
      <c r="G125" s="209">
        <f t="shared" si="5"/>
        <v>5489</v>
      </c>
      <c r="H125" s="209">
        <f t="shared" si="7"/>
        <v>6129</v>
      </c>
      <c r="I125" s="209">
        <f t="shared" si="9"/>
        <v>6895</v>
      </c>
      <c r="J125" s="209">
        <f t="shared" si="11"/>
        <v>7480</v>
      </c>
      <c r="K125" s="209">
        <f t="shared" si="13"/>
        <v>8194</v>
      </c>
      <c r="L125" s="209">
        <f t="shared" si="15"/>
        <v>8867</v>
      </c>
      <c r="M125" s="209">
        <f t="shared" si="17"/>
        <v>9606</v>
      </c>
      <c r="N125" s="209">
        <f t="shared" si="19"/>
        <v>10345</v>
      </c>
      <c r="O125" s="209">
        <f t="shared" si="21"/>
        <v>11084</v>
      </c>
      <c r="P125" s="209">
        <f t="shared" si="23"/>
        <v>11823</v>
      </c>
      <c r="Q125" s="209">
        <f t="shared" si="25"/>
        <v>12562</v>
      </c>
      <c r="R125" s="209">
        <f t="shared" si="25"/>
        <v>13301</v>
      </c>
      <c r="S125" s="209">
        <f t="shared" si="25"/>
        <v>14039</v>
      </c>
      <c r="T125" s="210">
        <f t="shared" si="25"/>
        <v>14778</v>
      </c>
      <c r="V125" s="203">
        <v>1300</v>
      </c>
      <c r="W125" s="207">
        <f t="shared" ref="W125:AO125" si="42">W124+B195</f>
        <v>1123.1999999999998</v>
      </c>
      <c r="X125" s="207">
        <f t="shared" si="42"/>
        <v>1170</v>
      </c>
      <c r="Y125" s="207">
        <f t="shared" si="42"/>
        <v>1322.88</v>
      </c>
      <c r="Z125" s="207">
        <f t="shared" si="42"/>
        <v>1487.2</v>
      </c>
      <c r="AA125" s="207">
        <f t="shared" si="42"/>
        <v>1672.3200000000002</v>
      </c>
      <c r="AB125" s="207">
        <f t="shared" si="42"/>
        <v>1892.8</v>
      </c>
      <c r="AC125" s="207">
        <f t="shared" si="42"/>
        <v>2113.2800000000002</v>
      </c>
      <c r="AD125" s="207">
        <f t="shared" si="42"/>
        <v>2377.44</v>
      </c>
      <c r="AE125" s="207">
        <f t="shared" si="42"/>
        <v>2579.1999999999998</v>
      </c>
      <c r="AF125" s="207">
        <f t="shared" si="42"/>
        <v>2825.6800000000003</v>
      </c>
      <c r="AG125" s="207">
        <f t="shared" si="42"/>
        <v>3057.6</v>
      </c>
      <c r="AH125" s="207">
        <f t="shared" si="42"/>
        <v>3312.3999999999996</v>
      </c>
      <c r="AI125" s="207">
        <f t="shared" si="42"/>
        <v>3567.2</v>
      </c>
      <c r="AJ125" s="207">
        <f t="shared" si="42"/>
        <v>3822</v>
      </c>
      <c r="AK125" s="207">
        <f t="shared" si="42"/>
        <v>4076.8</v>
      </c>
      <c r="AL125" s="207">
        <f t="shared" si="42"/>
        <v>4331.6000000000004</v>
      </c>
      <c r="AM125" s="207">
        <f t="shared" si="42"/>
        <v>4586.3999999999996</v>
      </c>
      <c r="AN125" s="207">
        <f t="shared" si="42"/>
        <v>4841.2</v>
      </c>
      <c r="AO125" s="207">
        <f t="shared" si="42"/>
        <v>5096</v>
      </c>
      <c r="AP125" s="189">
        <f>AP124+U195</f>
        <v>2.4500000000000002</v>
      </c>
    </row>
    <row r="126" spans="1:42" x14ac:dyDescent="0.15">
      <c r="A126" s="215" t="s">
        <v>132</v>
      </c>
      <c r="B126" s="212">
        <f t="shared" si="27"/>
        <v>1723</v>
      </c>
      <c r="C126" s="212">
        <f t="shared" si="29"/>
        <v>1795</v>
      </c>
      <c r="D126" s="212">
        <f t="shared" si="31"/>
        <v>2030</v>
      </c>
      <c r="E126" s="212">
        <f t="shared" si="33"/>
        <v>2239</v>
      </c>
      <c r="F126" s="212">
        <f t="shared" si="35"/>
        <v>2518</v>
      </c>
      <c r="G126" s="212">
        <f t="shared" si="5"/>
        <v>2850</v>
      </c>
      <c r="H126" s="212">
        <f t="shared" si="7"/>
        <v>3182</v>
      </c>
      <c r="I126" s="212">
        <f t="shared" si="9"/>
        <v>3580</v>
      </c>
      <c r="J126" s="212">
        <f t="shared" si="11"/>
        <v>3978</v>
      </c>
      <c r="K126" s="212">
        <f t="shared" si="13"/>
        <v>4375</v>
      </c>
      <c r="L126" s="212">
        <f t="shared" si="15"/>
        <v>4773</v>
      </c>
      <c r="M126" s="212">
        <f t="shared" si="17"/>
        <v>5171</v>
      </c>
      <c r="N126" s="212">
        <f t="shared" si="19"/>
        <v>5569</v>
      </c>
      <c r="O126" s="212">
        <f t="shared" si="21"/>
        <v>5966</v>
      </c>
      <c r="P126" s="212">
        <f t="shared" si="23"/>
        <v>6364</v>
      </c>
      <c r="Q126" s="212">
        <f t="shared" si="25"/>
        <v>6762</v>
      </c>
      <c r="R126" s="212">
        <f t="shared" si="25"/>
        <v>7160</v>
      </c>
      <c r="S126" s="212">
        <f t="shared" si="25"/>
        <v>7558</v>
      </c>
      <c r="T126" s="213">
        <f t="shared" si="25"/>
        <v>7955</v>
      </c>
      <c r="V126" s="203">
        <v>54</v>
      </c>
      <c r="W126" s="207">
        <f t="shared" ref="W126:AO126" si="43">W74*$V$126*W134</f>
        <v>594</v>
      </c>
      <c r="X126" s="207">
        <f t="shared" si="43"/>
        <v>618.83999999999992</v>
      </c>
      <c r="Y126" s="207">
        <f t="shared" si="43"/>
        <v>699.84</v>
      </c>
      <c r="Z126" s="207">
        <f t="shared" si="43"/>
        <v>772.19999999999993</v>
      </c>
      <c r="AA126" s="207">
        <f t="shared" si="43"/>
        <v>868.32</v>
      </c>
      <c r="AB126" s="207">
        <f t="shared" si="43"/>
        <v>982.80000000000007</v>
      </c>
      <c r="AC126" s="207">
        <f t="shared" si="43"/>
        <v>1097.28</v>
      </c>
      <c r="AD126" s="207">
        <f t="shared" si="43"/>
        <v>1234.44</v>
      </c>
      <c r="AE126" s="207">
        <f t="shared" si="43"/>
        <v>1371.6</v>
      </c>
      <c r="AF126" s="207">
        <f t="shared" si="43"/>
        <v>1508.76</v>
      </c>
      <c r="AG126" s="207">
        <f t="shared" si="43"/>
        <v>1645.92</v>
      </c>
      <c r="AH126" s="207">
        <f t="shared" si="43"/>
        <v>1783.08</v>
      </c>
      <c r="AI126" s="207">
        <f t="shared" si="43"/>
        <v>1920.24</v>
      </c>
      <c r="AJ126" s="207">
        <f t="shared" si="43"/>
        <v>2057.4</v>
      </c>
      <c r="AK126" s="207">
        <f t="shared" si="43"/>
        <v>2194.56</v>
      </c>
      <c r="AL126" s="207">
        <f t="shared" si="43"/>
        <v>2331.7200000000003</v>
      </c>
      <c r="AM126" s="207">
        <f t="shared" si="43"/>
        <v>2468.88</v>
      </c>
      <c r="AN126" s="207">
        <f t="shared" si="43"/>
        <v>2606.04</v>
      </c>
      <c r="AO126" s="207">
        <f t="shared" si="43"/>
        <v>2743.2</v>
      </c>
      <c r="AP126" s="189">
        <v>1.27</v>
      </c>
    </row>
    <row r="127" spans="1:42" x14ac:dyDescent="0.15">
      <c r="A127" s="208">
        <v>1350</v>
      </c>
      <c r="B127" s="209">
        <f t="shared" si="27"/>
        <v>3383</v>
      </c>
      <c r="C127" s="209">
        <f t="shared" si="29"/>
        <v>3524</v>
      </c>
      <c r="D127" s="209">
        <f t="shared" si="31"/>
        <v>3984</v>
      </c>
      <c r="E127" s="209">
        <f t="shared" si="33"/>
        <v>4479</v>
      </c>
      <c r="F127" s="209">
        <f t="shared" si="35"/>
        <v>5036</v>
      </c>
      <c r="G127" s="209">
        <f t="shared" si="5"/>
        <v>5700</v>
      </c>
      <c r="H127" s="209">
        <f t="shared" si="7"/>
        <v>6364</v>
      </c>
      <c r="I127" s="209">
        <f t="shared" si="9"/>
        <v>7160</v>
      </c>
      <c r="J127" s="209">
        <f t="shared" si="11"/>
        <v>7767</v>
      </c>
      <c r="K127" s="209">
        <f t="shared" si="13"/>
        <v>8510</v>
      </c>
      <c r="L127" s="209">
        <f t="shared" si="15"/>
        <v>9208</v>
      </c>
      <c r="M127" s="209">
        <f t="shared" si="17"/>
        <v>9975</v>
      </c>
      <c r="N127" s="209">
        <f t="shared" si="19"/>
        <v>10743</v>
      </c>
      <c r="O127" s="209">
        <f t="shared" si="21"/>
        <v>11510</v>
      </c>
      <c r="P127" s="209">
        <f t="shared" si="23"/>
        <v>12277</v>
      </c>
      <c r="Q127" s="209">
        <f t="shared" si="25"/>
        <v>13045</v>
      </c>
      <c r="R127" s="209">
        <f t="shared" si="25"/>
        <v>13812</v>
      </c>
      <c r="S127" s="209">
        <f t="shared" si="25"/>
        <v>14579</v>
      </c>
      <c r="T127" s="210">
        <f t="shared" si="25"/>
        <v>15347</v>
      </c>
      <c r="V127" s="203">
        <v>1350</v>
      </c>
      <c r="W127" s="207">
        <f t="shared" ref="W127:AO127" si="44">W126+B197</f>
        <v>1166.4000000000001</v>
      </c>
      <c r="X127" s="207">
        <f t="shared" si="44"/>
        <v>1215</v>
      </c>
      <c r="Y127" s="207">
        <f t="shared" si="44"/>
        <v>1373.7600000000002</v>
      </c>
      <c r="Z127" s="207">
        <f t="shared" si="44"/>
        <v>1544.3999999999999</v>
      </c>
      <c r="AA127" s="207">
        <f t="shared" si="44"/>
        <v>1736.64</v>
      </c>
      <c r="AB127" s="207">
        <f t="shared" si="44"/>
        <v>1965.6000000000001</v>
      </c>
      <c r="AC127" s="207">
        <f t="shared" si="44"/>
        <v>2194.56</v>
      </c>
      <c r="AD127" s="207">
        <f t="shared" si="44"/>
        <v>2468.88</v>
      </c>
      <c r="AE127" s="207">
        <f t="shared" si="44"/>
        <v>2678.3999999999996</v>
      </c>
      <c r="AF127" s="207">
        <f t="shared" si="44"/>
        <v>2934.3599999999997</v>
      </c>
      <c r="AG127" s="207">
        <f t="shared" si="44"/>
        <v>3175.2</v>
      </c>
      <c r="AH127" s="207">
        <f t="shared" si="44"/>
        <v>3439.7999999999997</v>
      </c>
      <c r="AI127" s="207">
        <f t="shared" si="44"/>
        <v>3704.3999999999996</v>
      </c>
      <c r="AJ127" s="207">
        <f t="shared" si="44"/>
        <v>3969</v>
      </c>
      <c r="AK127" s="207">
        <f t="shared" si="44"/>
        <v>4233.6000000000004</v>
      </c>
      <c r="AL127" s="207">
        <f t="shared" si="44"/>
        <v>4498.2000000000007</v>
      </c>
      <c r="AM127" s="207">
        <f t="shared" si="44"/>
        <v>4762.8</v>
      </c>
      <c r="AN127" s="207">
        <f t="shared" si="44"/>
        <v>5027.3999999999996</v>
      </c>
      <c r="AO127" s="207">
        <f t="shared" si="44"/>
        <v>5292</v>
      </c>
      <c r="AP127" s="189">
        <f>AP126+U197</f>
        <v>2.4500000000000002</v>
      </c>
    </row>
    <row r="128" spans="1:42" x14ac:dyDescent="0.15">
      <c r="A128" s="215" t="s">
        <v>133</v>
      </c>
      <c r="B128" s="212">
        <f t="shared" si="27"/>
        <v>1786</v>
      </c>
      <c r="C128" s="212">
        <f t="shared" si="29"/>
        <v>1861</v>
      </c>
      <c r="D128" s="212">
        <f t="shared" si="31"/>
        <v>2105</v>
      </c>
      <c r="E128" s="212">
        <f t="shared" si="33"/>
        <v>2322</v>
      </c>
      <c r="F128" s="212">
        <f t="shared" si="35"/>
        <v>2611</v>
      </c>
      <c r="G128" s="212">
        <f t="shared" si="5"/>
        <v>2956</v>
      </c>
      <c r="H128" s="212">
        <f t="shared" si="7"/>
        <v>3300</v>
      </c>
      <c r="I128" s="212">
        <f t="shared" si="9"/>
        <v>3712</v>
      </c>
      <c r="J128" s="212">
        <f t="shared" si="11"/>
        <v>4125</v>
      </c>
      <c r="K128" s="212">
        <f t="shared" si="13"/>
        <v>4537</v>
      </c>
      <c r="L128" s="212">
        <f t="shared" si="15"/>
        <v>4950</v>
      </c>
      <c r="M128" s="212">
        <f t="shared" si="17"/>
        <v>5362</v>
      </c>
      <c r="N128" s="212">
        <f t="shared" si="19"/>
        <v>5775</v>
      </c>
      <c r="O128" s="212">
        <f t="shared" si="21"/>
        <v>6187</v>
      </c>
      <c r="P128" s="212">
        <f t="shared" si="23"/>
        <v>6600</v>
      </c>
      <c r="Q128" s="212">
        <f t="shared" si="25"/>
        <v>7012</v>
      </c>
      <c r="R128" s="212">
        <f t="shared" si="25"/>
        <v>7425</v>
      </c>
      <c r="S128" s="212">
        <f t="shared" si="25"/>
        <v>7837</v>
      </c>
      <c r="T128" s="213">
        <f t="shared" si="25"/>
        <v>8250</v>
      </c>
      <c r="V128" s="203">
        <v>56</v>
      </c>
      <c r="W128" s="207">
        <f t="shared" ref="W128:AO128" si="45">W74*$V$128*W134</f>
        <v>616</v>
      </c>
      <c r="X128" s="207">
        <f t="shared" si="45"/>
        <v>641.76</v>
      </c>
      <c r="Y128" s="207">
        <f t="shared" si="45"/>
        <v>725.76</v>
      </c>
      <c r="Z128" s="207">
        <f t="shared" si="45"/>
        <v>800.8</v>
      </c>
      <c r="AA128" s="207">
        <f t="shared" si="45"/>
        <v>900.48</v>
      </c>
      <c r="AB128" s="207">
        <f t="shared" si="45"/>
        <v>1019.2</v>
      </c>
      <c r="AC128" s="207">
        <f t="shared" si="45"/>
        <v>1137.92</v>
      </c>
      <c r="AD128" s="207">
        <f t="shared" si="45"/>
        <v>1280.1600000000001</v>
      </c>
      <c r="AE128" s="207">
        <f t="shared" si="45"/>
        <v>1422.4</v>
      </c>
      <c r="AF128" s="207">
        <f t="shared" si="45"/>
        <v>1564.64</v>
      </c>
      <c r="AG128" s="207">
        <f t="shared" si="45"/>
        <v>1706.88</v>
      </c>
      <c r="AH128" s="207">
        <f t="shared" si="45"/>
        <v>1849.1200000000001</v>
      </c>
      <c r="AI128" s="207">
        <f t="shared" si="45"/>
        <v>1991.3600000000001</v>
      </c>
      <c r="AJ128" s="207">
        <f t="shared" si="45"/>
        <v>2133.6</v>
      </c>
      <c r="AK128" s="207">
        <f t="shared" si="45"/>
        <v>2275.84</v>
      </c>
      <c r="AL128" s="207">
        <f t="shared" si="45"/>
        <v>2418.08</v>
      </c>
      <c r="AM128" s="207">
        <f t="shared" si="45"/>
        <v>2560.3200000000002</v>
      </c>
      <c r="AN128" s="207">
        <f t="shared" si="45"/>
        <v>2702.56</v>
      </c>
      <c r="AO128" s="207">
        <f t="shared" si="45"/>
        <v>2844.8</v>
      </c>
      <c r="AP128" s="189">
        <v>1.27</v>
      </c>
    </row>
    <row r="129" spans="1:45" x14ac:dyDescent="0.15">
      <c r="A129" s="208">
        <v>1400</v>
      </c>
      <c r="B129" s="209">
        <f t="shared" si="27"/>
        <v>3508</v>
      </c>
      <c r="C129" s="209">
        <f t="shared" si="29"/>
        <v>3654</v>
      </c>
      <c r="D129" s="209">
        <f t="shared" si="31"/>
        <v>4131</v>
      </c>
      <c r="E129" s="209">
        <f t="shared" si="33"/>
        <v>4645</v>
      </c>
      <c r="F129" s="209">
        <f t="shared" si="35"/>
        <v>5223</v>
      </c>
      <c r="G129" s="209">
        <f t="shared" si="5"/>
        <v>5911</v>
      </c>
      <c r="H129" s="209">
        <f t="shared" si="7"/>
        <v>6600</v>
      </c>
      <c r="I129" s="209">
        <f t="shared" si="9"/>
        <v>7425</v>
      </c>
      <c r="J129" s="209">
        <f t="shared" si="11"/>
        <v>8055</v>
      </c>
      <c r="K129" s="209">
        <f t="shared" si="13"/>
        <v>8825</v>
      </c>
      <c r="L129" s="209">
        <f t="shared" si="15"/>
        <v>9549</v>
      </c>
      <c r="M129" s="209">
        <f t="shared" si="17"/>
        <v>10345</v>
      </c>
      <c r="N129" s="209">
        <f t="shared" si="19"/>
        <v>11141</v>
      </c>
      <c r="O129" s="209">
        <f t="shared" si="21"/>
        <v>11936</v>
      </c>
      <c r="P129" s="209">
        <f t="shared" si="23"/>
        <v>12732</v>
      </c>
      <c r="Q129" s="209">
        <f t="shared" si="25"/>
        <v>13528</v>
      </c>
      <c r="R129" s="209">
        <f t="shared" si="25"/>
        <v>14324</v>
      </c>
      <c r="S129" s="209">
        <f t="shared" si="25"/>
        <v>15119</v>
      </c>
      <c r="T129" s="210">
        <f t="shared" si="25"/>
        <v>15915</v>
      </c>
      <c r="V129" s="203">
        <v>1400</v>
      </c>
      <c r="W129" s="207">
        <f t="shared" ref="W129:AO129" si="46">W128+B199</f>
        <v>1209.5999999999999</v>
      </c>
      <c r="X129" s="207">
        <f t="shared" si="46"/>
        <v>1260</v>
      </c>
      <c r="Y129" s="207">
        <f t="shared" si="46"/>
        <v>1424.6399999999999</v>
      </c>
      <c r="Z129" s="207">
        <f t="shared" si="46"/>
        <v>1601.6</v>
      </c>
      <c r="AA129" s="207">
        <f t="shared" si="46"/>
        <v>1800.96</v>
      </c>
      <c r="AB129" s="207">
        <f t="shared" si="46"/>
        <v>2038.4</v>
      </c>
      <c r="AC129" s="207">
        <f t="shared" si="46"/>
        <v>2275.84</v>
      </c>
      <c r="AD129" s="207">
        <f t="shared" si="46"/>
        <v>2560.3200000000002</v>
      </c>
      <c r="AE129" s="207">
        <f t="shared" si="46"/>
        <v>2777.6000000000004</v>
      </c>
      <c r="AF129" s="207">
        <f t="shared" si="46"/>
        <v>3043.04</v>
      </c>
      <c r="AG129" s="207">
        <f t="shared" si="46"/>
        <v>3292.8</v>
      </c>
      <c r="AH129" s="207">
        <f t="shared" si="46"/>
        <v>3567.2</v>
      </c>
      <c r="AI129" s="207">
        <f t="shared" si="46"/>
        <v>3841.6000000000004</v>
      </c>
      <c r="AJ129" s="207">
        <f t="shared" si="46"/>
        <v>4116</v>
      </c>
      <c r="AK129" s="207">
        <f t="shared" si="46"/>
        <v>4390.3999999999996</v>
      </c>
      <c r="AL129" s="207">
        <f t="shared" si="46"/>
        <v>4664.7999999999993</v>
      </c>
      <c r="AM129" s="207">
        <f t="shared" si="46"/>
        <v>4939.2</v>
      </c>
      <c r="AN129" s="207">
        <f t="shared" si="46"/>
        <v>5213.6000000000004</v>
      </c>
      <c r="AO129" s="207">
        <f t="shared" si="46"/>
        <v>5488</v>
      </c>
      <c r="AP129" s="189">
        <f>AP128+U199</f>
        <v>2.4500000000000002</v>
      </c>
    </row>
    <row r="130" spans="1:45" x14ac:dyDescent="0.15">
      <c r="A130" s="215" t="s">
        <v>134</v>
      </c>
      <c r="B130" s="212">
        <f t="shared" si="27"/>
        <v>1850</v>
      </c>
      <c r="C130" s="212">
        <f t="shared" si="29"/>
        <v>1928</v>
      </c>
      <c r="D130" s="212">
        <f t="shared" si="31"/>
        <v>2180</v>
      </c>
      <c r="E130" s="212">
        <f t="shared" si="33"/>
        <v>2405</v>
      </c>
      <c r="F130" s="212">
        <f t="shared" si="35"/>
        <v>2705</v>
      </c>
      <c r="G130" s="212">
        <f t="shared" si="5"/>
        <v>3061</v>
      </c>
      <c r="H130" s="212">
        <f t="shared" si="7"/>
        <v>3418</v>
      </c>
      <c r="I130" s="212">
        <f t="shared" si="9"/>
        <v>3845</v>
      </c>
      <c r="J130" s="212">
        <f t="shared" si="11"/>
        <v>4272</v>
      </c>
      <c r="K130" s="212">
        <f t="shared" si="13"/>
        <v>4700</v>
      </c>
      <c r="L130" s="212">
        <f t="shared" si="15"/>
        <v>5127</v>
      </c>
      <c r="M130" s="212">
        <f t="shared" si="17"/>
        <v>5554</v>
      </c>
      <c r="N130" s="212">
        <f t="shared" si="19"/>
        <v>5981</v>
      </c>
      <c r="O130" s="212">
        <f t="shared" si="21"/>
        <v>6408</v>
      </c>
      <c r="P130" s="212">
        <f t="shared" si="23"/>
        <v>6836</v>
      </c>
      <c r="Q130" s="212">
        <f t="shared" si="25"/>
        <v>7263</v>
      </c>
      <c r="R130" s="212">
        <f t="shared" si="25"/>
        <v>7690</v>
      </c>
      <c r="S130" s="212">
        <f t="shared" si="25"/>
        <v>8117</v>
      </c>
      <c r="T130" s="213">
        <f t="shared" si="25"/>
        <v>8545</v>
      </c>
      <c r="V130" s="203">
        <v>58</v>
      </c>
      <c r="W130" s="207">
        <f t="shared" ref="W130:AO130" si="47">W74*$V$130*W134</f>
        <v>638</v>
      </c>
      <c r="X130" s="207">
        <f t="shared" si="47"/>
        <v>664.68</v>
      </c>
      <c r="Y130" s="207">
        <f t="shared" si="47"/>
        <v>751.68000000000006</v>
      </c>
      <c r="Z130" s="207">
        <f t="shared" si="47"/>
        <v>829.4</v>
      </c>
      <c r="AA130" s="207">
        <f t="shared" si="47"/>
        <v>932.6400000000001</v>
      </c>
      <c r="AB130" s="207">
        <f t="shared" si="47"/>
        <v>1055.6000000000001</v>
      </c>
      <c r="AC130" s="207">
        <f t="shared" si="47"/>
        <v>1178.56</v>
      </c>
      <c r="AD130" s="207">
        <f t="shared" si="47"/>
        <v>1325.88</v>
      </c>
      <c r="AE130" s="207">
        <f t="shared" si="47"/>
        <v>1473.2</v>
      </c>
      <c r="AF130" s="207">
        <f t="shared" si="47"/>
        <v>1620.52</v>
      </c>
      <c r="AG130" s="207">
        <f t="shared" si="47"/>
        <v>1767.84</v>
      </c>
      <c r="AH130" s="207">
        <f t="shared" si="47"/>
        <v>1915.16</v>
      </c>
      <c r="AI130" s="207">
        <f t="shared" si="47"/>
        <v>2062.48</v>
      </c>
      <c r="AJ130" s="207">
        <f t="shared" si="47"/>
        <v>2209.8000000000002</v>
      </c>
      <c r="AK130" s="207">
        <f t="shared" si="47"/>
        <v>2357.12</v>
      </c>
      <c r="AL130" s="207">
        <f t="shared" si="47"/>
        <v>2504.44</v>
      </c>
      <c r="AM130" s="207">
        <f t="shared" si="47"/>
        <v>2651.76</v>
      </c>
      <c r="AN130" s="207">
        <f t="shared" si="47"/>
        <v>2799.08</v>
      </c>
      <c r="AO130" s="207">
        <f t="shared" si="47"/>
        <v>2946.4</v>
      </c>
      <c r="AP130" s="189">
        <v>1.27</v>
      </c>
    </row>
    <row r="131" spans="1:45" x14ac:dyDescent="0.15">
      <c r="A131" s="208">
        <v>1450</v>
      </c>
      <c r="B131" s="209">
        <f t="shared" si="27"/>
        <v>3633</v>
      </c>
      <c r="C131" s="209">
        <f t="shared" si="29"/>
        <v>3785</v>
      </c>
      <c r="D131" s="209">
        <f t="shared" si="31"/>
        <v>4279</v>
      </c>
      <c r="E131" s="209">
        <f t="shared" si="33"/>
        <v>4811</v>
      </c>
      <c r="F131" s="209">
        <f t="shared" si="35"/>
        <v>5409</v>
      </c>
      <c r="G131" s="209">
        <f t="shared" si="5"/>
        <v>6122</v>
      </c>
      <c r="H131" s="209">
        <f t="shared" si="7"/>
        <v>6836</v>
      </c>
      <c r="I131" s="209">
        <f t="shared" si="9"/>
        <v>7690</v>
      </c>
      <c r="J131" s="209">
        <f t="shared" si="11"/>
        <v>8343</v>
      </c>
      <c r="K131" s="209">
        <f t="shared" si="13"/>
        <v>9140</v>
      </c>
      <c r="L131" s="209">
        <f t="shared" si="15"/>
        <v>9890</v>
      </c>
      <c r="M131" s="209">
        <f t="shared" si="17"/>
        <v>10714</v>
      </c>
      <c r="N131" s="209">
        <f t="shared" si="19"/>
        <v>11539</v>
      </c>
      <c r="O131" s="209">
        <f t="shared" si="21"/>
        <v>12363</v>
      </c>
      <c r="P131" s="209">
        <f t="shared" si="23"/>
        <v>13187</v>
      </c>
      <c r="Q131" s="209">
        <f t="shared" si="25"/>
        <v>14011</v>
      </c>
      <c r="R131" s="209">
        <f t="shared" si="25"/>
        <v>14835</v>
      </c>
      <c r="S131" s="209">
        <f t="shared" si="25"/>
        <v>15659</v>
      </c>
      <c r="T131" s="210">
        <f t="shared" si="25"/>
        <v>16484</v>
      </c>
      <c r="V131" s="203">
        <v>1450</v>
      </c>
      <c r="W131" s="207">
        <f t="shared" ref="W131:AO131" si="48">W130+B201</f>
        <v>1252.8</v>
      </c>
      <c r="X131" s="207">
        <f t="shared" si="48"/>
        <v>1305</v>
      </c>
      <c r="Y131" s="207">
        <f t="shared" si="48"/>
        <v>1475.52</v>
      </c>
      <c r="Z131" s="207">
        <f t="shared" si="48"/>
        <v>1658.8</v>
      </c>
      <c r="AA131" s="207">
        <f t="shared" si="48"/>
        <v>1865.2800000000002</v>
      </c>
      <c r="AB131" s="207">
        <f t="shared" si="48"/>
        <v>2111.2000000000003</v>
      </c>
      <c r="AC131" s="207">
        <f t="shared" si="48"/>
        <v>2357.12</v>
      </c>
      <c r="AD131" s="207">
        <f t="shared" si="48"/>
        <v>2651.76</v>
      </c>
      <c r="AE131" s="207">
        <f t="shared" si="48"/>
        <v>2876.8</v>
      </c>
      <c r="AF131" s="207">
        <f t="shared" si="48"/>
        <v>3151.7200000000003</v>
      </c>
      <c r="AG131" s="207">
        <f t="shared" si="48"/>
        <v>3410.3999999999996</v>
      </c>
      <c r="AH131" s="207">
        <f t="shared" si="48"/>
        <v>3694.6</v>
      </c>
      <c r="AI131" s="207">
        <f t="shared" si="48"/>
        <v>3978.8</v>
      </c>
      <c r="AJ131" s="207">
        <f t="shared" si="48"/>
        <v>4263</v>
      </c>
      <c r="AK131" s="207">
        <f t="shared" si="48"/>
        <v>4547.2</v>
      </c>
      <c r="AL131" s="207">
        <f t="shared" si="48"/>
        <v>4831.3999999999996</v>
      </c>
      <c r="AM131" s="207">
        <f t="shared" si="48"/>
        <v>5115.6000000000004</v>
      </c>
      <c r="AN131" s="207">
        <f t="shared" si="48"/>
        <v>5399.7999999999993</v>
      </c>
      <c r="AO131" s="207">
        <f t="shared" si="48"/>
        <v>5684</v>
      </c>
      <c r="AP131" s="189">
        <f>AP130+U201</f>
        <v>2.4500000000000002</v>
      </c>
    </row>
    <row r="132" spans="1:45" x14ac:dyDescent="0.15">
      <c r="A132" s="215" t="s">
        <v>135</v>
      </c>
      <c r="B132" s="212">
        <f t="shared" si="27"/>
        <v>1914</v>
      </c>
      <c r="C132" s="212">
        <f t="shared" si="29"/>
        <v>1994</v>
      </c>
      <c r="D132" s="212">
        <f t="shared" si="31"/>
        <v>2255</v>
      </c>
      <c r="E132" s="212">
        <f t="shared" si="33"/>
        <v>2488</v>
      </c>
      <c r="F132" s="212">
        <f t="shared" si="35"/>
        <v>2798</v>
      </c>
      <c r="G132" s="212">
        <f t="shared" si="5"/>
        <v>3167</v>
      </c>
      <c r="H132" s="212">
        <f t="shared" si="7"/>
        <v>3536</v>
      </c>
      <c r="I132" s="212">
        <f t="shared" si="9"/>
        <v>3978</v>
      </c>
      <c r="J132" s="212">
        <f t="shared" si="11"/>
        <v>4420</v>
      </c>
      <c r="K132" s="212">
        <f t="shared" si="13"/>
        <v>4862</v>
      </c>
      <c r="L132" s="212">
        <f t="shared" si="15"/>
        <v>5304</v>
      </c>
      <c r="M132" s="212">
        <f t="shared" si="17"/>
        <v>5745</v>
      </c>
      <c r="N132" s="212">
        <f t="shared" si="19"/>
        <v>6187</v>
      </c>
      <c r="O132" s="212">
        <f t="shared" si="21"/>
        <v>6629</v>
      </c>
      <c r="P132" s="212">
        <f t="shared" si="23"/>
        <v>7071</v>
      </c>
      <c r="Q132" s="212">
        <f t="shared" si="25"/>
        <v>7513</v>
      </c>
      <c r="R132" s="212">
        <f t="shared" si="25"/>
        <v>7955</v>
      </c>
      <c r="S132" s="212">
        <f t="shared" si="25"/>
        <v>8397</v>
      </c>
      <c r="T132" s="213">
        <f t="shared" si="25"/>
        <v>8839</v>
      </c>
      <c r="V132" s="203">
        <v>60</v>
      </c>
      <c r="W132" s="207">
        <f t="shared" ref="W132:AO132" si="49">W74*$V$132*W134</f>
        <v>660</v>
      </c>
      <c r="X132" s="207">
        <f t="shared" si="49"/>
        <v>687.6</v>
      </c>
      <c r="Y132" s="207">
        <f t="shared" si="49"/>
        <v>777.6</v>
      </c>
      <c r="Z132" s="207">
        <f t="shared" si="49"/>
        <v>858</v>
      </c>
      <c r="AA132" s="207">
        <f t="shared" si="49"/>
        <v>964.80000000000007</v>
      </c>
      <c r="AB132" s="207">
        <f t="shared" si="49"/>
        <v>1092</v>
      </c>
      <c r="AC132" s="207">
        <f t="shared" si="49"/>
        <v>1219.2</v>
      </c>
      <c r="AD132" s="207">
        <f t="shared" si="49"/>
        <v>1371.6</v>
      </c>
      <c r="AE132" s="207">
        <f t="shared" si="49"/>
        <v>1524</v>
      </c>
      <c r="AF132" s="207">
        <f t="shared" si="49"/>
        <v>1676.4</v>
      </c>
      <c r="AG132" s="207">
        <f t="shared" si="49"/>
        <v>1828.8</v>
      </c>
      <c r="AH132" s="207">
        <f t="shared" si="49"/>
        <v>1981.2</v>
      </c>
      <c r="AI132" s="207">
        <f t="shared" si="49"/>
        <v>2133.6</v>
      </c>
      <c r="AJ132" s="207">
        <f t="shared" si="49"/>
        <v>2286</v>
      </c>
      <c r="AK132" s="207">
        <f t="shared" si="49"/>
        <v>2438.4</v>
      </c>
      <c r="AL132" s="207">
        <f t="shared" si="49"/>
        <v>2590.8000000000002</v>
      </c>
      <c r="AM132" s="207">
        <f t="shared" si="49"/>
        <v>2743.2</v>
      </c>
      <c r="AN132" s="207">
        <f t="shared" si="49"/>
        <v>2895.6</v>
      </c>
      <c r="AO132" s="207">
        <f t="shared" si="49"/>
        <v>3048</v>
      </c>
      <c r="AP132" s="189">
        <v>1.27</v>
      </c>
    </row>
    <row r="133" spans="1:45" ht="13" thickBot="1" x14ac:dyDescent="0.2">
      <c r="A133" s="204">
        <v>1500</v>
      </c>
      <c r="B133" s="216">
        <f t="shared" si="27"/>
        <v>3758</v>
      </c>
      <c r="C133" s="216">
        <f t="shared" si="29"/>
        <v>3915</v>
      </c>
      <c r="D133" s="216">
        <f t="shared" si="31"/>
        <v>4427</v>
      </c>
      <c r="E133" s="216">
        <f t="shared" si="33"/>
        <v>4976</v>
      </c>
      <c r="F133" s="216">
        <f t="shared" si="35"/>
        <v>5596</v>
      </c>
      <c r="G133" s="216">
        <f t="shared" si="5"/>
        <v>6334</v>
      </c>
      <c r="H133" s="216">
        <f t="shared" si="7"/>
        <v>7071</v>
      </c>
      <c r="I133" s="216">
        <f t="shared" si="9"/>
        <v>7955</v>
      </c>
      <c r="J133" s="216">
        <f t="shared" si="11"/>
        <v>8630</v>
      </c>
      <c r="K133" s="216">
        <f t="shared" si="13"/>
        <v>9455</v>
      </c>
      <c r="L133" s="216">
        <f t="shared" si="15"/>
        <v>10231</v>
      </c>
      <c r="M133" s="216">
        <f t="shared" si="17"/>
        <v>11084</v>
      </c>
      <c r="N133" s="216">
        <f t="shared" si="19"/>
        <v>11936</v>
      </c>
      <c r="O133" s="216">
        <f t="shared" si="21"/>
        <v>12789</v>
      </c>
      <c r="P133" s="216">
        <f t="shared" si="23"/>
        <v>13642</v>
      </c>
      <c r="Q133" s="216">
        <f t="shared" si="25"/>
        <v>14494</v>
      </c>
      <c r="R133" s="216">
        <f t="shared" si="25"/>
        <v>15347</v>
      </c>
      <c r="S133" s="216">
        <f t="shared" si="25"/>
        <v>16199</v>
      </c>
      <c r="T133" s="217">
        <f t="shared" si="25"/>
        <v>17052</v>
      </c>
      <c r="V133" s="203">
        <v>1500</v>
      </c>
      <c r="W133" s="207">
        <f t="shared" ref="W133:AO133" si="50">W132+B203</f>
        <v>1296</v>
      </c>
      <c r="X133" s="207">
        <f t="shared" si="50"/>
        <v>1350</v>
      </c>
      <c r="Y133" s="207">
        <f t="shared" si="50"/>
        <v>1526.4</v>
      </c>
      <c r="Z133" s="207">
        <f t="shared" si="50"/>
        <v>1716</v>
      </c>
      <c r="AA133" s="207">
        <f t="shared" si="50"/>
        <v>1929.6000000000001</v>
      </c>
      <c r="AB133" s="207">
        <f t="shared" si="50"/>
        <v>2184</v>
      </c>
      <c r="AC133" s="207">
        <f t="shared" si="50"/>
        <v>2438.4</v>
      </c>
      <c r="AD133" s="207">
        <f t="shared" si="50"/>
        <v>2743.2</v>
      </c>
      <c r="AE133" s="207">
        <f t="shared" si="50"/>
        <v>2976</v>
      </c>
      <c r="AF133" s="207">
        <f t="shared" si="50"/>
        <v>3260.4</v>
      </c>
      <c r="AG133" s="207">
        <f t="shared" si="50"/>
        <v>3528</v>
      </c>
      <c r="AH133" s="207">
        <f t="shared" si="50"/>
        <v>3822</v>
      </c>
      <c r="AI133" s="207">
        <f t="shared" si="50"/>
        <v>4116</v>
      </c>
      <c r="AJ133" s="207">
        <f t="shared" si="50"/>
        <v>4410</v>
      </c>
      <c r="AK133" s="207">
        <f t="shared" si="50"/>
        <v>4704</v>
      </c>
      <c r="AL133" s="207">
        <f t="shared" si="50"/>
        <v>4998</v>
      </c>
      <c r="AM133" s="207">
        <f t="shared" si="50"/>
        <v>5292</v>
      </c>
      <c r="AN133" s="207">
        <f t="shared" si="50"/>
        <v>5586</v>
      </c>
      <c r="AO133" s="207">
        <f t="shared" si="50"/>
        <v>5880</v>
      </c>
      <c r="AP133" s="189">
        <f>AP132+U203</f>
        <v>2.4500000000000002</v>
      </c>
    </row>
    <row r="134" spans="1:45" x14ac:dyDescent="0.15">
      <c r="W134" s="227">
        <v>2.75</v>
      </c>
      <c r="X134" s="188">
        <v>1.91</v>
      </c>
      <c r="Y134" s="188">
        <v>1.62</v>
      </c>
      <c r="Z134" s="188">
        <v>1.43</v>
      </c>
      <c r="AA134" s="188">
        <v>1.34</v>
      </c>
      <c r="AB134" s="188">
        <v>1.3</v>
      </c>
      <c r="AC134" s="188">
        <v>1.27</v>
      </c>
      <c r="AD134" s="188">
        <v>1.27</v>
      </c>
      <c r="AE134" s="188">
        <v>1.27</v>
      </c>
      <c r="AF134" s="188">
        <v>1.27</v>
      </c>
      <c r="AG134" s="188">
        <v>1.27</v>
      </c>
      <c r="AH134" s="188">
        <v>1.27</v>
      </c>
      <c r="AI134" s="188">
        <v>1.27</v>
      </c>
      <c r="AJ134" s="188">
        <v>1.27</v>
      </c>
      <c r="AK134" s="188">
        <v>1.27</v>
      </c>
      <c r="AL134" s="188">
        <v>1.27</v>
      </c>
      <c r="AM134" s="188">
        <v>1.27</v>
      </c>
      <c r="AN134" s="188">
        <v>1.27</v>
      </c>
      <c r="AO134" s="188">
        <v>1.27</v>
      </c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29">
        <f>W134+B204</f>
        <v>5.4</v>
      </c>
      <c r="X135" s="230">
        <f t="shared" ref="X135:AO135" si="51">X134+C204</f>
        <v>3.75</v>
      </c>
      <c r="Y135" s="230">
        <f t="shared" si="51"/>
        <v>3.18</v>
      </c>
      <c r="Z135" s="230">
        <f t="shared" si="51"/>
        <v>2.86</v>
      </c>
      <c r="AA135" s="230">
        <f t="shared" si="51"/>
        <v>2.68</v>
      </c>
      <c r="AB135" s="230">
        <f t="shared" si="51"/>
        <v>2.6</v>
      </c>
      <c r="AC135" s="230">
        <f t="shared" si="51"/>
        <v>2.54</v>
      </c>
      <c r="AD135" s="230">
        <f t="shared" si="51"/>
        <v>2.54</v>
      </c>
      <c r="AE135" s="230">
        <f t="shared" si="51"/>
        <v>2.48</v>
      </c>
      <c r="AF135" s="230">
        <f t="shared" si="51"/>
        <v>2.4699999999999998</v>
      </c>
      <c r="AG135" s="230">
        <f t="shared" si="51"/>
        <v>2.4500000000000002</v>
      </c>
      <c r="AH135" s="230">
        <f t="shared" si="51"/>
        <v>2.4500000000000002</v>
      </c>
      <c r="AI135" s="230">
        <f t="shared" si="51"/>
        <v>2.4500000000000002</v>
      </c>
      <c r="AJ135" s="230">
        <f t="shared" si="51"/>
        <v>2.4500000000000002</v>
      </c>
      <c r="AK135" s="230">
        <f t="shared" si="51"/>
        <v>2.4500000000000002</v>
      </c>
      <c r="AL135" s="230">
        <f t="shared" si="51"/>
        <v>2.4500000000000002</v>
      </c>
      <c r="AM135" s="230">
        <f t="shared" si="51"/>
        <v>2.4500000000000002</v>
      </c>
      <c r="AN135" s="230">
        <f t="shared" si="51"/>
        <v>2.4500000000000002</v>
      </c>
      <c r="AO135" s="230">
        <f t="shared" si="51"/>
        <v>2.4500000000000002</v>
      </c>
      <c r="AS135" s="188" t="s">
        <v>164</v>
      </c>
    </row>
    <row r="136" spans="1:45" x14ac:dyDescent="0.15">
      <c r="W136" s="188">
        <v>2.27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  <c r="W137" s="188">
        <v>4.41</v>
      </c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  <row r="144" spans="1:45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52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52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52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52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52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52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52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53">B144*$A$192*B204</f>
        <v>530</v>
      </c>
      <c r="C193" s="207">
        <f t="shared" si="53"/>
        <v>552</v>
      </c>
      <c r="D193" s="207">
        <f t="shared" si="53"/>
        <v>624</v>
      </c>
      <c r="E193" s="207">
        <f t="shared" si="53"/>
        <v>715</v>
      </c>
      <c r="F193" s="207">
        <f t="shared" si="53"/>
        <v>804</v>
      </c>
      <c r="G193" s="207">
        <f t="shared" si="53"/>
        <v>910</v>
      </c>
      <c r="H193" s="207">
        <f t="shared" si="53"/>
        <v>1016</v>
      </c>
      <c r="I193" s="207">
        <f t="shared" si="53"/>
        <v>1143</v>
      </c>
      <c r="J193" s="207">
        <f t="shared" si="53"/>
        <v>1210</v>
      </c>
      <c r="K193" s="207">
        <f t="shared" si="53"/>
        <v>1320</v>
      </c>
      <c r="L193" s="207">
        <f t="shared" si="53"/>
        <v>1416</v>
      </c>
      <c r="M193" s="207">
        <f t="shared" si="53"/>
        <v>1534</v>
      </c>
      <c r="N193" s="207">
        <f t="shared" si="53"/>
        <v>1652</v>
      </c>
      <c r="O193" s="207">
        <f t="shared" si="53"/>
        <v>1770</v>
      </c>
      <c r="P193" s="207">
        <f t="shared" si="53"/>
        <v>1888</v>
      </c>
      <c r="Q193" s="207">
        <f t="shared" si="53"/>
        <v>2006</v>
      </c>
      <c r="R193" s="207">
        <f t="shared" si="53"/>
        <v>2124</v>
      </c>
      <c r="S193" s="207">
        <f t="shared" si="53"/>
        <v>2242</v>
      </c>
      <c r="T193" s="207">
        <f t="shared" si="53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54">B144*$A$194*B204</f>
        <v>551.19999999999993</v>
      </c>
      <c r="C195" s="207">
        <f t="shared" si="54"/>
        <v>574.08000000000004</v>
      </c>
      <c r="D195" s="207">
        <f t="shared" si="54"/>
        <v>648.96</v>
      </c>
      <c r="E195" s="207">
        <f t="shared" si="54"/>
        <v>743.6</v>
      </c>
      <c r="F195" s="207">
        <f t="shared" si="54"/>
        <v>836.16000000000008</v>
      </c>
      <c r="G195" s="207">
        <f t="shared" si="54"/>
        <v>946.4</v>
      </c>
      <c r="H195" s="207">
        <f t="shared" si="54"/>
        <v>1056.6400000000001</v>
      </c>
      <c r="I195" s="207">
        <f t="shared" si="54"/>
        <v>1188.72</v>
      </c>
      <c r="J195" s="207">
        <f t="shared" si="54"/>
        <v>1258.3999999999999</v>
      </c>
      <c r="K195" s="207">
        <f t="shared" si="54"/>
        <v>1372.8</v>
      </c>
      <c r="L195" s="207">
        <f t="shared" si="54"/>
        <v>1472.6399999999999</v>
      </c>
      <c r="M195" s="207">
        <f t="shared" si="54"/>
        <v>1595.36</v>
      </c>
      <c r="N195" s="207">
        <f t="shared" si="54"/>
        <v>1718.08</v>
      </c>
      <c r="O195" s="207">
        <f t="shared" si="54"/>
        <v>1840.8</v>
      </c>
      <c r="P195" s="207">
        <f t="shared" si="54"/>
        <v>1963.52</v>
      </c>
      <c r="Q195" s="207">
        <f t="shared" si="54"/>
        <v>2086.2399999999998</v>
      </c>
      <c r="R195" s="207">
        <f t="shared" si="54"/>
        <v>2208.96</v>
      </c>
      <c r="S195" s="207">
        <f t="shared" si="54"/>
        <v>2331.6799999999998</v>
      </c>
      <c r="T195" s="207">
        <f t="shared" si="54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55">B144*$A$196*B204</f>
        <v>572.4</v>
      </c>
      <c r="C197" s="207">
        <f t="shared" si="55"/>
        <v>596.16000000000008</v>
      </c>
      <c r="D197" s="207">
        <f t="shared" si="55"/>
        <v>673.92000000000007</v>
      </c>
      <c r="E197" s="207">
        <f t="shared" si="55"/>
        <v>772.19999999999993</v>
      </c>
      <c r="F197" s="207">
        <f t="shared" si="55"/>
        <v>868.32</v>
      </c>
      <c r="G197" s="207">
        <f t="shared" si="55"/>
        <v>982.80000000000007</v>
      </c>
      <c r="H197" s="207">
        <f t="shared" si="55"/>
        <v>1097.28</v>
      </c>
      <c r="I197" s="207">
        <f t="shared" si="55"/>
        <v>1234.44</v>
      </c>
      <c r="J197" s="207">
        <f t="shared" si="55"/>
        <v>1306.8</v>
      </c>
      <c r="K197" s="207">
        <f t="shared" si="55"/>
        <v>1425.6</v>
      </c>
      <c r="L197" s="207">
        <f t="shared" si="55"/>
        <v>1529.28</v>
      </c>
      <c r="M197" s="207">
        <f t="shared" si="55"/>
        <v>1656.7199999999998</v>
      </c>
      <c r="N197" s="207">
        <f t="shared" si="55"/>
        <v>1784.1599999999999</v>
      </c>
      <c r="O197" s="207">
        <f t="shared" si="55"/>
        <v>1911.6</v>
      </c>
      <c r="P197" s="207">
        <f t="shared" si="55"/>
        <v>2039.04</v>
      </c>
      <c r="Q197" s="207">
        <f t="shared" si="55"/>
        <v>2166.48</v>
      </c>
      <c r="R197" s="207">
        <f t="shared" si="55"/>
        <v>2293.92</v>
      </c>
      <c r="S197" s="207">
        <f t="shared" si="55"/>
        <v>2421.3599999999997</v>
      </c>
      <c r="T197" s="207">
        <f t="shared" si="55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56">B144*$A$198*B204</f>
        <v>593.6</v>
      </c>
      <c r="C199" s="207">
        <f t="shared" si="56"/>
        <v>618.24</v>
      </c>
      <c r="D199" s="207">
        <f t="shared" si="56"/>
        <v>698.88</v>
      </c>
      <c r="E199" s="207">
        <f t="shared" si="56"/>
        <v>800.8</v>
      </c>
      <c r="F199" s="207">
        <f t="shared" si="56"/>
        <v>900.48</v>
      </c>
      <c r="G199" s="207">
        <f t="shared" si="56"/>
        <v>1019.2</v>
      </c>
      <c r="H199" s="207">
        <f t="shared" si="56"/>
        <v>1137.92</v>
      </c>
      <c r="I199" s="207">
        <f t="shared" si="56"/>
        <v>1280.1600000000001</v>
      </c>
      <c r="J199" s="207">
        <f t="shared" si="56"/>
        <v>1355.2</v>
      </c>
      <c r="K199" s="207">
        <f t="shared" si="56"/>
        <v>1478.3999999999999</v>
      </c>
      <c r="L199" s="207">
        <f t="shared" si="56"/>
        <v>1585.9199999999998</v>
      </c>
      <c r="M199" s="207">
        <f t="shared" si="56"/>
        <v>1718.08</v>
      </c>
      <c r="N199" s="207">
        <f t="shared" si="56"/>
        <v>1850.24</v>
      </c>
      <c r="O199" s="207">
        <f t="shared" si="56"/>
        <v>1982.3999999999999</v>
      </c>
      <c r="P199" s="207">
        <f t="shared" si="56"/>
        <v>2114.56</v>
      </c>
      <c r="Q199" s="207">
        <f t="shared" si="56"/>
        <v>2246.7199999999998</v>
      </c>
      <c r="R199" s="207">
        <f t="shared" si="56"/>
        <v>2378.8799999999997</v>
      </c>
      <c r="S199" s="207">
        <f t="shared" si="56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57">B144*$A$200*B204</f>
        <v>614.79999999999995</v>
      </c>
      <c r="C201" s="207">
        <f t="shared" si="57"/>
        <v>640.32000000000005</v>
      </c>
      <c r="D201" s="207">
        <f t="shared" si="57"/>
        <v>723.84</v>
      </c>
      <c r="E201" s="207">
        <f t="shared" si="57"/>
        <v>829.4</v>
      </c>
      <c r="F201" s="207">
        <f t="shared" si="57"/>
        <v>932.6400000000001</v>
      </c>
      <c r="G201" s="207">
        <f t="shared" si="57"/>
        <v>1055.6000000000001</v>
      </c>
      <c r="H201" s="207">
        <f t="shared" si="57"/>
        <v>1178.56</v>
      </c>
      <c r="I201" s="207">
        <f t="shared" si="57"/>
        <v>1325.88</v>
      </c>
      <c r="J201" s="207">
        <f t="shared" si="57"/>
        <v>1403.6</v>
      </c>
      <c r="K201" s="207">
        <f t="shared" si="57"/>
        <v>1531.2</v>
      </c>
      <c r="L201" s="207">
        <f t="shared" si="57"/>
        <v>1642.56</v>
      </c>
      <c r="M201" s="207">
        <f t="shared" si="57"/>
        <v>1779.4399999999998</v>
      </c>
      <c r="N201" s="207">
        <f t="shared" si="57"/>
        <v>1916.32</v>
      </c>
      <c r="O201" s="207">
        <f t="shared" si="57"/>
        <v>2053.1999999999998</v>
      </c>
      <c r="P201" s="207">
        <f t="shared" si="57"/>
        <v>2190.08</v>
      </c>
      <c r="Q201" s="207">
        <f t="shared" si="57"/>
        <v>2326.96</v>
      </c>
      <c r="R201" s="207">
        <f t="shared" si="57"/>
        <v>2463.8399999999997</v>
      </c>
      <c r="S201" s="207">
        <f t="shared" si="57"/>
        <v>2600.7199999999998</v>
      </c>
      <c r="T201" s="207">
        <f t="shared" si="57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58">B144*$A$202*B204</f>
        <v>636</v>
      </c>
      <c r="C203" s="207">
        <f t="shared" si="58"/>
        <v>662.4</v>
      </c>
      <c r="D203" s="207">
        <f t="shared" si="58"/>
        <v>748.80000000000007</v>
      </c>
      <c r="E203" s="207">
        <f t="shared" si="58"/>
        <v>858</v>
      </c>
      <c r="F203" s="207">
        <f t="shared" si="58"/>
        <v>964.80000000000007</v>
      </c>
      <c r="G203" s="207">
        <f t="shared" si="58"/>
        <v>1092</v>
      </c>
      <c r="H203" s="207">
        <f t="shared" si="58"/>
        <v>1219.2</v>
      </c>
      <c r="I203" s="207">
        <f t="shared" si="58"/>
        <v>1371.6</v>
      </c>
      <c r="J203" s="207">
        <f t="shared" si="58"/>
        <v>1452</v>
      </c>
      <c r="K203" s="207">
        <f t="shared" si="58"/>
        <v>1584</v>
      </c>
      <c r="L203" s="207">
        <f t="shared" si="58"/>
        <v>1699.1999999999998</v>
      </c>
      <c r="M203" s="207">
        <f t="shared" si="58"/>
        <v>1840.8</v>
      </c>
      <c r="N203" s="207">
        <f t="shared" si="58"/>
        <v>1982.3999999999999</v>
      </c>
      <c r="O203" s="207">
        <f t="shared" si="58"/>
        <v>2124</v>
      </c>
      <c r="P203" s="207">
        <f t="shared" si="58"/>
        <v>2265.6</v>
      </c>
      <c r="Q203" s="207">
        <f t="shared" si="58"/>
        <v>2407.1999999999998</v>
      </c>
      <c r="R203" s="207">
        <f t="shared" si="58"/>
        <v>2548.7999999999997</v>
      </c>
      <c r="S203" s="207">
        <f t="shared" si="58"/>
        <v>2690.3999999999996</v>
      </c>
      <c r="T203" s="207">
        <f t="shared" si="58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8A4F6-D549-794F-9F52-12162A9E5546}">
  <sheetPr>
    <tabColor theme="7" tint="0.79998168889431442"/>
  </sheetPr>
  <dimension ref="A1:AQ205"/>
  <sheetViews>
    <sheetView showGridLines="0" zoomScaleNormal="100" workbookViewId="0">
      <selection activeCell="AA29" sqref="AA29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5" width="4.6640625" style="188" customWidth="1"/>
    <col min="46" max="16384" width="9" style="188"/>
  </cols>
  <sheetData>
    <row r="1" spans="1:43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</row>
    <row r="2" spans="1:43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</row>
    <row r="3" spans="1:43" s="189" customFormat="1" x14ac:dyDescent="0.15">
      <c r="A3" s="187"/>
      <c r="B3" s="187"/>
      <c r="C3" s="188"/>
      <c r="D3" s="188"/>
      <c r="E3" s="188"/>
      <c r="F3" s="188"/>
      <c r="G3" s="191" t="s">
        <v>208</v>
      </c>
      <c r="H3" s="192"/>
      <c r="I3" s="192"/>
      <c r="J3" s="192"/>
      <c r="K3" s="192"/>
      <c r="L3" s="192"/>
      <c r="M3" s="192"/>
      <c r="N3" s="193"/>
      <c r="O3" s="257" t="s">
        <v>348</v>
      </c>
      <c r="P3" s="191" t="s">
        <v>210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</row>
    <row r="4" spans="1:43" s="189" customFormat="1" x14ac:dyDescent="0.15">
      <c r="A4" s="187"/>
      <c r="B4" s="187"/>
      <c r="C4" s="188"/>
      <c r="D4" s="188"/>
      <c r="E4" s="188"/>
      <c r="F4" s="195"/>
      <c r="G4" s="191" t="s">
        <v>209</v>
      </c>
      <c r="H4" s="192"/>
      <c r="I4" s="192"/>
      <c r="J4" s="192"/>
      <c r="K4" s="192"/>
      <c r="L4" s="192"/>
      <c r="M4" s="192"/>
      <c r="N4" s="193"/>
      <c r="O4" s="257" t="s">
        <v>348</v>
      </c>
      <c r="P4" s="191" t="s">
        <v>211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</row>
    <row r="5" spans="1:43" x14ac:dyDescent="0.15">
      <c r="G5" s="191" t="s">
        <v>212</v>
      </c>
      <c r="H5" s="192"/>
      <c r="I5" s="192"/>
      <c r="J5" s="192"/>
      <c r="K5" s="192"/>
      <c r="L5" s="192"/>
      <c r="M5" s="192"/>
      <c r="N5" s="193"/>
      <c r="O5" s="257" t="s">
        <v>348</v>
      </c>
      <c r="P5" s="191" t="s">
        <v>212</v>
      </c>
      <c r="Q5" s="191"/>
      <c r="R5" s="192"/>
      <c r="S5" s="192"/>
      <c r="T5" s="192"/>
    </row>
    <row r="6" spans="1:43" s="189" customFormat="1" x14ac:dyDescent="0.15">
      <c r="A6" s="187"/>
      <c r="B6" s="187"/>
      <c r="C6" s="188"/>
      <c r="D6" s="188"/>
      <c r="E6" s="188"/>
      <c r="F6" s="188"/>
      <c r="G6" s="191"/>
      <c r="H6" s="192"/>
      <c r="I6" s="192"/>
      <c r="J6" s="192"/>
      <c r="K6" s="192"/>
      <c r="L6" s="192"/>
      <c r="M6" s="192"/>
      <c r="N6" s="193"/>
      <c r="P6" s="191"/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</row>
    <row r="7" spans="1:43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N7" s="193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</row>
    <row r="8" spans="1:43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</row>
    <row r="9" spans="1:43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</row>
    <row r="10" spans="1:43" s="189" customFormat="1" x14ac:dyDescent="0.15">
      <c r="A10" s="235" t="s">
        <v>28</v>
      </c>
      <c r="B10" s="263">
        <v>171</v>
      </c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</row>
    <row r="11" spans="1:43" s="189" customFormat="1" x14ac:dyDescent="0.15">
      <c r="A11" s="235">
        <v>100</v>
      </c>
      <c r="B11" s="267">
        <v>309</v>
      </c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</row>
    <row r="12" spans="1:43" s="189" customFormat="1" x14ac:dyDescent="0.15">
      <c r="A12" s="231" t="s">
        <v>1</v>
      </c>
      <c r="B12" s="271">
        <v>171</v>
      </c>
      <c r="C12" s="272">
        <v>171</v>
      </c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</row>
    <row r="13" spans="1:43" s="189" customFormat="1" x14ac:dyDescent="0.15">
      <c r="A13" s="233">
        <v>150</v>
      </c>
      <c r="B13" s="275">
        <v>309</v>
      </c>
      <c r="C13" s="276">
        <v>309</v>
      </c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</row>
    <row r="14" spans="1:43" s="189" customFormat="1" x14ac:dyDescent="0.15">
      <c r="A14" s="231" t="s">
        <v>2</v>
      </c>
      <c r="B14" s="279">
        <v>197</v>
      </c>
      <c r="C14" s="280">
        <v>197</v>
      </c>
      <c r="D14" s="281">
        <v>209</v>
      </c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</row>
    <row r="15" spans="1:43" s="189" customFormat="1" x14ac:dyDescent="0.15">
      <c r="A15" s="233">
        <v>200</v>
      </c>
      <c r="B15" s="267">
        <v>354</v>
      </c>
      <c r="C15" s="268">
        <v>354</v>
      </c>
      <c r="D15" s="269">
        <v>377</v>
      </c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</row>
    <row r="16" spans="1:43" s="189" customFormat="1" x14ac:dyDescent="0.15">
      <c r="A16" s="231" t="s">
        <v>3</v>
      </c>
      <c r="B16" s="271">
        <v>216</v>
      </c>
      <c r="C16" s="272">
        <v>216</v>
      </c>
      <c r="D16" s="273">
        <v>246</v>
      </c>
      <c r="E16" s="274">
        <v>255</v>
      </c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</row>
    <row r="17" spans="1:43" s="189" customFormat="1" x14ac:dyDescent="0.15">
      <c r="A17" s="233">
        <v>250</v>
      </c>
      <c r="B17" s="267">
        <v>391</v>
      </c>
      <c r="C17" s="268">
        <v>391</v>
      </c>
      <c r="D17" s="269">
        <v>430</v>
      </c>
      <c r="E17" s="270">
        <v>452</v>
      </c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</row>
    <row r="18" spans="1:43" s="189" customFormat="1" x14ac:dyDescent="0.15">
      <c r="A18" s="235" t="s">
        <v>4</v>
      </c>
      <c r="B18" s="271">
        <v>240</v>
      </c>
      <c r="C18" s="272">
        <v>240</v>
      </c>
      <c r="D18" s="273">
        <v>271</v>
      </c>
      <c r="E18" s="274">
        <v>288</v>
      </c>
      <c r="F18" s="272">
        <v>309</v>
      </c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</row>
    <row r="19" spans="1:43" s="189" customFormat="1" x14ac:dyDescent="0.15">
      <c r="A19" s="233">
        <v>300</v>
      </c>
      <c r="B19" s="275">
        <v>430</v>
      </c>
      <c r="C19" s="276">
        <v>430</v>
      </c>
      <c r="D19" s="277">
        <v>483</v>
      </c>
      <c r="E19" s="278">
        <v>509</v>
      </c>
      <c r="F19" s="276">
        <v>548</v>
      </c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</row>
    <row r="20" spans="1:43" s="189" customFormat="1" x14ac:dyDescent="0.15">
      <c r="A20" s="231" t="s">
        <v>5</v>
      </c>
      <c r="B20" s="279">
        <v>269</v>
      </c>
      <c r="C20" s="280">
        <v>269</v>
      </c>
      <c r="D20" s="281">
        <v>304</v>
      </c>
      <c r="E20" s="282">
        <v>323</v>
      </c>
      <c r="F20" s="280">
        <v>346</v>
      </c>
      <c r="G20" s="281">
        <v>397</v>
      </c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</row>
    <row r="21" spans="1:43" s="189" customFormat="1" x14ac:dyDescent="0.15">
      <c r="A21" s="233">
        <v>350</v>
      </c>
      <c r="B21" s="267">
        <v>477</v>
      </c>
      <c r="C21" s="268">
        <v>477</v>
      </c>
      <c r="D21" s="269">
        <v>540</v>
      </c>
      <c r="E21" s="270">
        <v>573</v>
      </c>
      <c r="F21" s="268">
        <v>617</v>
      </c>
      <c r="G21" s="269">
        <v>686</v>
      </c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</row>
    <row r="22" spans="1:43" s="189" customFormat="1" x14ac:dyDescent="0.15">
      <c r="A22" s="231" t="s">
        <v>6</v>
      </c>
      <c r="B22" s="271">
        <v>297</v>
      </c>
      <c r="C22" s="272">
        <v>297</v>
      </c>
      <c r="D22" s="273">
        <v>320</v>
      </c>
      <c r="E22" s="274">
        <v>356</v>
      </c>
      <c r="F22" s="272">
        <v>382</v>
      </c>
      <c r="G22" s="273">
        <v>438</v>
      </c>
      <c r="H22" s="274">
        <v>498</v>
      </c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</row>
    <row r="23" spans="1:43" s="189" customFormat="1" x14ac:dyDescent="0.15">
      <c r="A23" s="233">
        <v>400</v>
      </c>
      <c r="B23" s="267">
        <v>526</v>
      </c>
      <c r="C23" s="268">
        <v>526</v>
      </c>
      <c r="D23" s="269">
        <v>573</v>
      </c>
      <c r="E23" s="270">
        <v>636</v>
      </c>
      <c r="F23" s="268">
        <v>685</v>
      </c>
      <c r="G23" s="269">
        <v>755</v>
      </c>
      <c r="H23" s="270">
        <v>862</v>
      </c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</row>
    <row r="24" spans="1:43" s="189" customFormat="1" x14ac:dyDescent="0.15">
      <c r="A24" s="231" t="s">
        <v>7</v>
      </c>
      <c r="B24" s="271">
        <v>324</v>
      </c>
      <c r="C24" s="272">
        <v>324</v>
      </c>
      <c r="D24" s="273">
        <v>351</v>
      </c>
      <c r="E24" s="274">
        <v>391</v>
      </c>
      <c r="F24" s="272">
        <v>421</v>
      </c>
      <c r="G24" s="273">
        <v>481</v>
      </c>
      <c r="H24" s="274">
        <v>545</v>
      </c>
      <c r="I24" s="272">
        <v>617</v>
      </c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U24" s="257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</row>
    <row r="25" spans="1:43" s="189" customFormat="1" x14ac:dyDescent="0.15">
      <c r="A25" s="233">
        <v>450</v>
      </c>
      <c r="B25" s="275">
        <v>573</v>
      </c>
      <c r="C25" s="276">
        <v>573</v>
      </c>
      <c r="D25" s="277">
        <v>625</v>
      </c>
      <c r="E25" s="278">
        <v>687</v>
      </c>
      <c r="F25" s="276">
        <v>756</v>
      </c>
      <c r="G25" s="277">
        <v>827</v>
      </c>
      <c r="H25" s="278">
        <v>950</v>
      </c>
      <c r="I25" s="276">
        <v>1067</v>
      </c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</row>
    <row r="26" spans="1:43" s="189" customFormat="1" x14ac:dyDescent="0.15">
      <c r="A26" s="231" t="s">
        <v>8</v>
      </c>
      <c r="B26" s="279">
        <v>353</v>
      </c>
      <c r="C26" s="280">
        <v>353</v>
      </c>
      <c r="D26" s="281">
        <v>381</v>
      </c>
      <c r="E26" s="282">
        <v>424</v>
      </c>
      <c r="F26" s="280">
        <v>447</v>
      </c>
      <c r="G26" s="281">
        <v>524</v>
      </c>
      <c r="H26" s="282">
        <v>592</v>
      </c>
      <c r="I26" s="280">
        <v>667</v>
      </c>
      <c r="J26" s="281">
        <v>768</v>
      </c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U26" s="257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</row>
    <row r="27" spans="1:43" s="189" customFormat="1" x14ac:dyDescent="0.15">
      <c r="A27" s="233">
        <v>500</v>
      </c>
      <c r="B27" s="267">
        <v>615</v>
      </c>
      <c r="C27" s="268">
        <v>615</v>
      </c>
      <c r="D27" s="269">
        <v>682</v>
      </c>
      <c r="E27" s="270">
        <v>741</v>
      </c>
      <c r="F27" s="268">
        <v>813</v>
      </c>
      <c r="G27" s="269">
        <v>905</v>
      </c>
      <c r="H27" s="270">
        <v>1037</v>
      </c>
      <c r="I27" s="268">
        <v>1159</v>
      </c>
      <c r="J27" s="269">
        <v>1315</v>
      </c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</row>
    <row r="28" spans="1:43" s="189" customFormat="1" x14ac:dyDescent="0.15">
      <c r="A28" s="235" t="s">
        <v>9</v>
      </c>
      <c r="B28" s="271">
        <v>363</v>
      </c>
      <c r="C28" s="272">
        <v>363</v>
      </c>
      <c r="D28" s="273">
        <v>429</v>
      </c>
      <c r="E28" s="274">
        <v>446</v>
      </c>
      <c r="F28" s="272">
        <v>483</v>
      </c>
      <c r="G28" s="273">
        <v>552</v>
      </c>
      <c r="H28" s="274">
        <v>628</v>
      </c>
      <c r="I28" s="272">
        <v>709</v>
      </c>
      <c r="J28" s="273">
        <v>833</v>
      </c>
      <c r="K28" s="274">
        <v>902</v>
      </c>
      <c r="L28" s="272"/>
      <c r="M28" s="273"/>
      <c r="N28" s="274"/>
      <c r="O28" s="272"/>
      <c r="P28" s="273"/>
      <c r="Q28" s="274"/>
      <c r="R28" s="272"/>
      <c r="S28" s="271"/>
      <c r="T28" s="272"/>
      <c r="U28" s="257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</row>
    <row r="29" spans="1:43" s="189" customFormat="1" x14ac:dyDescent="0.15">
      <c r="A29" s="233">
        <v>550</v>
      </c>
      <c r="B29" s="267">
        <v>649</v>
      </c>
      <c r="C29" s="268">
        <v>649</v>
      </c>
      <c r="D29" s="269">
        <v>746</v>
      </c>
      <c r="E29" s="270">
        <v>792</v>
      </c>
      <c r="F29" s="268">
        <v>883</v>
      </c>
      <c r="G29" s="269">
        <v>976</v>
      </c>
      <c r="H29" s="270">
        <v>1114</v>
      </c>
      <c r="I29" s="268">
        <v>1248</v>
      </c>
      <c r="J29" s="269">
        <v>1430</v>
      </c>
      <c r="K29" s="270">
        <v>1567</v>
      </c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</row>
    <row r="30" spans="1:43" s="189" customFormat="1" x14ac:dyDescent="0.15">
      <c r="A30" s="231" t="s">
        <v>10</v>
      </c>
      <c r="B30" s="271">
        <v>389</v>
      </c>
      <c r="C30" s="272">
        <v>389</v>
      </c>
      <c r="D30" s="273">
        <v>435</v>
      </c>
      <c r="E30" s="274">
        <v>476</v>
      </c>
      <c r="F30" s="272">
        <v>517</v>
      </c>
      <c r="G30" s="273">
        <v>592</v>
      </c>
      <c r="H30" s="274">
        <v>671</v>
      </c>
      <c r="I30" s="272">
        <v>760</v>
      </c>
      <c r="J30" s="273">
        <v>854</v>
      </c>
      <c r="K30" s="274">
        <v>941</v>
      </c>
      <c r="L30" s="272">
        <v>1005</v>
      </c>
      <c r="M30" s="273"/>
      <c r="N30" s="274"/>
      <c r="O30" s="272"/>
      <c r="P30" s="273"/>
      <c r="Q30" s="274"/>
      <c r="R30" s="272"/>
      <c r="S30" s="271"/>
      <c r="T30" s="272"/>
      <c r="U30" s="257">
        <v>1.7447916666666667</v>
      </c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</row>
    <row r="31" spans="1:43" s="189" customFormat="1" x14ac:dyDescent="0.15">
      <c r="A31" s="233">
        <v>600</v>
      </c>
      <c r="B31" s="275">
        <v>692</v>
      </c>
      <c r="C31" s="276">
        <v>692</v>
      </c>
      <c r="D31" s="277">
        <v>773</v>
      </c>
      <c r="E31" s="278">
        <v>849</v>
      </c>
      <c r="F31" s="276">
        <v>939</v>
      </c>
      <c r="G31" s="277">
        <v>1051</v>
      </c>
      <c r="H31" s="278">
        <v>1183</v>
      </c>
      <c r="I31" s="276">
        <v>1328</v>
      </c>
      <c r="J31" s="277">
        <v>1480</v>
      </c>
      <c r="K31" s="278">
        <v>1639</v>
      </c>
      <c r="L31" s="276">
        <v>1773</v>
      </c>
      <c r="M31" s="277"/>
      <c r="N31" s="278"/>
      <c r="O31" s="276"/>
      <c r="P31" s="277"/>
      <c r="Q31" s="278"/>
      <c r="R31" s="276"/>
      <c r="S31" s="275"/>
      <c r="T31" s="276"/>
      <c r="U31" s="189">
        <v>3.074791666666667</v>
      </c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</row>
    <row r="32" spans="1:43" s="189" customFormat="1" x14ac:dyDescent="0.15">
      <c r="A32" s="231" t="s">
        <v>11</v>
      </c>
      <c r="B32" s="279">
        <v>414</v>
      </c>
      <c r="C32" s="280">
        <v>414</v>
      </c>
      <c r="D32" s="281">
        <v>459</v>
      </c>
      <c r="E32" s="282">
        <v>507</v>
      </c>
      <c r="F32" s="280">
        <v>554</v>
      </c>
      <c r="G32" s="281">
        <v>632</v>
      </c>
      <c r="H32" s="282">
        <v>716</v>
      </c>
      <c r="I32" s="280">
        <v>811</v>
      </c>
      <c r="J32" s="281">
        <v>911</v>
      </c>
      <c r="K32" s="282">
        <v>991</v>
      </c>
      <c r="L32" s="280">
        <v>1068</v>
      </c>
      <c r="M32" s="281">
        <v>1156</v>
      </c>
      <c r="N32" s="282"/>
      <c r="O32" s="280"/>
      <c r="P32" s="281"/>
      <c r="Q32" s="282"/>
      <c r="R32" s="280"/>
      <c r="S32" s="279"/>
      <c r="T32" s="280"/>
      <c r="U32" s="257">
        <v>1.7115384615384615</v>
      </c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</row>
    <row r="33" spans="1:43" s="189" customFormat="1" x14ac:dyDescent="0.15">
      <c r="A33" s="233">
        <v>650</v>
      </c>
      <c r="B33" s="267">
        <v>734</v>
      </c>
      <c r="C33" s="268">
        <v>734</v>
      </c>
      <c r="D33" s="269">
        <v>823</v>
      </c>
      <c r="E33" s="270">
        <v>910</v>
      </c>
      <c r="F33" s="268">
        <v>1001</v>
      </c>
      <c r="G33" s="269">
        <v>1127</v>
      </c>
      <c r="H33" s="270">
        <v>1255</v>
      </c>
      <c r="I33" s="268">
        <v>1407</v>
      </c>
      <c r="J33" s="269">
        <v>1569</v>
      </c>
      <c r="K33" s="270">
        <v>1721</v>
      </c>
      <c r="L33" s="268">
        <v>1892</v>
      </c>
      <c r="M33" s="269">
        <v>2048</v>
      </c>
      <c r="N33" s="270"/>
      <c r="O33" s="268"/>
      <c r="P33" s="269"/>
      <c r="Q33" s="270"/>
      <c r="R33" s="268"/>
      <c r="S33" s="267"/>
      <c r="T33" s="268"/>
      <c r="U33" s="189">
        <v>3.0315384615384615</v>
      </c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</row>
    <row r="34" spans="1:43" s="189" customFormat="1" x14ac:dyDescent="0.15">
      <c r="A34" s="231" t="s">
        <v>12</v>
      </c>
      <c r="B34" s="271">
        <v>439</v>
      </c>
      <c r="C34" s="272">
        <v>439</v>
      </c>
      <c r="D34" s="273">
        <v>486</v>
      </c>
      <c r="E34" s="274">
        <v>539</v>
      </c>
      <c r="F34" s="272">
        <v>587</v>
      </c>
      <c r="G34" s="273">
        <v>670</v>
      </c>
      <c r="H34" s="274">
        <v>760</v>
      </c>
      <c r="I34" s="272">
        <v>860</v>
      </c>
      <c r="J34" s="273">
        <v>967</v>
      </c>
      <c r="K34" s="274">
        <v>1035</v>
      </c>
      <c r="L34" s="272">
        <v>1131</v>
      </c>
      <c r="M34" s="273">
        <v>1223</v>
      </c>
      <c r="N34" s="274">
        <v>1317</v>
      </c>
      <c r="O34" s="272"/>
      <c r="P34" s="273"/>
      <c r="Q34" s="274"/>
      <c r="R34" s="272"/>
      <c r="S34" s="271"/>
      <c r="T34" s="272"/>
      <c r="U34" s="257">
        <v>1.6830357142857142</v>
      </c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</row>
    <row r="35" spans="1:43" s="189" customFormat="1" x14ac:dyDescent="0.15">
      <c r="A35" s="233">
        <v>700</v>
      </c>
      <c r="B35" s="267">
        <v>775</v>
      </c>
      <c r="C35" s="268">
        <v>775</v>
      </c>
      <c r="D35" s="269">
        <v>867</v>
      </c>
      <c r="E35" s="270">
        <v>972</v>
      </c>
      <c r="F35" s="268">
        <v>1067</v>
      </c>
      <c r="G35" s="269">
        <v>1201</v>
      </c>
      <c r="H35" s="270">
        <v>1354</v>
      </c>
      <c r="I35" s="268">
        <v>1517</v>
      </c>
      <c r="J35" s="269">
        <v>1691</v>
      </c>
      <c r="K35" s="270">
        <v>1800</v>
      </c>
      <c r="L35" s="268">
        <v>2013</v>
      </c>
      <c r="M35" s="269">
        <v>2177</v>
      </c>
      <c r="N35" s="270">
        <v>2344</v>
      </c>
      <c r="O35" s="268"/>
      <c r="P35" s="269"/>
      <c r="Q35" s="270"/>
      <c r="R35" s="268"/>
      <c r="S35" s="267"/>
      <c r="T35" s="268"/>
      <c r="U35" s="189">
        <v>2.993035714285714</v>
      </c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</row>
    <row r="36" spans="1:43" s="189" customFormat="1" x14ac:dyDescent="0.15">
      <c r="A36" s="231" t="s">
        <v>13</v>
      </c>
      <c r="B36" s="271">
        <v>466</v>
      </c>
      <c r="C36" s="272">
        <v>466</v>
      </c>
      <c r="D36" s="273">
        <v>514</v>
      </c>
      <c r="E36" s="274">
        <v>571</v>
      </c>
      <c r="F36" s="272">
        <v>622</v>
      </c>
      <c r="G36" s="273">
        <v>709</v>
      </c>
      <c r="H36" s="274">
        <v>805</v>
      </c>
      <c r="I36" s="272">
        <v>912</v>
      </c>
      <c r="J36" s="273">
        <v>1023</v>
      </c>
      <c r="K36" s="274">
        <v>1091</v>
      </c>
      <c r="L36" s="272">
        <v>1195</v>
      </c>
      <c r="M36" s="273">
        <v>1295</v>
      </c>
      <c r="N36" s="274">
        <v>1394</v>
      </c>
      <c r="O36" s="272">
        <v>1494</v>
      </c>
      <c r="P36" s="273"/>
      <c r="Q36" s="274"/>
      <c r="R36" s="272"/>
      <c r="S36" s="271"/>
      <c r="T36" s="272"/>
      <c r="U36" s="257">
        <v>1.6597222222222223</v>
      </c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</row>
    <row r="37" spans="1:43" s="189" customFormat="1" x14ac:dyDescent="0.15">
      <c r="A37" s="233">
        <v>750</v>
      </c>
      <c r="B37" s="275">
        <v>826</v>
      </c>
      <c r="C37" s="276">
        <v>826</v>
      </c>
      <c r="D37" s="277">
        <v>922</v>
      </c>
      <c r="E37" s="278">
        <v>1034</v>
      </c>
      <c r="F37" s="276">
        <v>1135</v>
      </c>
      <c r="G37" s="277">
        <v>1277</v>
      </c>
      <c r="H37" s="278">
        <v>1439</v>
      </c>
      <c r="I37" s="276">
        <v>1615</v>
      </c>
      <c r="J37" s="277">
        <v>1796</v>
      </c>
      <c r="K37" s="278">
        <v>1906</v>
      </c>
      <c r="L37" s="276">
        <v>2135</v>
      </c>
      <c r="M37" s="277">
        <v>2317</v>
      </c>
      <c r="N37" s="278">
        <v>2495</v>
      </c>
      <c r="O37" s="276">
        <v>2673</v>
      </c>
      <c r="P37" s="277"/>
      <c r="Q37" s="278"/>
      <c r="R37" s="276"/>
      <c r="S37" s="275"/>
      <c r="T37" s="276"/>
      <c r="U37" s="189">
        <v>2.9697222222222224</v>
      </c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</row>
    <row r="38" spans="1:43" s="189" customFormat="1" x14ac:dyDescent="0.15">
      <c r="A38" s="231" t="s">
        <v>14</v>
      </c>
      <c r="B38" s="279">
        <v>492</v>
      </c>
      <c r="C38" s="280">
        <v>492</v>
      </c>
      <c r="D38" s="281">
        <v>544</v>
      </c>
      <c r="E38" s="282">
        <v>602</v>
      </c>
      <c r="F38" s="280">
        <v>654</v>
      </c>
      <c r="G38" s="281">
        <v>748</v>
      </c>
      <c r="H38" s="282">
        <v>849</v>
      </c>
      <c r="I38" s="280">
        <v>962</v>
      </c>
      <c r="J38" s="281">
        <v>1079</v>
      </c>
      <c r="K38" s="282">
        <v>1153</v>
      </c>
      <c r="L38" s="280">
        <v>1258</v>
      </c>
      <c r="M38" s="281">
        <v>1364</v>
      </c>
      <c r="N38" s="282">
        <v>1469</v>
      </c>
      <c r="O38" s="280">
        <v>1574</v>
      </c>
      <c r="P38" s="281">
        <v>1679</v>
      </c>
      <c r="Q38" s="282"/>
      <c r="R38" s="280"/>
      <c r="S38" s="279"/>
      <c r="T38" s="280"/>
      <c r="U38" s="257">
        <v>1.6380208333333333</v>
      </c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</row>
    <row r="39" spans="1:43" s="189" customFormat="1" x14ac:dyDescent="0.15">
      <c r="A39" s="233">
        <v>800</v>
      </c>
      <c r="B39" s="267">
        <v>868</v>
      </c>
      <c r="C39" s="268">
        <v>868</v>
      </c>
      <c r="D39" s="269">
        <v>970</v>
      </c>
      <c r="E39" s="270">
        <v>1086</v>
      </c>
      <c r="F39" s="268">
        <v>1187</v>
      </c>
      <c r="G39" s="269">
        <v>1354</v>
      </c>
      <c r="H39" s="270">
        <v>1510</v>
      </c>
      <c r="I39" s="268">
        <v>1693</v>
      </c>
      <c r="J39" s="269">
        <v>1884</v>
      </c>
      <c r="K39" s="270">
        <v>2021</v>
      </c>
      <c r="L39" s="268">
        <v>2233</v>
      </c>
      <c r="M39" s="269">
        <v>2421</v>
      </c>
      <c r="N39" s="270">
        <v>2607</v>
      </c>
      <c r="O39" s="268">
        <v>2794</v>
      </c>
      <c r="P39" s="269">
        <v>2980</v>
      </c>
      <c r="Q39" s="270"/>
      <c r="R39" s="268"/>
      <c r="S39" s="267"/>
      <c r="T39" s="268"/>
      <c r="U39" s="189">
        <v>2.9080208333333335</v>
      </c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</row>
    <row r="40" spans="1:43" s="189" customFormat="1" x14ac:dyDescent="0.15">
      <c r="A40" s="231" t="s">
        <v>15</v>
      </c>
      <c r="B40" s="271">
        <v>519</v>
      </c>
      <c r="C40" s="272">
        <v>519</v>
      </c>
      <c r="D40" s="273">
        <v>566</v>
      </c>
      <c r="E40" s="274">
        <v>634</v>
      </c>
      <c r="F40" s="272">
        <v>690</v>
      </c>
      <c r="G40" s="273">
        <v>789</v>
      </c>
      <c r="H40" s="274">
        <v>896</v>
      </c>
      <c r="I40" s="272">
        <v>1012</v>
      </c>
      <c r="J40" s="273">
        <v>1136</v>
      </c>
      <c r="K40" s="274">
        <v>1211</v>
      </c>
      <c r="L40" s="272">
        <v>1320</v>
      </c>
      <c r="M40" s="273">
        <v>1432</v>
      </c>
      <c r="N40" s="274">
        <v>1542</v>
      </c>
      <c r="O40" s="272">
        <v>1652</v>
      </c>
      <c r="P40" s="273">
        <v>1763</v>
      </c>
      <c r="Q40" s="274">
        <v>1873</v>
      </c>
      <c r="R40" s="272"/>
      <c r="S40" s="271"/>
      <c r="T40" s="272"/>
      <c r="U40" s="257">
        <v>1.6176470588235294</v>
      </c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</row>
    <row r="41" spans="1:43" s="189" customFormat="1" x14ac:dyDescent="0.15">
      <c r="A41" s="233">
        <v>850</v>
      </c>
      <c r="B41" s="267">
        <v>908</v>
      </c>
      <c r="C41" s="268">
        <v>908</v>
      </c>
      <c r="D41" s="269">
        <v>1015</v>
      </c>
      <c r="E41" s="270">
        <v>1145</v>
      </c>
      <c r="F41" s="268">
        <v>1256</v>
      </c>
      <c r="G41" s="269">
        <v>1430</v>
      </c>
      <c r="H41" s="270">
        <v>1597</v>
      </c>
      <c r="I41" s="268">
        <v>1805</v>
      </c>
      <c r="J41" s="269">
        <v>2007</v>
      </c>
      <c r="K41" s="270">
        <v>2128</v>
      </c>
      <c r="L41" s="268">
        <v>2327</v>
      </c>
      <c r="M41" s="269">
        <v>2519</v>
      </c>
      <c r="N41" s="270">
        <v>2713</v>
      </c>
      <c r="O41" s="268">
        <v>2907</v>
      </c>
      <c r="P41" s="269">
        <v>3101</v>
      </c>
      <c r="Q41" s="270">
        <v>3295</v>
      </c>
      <c r="R41" s="268"/>
      <c r="S41" s="267"/>
      <c r="T41" s="268"/>
      <c r="U41" s="189">
        <v>2.8476470588235294</v>
      </c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</row>
    <row r="42" spans="1:43" s="189" customFormat="1" x14ac:dyDescent="0.15">
      <c r="A42" s="231" t="s">
        <v>16</v>
      </c>
      <c r="B42" s="271">
        <v>544</v>
      </c>
      <c r="C42" s="272">
        <v>544</v>
      </c>
      <c r="D42" s="273">
        <v>595</v>
      </c>
      <c r="E42" s="274">
        <v>665</v>
      </c>
      <c r="F42" s="272">
        <v>734</v>
      </c>
      <c r="G42" s="273">
        <v>828</v>
      </c>
      <c r="H42" s="274">
        <v>939</v>
      </c>
      <c r="I42" s="272">
        <v>1062</v>
      </c>
      <c r="J42" s="273">
        <v>1190</v>
      </c>
      <c r="K42" s="274">
        <v>1268</v>
      </c>
      <c r="L42" s="272">
        <v>1399</v>
      </c>
      <c r="M42" s="273">
        <v>1516</v>
      </c>
      <c r="N42" s="274">
        <v>1633</v>
      </c>
      <c r="O42" s="272">
        <v>1750</v>
      </c>
      <c r="P42" s="273">
        <v>1866</v>
      </c>
      <c r="Q42" s="274">
        <v>1983</v>
      </c>
      <c r="R42" s="272">
        <v>2100</v>
      </c>
      <c r="S42" s="271"/>
      <c r="T42" s="272"/>
      <c r="U42" s="257">
        <v>1.619212962962963</v>
      </c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</row>
    <row r="43" spans="1:43" s="189" customFormat="1" x14ac:dyDescent="0.15">
      <c r="A43" s="233">
        <v>900</v>
      </c>
      <c r="B43" s="275">
        <v>955</v>
      </c>
      <c r="C43" s="276">
        <v>955</v>
      </c>
      <c r="D43" s="277">
        <v>1070</v>
      </c>
      <c r="E43" s="278">
        <v>1205</v>
      </c>
      <c r="F43" s="276">
        <v>1333</v>
      </c>
      <c r="G43" s="277">
        <v>1506</v>
      </c>
      <c r="H43" s="278">
        <v>1696</v>
      </c>
      <c r="I43" s="276">
        <v>1898</v>
      </c>
      <c r="J43" s="277">
        <v>2070</v>
      </c>
      <c r="K43" s="278">
        <v>2235</v>
      </c>
      <c r="L43" s="276">
        <v>2460</v>
      </c>
      <c r="M43" s="277">
        <v>2668</v>
      </c>
      <c r="N43" s="278">
        <v>2873</v>
      </c>
      <c r="O43" s="276">
        <v>3078</v>
      </c>
      <c r="P43" s="277">
        <v>3283</v>
      </c>
      <c r="Q43" s="278">
        <v>3488</v>
      </c>
      <c r="R43" s="276">
        <v>3694</v>
      </c>
      <c r="S43" s="275"/>
      <c r="T43" s="276"/>
      <c r="U43" s="189">
        <v>2.8492129629629632</v>
      </c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</row>
    <row r="44" spans="1:43" s="189" customFormat="1" x14ac:dyDescent="0.15">
      <c r="A44" s="231" t="s">
        <v>17</v>
      </c>
      <c r="B44" s="279">
        <v>569</v>
      </c>
      <c r="C44" s="280">
        <v>569</v>
      </c>
      <c r="D44" s="281">
        <v>622</v>
      </c>
      <c r="E44" s="282">
        <v>695</v>
      </c>
      <c r="F44" s="280">
        <v>768</v>
      </c>
      <c r="G44" s="281">
        <v>866</v>
      </c>
      <c r="H44" s="282">
        <v>984</v>
      </c>
      <c r="I44" s="280">
        <v>1109</v>
      </c>
      <c r="J44" s="281">
        <v>1241</v>
      </c>
      <c r="K44" s="282">
        <v>1325</v>
      </c>
      <c r="L44" s="280">
        <v>1466</v>
      </c>
      <c r="M44" s="281">
        <v>1591</v>
      </c>
      <c r="N44" s="282">
        <v>1713</v>
      </c>
      <c r="O44" s="280">
        <v>1835</v>
      </c>
      <c r="P44" s="281">
        <v>1958</v>
      </c>
      <c r="Q44" s="282">
        <v>2080</v>
      </c>
      <c r="R44" s="280">
        <v>2202</v>
      </c>
      <c r="S44" s="279">
        <v>2325</v>
      </c>
      <c r="T44" s="280"/>
      <c r="U44" s="257">
        <v>1.6074561403508771</v>
      </c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</row>
    <row r="45" spans="1:43" s="189" customFormat="1" x14ac:dyDescent="0.15">
      <c r="A45" s="233">
        <v>950</v>
      </c>
      <c r="B45" s="267">
        <v>1001</v>
      </c>
      <c r="C45" s="268">
        <v>1001</v>
      </c>
      <c r="D45" s="269">
        <v>1122</v>
      </c>
      <c r="E45" s="270">
        <v>1262</v>
      </c>
      <c r="F45" s="268">
        <v>1399</v>
      </c>
      <c r="G45" s="269">
        <v>1579</v>
      </c>
      <c r="H45" s="270">
        <v>1782</v>
      </c>
      <c r="I45" s="268">
        <v>1988</v>
      </c>
      <c r="J45" s="269">
        <v>2168</v>
      </c>
      <c r="K45" s="270">
        <v>2341</v>
      </c>
      <c r="L45" s="268">
        <v>2585</v>
      </c>
      <c r="M45" s="269">
        <v>2806</v>
      </c>
      <c r="N45" s="270">
        <v>3022</v>
      </c>
      <c r="O45" s="268">
        <v>3238</v>
      </c>
      <c r="P45" s="269">
        <v>3453</v>
      </c>
      <c r="Q45" s="270">
        <v>3669</v>
      </c>
      <c r="R45" s="268">
        <v>3885</v>
      </c>
      <c r="S45" s="267">
        <v>4101</v>
      </c>
      <c r="T45" s="268"/>
      <c r="U45" s="189">
        <v>2.8374561403508771</v>
      </c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</row>
    <row r="46" spans="1:43" s="189" customFormat="1" x14ac:dyDescent="0.15">
      <c r="A46" s="231" t="s">
        <v>18</v>
      </c>
      <c r="B46" s="271">
        <v>582</v>
      </c>
      <c r="C46" s="272">
        <v>582</v>
      </c>
      <c r="D46" s="273">
        <v>655</v>
      </c>
      <c r="E46" s="274">
        <v>722</v>
      </c>
      <c r="F46" s="272">
        <v>816</v>
      </c>
      <c r="G46" s="273">
        <v>913</v>
      </c>
      <c r="H46" s="274">
        <v>1033</v>
      </c>
      <c r="I46" s="272">
        <v>1145</v>
      </c>
      <c r="J46" s="273">
        <v>1273</v>
      </c>
      <c r="K46" s="274">
        <v>1395</v>
      </c>
      <c r="L46" s="272">
        <v>1543</v>
      </c>
      <c r="M46" s="273">
        <v>1674</v>
      </c>
      <c r="N46" s="274">
        <v>1803</v>
      </c>
      <c r="O46" s="272">
        <v>1932</v>
      </c>
      <c r="P46" s="273">
        <v>2061</v>
      </c>
      <c r="Q46" s="274">
        <v>2190</v>
      </c>
      <c r="R46" s="272">
        <v>2318</v>
      </c>
      <c r="S46" s="271">
        <v>2447</v>
      </c>
      <c r="T46" s="272">
        <v>2576</v>
      </c>
      <c r="U46" s="257">
        <v>1.6072916666666666</v>
      </c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</row>
    <row r="47" spans="1:43" s="189" customFormat="1" x14ac:dyDescent="0.15">
      <c r="A47" s="233">
        <v>1000</v>
      </c>
      <c r="B47" s="267">
        <v>1026</v>
      </c>
      <c r="C47" s="268">
        <v>1026</v>
      </c>
      <c r="D47" s="269">
        <v>1179</v>
      </c>
      <c r="E47" s="270">
        <v>1318</v>
      </c>
      <c r="F47" s="268">
        <v>1479</v>
      </c>
      <c r="G47" s="269">
        <v>1664</v>
      </c>
      <c r="H47" s="270">
        <v>1871</v>
      </c>
      <c r="I47" s="268">
        <v>2071</v>
      </c>
      <c r="J47" s="269">
        <v>2247</v>
      </c>
      <c r="K47" s="270">
        <v>2464</v>
      </c>
      <c r="L47" s="268">
        <v>2692</v>
      </c>
      <c r="M47" s="269">
        <v>2922</v>
      </c>
      <c r="N47" s="270">
        <v>3147</v>
      </c>
      <c r="O47" s="268">
        <v>3372</v>
      </c>
      <c r="P47" s="269">
        <v>3597</v>
      </c>
      <c r="Q47" s="270">
        <v>3822</v>
      </c>
      <c r="R47" s="268">
        <v>4046</v>
      </c>
      <c r="S47" s="267">
        <v>4271</v>
      </c>
      <c r="T47" s="268">
        <v>4496</v>
      </c>
      <c r="U47" s="189">
        <v>2.8072916666666665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</row>
    <row r="48" spans="1:43" s="189" customFormat="1" x14ac:dyDescent="0.15">
      <c r="A48" s="235" t="s">
        <v>19</v>
      </c>
      <c r="B48" s="271">
        <v>606</v>
      </c>
      <c r="C48" s="272">
        <v>606</v>
      </c>
      <c r="D48" s="273">
        <v>684</v>
      </c>
      <c r="E48" s="274">
        <v>753</v>
      </c>
      <c r="F48" s="272">
        <v>849</v>
      </c>
      <c r="G48" s="273">
        <v>950</v>
      </c>
      <c r="H48" s="274">
        <v>1077</v>
      </c>
      <c r="I48" s="272">
        <v>1192</v>
      </c>
      <c r="J48" s="273">
        <v>1326</v>
      </c>
      <c r="K48" s="274">
        <v>1456</v>
      </c>
      <c r="L48" s="272">
        <v>1619</v>
      </c>
      <c r="M48" s="273">
        <v>1758</v>
      </c>
      <c r="N48" s="274">
        <v>1893</v>
      </c>
      <c r="O48" s="272">
        <v>2029</v>
      </c>
      <c r="P48" s="273">
        <v>2164</v>
      </c>
      <c r="Q48" s="274">
        <v>2299</v>
      </c>
      <c r="R48" s="272">
        <v>2434</v>
      </c>
      <c r="S48" s="271">
        <v>2570</v>
      </c>
      <c r="T48" s="272">
        <v>2705</v>
      </c>
      <c r="U48" s="257">
        <v>1.6061507936507937</v>
      </c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</row>
    <row r="49" spans="1:43" s="189" customFormat="1" x14ac:dyDescent="0.15">
      <c r="A49" s="233">
        <v>1050</v>
      </c>
      <c r="B49" s="275">
        <v>1071</v>
      </c>
      <c r="C49" s="276">
        <v>1071</v>
      </c>
      <c r="D49" s="277">
        <v>1221</v>
      </c>
      <c r="E49" s="278">
        <v>1378</v>
      </c>
      <c r="F49" s="276">
        <v>1534</v>
      </c>
      <c r="G49" s="277">
        <v>1736</v>
      </c>
      <c r="H49" s="278">
        <v>1956</v>
      </c>
      <c r="I49" s="276">
        <v>2162</v>
      </c>
      <c r="J49" s="277">
        <v>2344</v>
      </c>
      <c r="K49" s="278">
        <v>2578</v>
      </c>
      <c r="L49" s="276">
        <v>2824</v>
      </c>
      <c r="M49" s="277">
        <v>3069</v>
      </c>
      <c r="N49" s="278">
        <v>3305</v>
      </c>
      <c r="O49" s="276">
        <v>3541</v>
      </c>
      <c r="P49" s="277">
        <v>3777</v>
      </c>
      <c r="Q49" s="278">
        <v>4013</v>
      </c>
      <c r="R49" s="276">
        <v>4249</v>
      </c>
      <c r="S49" s="275">
        <v>4485</v>
      </c>
      <c r="T49" s="276">
        <v>4721</v>
      </c>
      <c r="U49" s="189">
        <v>2.8061507936507937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</row>
    <row r="50" spans="1:43" s="189" customFormat="1" x14ac:dyDescent="0.15">
      <c r="A50" s="231" t="s">
        <v>20</v>
      </c>
      <c r="B50" s="279">
        <v>632</v>
      </c>
      <c r="C50" s="280">
        <v>632</v>
      </c>
      <c r="D50" s="281">
        <v>712</v>
      </c>
      <c r="E50" s="282">
        <v>784</v>
      </c>
      <c r="F50" s="280">
        <v>884</v>
      </c>
      <c r="G50" s="281">
        <v>990</v>
      </c>
      <c r="H50" s="282">
        <v>1120</v>
      </c>
      <c r="I50" s="280">
        <v>1241</v>
      </c>
      <c r="J50" s="281">
        <v>1378</v>
      </c>
      <c r="K50" s="282">
        <v>1512</v>
      </c>
      <c r="L50" s="280">
        <v>1687</v>
      </c>
      <c r="M50" s="281">
        <v>1830</v>
      </c>
      <c r="N50" s="282">
        <v>1971</v>
      </c>
      <c r="O50" s="280">
        <v>2112</v>
      </c>
      <c r="P50" s="281">
        <v>2253</v>
      </c>
      <c r="Q50" s="282">
        <v>2394</v>
      </c>
      <c r="R50" s="280">
        <v>2534</v>
      </c>
      <c r="S50" s="279">
        <v>2675</v>
      </c>
      <c r="T50" s="280">
        <v>2816</v>
      </c>
      <c r="U50" s="257">
        <v>1.5975378787878789</v>
      </c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</row>
    <row r="51" spans="1:43" s="189" customFormat="1" x14ac:dyDescent="0.15">
      <c r="A51" s="233">
        <v>1100</v>
      </c>
      <c r="B51" s="267">
        <v>1119</v>
      </c>
      <c r="C51" s="268">
        <v>1119</v>
      </c>
      <c r="D51" s="269">
        <v>1262</v>
      </c>
      <c r="E51" s="270">
        <v>1438</v>
      </c>
      <c r="F51" s="268">
        <v>1610</v>
      </c>
      <c r="G51" s="269">
        <v>1813</v>
      </c>
      <c r="H51" s="270">
        <v>2039</v>
      </c>
      <c r="I51" s="268">
        <v>2256</v>
      </c>
      <c r="J51" s="269">
        <v>2444</v>
      </c>
      <c r="K51" s="270">
        <v>2684</v>
      </c>
      <c r="L51" s="268">
        <v>2943</v>
      </c>
      <c r="M51" s="269">
        <v>3192</v>
      </c>
      <c r="N51" s="270">
        <v>3437</v>
      </c>
      <c r="O51" s="268">
        <v>3683</v>
      </c>
      <c r="P51" s="269">
        <v>3928</v>
      </c>
      <c r="Q51" s="270">
        <v>4174</v>
      </c>
      <c r="R51" s="268">
        <v>4419</v>
      </c>
      <c r="S51" s="267">
        <v>4665</v>
      </c>
      <c r="T51" s="268">
        <v>4910</v>
      </c>
      <c r="U51" s="189">
        <v>2.7875378787878788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</row>
    <row r="52" spans="1:43" s="189" customFormat="1" x14ac:dyDescent="0.15">
      <c r="A52" s="231" t="s">
        <v>21</v>
      </c>
      <c r="B52" s="271">
        <v>654</v>
      </c>
      <c r="C52" s="272">
        <v>654</v>
      </c>
      <c r="D52" s="273">
        <v>739</v>
      </c>
      <c r="E52" s="274">
        <v>815</v>
      </c>
      <c r="F52" s="272">
        <v>918</v>
      </c>
      <c r="G52" s="273">
        <v>1027</v>
      </c>
      <c r="H52" s="274">
        <v>1163</v>
      </c>
      <c r="I52" s="272">
        <v>1288</v>
      </c>
      <c r="J52" s="273">
        <v>1431</v>
      </c>
      <c r="K52" s="274">
        <v>1567</v>
      </c>
      <c r="L52" s="272">
        <v>1748</v>
      </c>
      <c r="M52" s="273">
        <v>1890</v>
      </c>
      <c r="N52" s="274">
        <v>2035</v>
      </c>
      <c r="O52" s="272">
        <v>2180</v>
      </c>
      <c r="P52" s="273">
        <v>2326</v>
      </c>
      <c r="Q52" s="274">
        <v>2471</v>
      </c>
      <c r="R52" s="272">
        <v>2616</v>
      </c>
      <c r="S52" s="271">
        <v>2762</v>
      </c>
      <c r="T52" s="272">
        <v>2907</v>
      </c>
      <c r="U52" s="257">
        <v>1.5833333333333333</v>
      </c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</row>
    <row r="53" spans="1:43" s="189" customFormat="1" x14ac:dyDescent="0.15">
      <c r="A53" s="233">
        <v>1150</v>
      </c>
      <c r="B53" s="267">
        <v>1161</v>
      </c>
      <c r="C53" s="268">
        <v>1161</v>
      </c>
      <c r="D53" s="269">
        <v>1314</v>
      </c>
      <c r="E53" s="270">
        <v>1488</v>
      </c>
      <c r="F53" s="268">
        <v>1677</v>
      </c>
      <c r="G53" s="269">
        <v>1885</v>
      </c>
      <c r="H53" s="270">
        <v>2123</v>
      </c>
      <c r="I53" s="268">
        <v>2347</v>
      </c>
      <c r="J53" s="269">
        <v>2544</v>
      </c>
      <c r="K53" s="270">
        <v>2788</v>
      </c>
      <c r="L53" s="268">
        <v>3056</v>
      </c>
      <c r="M53" s="269">
        <v>3301</v>
      </c>
      <c r="N53" s="270">
        <v>3555</v>
      </c>
      <c r="O53" s="268">
        <v>3809</v>
      </c>
      <c r="P53" s="269">
        <v>4063</v>
      </c>
      <c r="Q53" s="270">
        <v>4317</v>
      </c>
      <c r="R53" s="268">
        <v>4571</v>
      </c>
      <c r="S53" s="267">
        <v>4824</v>
      </c>
      <c r="T53" s="268">
        <v>5078</v>
      </c>
      <c r="U53" s="189">
        <v>2.7633333333333332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</row>
    <row r="54" spans="1:43" s="189" customFormat="1" x14ac:dyDescent="0.15">
      <c r="A54" s="231" t="s">
        <v>22</v>
      </c>
      <c r="B54" s="271">
        <v>680</v>
      </c>
      <c r="C54" s="272">
        <v>680</v>
      </c>
      <c r="D54" s="273">
        <v>768</v>
      </c>
      <c r="E54" s="274">
        <v>845</v>
      </c>
      <c r="F54" s="272">
        <v>952</v>
      </c>
      <c r="G54" s="273">
        <v>1078</v>
      </c>
      <c r="H54" s="274">
        <v>1206</v>
      </c>
      <c r="I54" s="272">
        <v>1356</v>
      </c>
      <c r="J54" s="273">
        <v>1507</v>
      </c>
      <c r="K54" s="274">
        <v>1657</v>
      </c>
      <c r="L54" s="272">
        <v>1812</v>
      </c>
      <c r="M54" s="273">
        <v>1959</v>
      </c>
      <c r="N54" s="274">
        <v>2110</v>
      </c>
      <c r="O54" s="272">
        <v>2261</v>
      </c>
      <c r="P54" s="273">
        <v>2412</v>
      </c>
      <c r="Q54" s="274">
        <v>2562</v>
      </c>
      <c r="R54" s="272">
        <v>2713</v>
      </c>
      <c r="S54" s="271">
        <v>2864</v>
      </c>
      <c r="T54" s="272">
        <v>3014</v>
      </c>
      <c r="U54" s="257">
        <v>1.5729166666666667</v>
      </c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</row>
    <row r="55" spans="1:43" s="189" customFormat="1" x14ac:dyDescent="0.15">
      <c r="A55" s="233">
        <v>1200</v>
      </c>
      <c r="B55" s="275">
        <v>1209</v>
      </c>
      <c r="C55" s="276">
        <v>1209</v>
      </c>
      <c r="D55" s="277">
        <v>1368</v>
      </c>
      <c r="E55" s="278">
        <v>1529</v>
      </c>
      <c r="F55" s="276">
        <v>1722</v>
      </c>
      <c r="G55" s="277">
        <v>1950</v>
      </c>
      <c r="H55" s="278">
        <v>2182</v>
      </c>
      <c r="I55" s="276">
        <v>2453</v>
      </c>
      <c r="J55" s="277">
        <v>2667</v>
      </c>
      <c r="K55" s="278">
        <v>2928</v>
      </c>
      <c r="L55" s="276">
        <v>3174</v>
      </c>
      <c r="M55" s="277">
        <v>3432</v>
      </c>
      <c r="N55" s="278">
        <v>3696</v>
      </c>
      <c r="O55" s="276">
        <v>3960</v>
      </c>
      <c r="P55" s="277">
        <v>4224</v>
      </c>
      <c r="Q55" s="278">
        <v>4488</v>
      </c>
      <c r="R55" s="276">
        <v>4752</v>
      </c>
      <c r="S55" s="275">
        <v>5016</v>
      </c>
      <c r="T55" s="276">
        <v>5280</v>
      </c>
      <c r="U55" s="189">
        <v>2.7529166666666667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</row>
    <row r="56" spans="1:43" s="189" customFormat="1" x14ac:dyDescent="0.15">
      <c r="A56" s="231" t="s">
        <v>130</v>
      </c>
      <c r="B56" s="279">
        <v>680</v>
      </c>
      <c r="C56" s="280">
        <v>708</v>
      </c>
      <c r="D56" s="281">
        <v>800</v>
      </c>
      <c r="E56" s="282">
        <v>880</v>
      </c>
      <c r="F56" s="280">
        <v>990</v>
      </c>
      <c r="G56" s="281">
        <v>1120</v>
      </c>
      <c r="H56" s="282">
        <v>1256</v>
      </c>
      <c r="I56" s="280">
        <v>1413</v>
      </c>
      <c r="J56" s="281">
        <v>1570</v>
      </c>
      <c r="K56" s="282">
        <v>1727</v>
      </c>
      <c r="L56" s="280">
        <v>1884</v>
      </c>
      <c r="M56" s="281">
        <v>2041</v>
      </c>
      <c r="N56" s="282">
        <v>2198</v>
      </c>
      <c r="O56" s="280">
        <v>2355</v>
      </c>
      <c r="P56" s="281">
        <v>2512</v>
      </c>
      <c r="Q56" s="282">
        <v>2669</v>
      </c>
      <c r="R56" s="280">
        <v>2826</v>
      </c>
      <c r="S56" s="279">
        <v>2983</v>
      </c>
      <c r="T56" s="280">
        <v>3140</v>
      </c>
      <c r="U56" s="257">
        <v>1.5729166666666667</v>
      </c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</row>
    <row r="57" spans="1:43" s="189" customFormat="1" x14ac:dyDescent="0.15">
      <c r="A57" s="233">
        <v>1250</v>
      </c>
      <c r="B57" s="267">
        <v>1210</v>
      </c>
      <c r="C57" s="268">
        <v>1260</v>
      </c>
      <c r="D57" s="269">
        <v>1424</v>
      </c>
      <c r="E57" s="270">
        <v>1595</v>
      </c>
      <c r="F57" s="268">
        <v>1794</v>
      </c>
      <c r="G57" s="269">
        <v>2030</v>
      </c>
      <c r="H57" s="270">
        <v>2272</v>
      </c>
      <c r="I57" s="268">
        <v>2556</v>
      </c>
      <c r="J57" s="269">
        <v>2780</v>
      </c>
      <c r="K57" s="270">
        <v>3047</v>
      </c>
      <c r="L57" s="268">
        <v>3300</v>
      </c>
      <c r="M57" s="269">
        <v>3575</v>
      </c>
      <c r="N57" s="270">
        <v>3850</v>
      </c>
      <c r="O57" s="268">
        <v>4125</v>
      </c>
      <c r="P57" s="269">
        <v>4400</v>
      </c>
      <c r="Q57" s="270">
        <v>4675</v>
      </c>
      <c r="R57" s="268">
        <v>4950</v>
      </c>
      <c r="S57" s="267">
        <v>5225</v>
      </c>
      <c r="T57" s="268">
        <v>5500</v>
      </c>
      <c r="U57" s="189">
        <v>2.7529166666666667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</row>
    <row r="58" spans="1:43" s="189" customFormat="1" x14ac:dyDescent="0.15">
      <c r="A58" s="231" t="s">
        <v>131</v>
      </c>
      <c r="B58" s="271">
        <v>707</v>
      </c>
      <c r="C58" s="272">
        <v>736</v>
      </c>
      <c r="D58" s="273">
        <v>832</v>
      </c>
      <c r="E58" s="274">
        <v>915</v>
      </c>
      <c r="F58" s="272">
        <v>1030</v>
      </c>
      <c r="G58" s="273">
        <v>1165</v>
      </c>
      <c r="H58" s="274">
        <v>1306</v>
      </c>
      <c r="I58" s="272">
        <v>1470</v>
      </c>
      <c r="J58" s="273">
        <v>1633</v>
      </c>
      <c r="K58" s="274">
        <v>1796</v>
      </c>
      <c r="L58" s="272">
        <v>1959</v>
      </c>
      <c r="M58" s="273">
        <v>2123</v>
      </c>
      <c r="N58" s="274">
        <v>2286</v>
      </c>
      <c r="O58" s="272">
        <v>2449</v>
      </c>
      <c r="P58" s="273">
        <v>2612</v>
      </c>
      <c r="Q58" s="274">
        <v>2776</v>
      </c>
      <c r="R58" s="272">
        <v>2939</v>
      </c>
      <c r="S58" s="271">
        <v>3102</v>
      </c>
      <c r="T58" s="272">
        <v>3266</v>
      </c>
      <c r="U58" s="257">
        <v>1.5729166666666667</v>
      </c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</row>
    <row r="59" spans="1:43" s="189" customFormat="1" x14ac:dyDescent="0.15">
      <c r="A59" s="233">
        <v>1300</v>
      </c>
      <c r="B59" s="267">
        <v>1258</v>
      </c>
      <c r="C59" s="268">
        <v>1310</v>
      </c>
      <c r="D59" s="269">
        <v>1481</v>
      </c>
      <c r="E59" s="270">
        <v>1659</v>
      </c>
      <c r="F59" s="268">
        <v>1866</v>
      </c>
      <c r="G59" s="269">
        <v>2111</v>
      </c>
      <c r="H59" s="270">
        <v>2363</v>
      </c>
      <c r="I59" s="268">
        <v>2658</v>
      </c>
      <c r="J59" s="269">
        <v>2891</v>
      </c>
      <c r="K59" s="270">
        <v>3169</v>
      </c>
      <c r="L59" s="268">
        <v>3432</v>
      </c>
      <c r="M59" s="269">
        <v>3718</v>
      </c>
      <c r="N59" s="270">
        <v>4004</v>
      </c>
      <c r="O59" s="268">
        <v>4290</v>
      </c>
      <c r="P59" s="269">
        <v>4576</v>
      </c>
      <c r="Q59" s="270">
        <v>4862</v>
      </c>
      <c r="R59" s="268">
        <v>5148</v>
      </c>
      <c r="S59" s="267">
        <v>5434</v>
      </c>
      <c r="T59" s="268">
        <v>5720</v>
      </c>
      <c r="U59" s="189">
        <v>2.7529166666666667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</row>
    <row r="60" spans="1:43" s="189" customFormat="1" x14ac:dyDescent="0.15">
      <c r="A60" s="231" t="s">
        <v>132</v>
      </c>
      <c r="B60" s="271">
        <v>734</v>
      </c>
      <c r="C60" s="272">
        <v>765</v>
      </c>
      <c r="D60" s="273">
        <v>864</v>
      </c>
      <c r="E60" s="274">
        <v>950</v>
      </c>
      <c r="F60" s="272">
        <v>1069</v>
      </c>
      <c r="G60" s="273">
        <v>1210</v>
      </c>
      <c r="H60" s="274">
        <v>1356</v>
      </c>
      <c r="I60" s="272">
        <v>1526</v>
      </c>
      <c r="J60" s="273">
        <v>1696</v>
      </c>
      <c r="K60" s="274">
        <v>1865</v>
      </c>
      <c r="L60" s="272">
        <v>2035</v>
      </c>
      <c r="M60" s="273">
        <v>2204</v>
      </c>
      <c r="N60" s="274">
        <v>2374</v>
      </c>
      <c r="O60" s="272">
        <v>2543</v>
      </c>
      <c r="P60" s="273">
        <v>2713</v>
      </c>
      <c r="Q60" s="274">
        <v>2883</v>
      </c>
      <c r="R60" s="272">
        <v>3052</v>
      </c>
      <c r="S60" s="271">
        <v>3222</v>
      </c>
      <c r="T60" s="272">
        <v>3391</v>
      </c>
      <c r="U60" s="257">
        <v>1.5729166666666667</v>
      </c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</row>
    <row r="61" spans="1:43" s="189" customFormat="1" x14ac:dyDescent="0.15">
      <c r="A61" s="233">
        <v>1350</v>
      </c>
      <c r="B61" s="275">
        <v>1307</v>
      </c>
      <c r="C61" s="276">
        <v>1361</v>
      </c>
      <c r="D61" s="277">
        <v>1538</v>
      </c>
      <c r="E61" s="278">
        <v>1723</v>
      </c>
      <c r="F61" s="276">
        <v>1938</v>
      </c>
      <c r="G61" s="277">
        <v>2192</v>
      </c>
      <c r="H61" s="278">
        <v>2454</v>
      </c>
      <c r="I61" s="276">
        <v>2760</v>
      </c>
      <c r="J61" s="277">
        <v>3002</v>
      </c>
      <c r="K61" s="278">
        <v>3291</v>
      </c>
      <c r="L61" s="276">
        <v>3564</v>
      </c>
      <c r="M61" s="277">
        <v>3861</v>
      </c>
      <c r="N61" s="278">
        <v>4158</v>
      </c>
      <c r="O61" s="276">
        <v>4455</v>
      </c>
      <c r="P61" s="277">
        <v>4752</v>
      </c>
      <c r="Q61" s="278">
        <v>5049</v>
      </c>
      <c r="R61" s="276">
        <v>5346</v>
      </c>
      <c r="S61" s="275">
        <v>5643</v>
      </c>
      <c r="T61" s="276">
        <v>5940</v>
      </c>
      <c r="U61" s="189">
        <v>2.7529166666666667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</row>
    <row r="62" spans="1:43" s="189" customFormat="1" x14ac:dyDescent="0.15">
      <c r="A62" s="231" t="s">
        <v>133</v>
      </c>
      <c r="B62" s="279">
        <v>762</v>
      </c>
      <c r="C62" s="280">
        <v>793</v>
      </c>
      <c r="D62" s="281">
        <v>896</v>
      </c>
      <c r="E62" s="282">
        <v>986</v>
      </c>
      <c r="F62" s="280">
        <v>1109</v>
      </c>
      <c r="G62" s="281">
        <v>1254</v>
      </c>
      <c r="H62" s="282">
        <v>1407</v>
      </c>
      <c r="I62" s="280">
        <v>1583</v>
      </c>
      <c r="J62" s="281">
        <v>1758</v>
      </c>
      <c r="K62" s="282">
        <v>1934</v>
      </c>
      <c r="L62" s="280">
        <v>2110</v>
      </c>
      <c r="M62" s="281">
        <v>2286</v>
      </c>
      <c r="N62" s="282">
        <v>2462</v>
      </c>
      <c r="O62" s="280">
        <v>2638</v>
      </c>
      <c r="P62" s="281">
        <v>2813</v>
      </c>
      <c r="Q62" s="282">
        <v>2989</v>
      </c>
      <c r="R62" s="280">
        <v>3165</v>
      </c>
      <c r="S62" s="279">
        <v>3341</v>
      </c>
      <c r="T62" s="280">
        <v>3517</v>
      </c>
      <c r="U62" s="257">
        <v>1.5729166666666667</v>
      </c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</row>
    <row r="63" spans="1:43" s="189" customFormat="1" x14ac:dyDescent="0.15">
      <c r="A63" s="233">
        <v>1400</v>
      </c>
      <c r="B63" s="267">
        <v>1355</v>
      </c>
      <c r="C63" s="268">
        <v>1411</v>
      </c>
      <c r="D63" s="269">
        <v>1595</v>
      </c>
      <c r="E63" s="270">
        <v>1786</v>
      </c>
      <c r="F63" s="268">
        <v>2009</v>
      </c>
      <c r="G63" s="269">
        <v>2274</v>
      </c>
      <c r="H63" s="270">
        <v>2545</v>
      </c>
      <c r="I63" s="268">
        <v>2863</v>
      </c>
      <c r="J63" s="269">
        <v>3114</v>
      </c>
      <c r="K63" s="270">
        <v>3413</v>
      </c>
      <c r="L63" s="268">
        <v>3696</v>
      </c>
      <c r="M63" s="269">
        <v>4004</v>
      </c>
      <c r="N63" s="270">
        <v>4312</v>
      </c>
      <c r="O63" s="268">
        <v>4620</v>
      </c>
      <c r="P63" s="269">
        <v>4928</v>
      </c>
      <c r="Q63" s="270">
        <v>5236</v>
      </c>
      <c r="R63" s="268">
        <v>5544</v>
      </c>
      <c r="S63" s="267">
        <v>5852</v>
      </c>
      <c r="T63" s="268">
        <v>6160</v>
      </c>
      <c r="U63" s="189">
        <v>2.7529166666666667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</row>
    <row r="64" spans="1:43" s="189" customFormat="1" x14ac:dyDescent="0.15">
      <c r="A64" s="231" t="s">
        <v>134</v>
      </c>
      <c r="B64" s="271">
        <v>789</v>
      </c>
      <c r="C64" s="272">
        <v>821</v>
      </c>
      <c r="D64" s="273">
        <v>928</v>
      </c>
      <c r="E64" s="274">
        <v>1021</v>
      </c>
      <c r="F64" s="272">
        <v>1148</v>
      </c>
      <c r="G64" s="273">
        <v>1299</v>
      </c>
      <c r="H64" s="274">
        <v>1457</v>
      </c>
      <c r="I64" s="272">
        <v>1639</v>
      </c>
      <c r="J64" s="273">
        <v>1821</v>
      </c>
      <c r="K64" s="274">
        <v>2003</v>
      </c>
      <c r="L64" s="272">
        <v>2185</v>
      </c>
      <c r="M64" s="273">
        <v>2368</v>
      </c>
      <c r="N64" s="274">
        <v>2550</v>
      </c>
      <c r="O64" s="272">
        <v>2732</v>
      </c>
      <c r="P64" s="273">
        <v>2914</v>
      </c>
      <c r="Q64" s="274">
        <v>3096</v>
      </c>
      <c r="R64" s="272">
        <v>3278</v>
      </c>
      <c r="S64" s="271">
        <v>3460</v>
      </c>
      <c r="T64" s="272">
        <v>3642</v>
      </c>
      <c r="U64" s="257">
        <v>1.5729166666666667</v>
      </c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</row>
    <row r="65" spans="1:42" x14ac:dyDescent="0.15">
      <c r="A65" s="233">
        <v>1450</v>
      </c>
      <c r="B65" s="267">
        <v>1404</v>
      </c>
      <c r="C65" s="268">
        <v>1462</v>
      </c>
      <c r="D65" s="269">
        <v>1652</v>
      </c>
      <c r="E65" s="270">
        <v>1850</v>
      </c>
      <c r="F65" s="268">
        <v>2081</v>
      </c>
      <c r="G65" s="269">
        <v>2355</v>
      </c>
      <c r="H65" s="270">
        <v>2636</v>
      </c>
      <c r="I65" s="268">
        <v>2965</v>
      </c>
      <c r="J65" s="269">
        <v>3225</v>
      </c>
      <c r="K65" s="270">
        <v>3535</v>
      </c>
      <c r="L65" s="268">
        <v>3828</v>
      </c>
      <c r="M65" s="269">
        <v>4147</v>
      </c>
      <c r="N65" s="270">
        <v>4466</v>
      </c>
      <c r="O65" s="268">
        <v>4785</v>
      </c>
      <c r="P65" s="269">
        <v>5104</v>
      </c>
      <c r="Q65" s="270">
        <v>5423</v>
      </c>
      <c r="R65" s="268">
        <v>5742</v>
      </c>
      <c r="S65" s="267">
        <v>6061</v>
      </c>
      <c r="T65" s="268">
        <v>6380</v>
      </c>
      <c r="U65" s="189">
        <v>2.7529166666666667</v>
      </c>
    </row>
    <row r="66" spans="1:42" x14ac:dyDescent="0.15">
      <c r="A66" s="231" t="s">
        <v>135</v>
      </c>
      <c r="B66" s="271">
        <v>816</v>
      </c>
      <c r="C66" s="272">
        <v>850</v>
      </c>
      <c r="D66" s="273">
        <v>960</v>
      </c>
      <c r="E66" s="274">
        <v>1056</v>
      </c>
      <c r="F66" s="272">
        <v>1188</v>
      </c>
      <c r="G66" s="273">
        <v>1344</v>
      </c>
      <c r="H66" s="274">
        <v>1507</v>
      </c>
      <c r="I66" s="272">
        <v>1696</v>
      </c>
      <c r="J66" s="273">
        <v>1884</v>
      </c>
      <c r="K66" s="274">
        <v>2072</v>
      </c>
      <c r="L66" s="272">
        <v>2261</v>
      </c>
      <c r="M66" s="273">
        <v>2449</v>
      </c>
      <c r="N66" s="274">
        <v>2638</v>
      </c>
      <c r="O66" s="272">
        <v>2826</v>
      </c>
      <c r="P66" s="273">
        <v>3014</v>
      </c>
      <c r="Q66" s="274">
        <v>3203</v>
      </c>
      <c r="R66" s="272">
        <v>3391</v>
      </c>
      <c r="S66" s="271">
        <v>3580</v>
      </c>
      <c r="T66" s="272">
        <v>3768</v>
      </c>
      <c r="U66" s="257">
        <v>1.5729166666666667</v>
      </c>
    </row>
    <row r="67" spans="1:42" x14ac:dyDescent="0.15">
      <c r="A67" s="233">
        <v>1500</v>
      </c>
      <c r="B67" s="275">
        <v>1452</v>
      </c>
      <c r="C67" s="276">
        <v>1512</v>
      </c>
      <c r="D67" s="277">
        <v>1709</v>
      </c>
      <c r="E67" s="278">
        <v>1914</v>
      </c>
      <c r="F67" s="276">
        <v>2153</v>
      </c>
      <c r="G67" s="277">
        <v>2436</v>
      </c>
      <c r="H67" s="278">
        <v>2726</v>
      </c>
      <c r="I67" s="276">
        <v>3067</v>
      </c>
      <c r="J67" s="277">
        <v>3336</v>
      </c>
      <c r="K67" s="278">
        <v>3656</v>
      </c>
      <c r="L67" s="276">
        <v>3960</v>
      </c>
      <c r="M67" s="277">
        <v>4290</v>
      </c>
      <c r="N67" s="278">
        <v>4620</v>
      </c>
      <c r="O67" s="276">
        <v>4950</v>
      </c>
      <c r="P67" s="277">
        <v>5280</v>
      </c>
      <c r="Q67" s="278">
        <v>5610</v>
      </c>
      <c r="R67" s="276">
        <v>5940</v>
      </c>
      <c r="S67" s="275">
        <v>6270</v>
      </c>
      <c r="T67" s="276">
        <v>6600</v>
      </c>
      <c r="U67" s="189">
        <v>2.7529166666666667</v>
      </c>
    </row>
    <row r="68" spans="1:42" x14ac:dyDescent="0.15">
      <c r="A68" s="194"/>
      <c r="B68" s="293">
        <v>3.4</v>
      </c>
      <c r="C68" s="194">
        <v>2.36</v>
      </c>
      <c r="D68" s="194">
        <v>2</v>
      </c>
      <c r="E68" s="194">
        <v>1.76</v>
      </c>
      <c r="F68" s="194">
        <v>1.65</v>
      </c>
      <c r="G68" s="194">
        <v>1.6</v>
      </c>
      <c r="H68" s="194">
        <v>1.57</v>
      </c>
      <c r="I68" s="194">
        <v>1.57</v>
      </c>
      <c r="J68" s="194">
        <v>1.57</v>
      </c>
      <c r="K68" s="194">
        <v>1.57</v>
      </c>
      <c r="L68" s="194">
        <v>1.57</v>
      </c>
      <c r="M68" s="194">
        <v>1.57</v>
      </c>
      <c r="N68" s="194">
        <v>1.57</v>
      </c>
      <c r="O68" s="194">
        <v>1.57</v>
      </c>
      <c r="P68" s="194">
        <v>1.57</v>
      </c>
      <c r="Q68" s="194">
        <v>1.57</v>
      </c>
      <c r="R68" s="194">
        <v>1.57</v>
      </c>
      <c r="S68" s="194">
        <v>1.57</v>
      </c>
      <c r="T68" s="194">
        <v>1.57</v>
      </c>
    </row>
    <row r="69" spans="1:42" x14ac:dyDescent="0.15">
      <c r="A69" s="194"/>
      <c r="B69" s="294">
        <v>6.05</v>
      </c>
      <c r="C69" s="187">
        <v>4.2</v>
      </c>
      <c r="D69" s="187">
        <v>3.56</v>
      </c>
      <c r="E69" s="187">
        <v>3.19</v>
      </c>
      <c r="F69" s="187">
        <v>2.99</v>
      </c>
      <c r="G69" s="187">
        <v>2.9000000000000004</v>
      </c>
      <c r="H69" s="187">
        <v>2.84</v>
      </c>
      <c r="I69" s="187">
        <v>2.84</v>
      </c>
      <c r="J69" s="187">
        <v>2.7800000000000002</v>
      </c>
      <c r="K69" s="187">
        <v>2.77</v>
      </c>
      <c r="L69" s="187">
        <v>2.75</v>
      </c>
      <c r="M69" s="187">
        <v>2.75</v>
      </c>
      <c r="N69" s="187">
        <v>2.75</v>
      </c>
      <c r="O69" s="187">
        <v>2.75</v>
      </c>
      <c r="P69" s="187">
        <v>2.75</v>
      </c>
      <c r="Q69" s="187">
        <v>2.75</v>
      </c>
      <c r="R69" s="187">
        <v>2.75</v>
      </c>
      <c r="S69" s="187">
        <v>2.75</v>
      </c>
      <c r="T69" s="187">
        <v>2.75</v>
      </c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 t="shared" ref="B76:B107" si="0">ROUND(W76*$T$76,0)</f>
        <v>171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</v>
      </c>
      <c r="U76" s="188"/>
      <c r="V76" s="203">
        <v>4</v>
      </c>
      <c r="W76" s="207">
        <v>171</v>
      </c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 t="shared" si="0"/>
        <v>309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>
        <f>W76+B147</f>
        <v>309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171</v>
      </c>
      <c r="C78" s="212">
        <f t="shared" ref="C78:C109" si="1">ROUND(X78*$T$76,0)</f>
        <v>171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>
        <f>X78</f>
        <v>171</v>
      </c>
      <c r="X78" s="214">
        <v>171</v>
      </c>
      <c r="Y78" s="214"/>
      <c r="Z78" s="214"/>
      <c r="AA78" s="214"/>
      <c r="AB78" s="214"/>
      <c r="AC78" s="214"/>
      <c r="AD78" s="214"/>
      <c r="AE78" s="214"/>
      <c r="AF78" s="214"/>
      <c r="AG78" s="214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309</v>
      </c>
      <c r="C79" s="209">
        <f t="shared" si="1"/>
        <v>309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W78+B149</f>
        <v>309</v>
      </c>
      <c r="X79" s="214">
        <f>X78+C149</f>
        <v>309</v>
      </c>
      <c r="Y79" s="214"/>
      <c r="Z79" s="214"/>
      <c r="AA79" s="214"/>
      <c r="AB79" s="214"/>
      <c r="AC79" s="214"/>
      <c r="AD79" s="214"/>
      <c r="AE79" s="214"/>
      <c r="AF79" s="214"/>
      <c r="AG79" s="214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197</v>
      </c>
      <c r="C80" s="212">
        <f t="shared" si="1"/>
        <v>197</v>
      </c>
      <c r="D80" s="212">
        <f t="shared" ref="D80:D111" si="2">ROUND(Y80*$T$76,0)</f>
        <v>209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>
        <f>X80</f>
        <v>197</v>
      </c>
      <c r="X80" s="214">
        <v>197</v>
      </c>
      <c r="Y80" s="214">
        <v>209</v>
      </c>
      <c r="Z80" s="214"/>
      <c r="AA80" s="214"/>
      <c r="AB80" s="214"/>
      <c r="AC80" s="214"/>
      <c r="AD80" s="214"/>
      <c r="AE80" s="214"/>
      <c r="AF80" s="214"/>
      <c r="AG80" s="214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354</v>
      </c>
      <c r="C81" s="209">
        <f t="shared" si="1"/>
        <v>354</v>
      </c>
      <c r="D81" s="209">
        <f t="shared" si="2"/>
        <v>377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W80+B151</f>
        <v>354</v>
      </c>
      <c r="X81" s="214">
        <f>X80+C151</f>
        <v>354</v>
      </c>
      <c r="Y81" s="214">
        <f>Y80+D151</f>
        <v>377</v>
      </c>
      <c r="Z81" s="214"/>
      <c r="AA81" s="214"/>
      <c r="AB81" s="214"/>
      <c r="AC81" s="214"/>
      <c r="AD81" s="214"/>
      <c r="AE81" s="214"/>
      <c r="AF81" s="214"/>
      <c r="AG81" s="214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216</v>
      </c>
      <c r="C82" s="212">
        <f t="shared" si="1"/>
        <v>216</v>
      </c>
      <c r="D82" s="212">
        <f t="shared" si="2"/>
        <v>246</v>
      </c>
      <c r="E82" s="212">
        <f t="shared" ref="E82:E113" si="3">ROUND(Z82*$T$76,0)</f>
        <v>255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>
        <f>X82</f>
        <v>216</v>
      </c>
      <c r="X82" s="214">
        <v>216</v>
      </c>
      <c r="Y82" s="214">
        <v>246</v>
      </c>
      <c r="Z82" s="214">
        <v>255</v>
      </c>
      <c r="AA82" s="214"/>
      <c r="AB82" s="214"/>
      <c r="AC82" s="214"/>
      <c r="AD82" s="214"/>
      <c r="AE82" s="214"/>
      <c r="AF82" s="214"/>
      <c r="AG82" s="214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391</v>
      </c>
      <c r="C83" s="209">
        <f t="shared" si="1"/>
        <v>391</v>
      </c>
      <c r="D83" s="209">
        <f t="shared" si="2"/>
        <v>430</v>
      </c>
      <c r="E83" s="209">
        <f t="shared" si="3"/>
        <v>452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W82+B153</f>
        <v>391</v>
      </c>
      <c r="X83" s="214">
        <f>X82+C153</f>
        <v>391</v>
      </c>
      <c r="Y83" s="214">
        <f>Y82+D153</f>
        <v>430</v>
      </c>
      <c r="Z83" s="214">
        <f>Z82+E153</f>
        <v>452</v>
      </c>
      <c r="AA83" s="214"/>
      <c r="AB83" s="214"/>
      <c r="AC83" s="214"/>
      <c r="AD83" s="214"/>
      <c r="AE83" s="214"/>
      <c r="AF83" s="214"/>
      <c r="AG83" s="214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240</v>
      </c>
      <c r="C84" s="212">
        <f t="shared" si="1"/>
        <v>240</v>
      </c>
      <c r="D84" s="212">
        <f t="shared" si="2"/>
        <v>271</v>
      </c>
      <c r="E84" s="212">
        <f t="shared" si="3"/>
        <v>288</v>
      </c>
      <c r="F84" s="212">
        <f t="shared" ref="F84:F115" si="4">ROUND(AA84*$T$76,0)</f>
        <v>309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>
        <f>X84</f>
        <v>240</v>
      </c>
      <c r="X84" s="214">
        <v>240</v>
      </c>
      <c r="Y84" s="214">
        <v>271</v>
      </c>
      <c r="Z84" s="214">
        <v>288</v>
      </c>
      <c r="AA84" s="214">
        <v>309</v>
      </c>
      <c r="AB84" s="214"/>
      <c r="AC84" s="214"/>
      <c r="AD84" s="214"/>
      <c r="AE84" s="214"/>
      <c r="AF84" s="214"/>
      <c r="AG84" s="214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430</v>
      </c>
      <c r="C85" s="216">
        <f t="shared" si="1"/>
        <v>430</v>
      </c>
      <c r="D85" s="216">
        <f t="shared" si="2"/>
        <v>483</v>
      </c>
      <c r="E85" s="216">
        <f t="shared" si="3"/>
        <v>509</v>
      </c>
      <c r="F85" s="216">
        <f t="shared" si="4"/>
        <v>548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W84+B155</f>
        <v>430</v>
      </c>
      <c r="X85" s="214">
        <f>X84+C155</f>
        <v>430</v>
      </c>
      <c r="Y85" s="214">
        <f>Y84+D155</f>
        <v>483</v>
      </c>
      <c r="Z85" s="214">
        <f>Z84+E155</f>
        <v>509</v>
      </c>
      <c r="AA85" s="214">
        <f>AA84+F155</f>
        <v>548</v>
      </c>
      <c r="AB85" s="214"/>
      <c r="AC85" s="214"/>
      <c r="AD85" s="214"/>
      <c r="AE85" s="214"/>
      <c r="AF85" s="214"/>
      <c r="AG85" s="214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269</v>
      </c>
      <c r="C86" s="205">
        <f t="shared" si="1"/>
        <v>269</v>
      </c>
      <c r="D86" s="205">
        <f t="shared" si="2"/>
        <v>304</v>
      </c>
      <c r="E86" s="205">
        <f t="shared" si="3"/>
        <v>323</v>
      </c>
      <c r="F86" s="205">
        <f t="shared" si="4"/>
        <v>346</v>
      </c>
      <c r="G86" s="205">
        <f t="shared" ref="G86:G133" si="5">ROUND(AB86*$T$76,0)</f>
        <v>397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>
        <f>X86</f>
        <v>269</v>
      </c>
      <c r="X86" s="214">
        <v>269</v>
      </c>
      <c r="Y86" s="214">
        <v>304</v>
      </c>
      <c r="Z86" s="214">
        <v>323</v>
      </c>
      <c r="AA86" s="214">
        <v>346</v>
      </c>
      <c r="AB86" s="214">
        <v>397</v>
      </c>
      <c r="AC86" s="214"/>
      <c r="AD86" s="214"/>
      <c r="AE86" s="214"/>
      <c r="AF86" s="214"/>
      <c r="AG86" s="214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477</v>
      </c>
      <c r="C87" s="209">
        <f t="shared" si="1"/>
        <v>477</v>
      </c>
      <c r="D87" s="209">
        <f t="shared" si="2"/>
        <v>540</v>
      </c>
      <c r="E87" s="209">
        <f t="shared" si="3"/>
        <v>573</v>
      </c>
      <c r="F87" s="209">
        <f t="shared" si="4"/>
        <v>617</v>
      </c>
      <c r="G87" s="209">
        <f t="shared" si="5"/>
        <v>686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 t="shared" ref="W87:AB87" si="6">W86+B157</f>
        <v>477</v>
      </c>
      <c r="X87" s="214">
        <f t="shared" si="6"/>
        <v>477</v>
      </c>
      <c r="Y87" s="214">
        <f t="shared" si="6"/>
        <v>540</v>
      </c>
      <c r="Z87" s="214">
        <f t="shared" si="6"/>
        <v>573</v>
      </c>
      <c r="AA87" s="214">
        <f t="shared" si="6"/>
        <v>617</v>
      </c>
      <c r="AB87" s="214">
        <f t="shared" si="6"/>
        <v>686</v>
      </c>
      <c r="AC87" s="214"/>
      <c r="AD87" s="214"/>
      <c r="AE87" s="214"/>
      <c r="AF87" s="214"/>
      <c r="AG87" s="214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297</v>
      </c>
      <c r="C88" s="212">
        <f t="shared" si="1"/>
        <v>297</v>
      </c>
      <c r="D88" s="212">
        <f t="shared" si="2"/>
        <v>320</v>
      </c>
      <c r="E88" s="212">
        <f t="shared" si="3"/>
        <v>356</v>
      </c>
      <c r="F88" s="212">
        <f t="shared" si="4"/>
        <v>382</v>
      </c>
      <c r="G88" s="212">
        <f t="shared" si="5"/>
        <v>438</v>
      </c>
      <c r="H88" s="212">
        <f t="shared" ref="H88:H133" si="7">ROUND(AC88*$T$76,0)</f>
        <v>498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>
        <f>X88</f>
        <v>297</v>
      </c>
      <c r="X88" s="214">
        <v>297</v>
      </c>
      <c r="Y88" s="214">
        <v>320</v>
      </c>
      <c r="Z88" s="214">
        <v>356</v>
      </c>
      <c r="AA88" s="214">
        <v>382</v>
      </c>
      <c r="AB88" s="214">
        <v>438</v>
      </c>
      <c r="AC88" s="214">
        <v>498</v>
      </c>
      <c r="AD88" s="214"/>
      <c r="AE88" s="214"/>
      <c r="AF88" s="214"/>
      <c r="AG88" s="214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526</v>
      </c>
      <c r="C89" s="209">
        <f t="shared" si="1"/>
        <v>526</v>
      </c>
      <c r="D89" s="209">
        <f t="shared" si="2"/>
        <v>573</v>
      </c>
      <c r="E89" s="209">
        <f t="shared" si="3"/>
        <v>636</v>
      </c>
      <c r="F89" s="209">
        <f t="shared" si="4"/>
        <v>685</v>
      </c>
      <c r="G89" s="209">
        <f t="shared" si="5"/>
        <v>755</v>
      </c>
      <c r="H89" s="209">
        <f t="shared" si="7"/>
        <v>862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 t="shared" ref="W89:AC89" si="8">W88+B159</f>
        <v>526</v>
      </c>
      <c r="X89" s="214">
        <f t="shared" si="8"/>
        <v>526</v>
      </c>
      <c r="Y89" s="214">
        <f t="shared" si="8"/>
        <v>573</v>
      </c>
      <c r="Z89" s="214">
        <f t="shared" si="8"/>
        <v>636</v>
      </c>
      <c r="AA89" s="214">
        <f t="shared" si="8"/>
        <v>685</v>
      </c>
      <c r="AB89" s="214">
        <f t="shared" si="8"/>
        <v>755</v>
      </c>
      <c r="AC89" s="214">
        <f t="shared" si="8"/>
        <v>862</v>
      </c>
      <c r="AD89" s="214"/>
      <c r="AE89" s="214"/>
      <c r="AF89" s="214"/>
      <c r="AG89" s="214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324</v>
      </c>
      <c r="C90" s="212">
        <f t="shared" si="1"/>
        <v>324</v>
      </c>
      <c r="D90" s="212">
        <f t="shared" si="2"/>
        <v>351</v>
      </c>
      <c r="E90" s="212">
        <f t="shared" si="3"/>
        <v>391</v>
      </c>
      <c r="F90" s="212">
        <f t="shared" si="4"/>
        <v>421</v>
      </c>
      <c r="G90" s="212">
        <f t="shared" si="5"/>
        <v>481</v>
      </c>
      <c r="H90" s="212">
        <f t="shared" si="7"/>
        <v>545</v>
      </c>
      <c r="I90" s="212">
        <f t="shared" ref="I90:I133" si="9">ROUND(AD90*$T$76,0)</f>
        <v>617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>
        <f>X90</f>
        <v>324</v>
      </c>
      <c r="X90" s="214">
        <v>324</v>
      </c>
      <c r="Y90" s="214">
        <v>351</v>
      </c>
      <c r="Z90" s="214">
        <v>391</v>
      </c>
      <c r="AA90" s="214">
        <v>421</v>
      </c>
      <c r="AB90" s="214">
        <v>481</v>
      </c>
      <c r="AC90" s="214">
        <v>545</v>
      </c>
      <c r="AD90" s="214">
        <v>617</v>
      </c>
      <c r="AE90" s="214"/>
      <c r="AF90" s="214"/>
      <c r="AG90" s="214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si="0"/>
        <v>573</v>
      </c>
      <c r="C91" s="209">
        <f t="shared" si="1"/>
        <v>573</v>
      </c>
      <c r="D91" s="209">
        <f t="shared" si="2"/>
        <v>625</v>
      </c>
      <c r="E91" s="209">
        <f t="shared" si="3"/>
        <v>687</v>
      </c>
      <c r="F91" s="209">
        <f t="shared" si="4"/>
        <v>756</v>
      </c>
      <c r="G91" s="209">
        <f t="shared" si="5"/>
        <v>827</v>
      </c>
      <c r="H91" s="209">
        <f t="shared" si="7"/>
        <v>950</v>
      </c>
      <c r="I91" s="209">
        <f t="shared" si="9"/>
        <v>1067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 t="shared" ref="W91:AD91" si="10">W90+B161</f>
        <v>573</v>
      </c>
      <c r="X91" s="214">
        <f t="shared" si="10"/>
        <v>573</v>
      </c>
      <c r="Y91" s="214">
        <f t="shared" si="10"/>
        <v>625</v>
      </c>
      <c r="Z91" s="214">
        <f t="shared" si="10"/>
        <v>687</v>
      </c>
      <c r="AA91" s="214">
        <f t="shared" si="10"/>
        <v>756</v>
      </c>
      <c r="AB91" s="214">
        <f t="shared" si="10"/>
        <v>827</v>
      </c>
      <c r="AC91" s="214">
        <f t="shared" si="10"/>
        <v>950</v>
      </c>
      <c r="AD91" s="214">
        <f t="shared" si="10"/>
        <v>1067</v>
      </c>
      <c r="AE91" s="214"/>
      <c r="AF91" s="214"/>
      <c r="AG91" s="214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353</v>
      </c>
      <c r="C92" s="212">
        <f t="shared" si="1"/>
        <v>353</v>
      </c>
      <c r="D92" s="212">
        <f t="shared" si="2"/>
        <v>381</v>
      </c>
      <c r="E92" s="212">
        <f t="shared" si="3"/>
        <v>424</v>
      </c>
      <c r="F92" s="212">
        <f t="shared" si="4"/>
        <v>447</v>
      </c>
      <c r="G92" s="212">
        <f t="shared" si="5"/>
        <v>524</v>
      </c>
      <c r="H92" s="212">
        <f t="shared" si="7"/>
        <v>592</v>
      </c>
      <c r="I92" s="212">
        <f t="shared" si="9"/>
        <v>667</v>
      </c>
      <c r="J92" s="212">
        <f t="shared" ref="J92:J133" si="11">ROUND(AE92*$T$76,0)</f>
        <v>768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>
        <f>X92</f>
        <v>353</v>
      </c>
      <c r="X92" s="214">
        <v>353</v>
      </c>
      <c r="Y92" s="214">
        <v>381</v>
      </c>
      <c r="Z92" s="214">
        <v>424</v>
      </c>
      <c r="AA92" s="214">
        <v>447</v>
      </c>
      <c r="AB92" s="214">
        <v>524</v>
      </c>
      <c r="AC92" s="214">
        <v>592</v>
      </c>
      <c r="AD92" s="214">
        <v>667</v>
      </c>
      <c r="AE92" s="214">
        <v>768</v>
      </c>
      <c r="AF92" s="214"/>
      <c r="AG92" s="214"/>
      <c r="AH92" s="207"/>
      <c r="AI92" s="207"/>
      <c r="AJ92" s="207"/>
      <c r="AK92" s="207"/>
      <c r="AL92" s="207"/>
      <c r="AM92" s="207"/>
      <c r="AN92" s="207"/>
      <c r="AO92" s="207"/>
      <c r="AP92" s="189"/>
    </row>
    <row r="93" spans="1:42" x14ac:dyDescent="0.15">
      <c r="A93" s="208">
        <v>500</v>
      </c>
      <c r="B93" s="209">
        <f t="shared" si="0"/>
        <v>615</v>
      </c>
      <c r="C93" s="209">
        <f t="shared" si="1"/>
        <v>615</v>
      </c>
      <c r="D93" s="209">
        <f t="shared" si="2"/>
        <v>682</v>
      </c>
      <c r="E93" s="209">
        <f t="shared" si="3"/>
        <v>741</v>
      </c>
      <c r="F93" s="209">
        <f t="shared" si="4"/>
        <v>813</v>
      </c>
      <c r="G93" s="209">
        <f t="shared" si="5"/>
        <v>905</v>
      </c>
      <c r="H93" s="209">
        <f t="shared" si="7"/>
        <v>1037</v>
      </c>
      <c r="I93" s="209">
        <f t="shared" si="9"/>
        <v>1159</v>
      </c>
      <c r="J93" s="209">
        <f t="shared" si="11"/>
        <v>1315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 t="shared" ref="W93:AE93" si="12">W92+B163</f>
        <v>615</v>
      </c>
      <c r="X93" s="214">
        <f t="shared" si="12"/>
        <v>615</v>
      </c>
      <c r="Y93" s="214">
        <f t="shared" si="12"/>
        <v>682</v>
      </c>
      <c r="Z93" s="214">
        <f t="shared" si="12"/>
        <v>741</v>
      </c>
      <c r="AA93" s="214">
        <f t="shared" si="12"/>
        <v>813</v>
      </c>
      <c r="AB93" s="214">
        <f t="shared" si="12"/>
        <v>905</v>
      </c>
      <c r="AC93" s="214">
        <f t="shared" si="12"/>
        <v>1037</v>
      </c>
      <c r="AD93" s="214">
        <f t="shared" si="12"/>
        <v>1159</v>
      </c>
      <c r="AE93" s="214">
        <f t="shared" si="12"/>
        <v>1315</v>
      </c>
      <c r="AF93" s="214"/>
      <c r="AG93" s="214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363</v>
      </c>
      <c r="C94" s="212">
        <f t="shared" si="1"/>
        <v>363</v>
      </c>
      <c r="D94" s="212">
        <f t="shared" si="2"/>
        <v>429</v>
      </c>
      <c r="E94" s="212">
        <f t="shared" si="3"/>
        <v>446</v>
      </c>
      <c r="F94" s="212">
        <f t="shared" si="4"/>
        <v>483</v>
      </c>
      <c r="G94" s="212">
        <f t="shared" si="5"/>
        <v>552</v>
      </c>
      <c r="H94" s="212">
        <f t="shared" si="7"/>
        <v>628</v>
      </c>
      <c r="I94" s="212">
        <f t="shared" si="9"/>
        <v>709</v>
      </c>
      <c r="J94" s="212">
        <f t="shared" si="11"/>
        <v>833</v>
      </c>
      <c r="K94" s="212">
        <f t="shared" ref="K94:K133" si="13">ROUND(AF94*$T$76,0)</f>
        <v>902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>
        <f>X94</f>
        <v>363</v>
      </c>
      <c r="X94" s="214">
        <v>363</v>
      </c>
      <c r="Y94" s="214">
        <v>429</v>
      </c>
      <c r="Z94" s="214">
        <v>446</v>
      </c>
      <c r="AA94" s="214">
        <v>483</v>
      </c>
      <c r="AB94" s="214">
        <v>552</v>
      </c>
      <c r="AC94" s="214">
        <v>628</v>
      </c>
      <c r="AD94" s="214">
        <v>709</v>
      </c>
      <c r="AE94" s="214">
        <v>833</v>
      </c>
      <c r="AF94" s="214">
        <v>902</v>
      </c>
      <c r="AG94" s="214"/>
      <c r="AH94" s="207"/>
      <c r="AI94" s="207"/>
      <c r="AJ94" s="207"/>
      <c r="AK94" s="207"/>
      <c r="AL94" s="207"/>
      <c r="AM94" s="207"/>
      <c r="AN94" s="207"/>
      <c r="AO94" s="207"/>
      <c r="AP94" s="189"/>
    </row>
    <row r="95" spans="1:42" x14ac:dyDescent="0.15">
      <c r="A95" s="208">
        <v>550</v>
      </c>
      <c r="B95" s="209">
        <f t="shared" si="0"/>
        <v>649</v>
      </c>
      <c r="C95" s="209">
        <f t="shared" si="1"/>
        <v>649</v>
      </c>
      <c r="D95" s="209">
        <f t="shared" si="2"/>
        <v>746</v>
      </c>
      <c r="E95" s="209">
        <f t="shared" si="3"/>
        <v>792</v>
      </c>
      <c r="F95" s="209">
        <f t="shared" si="4"/>
        <v>883</v>
      </c>
      <c r="G95" s="209">
        <f t="shared" si="5"/>
        <v>976</v>
      </c>
      <c r="H95" s="209">
        <f t="shared" si="7"/>
        <v>1114</v>
      </c>
      <c r="I95" s="209">
        <f t="shared" si="9"/>
        <v>1248</v>
      </c>
      <c r="J95" s="209">
        <f t="shared" si="11"/>
        <v>1430</v>
      </c>
      <c r="K95" s="209">
        <f t="shared" si="13"/>
        <v>1567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 t="shared" ref="W95:AF95" si="14">W94+B165</f>
        <v>649</v>
      </c>
      <c r="X95" s="214">
        <f t="shared" si="14"/>
        <v>649</v>
      </c>
      <c r="Y95" s="214">
        <f t="shared" si="14"/>
        <v>746</v>
      </c>
      <c r="Z95" s="214">
        <f t="shared" si="14"/>
        <v>792</v>
      </c>
      <c r="AA95" s="214">
        <f t="shared" si="14"/>
        <v>883</v>
      </c>
      <c r="AB95" s="214">
        <f t="shared" si="14"/>
        <v>976</v>
      </c>
      <c r="AC95" s="214">
        <f t="shared" si="14"/>
        <v>1114</v>
      </c>
      <c r="AD95" s="214">
        <f t="shared" si="14"/>
        <v>1248</v>
      </c>
      <c r="AE95" s="214">
        <f t="shared" si="14"/>
        <v>1430</v>
      </c>
      <c r="AF95" s="214">
        <f t="shared" si="14"/>
        <v>1567</v>
      </c>
      <c r="AG95" s="214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389</v>
      </c>
      <c r="C96" s="212">
        <f t="shared" si="1"/>
        <v>389</v>
      </c>
      <c r="D96" s="212">
        <f t="shared" si="2"/>
        <v>435</v>
      </c>
      <c r="E96" s="212">
        <f t="shared" si="3"/>
        <v>476</v>
      </c>
      <c r="F96" s="212">
        <f t="shared" si="4"/>
        <v>517</v>
      </c>
      <c r="G96" s="212">
        <f t="shared" si="5"/>
        <v>592</v>
      </c>
      <c r="H96" s="212">
        <f t="shared" si="7"/>
        <v>671</v>
      </c>
      <c r="I96" s="212">
        <f t="shared" si="9"/>
        <v>760</v>
      </c>
      <c r="J96" s="212">
        <f t="shared" si="11"/>
        <v>854</v>
      </c>
      <c r="K96" s="212">
        <f t="shared" si="13"/>
        <v>941</v>
      </c>
      <c r="L96" s="212">
        <f t="shared" ref="L96:L133" si="15">ROUND(AG96*$T$76,0)</f>
        <v>1005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>
        <f>X96</f>
        <v>389</v>
      </c>
      <c r="X96" s="214">
        <v>389</v>
      </c>
      <c r="Y96" s="214">
        <v>435</v>
      </c>
      <c r="Z96" s="214">
        <v>476</v>
      </c>
      <c r="AA96" s="214">
        <v>517</v>
      </c>
      <c r="AB96" s="214">
        <v>592</v>
      </c>
      <c r="AC96" s="214">
        <v>671</v>
      </c>
      <c r="AD96" s="214">
        <v>760</v>
      </c>
      <c r="AE96" s="214">
        <v>854</v>
      </c>
      <c r="AF96" s="214">
        <v>941</v>
      </c>
      <c r="AG96" s="214">
        <v>1005</v>
      </c>
      <c r="AH96" s="207"/>
      <c r="AI96" s="207"/>
      <c r="AJ96" s="207"/>
      <c r="AK96" s="207"/>
      <c r="AL96" s="207"/>
      <c r="AM96" s="207"/>
      <c r="AN96" s="207"/>
      <c r="AO96" s="207"/>
      <c r="AP96" s="189">
        <v>1.74</v>
      </c>
    </row>
    <row r="97" spans="1:42" ht="13" thickBot="1" x14ac:dyDescent="0.2">
      <c r="A97" s="204">
        <v>600</v>
      </c>
      <c r="B97" s="216">
        <f t="shared" si="0"/>
        <v>692</v>
      </c>
      <c r="C97" s="216">
        <f t="shared" si="1"/>
        <v>692</v>
      </c>
      <c r="D97" s="216">
        <f t="shared" si="2"/>
        <v>773</v>
      </c>
      <c r="E97" s="216">
        <f t="shared" si="3"/>
        <v>849</v>
      </c>
      <c r="F97" s="216">
        <f t="shared" si="4"/>
        <v>939</v>
      </c>
      <c r="G97" s="216">
        <f t="shared" si="5"/>
        <v>1051</v>
      </c>
      <c r="H97" s="216">
        <f t="shared" si="7"/>
        <v>1183</v>
      </c>
      <c r="I97" s="216">
        <f t="shared" si="9"/>
        <v>1328</v>
      </c>
      <c r="J97" s="216">
        <f t="shared" si="11"/>
        <v>1480</v>
      </c>
      <c r="K97" s="216">
        <f t="shared" si="13"/>
        <v>1639</v>
      </c>
      <c r="L97" s="216">
        <f t="shared" si="15"/>
        <v>1773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 t="shared" ref="W97:AG97" si="16">W96+B167</f>
        <v>692</v>
      </c>
      <c r="X97" s="214">
        <f t="shared" si="16"/>
        <v>692</v>
      </c>
      <c r="Y97" s="214">
        <f t="shared" si="16"/>
        <v>773</v>
      </c>
      <c r="Z97" s="214">
        <f t="shared" si="16"/>
        <v>849</v>
      </c>
      <c r="AA97" s="214">
        <f t="shared" si="16"/>
        <v>939</v>
      </c>
      <c r="AB97" s="214">
        <f t="shared" si="16"/>
        <v>1051</v>
      </c>
      <c r="AC97" s="214">
        <f t="shared" si="16"/>
        <v>1183</v>
      </c>
      <c r="AD97" s="214">
        <f t="shared" si="16"/>
        <v>1328</v>
      </c>
      <c r="AE97" s="214">
        <f t="shared" si="16"/>
        <v>1480</v>
      </c>
      <c r="AF97" s="214">
        <f t="shared" si="16"/>
        <v>1639</v>
      </c>
      <c r="AG97" s="214">
        <f t="shared" si="16"/>
        <v>1773</v>
      </c>
      <c r="AH97" s="207"/>
      <c r="AI97" s="207"/>
      <c r="AJ97" s="207"/>
      <c r="AK97" s="207"/>
      <c r="AL97" s="207"/>
      <c r="AM97" s="207"/>
      <c r="AN97" s="207"/>
      <c r="AO97" s="207"/>
      <c r="AP97" s="189">
        <v>3.07</v>
      </c>
    </row>
    <row r="98" spans="1:42" x14ac:dyDescent="0.15">
      <c r="A98" s="202" t="s">
        <v>11</v>
      </c>
      <c r="B98" s="205">
        <f t="shared" si="0"/>
        <v>414</v>
      </c>
      <c r="C98" s="205">
        <f t="shared" si="1"/>
        <v>414</v>
      </c>
      <c r="D98" s="205">
        <f t="shared" si="2"/>
        <v>459</v>
      </c>
      <c r="E98" s="205">
        <f t="shared" si="3"/>
        <v>507</v>
      </c>
      <c r="F98" s="205">
        <f t="shared" si="4"/>
        <v>554</v>
      </c>
      <c r="G98" s="205">
        <f t="shared" si="5"/>
        <v>632</v>
      </c>
      <c r="H98" s="205">
        <f t="shared" si="7"/>
        <v>716</v>
      </c>
      <c r="I98" s="205">
        <f t="shared" si="9"/>
        <v>811</v>
      </c>
      <c r="J98" s="205">
        <f t="shared" si="11"/>
        <v>911</v>
      </c>
      <c r="K98" s="205">
        <f t="shared" si="13"/>
        <v>991</v>
      </c>
      <c r="L98" s="205">
        <f t="shared" si="15"/>
        <v>1068</v>
      </c>
      <c r="M98" s="205">
        <f t="shared" ref="M98:M133" si="17">ROUND(AH98*$T$76,0)</f>
        <v>1156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07">
        <f>X98</f>
        <v>414</v>
      </c>
      <c r="X98" s="214">
        <v>414</v>
      </c>
      <c r="Y98" s="214">
        <v>459</v>
      </c>
      <c r="Z98" s="214">
        <v>507</v>
      </c>
      <c r="AA98" s="214">
        <v>554</v>
      </c>
      <c r="AB98" s="214">
        <v>632</v>
      </c>
      <c r="AC98" s="214">
        <v>716</v>
      </c>
      <c r="AD98" s="214">
        <v>811</v>
      </c>
      <c r="AE98" s="214">
        <v>911</v>
      </c>
      <c r="AF98" s="214">
        <v>991</v>
      </c>
      <c r="AG98" s="214">
        <v>1068</v>
      </c>
      <c r="AH98" s="207">
        <f>$AH$74*V98*AP98</f>
        <v>1155.96</v>
      </c>
      <c r="AI98" s="207"/>
      <c r="AJ98" s="207"/>
      <c r="AK98" s="207"/>
      <c r="AL98" s="207"/>
      <c r="AM98" s="207"/>
      <c r="AN98" s="207"/>
      <c r="AO98" s="207"/>
      <c r="AP98" s="189">
        <v>1.71</v>
      </c>
    </row>
    <row r="99" spans="1:42" x14ac:dyDescent="0.15">
      <c r="A99" s="208">
        <v>650</v>
      </c>
      <c r="B99" s="209">
        <f t="shared" si="0"/>
        <v>734</v>
      </c>
      <c r="C99" s="209">
        <f t="shared" si="1"/>
        <v>734</v>
      </c>
      <c r="D99" s="209">
        <f t="shared" si="2"/>
        <v>823</v>
      </c>
      <c r="E99" s="209">
        <f t="shared" si="3"/>
        <v>910</v>
      </c>
      <c r="F99" s="209">
        <f t="shared" si="4"/>
        <v>1001</v>
      </c>
      <c r="G99" s="209">
        <f t="shared" si="5"/>
        <v>1127</v>
      </c>
      <c r="H99" s="209">
        <f t="shared" si="7"/>
        <v>1255</v>
      </c>
      <c r="I99" s="209">
        <f t="shared" si="9"/>
        <v>1407</v>
      </c>
      <c r="J99" s="209">
        <f t="shared" si="11"/>
        <v>1569</v>
      </c>
      <c r="K99" s="209">
        <f t="shared" si="13"/>
        <v>1721</v>
      </c>
      <c r="L99" s="209">
        <f t="shared" si="15"/>
        <v>1892</v>
      </c>
      <c r="M99" s="209">
        <f t="shared" si="17"/>
        <v>2048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 t="shared" ref="W99:AH99" si="18">W98+B169</f>
        <v>734</v>
      </c>
      <c r="X99" s="214">
        <f t="shared" si="18"/>
        <v>734</v>
      </c>
      <c r="Y99" s="214">
        <f t="shared" si="18"/>
        <v>823</v>
      </c>
      <c r="Z99" s="214">
        <f t="shared" si="18"/>
        <v>910</v>
      </c>
      <c r="AA99" s="214">
        <f t="shared" si="18"/>
        <v>1001</v>
      </c>
      <c r="AB99" s="214">
        <f t="shared" si="18"/>
        <v>1127</v>
      </c>
      <c r="AC99" s="214">
        <f t="shared" si="18"/>
        <v>1255</v>
      </c>
      <c r="AD99" s="214">
        <f t="shared" si="18"/>
        <v>1407</v>
      </c>
      <c r="AE99" s="214">
        <f t="shared" si="18"/>
        <v>1569</v>
      </c>
      <c r="AF99" s="214">
        <f t="shared" si="18"/>
        <v>1721</v>
      </c>
      <c r="AG99" s="214">
        <f t="shared" si="18"/>
        <v>1892</v>
      </c>
      <c r="AH99" s="207">
        <f t="shared" si="18"/>
        <v>2048.2800000000002</v>
      </c>
      <c r="AI99" s="207"/>
      <c r="AJ99" s="207"/>
      <c r="AK99" s="207"/>
      <c r="AL99" s="207"/>
      <c r="AM99" s="207"/>
      <c r="AN99" s="207"/>
      <c r="AO99" s="207"/>
      <c r="AP99" s="189">
        <v>3.03</v>
      </c>
    </row>
    <row r="100" spans="1:42" x14ac:dyDescent="0.15">
      <c r="A100" s="215" t="s">
        <v>12</v>
      </c>
      <c r="B100" s="212">
        <f t="shared" si="0"/>
        <v>439</v>
      </c>
      <c r="C100" s="212">
        <f t="shared" si="1"/>
        <v>439</v>
      </c>
      <c r="D100" s="212">
        <f t="shared" si="2"/>
        <v>486</v>
      </c>
      <c r="E100" s="212">
        <f t="shared" si="3"/>
        <v>539</v>
      </c>
      <c r="F100" s="212">
        <f t="shared" si="4"/>
        <v>587</v>
      </c>
      <c r="G100" s="212">
        <f t="shared" si="5"/>
        <v>670</v>
      </c>
      <c r="H100" s="212">
        <f t="shared" si="7"/>
        <v>760</v>
      </c>
      <c r="I100" s="212">
        <f t="shared" si="9"/>
        <v>860</v>
      </c>
      <c r="J100" s="212">
        <f t="shared" si="11"/>
        <v>967</v>
      </c>
      <c r="K100" s="212">
        <f t="shared" si="13"/>
        <v>1035</v>
      </c>
      <c r="L100" s="212">
        <f t="shared" si="15"/>
        <v>1131</v>
      </c>
      <c r="M100" s="212">
        <f t="shared" si="17"/>
        <v>1223</v>
      </c>
      <c r="N100" s="212">
        <f t="shared" ref="N100:N133" si="19">ROUND(AI100*$T$76,0)</f>
        <v>1317</v>
      </c>
      <c r="O100" s="212"/>
      <c r="P100" s="212"/>
      <c r="Q100" s="212"/>
      <c r="R100" s="212"/>
      <c r="S100" s="212"/>
      <c r="T100" s="213"/>
      <c r="V100" s="203">
        <v>28</v>
      </c>
      <c r="W100" s="207">
        <f>X100</f>
        <v>439</v>
      </c>
      <c r="X100" s="214">
        <v>439</v>
      </c>
      <c r="Y100" s="214">
        <v>486</v>
      </c>
      <c r="Z100" s="214">
        <v>539</v>
      </c>
      <c r="AA100" s="214">
        <v>587</v>
      </c>
      <c r="AB100" s="214">
        <v>670</v>
      </c>
      <c r="AC100" s="214">
        <v>760</v>
      </c>
      <c r="AD100" s="214">
        <v>860</v>
      </c>
      <c r="AE100" s="214">
        <v>967</v>
      </c>
      <c r="AF100" s="214">
        <v>1035</v>
      </c>
      <c r="AG100" s="214">
        <v>1131</v>
      </c>
      <c r="AH100" s="207">
        <f>$AH$74*V100*AP100</f>
        <v>1223.04</v>
      </c>
      <c r="AI100" s="207">
        <f>$AI$74*V100*AP100</f>
        <v>1317.12</v>
      </c>
      <c r="AJ100" s="207"/>
      <c r="AK100" s="207"/>
      <c r="AL100" s="207"/>
      <c r="AM100" s="207"/>
      <c r="AN100" s="207"/>
      <c r="AO100" s="207"/>
      <c r="AP100" s="189">
        <v>1.68</v>
      </c>
    </row>
    <row r="101" spans="1:42" x14ac:dyDescent="0.15">
      <c r="A101" s="208">
        <v>700</v>
      </c>
      <c r="B101" s="209">
        <f t="shared" si="0"/>
        <v>775</v>
      </c>
      <c r="C101" s="209">
        <f t="shared" si="1"/>
        <v>775</v>
      </c>
      <c r="D101" s="209">
        <f t="shared" si="2"/>
        <v>867</v>
      </c>
      <c r="E101" s="209">
        <f t="shared" si="3"/>
        <v>972</v>
      </c>
      <c r="F101" s="209">
        <f t="shared" si="4"/>
        <v>1067</v>
      </c>
      <c r="G101" s="209">
        <f t="shared" si="5"/>
        <v>1201</v>
      </c>
      <c r="H101" s="209">
        <f t="shared" si="7"/>
        <v>1354</v>
      </c>
      <c r="I101" s="209">
        <f t="shared" si="9"/>
        <v>1517</v>
      </c>
      <c r="J101" s="209">
        <f t="shared" si="11"/>
        <v>1691</v>
      </c>
      <c r="K101" s="209">
        <f t="shared" si="13"/>
        <v>1800</v>
      </c>
      <c r="L101" s="209">
        <f t="shared" si="15"/>
        <v>2013</v>
      </c>
      <c r="M101" s="209">
        <f t="shared" si="17"/>
        <v>2177</v>
      </c>
      <c r="N101" s="209">
        <f t="shared" si="19"/>
        <v>2344</v>
      </c>
      <c r="O101" s="209"/>
      <c r="P101" s="209"/>
      <c r="Q101" s="209"/>
      <c r="R101" s="209"/>
      <c r="S101" s="209"/>
      <c r="T101" s="210"/>
      <c r="V101" s="203">
        <v>700</v>
      </c>
      <c r="W101" s="207">
        <f t="shared" ref="W101:AI101" si="20">W100+B171</f>
        <v>775</v>
      </c>
      <c r="X101" s="214">
        <f t="shared" si="20"/>
        <v>775</v>
      </c>
      <c r="Y101" s="214">
        <f t="shared" si="20"/>
        <v>867</v>
      </c>
      <c r="Z101" s="214">
        <f t="shared" si="20"/>
        <v>972</v>
      </c>
      <c r="AA101" s="214">
        <f t="shared" si="20"/>
        <v>1067</v>
      </c>
      <c r="AB101" s="214">
        <f t="shared" si="20"/>
        <v>1201</v>
      </c>
      <c r="AC101" s="214">
        <f t="shared" si="20"/>
        <v>1354</v>
      </c>
      <c r="AD101" s="214">
        <f t="shared" si="20"/>
        <v>1517</v>
      </c>
      <c r="AE101" s="214">
        <f t="shared" si="20"/>
        <v>1691</v>
      </c>
      <c r="AF101" s="214">
        <f t="shared" si="20"/>
        <v>1800</v>
      </c>
      <c r="AG101" s="214">
        <f t="shared" si="20"/>
        <v>2013</v>
      </c>
      <c r="AH101" s="207">
        <f t="shared" si="20"/>
        <v>2176.7200000000003</v>
      </c>
      <c r="AI101" s="207">
        <f t="shared" si="20"/>
        <v>2344.16</v>
      </c>
      <c r="AJ101" s="207"/>
      <c r="AK101" s="207"/>
      <c r="AL101" s="207"/>
      <c r="AM101" s="207"/>
      <c r="AN101" s="207"/>
      <c r="AO101" s="207"/>
      <c r="AP101" s="189">
        <v>2.99</v>
      </c>
    </row>
    <row r="102" spans="1:42" x14ac:dyDescent="0.15">
      <c r="A102" s="215" t="s">
        <v>13</v>
      </c>
      <c r="B102" s="212">
        <f t="shared" si="0"/>
        <v>466</v>
      </c>
      <c r="C102" s="212">
        <f t="shared" si="1"/>
        <v>466</v>
      </c>
      <c r="D102" s="212">
        <f t="shared" si="2"/>
        <v>514</v>
      </c>
      <c r="E102" s="212">
        <f t="shared" si="3"/>
        <v>571</v>
      </c>
      <c r="F102" s="212">
        <f t="shared" si="4"/>
        <v>622</v>
      </c>
      <c r="G102" s="212">
        <f t="shared" si="5"/>
        <v>709</v>
      </c>
      <c r="H102" s="212">
        <f t="shared" si="7"/>
        <v>805</v>
      </c>
      <c r="I102" s="212">
        <f t="shared" si="9"/>
        <v>912</v>
      </c>
      <c r="J102" s="212">
        <f t="shared" si="11"/>
        <v>1023</v>
      </c>
      <c r="K102" s="212">
        <f t="shared" si="13"/>
        <v>1091</v>
      </c>
      <c r="L102" s="212">
        <f t="shared" si="15"/>
        <v>1195</v>
      </c>
      <c r="M102" s="212">
        <f t="shared" si="17"/>
        <v>1295</v>
      </c>
      <c r="N102" s="212">
        <f t="shared" si="19"/>
        <v>1394</v>
      </c>
      <c r="O102" s="212">
        <f t="shared" ref="O102:O133" si="21">ROUND(AJ102*$T$76,0)</f>
        <v>1494</v>
      </c>
      <c r="P102" s="212"/>
      <c r="Q102" s="212"/>
      <c r="R102" s="212"/>
      <c r="S102" s="212"/>
      <c r="T102" s="213"/>
      <c r="V102" s="203">
        <v>30</v>
      </c>
      <c r="W102" s="207">
        <f>X102</f>
        <v>466</v>
      </c>
      <c r="X102" s="214">
        <v>466</v>
      </c>
      <c r="Y102" s="214">
        <v>514</v>
      </c>
      <c r="Z102" s="214">
        <v>571</v>
      </c>
      <c r="AA102" s="214">
        <v>622</v>
      </c>
      <c r="AB102" s="214">
        <v>709</v>
      </c>
      <c r="AC102" s="214">
        <v>805</v>
      </c>
      <c r="AD102" s="214">
        <v>912</v>
      </c>
      <c r="AE102" s="214">
        <v>1023</v>
      </c>
      <c r="AF102" s="214">
        <v>1091</v>
      </c>
      <c r="AG102" s="214">
        <v>1195</v>
      </c>
      <c r="AH102" s="207">
        <f>$AH$74*V102*AP102</f>
        <v>1294.8</v>
      </c>
      <c r="AI102" s="207">
        <f>$AI$74*V102*AP102</f>
        <v>1394.3999999999999</v>
      </c>
      <c r="AJ102" s="207">
        <f>$AJ$74*V102*AP102</f>
        <v>1494</v>
      </c>
      <c r="AK102" s="207"/>
      <c r="AL102" s="207"/>
      <c r="AM102" s="207"/>
      <c r="AN102" s="207"/>
      <c r="AO102" s="207"/>
      <c r="AP102" s="189">
        <v>1.66</v>
      </c>
    </row>
    <row r="103" spans="1:42" x14ac:dyDescent="0.15">
      <c r="A103" s="208">
        <v>750</v>
      </c>
      <c r="B103" s="209">
        <f t="shared" si="0"/>
        <v>826</v>
      </c>
      <c r="C103" s="209">
        <f t="shared" si="1"/>
        <v>826</v>
      </c>
      <c r="D103" s="209">
        <f t="shared" si="2"/>
        <v>922</v>
      </c>
      <c r="E103" s="209">
        <f t="shared" si="3"/>
        <v>1034</v>
      </c>
      <c r="F103" s="209">
        <f t="shared" si="4"/>
        <v>1135</v>
      </c>
      <c r="G103" s="209">
        <f t="shared" si="5"/>
        <v>1277</v>
      </c>
      <c r="H103" s="209">
        <f t="shared" si="7"/>
        <v>1439</v>
      </c>
      <c r="I103" s="209">
        <f t="shared" si="9"/>
        <v>1615</v>
      </c>
      <c r="J103" s="209">
        <f t="shared" si="11"/>
        <v>1796</v>
      </c>
      <c r="K103" s="209">
        <f t="shared" si="13"/>
        <v>1906</v>
      </c>
      <c r="L103" s="209">
        <f t="shared" si="15"/>
        <v>2135</v>
      </c>
      <c r="M103" s="209">
        <f t="shared" si="17"/>
        <v>2317</v>
      </c>
      <c r="N103" s="209">
        <f t="shared" si="19"/>
        <v>2495</v>
      </c>
      <c r="O103" s="209">
        <f t="shared" si="21"/>
        <v>2673</v>
      </c>
      <c r="P103" s="209"/>
      <c r="Q103" s="209"/>
      <c r="R103" s="209"/>
      <c r="S103" s="209"/>
      <c r="T103" s="210"/>
      <c r="V103" s="203">
        <v>750</v>
      </c>
      <c r="W103" s="207">
        <f t="shared" ref="W103:AJ103" si="22">W102+B173</f>
        <v>826</v>
      </c>
      <c r="X103" s="214">
        <f t="shared" si="22"/>
        <v>826</v>
      </c>
      <c r="Y103" s="214">
        <f t="shared" si="22"/>
        <v>922</v>
      </c>
      <c r="Z103" s="214">
        <f t="shared" si="22"/>
        <v>1034</v>
      </c>
      <c r="AA103" s="214">
        <f t="shared" si="22"/>
        <v>1135</v>
      </c>
      <c r="AB103" s="214">
        <f t="shared" si="22"/>
        <v>1277</v>
      </c>
      <c r="AC103" s="214">
        <f t="shared" si="22"/>
        <v>1439</v>
      </c>
      <c r="AD103" s="214">
        <f t="shared" si="22"/>
        <v>1615</v>
      </c>
      <c r="AE103" s="214">
        <f t="shared" si="22"/>
        <v>1796</v>
      </c>
      <c r="AF103" s="214">
        <f t="shared" si="22"/>
        <v>1906</v>
      </c>
      <c r="AG103" s="214">
        <f t="shared" si="22"/>
        <v>2135</v>
      </c>
      <c r="AH103" s="207">
        <f t="shared" si="22"/>
        <v>2316.6</v>
      </c>
      <c r="AI103" s="207">
        <f t="shared" si="22"/>
        <v>2494.8000000000002</v>
      </c>
      <c r="AJ103" s="207">
        <f t="shared" si="22"/>
        <v>2673</v>
      </c>
      <c r="AK103" s="207"/>
      <c r="AL103" s="207"/>
      <c r="AM103" s="207"/>
      <c r="AN103" s="207"/>
      <c r="AO103" s="207"/>
      <c r="AP103" s="189">
        <v>2.97</v>
      </c>
    </row>
    <row r="104" spans="1:42" x14ac:dyDescent="0.15">
      <c r="A104" s="215" t="s">
        <v>14</v>
      </c>
      <c r="B104" s="212">
        <f t="shared" si="0"/>
        <v>492</v>
      </c>
      <c r="C104" s="212">
        <f t="shared" si="1"/>
        <v>492</v>
      </c>
      <c r="D104" s="212">
        <f t="shared" si="2"/>
        <v>544</v>
      </c>
      <c r="E104" s="212">
        <f t="shared" si="3"/>
        <v>602</v>
      </c>
      <c r="F104" s="212">
        <f t="shared" si="4"/>
        <v>654</v>
      </c>
      <c r="G104" s="212">
        <f t="shared" si="5"/>
        <v>748</v>
      </c>
      <c r="H104" s="212">
        <f t="shared" si="7"/>
        <v>849</v>
      </c>
      <c r="I104" s="212">
        <f t="shared" si="9"/>
        <v>962</v>
      </c>
      <c r="J104" s="212">
        <f t="shared" si="11"/>
        <v>1079</v>
      </c>
      <c r="K104" s="212">
        <f t="shared" si="13"/>
        <v>1153</v>
      </c>
      <c r="L104" s="212">
        <f t="shared" si="15"/>
        <v>1258</v>
      </c>
      <c r="M104" s="212">
        <f t="shared" si="17"/>
        <v>1364</v>
      </c>
      <c r="N104" s="212">
        <f t="shared" si="19"/>
        <v>1469</v>
      </c>
      <c r="O104" s="212">
        <f t="shared" si="21"/>
        <v>1574</v>
      </c>
      <c r="P104" s="212">
        <f t="shared" ref="P104:P133" si="23">ROUND(AK104*$T$76,0)</f>
        <v>1679</v>
      </c>
      <c r="Q104" s="212"/>
      <c r="R104" s="212"/>
      <c r="S104" s="212"/>
      <c r="T104" s="213"/>
      <c r="V104" s="203">
        <v>32</v>
      </c>
      <c r="W104" s="207">
        <f>X104</f>
        <v>492</v>
      </c>
      <c r="X104" s="214">
        <v>492</v>
      </c>
      <c r="Y104" s="214">
        <v>544</v>
      </c>
      <c r="Z104" s="214">
        <v>602</v>
      </c>
      <c r="AA104" s="214">
        <v>654</v>
      </c>
      <c r="AB104" s="214">
        <v>748</v>
      </c>
      <c r="AC104" s="214">
        <v>849</v>
      </c>
      <c r="AD104" s="214">
        <v>962</v>
      </c>
      <c r="AE104" s="214">
        <v>1079</v>
      </c>
      <c r="AF104" s="214">
        <v>1153</v>
      </c>
      <c r="AG104" s="214">
        <v>1258</v>
      </c>
      <c r="AH104" s="207">
        <f>$AH$74*V104*AP104</f>
        <v>1364.48</v>
      </c>
      <c r="AI104" s="207">
        <f>$AI$74*V104*AP104</f>
        <v>1469.4399999999998</v>
      </c>
      <c r="AJ104" s="207">
        <f>$AJ$74*V104*AP104</f>
        <v>1574.3999999999999</v>
      </c>
      <c r="AK104" s="207">
        <f>$AK$74*V104*AP104</f>
        <v>1679.36</v>
      </c>
      <c r="AL104" s="207"/>
      <c r="AM104" s="207"/>
      <c r="AN104" s="207"/>
      <c r="AO104" s="207"/>
      <c r="AP104" s="189">
        <v>1.64</v>
      </c>
    </row>
    <row r="105" spans="1:42" x14ac:dyDescent="0.15">
      <c r="A105" s="208">
        <v>800</v>
      </c>
      <c r="B105" s="209">
        <f t="shared" si="0"/>
        <v>868</v>
      </c>
      <c r="C105" s="209">
        <f t="shared" si="1"/>
        <v>868</v>
      </c>
      <c r="D105" s="209">
        <f t="shared" si="2"/>
        <v>970</v>
      </c>
      <c r="E105" s="209">
        <f t="shared" si="3"/>
        <v>1086</v>
      </c>
      <c r="F105" s="209">
        <f t="shared" si="4"/>
        <v>1187</v>
      </c>
      <c r="G105" s="209">
        <f t="shared" si="5"/>
        <v>1354</v>
      </c>
      <c r="H105" s="209">
        <f t="shared" si="7"/>
        <v>1510</v>
      </c>
      <c r="I105" s="209">
        <f t="shared" si="9"/>
        <v>1693</v>
      </c>
      <c r="J105" s="209">
        <f t="shared" si="11"/>
        <v>1884</v>
      </c>
      <c r="K105" s="209">
        <f t="shared" si="13"/>
        <v>2021</v>
      </c>
      <c r="L105" s="209">
        <f t="shared" si="15"/>
        <v>2233</v>
      </c>
      <c r="M105" s="209">
        <f t="shared" si="17"/>
        <v>2421</v>
      </c>
      <c r="N105" s="209">
        <f t="shared" si="19"/>
        <v>2607</v>
      </c>
      <c r="O105" s="209">
        <f t="shared" si="21"/>
        <v>2794</v>
      </c>
      <c r="P105" s="209">
        <f t="shared" si="23"/>
        <v>2980</v>
      </c>
      <c r="Q105" s="209"/>
      <c r="R105" s="209"/>
      <c r="S105" s="209"/>
      <c r="T105" s="210"/>
      <c r="V105" s="203">
        <v>800</v>
      </c>
      <c r="W105" s="207">
        <f t="shared" ref="W105:AK105" si="24">W104+B175</f>
        <v>868</v>
      </c>
      <c r="X105" s="214">
        <f t="shared" si="24"/>
        <v>868</v>
      </c>
      <c r="Y105" s="214">
        <f t="shared" si="24"/>
        <v>970</v>
      </c>
      <c r="Z105" s="214">
        <f t="shared" si="24"/>
        <v>1086</v>
      </c>
      <c r="AA105" s="214">
        <f t="shared" si="24"/>
        <v>1187</v>
      </c>
      <c r="AB105" s="214">
        <f t="shared" si="24"/>
        <v>1354</v>
      </c>
      <c r="AC105" s="214">
        <f t="shared" si="24"/>
        <v>1510</v>
      </c>
      <c r="AD105" s="214">
        <f t="shared" si="24"/>
        <v>1693</v>
      </c>
      <c r="AE105" s="214">
        <f t="shared" si="24"/>
        <v>1884</v>
      </c>
      <c r="AF105" s="214">
        <f t="shared" si="24"/>
        <v>2021</v>
      </c>
      <c r="AG105" s="214">
        <f t="shared" si="24"/>
        <v>2233</v>
      </c>
      <c r="AH105" s="207">
        <f t="shared" si="24"/>
        <v>2421.12</v>
      </c>
      <c r="AI105" s="207">
        <f t="shared" si="24"/>
        <v>2607.3599999999997</v>
      </c>
      <c r="AJ105" s="207">
        <f t="shared" si="24"/>
        <v>2793.6</v>
      </c>
      <c r="AK105" s="207">
        <f t="shared" si="24"/>
        <v>2979.84</v>
      </c>
      <c r="AL105" s="207"/>
      <c r="AM105" s="207"/>
      <c r="AN105" s="207"/>
      <c r="AO105" s="207"/>
      <c r="AP105" s="189">
        <v>2.91</v>
      </c>
    </row>
    <row r="106" spans="1:42" x14ac:dyDescent="0.15">
      <c r="A106" s="215" t="s">
        <v>15</v>
      </c>
      <c r="B106" s="212">
        <f t="shared" si="0"/>
        <v>519</v>
      </c>
      <c r="C106" s="212">
        <f t="shared" si="1"/>
        <v>519</v>
      </c>
      <c r="D106" s="212">
        <f t="shared" si="2"/>
        <v>566</v>
      </c>
      <c r="E106" s="212">
        <f t="shared" si="3"/>
        <v>634</v>
      </c>
      <c r="F106" s="212">
        <f t="shared" si="4"/>
        <v>690</v>
      </c>
      <c r="G106" s="212">
        <f t="shared" si="5"/>
        <v>789</v>
      </c>
      <c r="H106" s="212">
        <f t="shared" si="7"/>
        <v>896</v>
      </c>
      <c r="I106" s="212">
        <f t="shared" si="9"/>
        <v>1012</v>
      </c>
      <c r="J106" s="212">
        <f t="shared" si="11"/>
        <v>1136</v>
      </c>
      <c r="K106" s="212">
        <f t="shared" si="13"/>
        <v>1211</v>
      </c>
      <c r="L106" s="212">
        <f t="shared" si="15"/>
        <v>1320</v>
      </c>
      <c r="M106" s="212">
        <f t="shared" si="17"/>
        <v>1432</v>
      </c>
      <c r="N106" s="212">
        <f t="shared" si="19"/>
        <v>1542</v>
      </c>
      <c r="O106" s="212">
        <f t="shared" si="21"/>
        <v>1652</v>
      </c>
      <c r="P106" s="212">
        <f t="shared" si="23"/>
        <v>1763</v>
      </c>
      <c r="Q106" s="212">
        <f>ROUND(AL106*$T$76,0)</f>
        <v>1873</v>
      </c>
      <c r="R106" s="212"/>
      <c r="S106" s="212"/>
      <c r="T106" s="213"/>
      <c r="V106" s="203">
        <v>34</v>
      </c>
      <c r="W106" s="207">
        <f>X106</f>
        <v>519</v>
      </c>
      <c r="X106" s="214">
        <v>519</v>
      </c>
      <c r="Y106" s="214">
        <v>566</v>
      </c>
      <c r="Z106" s="214">
        <v>634</v>
      </c>
      <c r="AA106" s="214">
        <v>690</v>
      </c>
      <c r="AB106" s="214">
        <v>789</v>
      </c>
      <c r="AC106" s="214">
        <v>896</v>
      </c>
      <c r="AD106" s="214">
        <v>1012</v>
      </c>
      <c r="AE106" s="214">
        <v>1136</v>
      </c>
      <c r="AF106" s="214">
        <v>1211</v>
      </c>
      <c r="AG106" s="214">
        <v>1320</v>
      </c>
      <c r="AH106" s="207">
        <f>$AH$74*V106*AP106</f>
        <v>1432.0800000000002</v>
      </c>
      <c r="AI106" s="207">
        <f>$AI$74*V106*AP106</f>
        <v>1542.24</v>
      </c>
      <c r="AJ106" s="207">
        <f>$AJ$74*V106*AP106</f>
        <v>1652.4</v>
      </c>
      <c r="AK106" s="207">
        <f>$AK$74*V106*AP106</f>
        <v>1762.5600000000002</v>
      </c>
      <c r="AL106" s="207">
        <f>$AL$74*V106*AP106</f>
        <v>1872.72</v>
      </c>
      <c r="AM106" s="207"/>
      <c r="AN106" s="207"/>
      <c r="AO106" s="207"/>
      <c r="AP106" s="189">
        <v>1.62</v>
      </c>
    </row>
    <row r="107" spans="1:42" x14ac:dyDescent="0.15">
      <c r="A107" s="208">
        <v>850</v>
      </c>
      <c r="B107" s="209">
        <f t="shared" si="0"/>
        <v>908</v>
      </c>
      <c r="C107" s="209">
        <f t="shared" si="1"/>
        <v>908</v>
      </c>
      <c r="D107" s="209">
        <f t="shared" si="2"/>
        <v>1015</v>
      </c>
      <c r="E107" s="209">
        <f t="shared" si="3"/>
        <v>1145</v>
      </c>
      <c r="F107" s="209">
        <f t="shared" si="4"/>
        <v>1256</v>
      </c>
      <c r="G107" s="209">
        <f t="shared" si="5"/>
        <v>1430</v>
      </c>
      <c r="H107" s="209">
        <f t="shared" si="7"/>
        <v>1597</v>
      </c>
      <c r="I107" s="209">
        <f t="shared" si="9"/>
        <v>1805</v>
      </c>
      <c r="J107" s="209">
        <f t="shared" si="11"/>
        <v>2007</v>
      </c>
      <c r="K107" s="209">
        <f t="shared" si="13"/>
        <v>2128</v>
      </c>
      <c r="L107" s="209">
        <f t="shared" si="15"/>
        <v>2327</v>
      </c>
      <c r="M107" s="209">
        <f t="shared" si="17"/>
        <v>2519</v>
      </c>
      <c r="N107" s="209">
        <f t="shared" si="19"/>
        <v>2713</v>
      </c>
      <c r="O107" s="209">
        <f t="shared" si="21"/>
        <v>2907</v>
      </c>
      <c r="P107" s="209">
        <f t="shared" si="23"/>
        <v>3101</v>
      </c>
      <c r="Q107" s="209">
        <f t="shared" ref="Q107:T133" si="25">ROUND(AL107*$T$76,0)</f>
        <v>3295</v>
      </c>
      <c r="R107" s="209"/>
      <c r="S107" s="209"/>
      <c r="T107" s="210"/>
      <c r="V107" s="203">
        <v>850</v>
      </c>
      <c r="W107" s="207">
        <f t="shared" ref="W107:AL107" si="26">W106+B177</f>
        <v>908</v>
      </c>
      <c r="X107" s="214">
        <f t="shared" si="26"/>
        <v>908</v>
      </c>
      <c r="Y107" s="214">
        <f t="shared" si="26"/>
        <v>1015</v>
      </c>
      <c r="Z107" s="214">
        <f t="shared" si="26"/>
        <v>1145</v>
      </c>
      <c r="AA107" s="214">
        <f t="shared" si="26"/>
        <v>1256</v>
      </c>
      <c r="AB107" s="214">
        <f t="shared" si="26"/>
        <v>1430</v>
      </c>
      <c r="AC107" s="214">
        <f t="shared" si="26"/>
        <v>1597</v>
      </c>
      <c r="AD107" s="214">
        <f t="shared" si="26"/>
        <v>1805</v>
      </c>
      <c r="AE107" s="214">
        <f t="shared" si="26"/>
        <v>2007</v>
      </c>
      <c r="AF107" s="214">
        <f t="shared" si="26"/>
        <v>2128</v>
      </c>
      <c r="AG107" s="214">
        <f t="shared" si="26"/>
        <v>2327</v>
      </c>
      <c r="AH107" s="207">
        <f t="shared" si="26"/>
        <v>2519.4</v>
      </c>
      <c r="AI107" s="207">
        <f t="shared" si="26"/>
        <v>2713.2</v>
      </c>
      <c r="AJ107" s="207">
        <f t="shared" si="26"/>
        <v>2907</v>
      </c>
      <c r="AK107" s="207">
        <f t="shared" si="26"/>
        <v>3100.8</v>
      </c>
      <c r="AL107" s="207">
        <f t="shared" si="26"/>
        <v>3294.6</v>
      </c>
      <c r="AM107" s="207"/>
      <c r="AN107" s="207"/>
      <c r="AO107" s="207"/>
      <c r="AP107" s="189">
        <v>2.85</v>
      </c>
    </row>
    <row r="108" spans="1:42" x14ac:dyDescent="0.15">
      <c r="A108" s="215" t="s">
        <v>16</v>
      </c>
      <c r="B108" s="212">
        <f t="shared" ref="B108:B133" si="27">ROUND(W108*$T$76,0)</f>
        <v>544</v>
      </c>
      <c r="C108" s="212">
        <f t="shared" si="1"/>
        <v>544</v>
      </c>
      <c r="D108" s="212">
        <f t="shared" si="2"/>
        <v>595</v>
      </c>
      <c r="E108" s="212">
        <f t="shared" si="3"/>
        <v>665</v>
      </c>
      <c r="F108" s="212">
        <f t="shared" si="4"/>
        <v>734</v>
      </c>
      <c r="G108" s="212">
        <f t="shared" si="5"/>
        <v>828</v>
      </c>
      <c r="H108" s="212">
        <f t="shared" si="7"/>
        <v>939</v>
      </c>
      <c r="I108" s="212">
        <f t="shared" si="9"/>
        <v>1062</v>
      </c>
      <c r="J108" s="212">
        <f t="shared" si="11"/>
        <v>1190</v>
      </c>
      <c r="K108" s="212">
        <f t="shared" si="13"/>
        <v>1268</v>
      </c>
      <c r="L108" s="212">
        <f t="shared" si="15"/>
        <v>1399</v>
      </c>
      <c r="M108" s="212">
        <f t="shared" si="17"/>
        <v>1516</v>
      </c>
      <c r="N108" s="212">
        <f t="shared" si="19"/>
        <v>1633</v>
      </c>
      <c r="O108" s="212">
        <f t="shared" si="21"/>
        <v>1750</v>
      </c>
      <c r="P108" s="212">
        <f t="shared" si="23"/>
        <v>1866</v>
      </c>
      <c r="Q108" s="212">
        <f t="shared" si="25"/>
        <v>1983</v>
      </c>
      <c r="R108" s="212">
        <f>ROUND(AM108*$T$76,0)</f>
        <v>2100</v>
      </c>
      <c r="S108" s="212"/>
      <c r="T108" s="213"/>
      <c r="V108" s="203">
        <v>36</v>
      </c>
      <c r="W108" s="207">
        <f>X108</f>
        <v>544</v>
      </c>
      <c r="X108" s="214">
        <v>544</v>
      </c>
      <c r="Y108" s="214">
        <v>595</v>
      </c>
      <c r="Z108" s="214">
        <v>665</v>
      </c>
      <c r="AA108" s="214">
        <v>734</v>
      </c>
      <c r="AB108" s="214">
        <v>828</v>
      </c>
      <c r="AC108" s="214">
        <v>939</v>
      </c>
      <c r="AD108" s="214">
        <v>1062</v>
      </c>
      <c r="AE108" s="214">
        <v>1190</v>
      </c>
      <c r="AF108" s="214">
        <v>1268</v>
      </c>
      <c r="AG108" s="214">
        <v>1399</v>
      </c>
      <c r="AH108" s="207">
        <f>$AH$74*V108*AP108</f>
        <v>1516.3200000000002</v>
      </c>
      <c r="AI108" s="207">
        <f>$AI$74*V108*AP108</f>
        <v>1632.96</v>
      </c>
      <c r="AJ108" s="207">
        <f>$AJ$74*V108*AP108</f>
        <v>1749.6000000000001</v>
      </c>
      <c r="AK108" s="207">
        <f>$AK$74*V108*AP108</f>
        <v>1866.2400000000002</v>
      </c>
      <c r="AL108" s="207">
        <f>$AL$74*V108*AP108</f>
        <v>1982.88</v>
      </c>
      <c r="AM108" s="207">
        <f>$AM$74*V108*AP108</f>
        <v>2099.52</v>
      </c>
      <c r="AN108" s="207"/>
      <c r="AO108" s="207"/>
      <c r="AP108" s="189">
        <v>1.62</v>
      </c>
    </row>
    <row r="109" spans="1:42" ht="13" thickBot="1" x14ac:dyDescent="0.2">
      <c r="A109" s="204">
        <v>900</v>
      </c>
      <c r="B109" s="216">
        <f t="shared" si="27"/>
        <v>955</v>
      </c>
      <c r="C109" s="216">
        <f t="shared" si="1"/>
        <v>955</v>
      </c>
      <c r="D109" s="216">
        <f t="shared" si="2"/>
        <v>1070</v>
      </c>
      <c r="E109" s="216">
        <f t="shared" si="3"/>
        <v>1205</v>
      </c>
      <c r="F109" s="216">
        <f t="shared" si="4"/>
        <v>1333</v>
      </c>
      <c r="G109" s="216">
        <f t="shared" si="5"/>
        <v>1506</v>
      </c>
      <c r="H109" s="216">
        <f t="shared" si="7"/>
        <v>1696</v>
      </c>
      <c r="I109" s="216">
        <f t="shared" si="9"/>
        <v>1898</v>
      </c>
      <c r="J109" s="216">
        <f t="shared" si="11"/>
        <v>2070</v>
      </c>
      <c r="K109" s="216">
        <f t="shared" si="13"/>
        <v>2235</v>
      </c>
      <c r="L109" s="216">
        <f t="shared" si="15"/>
        <v>2460</v>
      </c>
      <c r="M109" s="216">
        <f t="shared" si="17"/>
        <v>2668</v>
      </c>
      <c r="N109" s="216">
        <f t="shared" si="19"/>
        <v>2873</v>
      </c>
      <c r="O109" s="216">
        <f t="shared" si="21"/>
        <v>3078</v>
      </c>
      <c r="P109" s="216">
        <f t="shared" si="23"/>
        <v>3283</v>
      </c>
      <c r="Q109" s="216">
        <f t="shared" si="25"/>
        <v>3488</v>
      </c>
      <c r="R109" s="216">
        <f t="shared" si="25"/>
        <v>3694</v>
      </c>
      <c r="S109" s="216"/>
      <c r="T109" s="217"/>
      <c r="V109" s="203">
        <v>900</v>
      </c>
      <c r="W109" s="207">
        <f t="shared" ref="W109:AM109" si="28">W108+B179</f>
        <v>955</v>
      </c>
      <c r="X109" s="214">
        <f t="shared" si="28"/>
        <v>955</v>
      </c>
      <c r="Y109" s="214">
        <f t="shared" si="28"/>
        <v>1070</v>
      </c>
      <c r="Z109" s="214">
        <f t="shared" si="28"/>
        <v>1205</v>
      </c>
      <c r="AA109" s="214">
        <f t="shared" si="28"/>
        <v>1333</v>
      </c>
      <c r="AB109" s="214">
        <f t="shared" si="28"/>
        <v>1506</v>
      </c>
      <c r="AC109" s="214">
        <f t="shared" si="28"/>
        <v>1696</v>
      </c>
      <c r="AD109" s="214">
        <f t="shared" si="28"/>
        <v>1898</v>
      </c>
      <c r="AE109" s="214">
        <f t="shared" si="28"/>
        <v>2070</v>
      </c>
      <c r="AF109" s="214">
        <f t="shared" si="28"/>
        <v>2235</v>
      </c>
      <c r="AG109" s="214">
        <f t="shared" si="28"/>
        <v>2460</v>
      </c>
      <c r="AH109" s="207">
        <f t="shared" si="28"/>
        <v>2667.6000000000004</v>
      </c>
      <c r="AI109" s="207">
        <f t="shared" si="28"/>
        <v>2872.8</v>
      </c>
      <c r="AJ109" s="207">
        <f t="shared" si="28"/>
        <v>3078</v>
      </c>
      <c r="AK109" s="207">
        <f t="shared" si="28"/>
        <v>3283.2000000000003</v>
      </c>
      <c r="AL109" s="207">
        <f t="shared" si="28"/>
        <v>3488.4</v>
      </c>
      <c r="AM109" s="207">
        <f t="shared" si="28"/>
        <v>3693.6</v>
      </c>
      <c r="AN109" s="207"/>
      <c r="AO109" s="207"/>
      <c r="AP109" s="189">
        <v>2.85</v>
      </c>
    </row>
    <row r="110" spans="1:42" x14ac:dyDescent="0.15">
      <c r="A110" s="202" t="s">
        <v>17</v>
      </c>
      <c r="B110" s="205">
        <f t="shared" si="27"/>
        <v>569</v>
      </c>
      <c r="C110" s="205">
        <f t="shared" ref="C110:C133" si="29">ROUND(X110*$T$76,0)</f>
        <v>569</v>
      </c>
      <c r="D110" s="205">
        <f t="shared" si="2"/>
        <v>622</v>
      </c>
      <c r="E110" s="205">
        <f t="shared" si="3"/>
        <v>695</v>
      </c>
      <c r="F110" s="205">
        <f t="shared" si="4"/>
        <v>768</v>
      </c>
      <c r="G110" s="205">
        <f t="shared" si="5"/>
        <v>866</v>
      </c>
      <c r="H110" s="205">
        <f t="shared" si="7"/>
        <v>984</v>
      </c>
      <c r="I110" s="205">
        <f t="shared" si="9"/>
        <v>1109</v>
      </c>
      <c r="J110" s="205">
        <f t="shared" si="11"/>
        <v>1241</v>
      </c>
      <c r="K110" s="205">
        <f t="shared" si="13"/>
        <v>1325</v>
      </c>
      <c r="L110" s="205">
        <f t="shared" si="15"/>
        <v>1466</v>
      </c>
      <c r="M110" s="205">
        <f t="shared" si="17"/>
        <v>1591</v>
      </c>
      <c r="N110" s="205">
        <f t="shared" si="19"/>
        <v>1713</v>
      </c>
      <c r="O110" s="205">
        <f t="shared" si="21"/>
        <v>1835</v>
      </c>
      <c r="P110" s="205">
        <f t="shared" si="23"/>
        <v>1958</v>
      </c>
      <c r="Q110" s="205">
        <f t="shared" si="25"/>
        <v>2080</v>
      </c>
      <c r="R110" s="205">
        <f t="shared" si="25"/>
        <v>2202</v>
      </c>
      <c r="S110" s="205">
        <f>ROUND(AN110*$T$76,0)</f>
        <v>2325</v>
      </c>
      <c r="T110" s="206"/>
      <c r="V110" s="203">
        <v>38</v>
      </c>
      <c r="W110" s="207">
        <f>X110</f>
        <v>569</v>
      </c>
      <c r="X110" s="214">
        <v>569</v>
      </c>
      <c r="Y110" s="214">
        <v>622</v>
      </c>
      <c r="Z110" s="214">
        <v>695</v>
      </c>
      <c r="AA110" s="214">
        <v>768</v>
      </c>
      <c r="AB110" s="214">
        <v>866</v>
      </c>
      <c r="AC110" s="214">
        <v>984</v>
      </c>
      <c r="AD110" s="214">
        <v>1109</v>
      </c>
      <c r="AE110" s="214">
        <v>1241</v>
      </c>
      <c r="AF110" s="214">
        <v>1325</v>
      </c>
      <c r="AG110" s="214">
        <v>1466</v>
      </c>
      <c r="AH110" s="207">
        <f>$AH$74*V110*AP110</f>
        <v>1590.68</v>
      </c>
      <c r="AI110" s="207">
        <f>$AI$74*V110*AP110</f>
        <v>1713.0400000000002</v>
      </c>
      <c r="AJ110" s="207">
        <f>$AJ$74*V110*AP110</f>
        <v>1835.4</v>
      </c>
      <c r="AK110" s="207">
        <f>$AK$74*V110*AP110</f>
        <v>1957.7600000000002</v>
      </c>
      <c r="AL110" s="207">
        <f>$AL$74*V110*AP110</f>
        <v>2080.1200000000003</v>
      </c>
      <c r="AM110" s="207">
        <f>$AM$74*V110*AP110</f>
        <v>2202.48</v>
      </c>
      <c r="AN110" s="207">
        <f>$AN$74*V110*AP110</f>
        <v>2324.84</v>
      </c>
      <c r="AO110" s="207"/>
      <c r="AP110" s="189">
        <v>1.61</v>
      </c>
    </row>
    <row r="111" spans="1:42" x14ac:dyDescent="0.15">
      <c r="A111" s="208">
        <v>950</v>
      </c>
      <c r="B111" s="209">
        <f t="shared" si="27"/>
        <v>1001</v>
      </c>
      <c r="C111" s="209">
        <f t="shared" si="29"/>
        <v>1001</v>
      </c>
      <c r="D111" s="209">
        <f t="shared" si="2"/>
        <v>1122</v>
      </c>
      <c r="E111" s="209">
        <f t="shared" si="3"/>
        <v>1262</v>
      </c>
      <c r="F111" s="209">
        <f t="shared" si="4"/>
        <v>1399</v>
      </c>
      <c r="G111" s="209">
        <f t="shared" si="5"/>
        <v>1579</v>
      </c>
      <c r="H111" s="209">
        <f t="shared" si="7"/>
        <v>1782</v>
      </c>
      <c r="I111" s="209">
        <f t="shared" si="9"/>
        <v>1988</v>
      </c>
      <c r="J111" s="209">
        <f t="shared" si="11"/>
        <v>2168</v>
      </c>
      <c r="K111" s="209">
        <f t="shared" si="13"/>
        <v>2341</v>
      </c>
      <c r="L111" s="209">
        <f t="shared" si="15"/>
        <v>2585</v>
      </c>
      <c r="M111" s="209">
        <f t="shared" si="17"/>
        <v>2806</v>
      </c>
      <c r="N111" s="209">
        <f t="shared" si="19"/>
        <v>3022</v>
      </c>
      <c r="O111" s="209">
        <f t="shared" si="21"/>
        <v>3238</v>
      </c>
      <c r="P111" s="209">
        <f t="shared" si="23"/>
        <v>3453</v>
      </c>
      <c r="Q111" s="209">
        <f t="shared" si="25"/>
        <v>3669</v>
      </c>
      <c r="R111" s="209">
        <f t="shared" si="25"/>
        <v>3885</v>
      </c>
      <c r="S111" s="209">
        <f t="shared" si="25"/>
        <v>4101</v>
      </c>
      <c r="T111" s="210"/>
      <c r="V111" s="203">
        <v>950</v>
      </c>
      <c r="W111" s="207">
        <f t="shared" ref="W111:AN111" si="30">W110+B181</f>
        <v>1001</v>
      </c>
      <c r="X111" s="214">
        <f t="shared" si="30"/>
        <v>1001</v>
      </c>
      <c r="Y111" s="214">
        <f t="shared" si="30"/>
        <v>1122</v>
      </c>
      <c r="Z111" s="214">
        <f t="shared" si="30"/>
        <v>1262</v>
      </c>
      <c r="AA111" s="214">
        <f t="shared" si="30"/>
        <v>1399</v>
      </c>
      <c r="AB111" s="214">
        <f t="shared" si="30"/>
        <v>1579</v>
      </c>
      <c r="AC111" s="214">
        <f t="shared" si="30"/>
        <v>1782</v>
      </c>
      <c r="AD111" s="214">
        <f t="shared" si="30"/>
        <v>1988</v>
      </c>
      <c r="AE111" s="214">
        <f t="shared" si="30"/>
        <v>2168</v>
      </c>
      <c r="AF111" s="214">
        <f t="shared" si="30"/>
        <v>2341</v>
      </c>
      <c r="AG111" s="214">
        <f t="shared" si="30"/>
        <v>2585</v>
      </c>
      <c r="AH111" s="207">
        <f t="shared" si="30"/>
        <v>2805.92</v>
      </c>
      <c r="AI111" s="207">
        <f t="shared" si="30"/>
        <v>3021.76</v>
      </c>
      <c r="AJ111" s="207">
        <f t="shared" si="30"/>
        <v>3237.6000000000004</v>
      </c>
      <c r="AK111" s="207">
        <f t="shared" si="30"/>
        <v>3453.4400000000005</v>
      </c>
      <c r="AL111" s="207">
        <f t="shared" si="30"/>
        <v>3669.2800000000007</v>
      </c>
      <c r="AM111" s="207">
        <f t="shared" si="30"/>
        <v>3885.12</v>
      </c>
      <c r="AN111" s="207">
        <f t="shared" si="30"/>
        <v>4100.96</v>
      </c>
      <c r="AO111" s="207"/>
      <c r="AP111" s="189">
        <v>2.84</v>
      </c>
    </row>
    <row r="112" spans="1:42" x14ac:dyDescent="0.15">
      <c r="A112" s="215" t="s">
        <v>18</v>
      </c>
      <c r="B112" s="212">
        <f t="shared" si="27"/>
        <v>582</v>
      </c>
      <c r="C112" s="212">
        <f t="shared" si="29"/>
        <v>582</v>
      </c>
      <c r="D112" s="212">
        <f t="shared" ref="D112:D133" si="31">ROUND(Y112*$T$76,0)</f>
        <v>655</v>
      </c>
      <c r="E112" s="212">
        <f t="shared" si="3"/>
        <v>722</v>
      </c>
      <c r="F112" s="212">
        <f t="shared" si="4"/>
        <v>816</v>
      </c>
      <c r="G112" s="212">
        <f t="shared" si="5"/>
        <v>913</v>
      </c>
      <c r="H112" s="212">
        <f t="shared" si="7"/>
        <v>1033</v>
      </c>
      <c r="I112" s="212">
        <f t="shared" si="9"/>
        <v>1145</v>
      </c>
      <c r="J112" s="212">
        <f t="shared" si="11"/>
        <v>1273</v>
      </c>
      <c r="K112" s="212">
        <f t="shared" si="13"/>
        <v>1395</v>
      </c>
      <c r="L112" s="212">
        <f t="shared" si="15"/>
        <v>1543</v>
      </c>
      <c r="M112" s="212">
        <f t="shared" si="17"/>
        <v>1674</v>
      </c>
      <c r="N112" s="212">
        <f t="shared" si="19"/>
        <v>1803</v>
      </c>
      <c r="O112" s="212">
        <f t="shared" si="21"/>
        <v>1932</v>
      </c>
      <c r="P112" s="212">
        <f t="shared" si="23"/>
        <v>2061</v>
      </c>
      <c r="Q112" s="212">
        <f t="shared" si="25"/>
        <v>2190</v>
      </c>
      <c r="R112" s="212">
        <f t="shared" si="25"/>
        <v>2318</v>
      </c>
      <c r="S112" s="212">
        <f t="shared" si="25"/>
        <v>2447</v>
      </c>
      <c r="T112" s="213">
        <f>ROUND(AO112*$T$76,0)</f>
        <v>2576</v>
      </c>
      <c r="V112" s="203">
        <v>40</v>
      </c>
      <c r="W112" s="207">
        <f>X112</f>
        <v>582</v>
      </c>
      <c r="X112" s="214">
        <v>582</v>
      </c>
      <c r="Y112" s="214">
        <v>655</v>
      </c>
      <c r="Z112" s="214">
        <v>722</v>
      </c>
      <c r="AA112" s="214">
        <v>816</v>
      </c>
      <c r="AB112" s="214">
        <v>913</v>
      </c>
      <c r="AC112" s="214">
        <v>1033</v>
      </c>
      <c r="AD112" s="214">
        <v>1145</v>
      </c>
      <c r="AE112" s="214">
        <v>1273</v>
      </c>
      <c r="AF112" s="214">
        <v>1395</v>
      </c>
      <c r="AG112" s="214">
        <v>1543</v>
      </c>
      <c r="AH112" s="207">
        <f>$AH$74*V112*AP112</f>
        <v>1674.4</v>
      </c>
      <c r="AI112" s="207">
        <f>$AI$74*V112*AP112</f>
        <v>1803.2</v>
      </c>
      <c r="AJ112" s="207">
        <f>$AJ$74*V112*AP112</f>
        <v>1932.0000000000002</v>
      </c>
      <c r="AK112" s="207">
        <f>$AK$74*V112*AP112</f>
        <v>2060.8000000000002</v>
      </c>
      <c r="AL112" s="207">
        <f>$AL$74*V112*AP112</f>
        <v>2189.6</v>
      </c>
      <c r="AM112" s="207">
        <f>$AM$74*V112*AP112</f>
        <v>2318.4</v>
      </c>
      <c r="AN112" s="207">
        <f>$AN$74*V112*AP112</f>
        <v>2447.2000000000003</v>
      </c>
      <c r="AO112" s="207">
        <f>$AO$74*V112*AP112</f>
        <v>2576</v>
      </c>
      <c r="AP112" s="189">
        <v>1.61</v>
      </c>
    </row>
    <row r="113" spans="1:42" x14ac:dyDescent="0.15">
      <c r="A113" s="208">
        <v>1000</v>
      </c>
      <c r="B113" s="209">
        <f t="shared" si="27"/>
        <v>1026</v>
      </c>
      <c r="C113" s="209">
        <f t="shared" si="29"/>
        <v>1026</v>
      </c>
      <c r="D113" s="209">
        <f t="shared" si="31"/>
        <v>1179</v>
      </c>
      <c r="E113" s="209">
        <f t="shared" si="3"/>
        <v>1318</v>
      </c>
      <c r="F113" s="209">
        <f t="shared" si="4"/>
        <v>1479</v>
      </c>
      <c r="G113" s="209">
        <f t="shared" si="5"/>
        <v>1664</v>
      </c>
      <c r="H113" s="209">
        <f t="shared" si="7"/>
        <v>1871</v>
      </c>
      <c r="I113" s="209">
        <f t="shared" si="9"/>
        <v>2071</v>
      </c>
      <c r="J113" s="209">
        <f t="shared" si="11"/>
        <v>2247</v>
      </c>
      <c r="K113" s="209">
        <f t="shared" si="13"/>
        <v>2464</v>
      </c>
      <c r="L113" s="209">
        <f t="shared" si="15"/>
        <v>2692</v>
      </c>
      <c r="M113" s="209">
        <f t="shared" si="17"/>
        <v>2922</v>
      </c>
      <c r="N113" s="209">
        <f t="shared" si="19"/>
        <v>3147</v>
      </c>
      <c r="O113" s="209">
        <f t="shared" si="21"/>
        <v>3372</v>
      </c>
      <c r="P113" s="209">
        <f t="shared" si="23"/>
        <v>3597</v>
      </c>
      <c r="Q113" s="209">
        <f t="shared" si="25"/>
        <v>3822</v>
      </c>
      <c r="R113" s="209">
        <f t="shared" si="25"/>
        <v>4046</v>
      </c>
      <c r="S113" s="209">
        <f t="shared" si="25"/>
        <v>4271</v>
      </c>
      <c r="T113" s="210">
        <f t="shared" si="25"/>
        <v>4496</v>
      </c>
      <c r="V113" s="203">
        <v>1000</v>
      </c>
      <c r="W113" s="207">
        <f t="shared" ref="W113:AO113" si="32">W112+B183</f>
        <v>1026</v>
      </c>
      <c r="X113" s="214">
        <f t="shared" si="32"/>
        <v>1026</v>
      </c>
      <c r="Y113" s="214">
        <f t="shared" si="32"/>
        <v>1179</v>
      </c>
      <c r="Z113" s="214">
        <f t="shared" si="32"/>
        <v>1318</v>
      </c>
      <c r="AA113" s="214">
        <f t="shared" si="32"/>
        <v>1479</v>
      </c>
      <c r="AB113" s="214">
        <f t="shared" si="32"/>
        <v>1664</v>
      </c>
      <c r="AC113" s="214">
        <f t="shared" si="32"/>
        <v>1871</v>
      </c>
      <c r="AD113" s="214">
        <f t="shared" si="32"/>
        <v>2071</v>
      </c>
      <c r="AE113" s="214">
        <f t="shared" si="32"/>
        <v>2247</v>
      </c>
      <c r="AF113" s="214">
        <f t="shared" si="32"/>
        <v>2464</v>
      </c>
      <c r="AG113" s="214">
        <f t="shared" si="32"/>
        <v>2692</v>
      </c>
      <c r="AH113" s="207">
        <f t="shared" si="32"/>
        <v>2922.4</v>
      </c>
      <c r="AI113" s="207">
        <f t="shared" si="32"/>
        <v>3147.2</v>
      </c>
      <c r="AJ113" s="207">
        <f t="shared" si="32"/>
        <v>3372</v>
      </c>
      <c r="AK113" s="207">
        <f t="shared" si="32"/>
        <v>3596.8</v>
      </c>
      <c r="AL113" s="207">
        <f t="shared" si="32"/>
        <v>3821.6</v>
      </c>
      <c r="AM113" s="207">
        <f t="shared" si="32"/>
        <v>4046.4</v>
      </c>
      <c r="AN113" s="207">
        <f t="shared" si="32"/>
        <v>4271.2000000000007</v>
      </c>
      <c r="AO113" s="207">
        <f t="shared" si="32"/>
        <v>4496</v>
      </c>
      <c r="AP113" s="189">
        <v>2.81</v>
      </c>
    </row>
    <row r="114" spans="1:42" x14ac:dyDescent="0.15">
      <c r="A114" s="215" t="s">
        <v>19</v>
      </c>
      <c r="B114" s="212">
        <f t="shared" si="27"/>
        <v>606</v>
      </c>
      <c r="C114" s="212">
        <f t="shared" si="29"/>
        <v>606</v>
      </c>
      <c r="D114" s="212">
        <f t="shared" si="31"/>
        <v>684</v>
      </c>
      <c r="E114" s="212">
        <f t="shared" ref="E114:E133" si="33">ROUND(Z114*$T$76,0)</f>
        <v>753</v>
      </c>
      <c r="F114" s="212">
        <f t="shared" si="4"/>
        <v>849</v>
      </c>
      <c r="G114" s="212">
        <f t="shared" si="5"/>
        <v>950</v>
      </c>
      <c r="H114" s="212">
        <f t="shared" si="7"/>
        <v>1077</v>
      </c>
      <c r="I114" s="212">
        <f t="shared" si="9"/>
        <v>1192</v>
      </c>
      <c r="J114" s="212">
        <f t="shared" si="11"/>
        <v>1326</v>
      </c>
      <c r="K114" s="212">
        <f t="shared" si="13"/>
        <v>1456</v>
      </c>
      <c r="L114" s="212">
        <f t="shared" si="15"/>
        <v>1619</v>
      </c>
      <c r="M114" s="212">
        <f t="shared" si="17"/>
        <v>1758</v>
      </c>
      <c r="N114" s="212">
        <f t="shared" si="19"/>
        <v>1893</v>
      </c>
      <c r="O114" s="212">
        <f t="shared" si="21"/>
        <v>2029</v>
      </c>
      <c r="P114" s="212">
        <f t="shared" si="23"/>
        <v>2164</v>
      </c>
      <c r="Q114" s="212">
        <f t="shared" si="25"/>
        <v>2299</v>
      </c>
      <c r="R114" s="212">
        <f t="shared" si="25"/>
        <v>2434</v>
      </c>
      <c r="S114" s="212">
        <f t="shared" si="25"/>
        <v>2570</v>
      </c>
      <c r="T114" s="213">
        <f t="shared" si="25"/>
        <v>2705</v>
      </c>
      <c r="V114" s="203">
        <v>42</v>
      </c>
      <c r="W114" s="207">
        <f>X114</f>
        <v>606</v>
      </c>
      <c r="X114" s="214">
        <v>606</v>
      </c>
      <c r="Y114" s="214">
        <v>684</v>
      </c>
      <c r="Z114" s="214">
        <v>753</v>
      </c>
      <c r="AA114" s="214">
        <v>849</v>
      </c>
      <c r="AB114" s="214">
        <v>950</v>
      </c>
      <c r="AC114" s="214">
        <v>1077</v>
      </c>
      <c r="AD114" s="214">
        <v>1192</v>
      </c>
      <c r="AE114" s="214">
        <v>1326</v>
      </c>
      <c r="AF114" s="214">
        <v>1456</v>
      </c>
      <c r="AG114" s="214">
        <v>1619</v>
      </c>
      <c r="AH114" s="207">
        <f>$AH$74*V114*AP114</f>
        <v>1758.1200000000001</v>
      </c>
      <c r="AI114" s="207">
        <f>$AI$74*V114*AP114</f>
        <v>1893.3600000000001</v>
      </c>
      <c r="AJ114" s="207">
        <f>$AJ$74*V114*AP114</f>
        <v>2028.6000000000001</v>
      </c>
      <c r="AK114" s="207">
        <f>$AK$74*V114*AP114</f>
        <v>2163.84</v>
      </c>
      <c r="AL114" s="207">
        <f>$AL$74*V114*AP114</f>
        <v>2299.08</v>
      </c>
      <c r="AM114" s="207">
        <f>$AM$74*V114*AP114</f>
        <v>2434.3200000000002</v>
      </c>
      <c r="AN114" s="207">
        <f>$AN$74*V114*AP114</f>
        <v>2569.56</v>
      </c>
      <c r="AO114" s="207">
        <f>$AO$74*V114*AP114</f>
        <v>2704.8</v>
      </c>
      <c r="AP114" s="189">
        <v>1.61</v>
      </c>
    </row>
    <row r="115" spans="1:42" x14ac:dyDescent="0.15">
      <c r="A115" s="208">
        <v>1050</v>
      </c>
      <c r="B115" s="209">
        <f t="shared" si="27"/>
        <v>1071</v>
      </c>
      <c r="C115" s="209">
        <f t="shared" si="29"/>
        <v>1071</v>
      </c>
      <c r="D115" s="209">
        <f t="shared" si="31"/>
        <v>1221</v>
      </c>
      <c r="E115" s="209">
        <f t="shared" si="33"/>
        <v>1378</v>
      </c>
      <c r="F115" s="209">
        <f t="shared" si="4"/>
        <v>1534</v>
      </c>
      <c r="G115" s="209">
        <f t="shared" si="5"/>
        <v>1736</v>
      </c>
      <c r="H115" s="209">
        <f t="shared" si="7"/>
        <v>1956</v>
      </c>
      <c r="I115" s="209">
        <f t="shared" si="9"/>
        <v>2162</v>
      </c>
      <c r="J115" s="209">
        <f t="shared" si="11"/>
        <v>2344</v>
      </c>
      <c r="K115" s="209">
        <f t="shared" si="13"/>
        <v>2578</v>
      </c>
      <c r="L115" s="209">
        <f t="shared" si="15"/>
        <v>2824</v>
      </c>
      <c r="M115" s="209">
        <f t="shared" si="17"/>
        <v>3069</v>
      </c>
      <c r="N115" s="209">
        <f t="shared" si="19"/>
        <v>3305</v>
      </c>
      <c r="O115" s="209">
        <f t="shared" si="21"/>
        <v>3541</v>
      </c>
      <c r="P115" s="209">
        <f t="shared" si="23"/>
        <v>3777</v>
      </c>
      <c r="Q115" s="209">
        <f t="shared" si="25"/>
        <v>4013</v>
      </c>
      <c r="R115" s="209">
        <f t="shared" si="25"/>
        <v>4249</v>
      </c>
      <c r="S115" s="209">
        <f t="shared" si="25"/>
        <v>4485</v>
      </c>
      <c r="T115" s="210">
        <f t="shared" si="25"/>
        <v>4721</v>
      </c>
      <c r="V115" s="203">
        <v>1050</v>
      </c>
      <c r="W115" s="207">
        <f t="shared" ref="W115:AO115" si="34">W114+B185</f>
        <v>1071</v>
      </c>
      <c r="X115" s="214">
        <f t="shared" si="34"/>
        <v>1071</v>
      </c>
      <c r="Y115" s="214">
        <f t="shared" si="34"/>
        <v>1221</v>
      </c>
      <c r="Z115" s="214">
        <f t="shared" si="34"/>
        <v>1378</v>
      </c>
      <c r="AA115" s="214">
        <f t="shared" si="34"/>
        <v>1534</v>
      </c>
      <c r="AB115" s="214">
        <f t="shared" si="34"/>
        <v>1736</v>
      </c>
      <c r="AC115" s="214">
        <f t="shared" si="34"/>
        <v>1956</v>
      </c>
      <c r="AD115" s="214">
        <f t="shared" si="34"/>
        <v>2162</v>
      </c>
      <c r="AE115" s="214">
        <f t="shared" si="34"/>
        <v>2344</v>
      </c>
      <c r="AF115" s="214">
        <f t="shared" si="34"/>
        <v>2578</v>
      </c>
      <c r="AG115" s="214">
        <f t="shared" si="34"/>
        <v>2824</v>
      </c>
      <c r="AH115" s="207">
        <f t="shared" si="34"/>
        <v>3068.52</v>
      </c>
      <c r="AI115" s="207">
        <f t="shared" si="34"/>
        <v>3304.5600000000004</v>
      </c>
      <c r="AJ115" s="207">
        <f t="shared" si="34"/>
        <v>3540.6000000000004</v>
      </c>
      <c r="AK115" s="207">
        <f t="shared" si="34"/>
        <v>3776.6400000000003</v>
      </c>
      <c r="AL115" s="207">
        <f t="shared" si="34"/>
        <v>4012.68</v>
      </c>
      <c r="AM115" s="207">
        <f t="shared" si="34"/>
        <v>4248.72</v>
      </c>
      <c r="AN115" s="207">
        <f t="shared" si="34"/>
        <v>4484.76</v>
      </c>
      <c r="AO115" s="207">
        <f t="shared" si="34"/>
        <v>4720.8</v>
      </c>
      <c r="AP115" s="189">
        <v>2.81</v>
      </c>
    </row>
    <row r="116" spans="1:42" x14ac:dyDescent="0.15">
      <c r="A116" s="215" t="s">
        <v>20</v>
      </c>
      <c r="B116" s="212">
        <f t="shared" si="27"/>
        <v>632</v>
      </c>
      <c r="C116" s="212">
        <f t="shared" si="29"/>
        <v>632</v>
      </c>
      <c r="D116" s="212">
        <f t="shared" si="31"/>
        <v>712</v>
      </c>
      <c r="E116" s="212">
        <f t="shared" si="33"/>
        <v>784</v>
      </c>
      <c r="F116" s="212">
        <f t="shared" ref="F116:F133" si="35">ROUND(AA116*$T$76,0)</f>
        <v>884</v>
      </c>
      <c r="G116" s="212">
        <f t="shared" si="5"/>
        <v>990</v>
      </c>
      <c r="H116" s="212">
        <f t="shared" si="7"/>
        <v>1120</v>
      </c>
      <c r="I116" s="212">
        <f t="shared" si="9"/>
        <v>1241</v>
      </c>
      <c r="J116" s="212">
        <f t="shared" si="11"/>
        <v>1378</v>
      </c>
      <c r="K116" s="212">
        <f t="shared" si="13"/>
        <v>1512</v>
      </c>
      <c r="L116" s="212">
        <f t="shared" si="15"/>
        <v>1687</v>
      </c>
      <c r="M116" s="212">
        <f t="shared" si="17"/>
        <v>1830</v>
      </c>
      <c r="N116" s="212">
        <f t="shared" si="19"/>
        <v>1971</v>
      </c>
      <c r="O116" s="212">
        <f t="shared" si="21"/>
        <v>2112</v>
      </c>
      <c r="P116" s="212">
        <f t="shared" si="23"/>
        <v>2253</v>
      </c>
      <c r="Q116" s="212">
        <f t="shared" si="25"/>
        <v>2394</v>
      </c>
      <c r="R116" s="212">
        <f t="shared" si="25"/>
        <v>2534</v>
      </c>
      <c r="S116" s="212">
        <f t="shared" si="25"/>
        <v>2675</v>
      </c>
      <c r="T116" s="213">
        <f t="shared" si="25"/>
        <v>2816</v>
      </c>
      <c r="V116" s="203">
        <v>44</v>
      </c>
      <c r="W116" s="207">
        <f>X116</f>
        <v>632</v>
      </c>
      <c r="X116" s="214">
        <v>632</v>
      </c>
      <c r="Y116" s="214">
        <v>712</v>
      </c>
      <c r="Z116" s="214">
        <v>784</v>
      </c>
      <c r="AA116" s="214">
        <v>884</v>
      </c>
      <c r="AB116" s="214">
        <v>990</v>
      </c>
      <c r="AC116" s="214">
        <v>1120</v>
      </c>
      <c r="AD116" s="214">
        <v>1241</v>
      </c>
      <c r="AE116" s="214">
        <v>1378</v>
      </c>
      <c r="AF116" s="214">
        <v>1512</v>
      </c>
      <c r="AG116" s="214">
        <v>1687</v>
      </c>
      <c r="AH116" s="207">
        <f>$AH$74*V116*AP116</f>
        <v>1830.4</v>
      </c>
      <c r="AI116" s="207">
        <f>$AI$74*V116*AP116</f>
        <v>1971.2</v>
      </c>
      <c r="AJ116" s="207">
        <f>$AJ$74*V116*AP116</f>
        <v>2112</v>
      </c>
      <c r="AK116" s="207">
        <f>$AK$74*V116*AP116</f>
        <v>2252.8000000000002</v>
      </c>
      <c r="AL116" s="207">
        <f>$AL$74*V116*AP116</f>
        <v>2393.6</v>
      </c>
      <c r="AM116" s="207">
        <f>$AM$74*V116*AP116</f>
        <v>2534.4</v>
      </c>
      <c r="AN116" s="207">
        <f>$AN$74*V116*AP116</f>
        <v>2675.2000000000003</v>
      </c>
      <c r="AO116" s="207">
        <f>$AO$74*V116*AP116</f>
        <v>2816</v>
      </c>
      <c r="AP116" s="189">
        <v>1.6</v>
      </c>
    </row>
    <row r="117" spans="1:42" x14ac:dyDescent="0.15">
      <c r="A117" s="208">
        <v>1100</v>
      </c>
      <c r="B117" s="209">
        <f t="shared" si="27"/>
        <v>1119</v>
      </c>
      <c r="C117" s="209">
        <f t="shared" si="29"/>
        <v>1119</v>
      </c>
      <c r="D117" s="209">
        <f t="shared" si="31"/>
        <v>1262</v>
      </c>
      <c r="E117" s="209">
        <f t="shared" si="33"/>
        <v>1438</v>
      </c>
      <c r="F117" s="209">
        <f t="shared" si="35"/>
        <v>1610</v>
      </c>
      <c r="G117" s="209">
        <f t="shared" si="5"/>
        <v>1813</v>
      </c>
      <c r="H117" s="209">
        <f t="shared" si="7"/>
        <v>2039</v>
      </c>
      <c r="I117" s="209">
        <f t="shared" si="9"/>
        <v>2256</v>
      </c>
      <c r="J117" s="209">
        <f t="shared" si="11"/>
        <v>2444</v>
      </c>
      <c r="K117" s="209">
        <f t="shared" si="13"/>
        <v>2684</v>
      </c>
      <c r="L117" s="209">
        <f t="shared" si="15"/>
        <v>2943</v>
      </c>
      <c r="M117" s="209">
        <f t="shared" si="17"/>
        <v>3192</v>
      </c>
      <c r="N117" s="209">
        <f t="shared" si="19"/>
        <v>3437</v>
      </c>
      <c r="O117" s="209">
        <f t="shared" si="21"/>
        <v>3683</v>
      </c>
      <c r="P117" s="209">
        <f t="shared" si="23"/>
        <v>3928</v>
      </c>
      <c r="Q117" s="209">
        <f t="shared" si="25"/>
        <v>4174</v>
      </c>
      <c r="R117" s="209">
        <f t="shared" si="25"/>
        <v>4419</v>
      </c>
      <c r="S117" s="209">
        <f t="shared" si="25"/>
        <v>4665</v>
      </c>
      <c r="T117" s="210">
        <f t="shared" si="25"/>
        <v>4910</v>
      </c>
      <c r="V117" s="203">
        <v>1100</v>
      </c>
      <c r="W117" s="207">
        <f t="shared" ref="W117:AO117" si="36">W116+B187</f>
        <v>1119</v>
      </c>
      <c r="X117" s="214">
        <f t="shared" si="36"/>
        <v>1119</v>
      </c>
      <c r="Y117" s="214">
        <f t="shared" si="36"/>
        <v>1262</v>
      </c>
      <c r="Z117" s="214">
        <f t="shared" si="36"/>
        <v>1438</v>
      </c>
      <c r="AA117" s="214">
        <f t="shared" si="36"/>
        <v>1610</v>
      </c>
      <c r="AB117" s="214">
        <f t="shared" si="36"/>
        <v>1813</v>
      </c>
      <c r="AC117" s="214">
        <f t="shared" si="36"/>
        <v>2039</v>
      </c>
      <c r="AD117" s="214">
        <f t="shared" si="36"/>
        <v>2256</v>
      </c>
      <c r="AE117" s="214">
        <f t="shared" si="36"/>
        <v>2444</v>
      </c>
      <c r="AF117" s="214">
        <f t="shared" si="36"/>
        <v>2684</v>
      </c>
      <c r="AG117" s="214">
        <f t="shared" si="36"/>
        <v>2943</v>
      </c>
      <c r="AH117" s="207">
        <f t="shared" si="36"/>
        <v>3191.76</v>
      </c>
      <c r="AI117" s="207">
        <f t="shared" si="36"/>
        <v>3437.2799999999997</v>
      </c>
      <c r="AJ117" s="207">
        <f t="shared" si="36"/>
        <v>3682.8</v>
      </c>
      <c r="AK117" s="207">
        <f t="shared" si="36"/>
        <v>3928.32</v>
      </c>
      <c r="AL117" s="207">
        <f t="shared" si="36"/>
        <v>4173.84</v>
      </c>
      <c r="AM117" s="207">
        <f t="shared" si="36"/>
        <v>4419.3599999999997</v>
      </c>
      <c r="AN117" s="207">
        <f t="shared" si="36"/>
        <v>4664.88</v>
      </c>
      <c r="AO117" s="207">
        <f t="shared" si="36"/>
        <v>4910.3999999999996</v>
      </c>
      <c r="AP117" s="189">
        <v>2.79</v>
      </c>
    </row>
    <row r="118" spans="1:42" x14ac:dyDescent="0.15">
      <c r="A118" s="215" t="s">
        <v>21</v>
      </c>
      <c r="B118" s="212">
        <f t="shared" si="27"/>
        <v>654</v>
      </c>
      <c r="C118" s="212">
        <f t="shared" si="29"/>
        <v>654</v>
      </c>
      <c r="D118" s="212">
        <f t="shared" si="31"/>
        <v>739</v>
      </c>
      <c r="E118" s="212">
        <f t="shared" si="33"/>
        <v>815</v>
      </c>
      <c r="F118" s="212">
        <f t="shared" si="35"/>
        <v>918</v>
      </c>
      <c r="G118" s="212">
        <f t="shared" si="5"/>
        <v>1027</v>
      </c>
      <c r="H118" s="212">
        <f t="shared" si="7"/>
        <v>1163</v>
      </c>
      <c r="I118" s="212">
        <f t="shared" si="9"/>
        <v>1288</v>
      </c>
      <c r="J118" s="212">
        <f t="shared" si="11"/>
        <v>1431</v>
      </c>
      <c r="K118" s="212">
        <f t="shared" si="13"/>
        <v>1567</v>
      </c>
      <c r="L118" s="212">
        <f t="shared" si="15"/>
        <v>1748</v>
      </c>
      <c r="M118" s="212">
        <f t="shared" si="17"/>
        <v>1890</v>
      </c>
      <c r="N118" s="212">
        <f t="shared" si="19"/>
        <v>2035</v>
      </c>
      <c r="O118" s="212">
        <f t="shared" si="21"/>
        <v>2180</v>
      </c>
      <c r="P118" s="212">
        <f t="shared" si="23"/>
        <v>2326</v>
      </c>
      <c r="Q118" s="212">
        <f t="shared" si="25"/>
        <v>2471</v>
      </c>
      <c r="R118" s="212">
        <f t="shared" si="25"/>
        <v>2616</v>
      </c>
      <c r="S118" s="212">
        <f t="shared" si="25"/>
        <v>2762</v>
      </c>
      <c r="T118" s="213">
        <f t="shared" si="25"/>
        <v>2907</v>
      </c>
      <c r="V118" s="203">
        <v>46</v>
      </c>
      <c r="W118" s="207">
        <f>X118</f>
        <v>654</v>
      </c>
      <c r="X118" s="214">
        <v>654</v>
      </c>
      <c r="Y118" s="214">
        <v>739</v>
      </c>
      <c r="Z118" s="214">
        <v>815</v>
      </c>
      <c r="AA118" s="214">
        <v>918</v>
      </c>
      <c r="AB118" s="214">
        <v>1027</v>
      </c>
      <c r="AC118" s="214">
        <v>1163</v>
      </c>
      <c r="AD118" s="214">
        <v>1288</v>
      </c>
      <c r="AE118" s="214">
        <v>1431</v>
      </c>
      <c r="AF118" s="214">
        <v>1567</v>
      </c>
      <c r="AG118" s="214">
        <v>1748</v>
      </c>
      <c r="AH118" s="207">
        <f>$AH$74*V118*AP118</f>
        <v>1889.68</v>
      </c>
      <c r="AI118" s="207">
        <f>$AI$74*V118*AP118</f>
        <v>2035.0400000000002</v>
      </c>
      <c r="AJ118" s="207">
        <f>$AJ$74*V118*AP118</f>
        <v>2180.4</v>
      </c>
      <c r="AK118" s="207">
        <f>$AK$74*V118*AP118</f>
        <v>2325.7600000000002</v>
      </c>
      <c r="AL118" s="207">
        <f>$AL$74*V118*AP118</f>
        <v>2471.12</v>
      </c>
      <c r="AM118" s="207">
        <f>$AM$74*V118*AP118</f>
        <v>2616.48</v>
      </c>
      <c r="AN118" s="207">
        <f>$AN$74*V118*AP118</f>
        <v>2761.84</v>
      </c>
      <c r="AO118" s="207">
        <f>$AO$74*V118*AP118</f>
        <v>2907.2000000000003</v>
      </c>
      <c r="AP118" s="189">
        <v>1.58</v>
      </c>
    </row>
    <row r="119" spans="1:42" x14ac:dyDescent="0.15">
      <c r="A119" s="208">
        <v>1150</v>
      </c>
      <c r="B119" s="209">
        <f t="shared" si="27"/>
        <v>1161</v>
      </c>
      <c r="C119" s="209">
        <f t="shared" si="29"/>
        <v>1161</v>
      </c>
      <c r="D119" s="209">
        <f t="shared" si="31"/>
        <v>1314</v>
      </c>
      <c r="E119" s="209">
        <f t="shared" si="33"/>
        <v>1488</v>
      </c>
      <c r="F119" s="209">
        <f t="shared" si="35"/>
        <v>1677</v>
      </c>
      <c r="G119" s="209">
        <f t="shared" si="5"/>
        <v>1885</v>
      </c>
      <c r="H119" s="209">
        <f t="shared" si="7"/>
        <v>2123</v>
      </c>
      <c r="I119" s="209">
        <f t="shared" si="9"/>
        <v>2347</v>
      </c>
      <c r="J119" s="209">
        <f t="shared" si="11"/>
        <v>2544</v>
      </c>
      <c r="K119" s="209">
        <f t="shared" si="13"/>
        <v>2788</v>
      </c>
      <c r="L119" s="209">
        <f t="shared" si="15"/>
        <v>3056</v>
      </c>
      <c r="M119" s="209">
        <f t="shared" si="17"/>
        <v>3301</v>
      </c>
      <c r="N119" s="209">
        <f t="shared" si="19"/>
        <v>3555</v>
      </c>
      <c r="O119" s="209">
        <f t="shared" si="21"/>
        <v>3809</v>
      </c>
      <c r="P119" s="209">
        <f t="shared" si="23"/>
        <v>4063</v>
      </c>
      <c r="Q119" s="209">
        <f t="shared" si="25"/>
        <v>4317</v>
      </c>
      <c r="R119" s="209">
        <f t="shared" si="25"/>
        <v>4571</v>
      </c>
      <c r="S119" s="209">
        <f t="shared" si="25"/>
        <v>4824</v>
      </c>
      <c r="T119" s="210">
        <f t="shared" si="25"/>
        <v>5078</v>
      </c>
      <c r="V119" s="203">
        <v>1150</v>
      </c>
      <c r="W119" s="207">
        <f t="shared" ref="W119:AO119" si="37">W118+B189</f>
        <v>1161</v>
      </c>
      <c r="X119" s="214">
        <f t="shared" si="37"/>
        <v>1161</v>
      </c>
      <c r="Y119" s="214">
        <f t="shared" si="37"/>
        <v>1314</v>
      </c>
      <c r="Z119" s="214">
        <f t="shared" si="37"/>
        <v>1488</v>
      </c>
      <c r="AA119" s="214">
        <f t="shared" si="37"/>
        <v>1677</v>
      </c>
      <c r="AB119" s="214">
        <f t="shared" si="37"/>
        <v>1885</v>
      </c>
      <c r="AC119" s="214">
        <f t="shared" si="37"/>
        <v>2123</v>
      </c>
      <c r="AD119" s="214">
        <f t="shared" si="37"/>
        <v>2347</v>
      </c>
      <c r="AE119" s="214">
        <f t="shared" si="37"/>
        <v>2544</v>
      </c>
      <c r="AF119" s="214">
        <f t="shared" si="37"/>
        <v>2788</v>
      </c>
      <c r="AG119" s="214">
        <f t="shared" si="37"/>
        <v>3056</v>
      </c>
      <c r="AH119" s="207">
        <f t="shared" si="37"/>
        <v>3300.96</v>
      </c>
      <c r="AI119" s="207">
        <f t="shared" si="37"/>
        <v>3554.88</v>
      </c>
      <c r="AJ119" s="207">
        <f t="shared" si="37"/>
        <v>3808.8</v>
      </c>
      <c r="AK119" s="207">
        <f t="shared" si="37"/>
        <v>4062.7200000000003</v>
      </c>
      <c r="AL119" s="207">
        <f t="shared" si="37"/>
        <v>4316.6399999999994</v>
      </c>
      <c r="AM119" s="207">
        <f t="shared" si="37"/>
        <v>4570.5599999999995</v>
      </c>
      <c r="AN119" s="207">
        <f t="shared" si="37"/>
        <v>4824.4799999999996</v>
      </c>
      <c r="AO119" s="207">
        <f t="shared" si="37"/>
        <v>5078.3999999999996</v>
      </c>
      <c r="AP119" s="189">
        <v>2.76</v>
      </c>
    </row>
    <row r="120" spans="1:42" x14ac:dyDescent="0.15">
      <c r="A120" s="215" t="s">
        <v>22</v>
      </c>
      <c r="B120" s="212">
        <f t="shared" si="27"/>
        <v>680</v>
      </c>
      <c r="C120" s="212">
        <f t="shared" si="29"/>
        <v>680</v>
      </c>
      <c r="D120" s="212">
        <f t="shared" si="31"/>
        <v>768</v>
      </c>
      <c r="E120" s="212">
        <f t="shared" si="33"/>
        <v>845</v>
      </c>
      <c r="F120" s="212">
        <f t="shared" si="35"/>
        <v>952</v>
      </c>
      <c r="G120" s="212">
        <f t="shared" si="5"/>
        <v>1078</v>
      </c>
      <c r="H120" s="212">
        <f t="shared" si="7"/>
        <v>1206</v>
      </c>
      <c r="I120" s="212">
        <f t="shared" si="9"/>
        <v>1356</v>
      </c>
      <c r="J120" s="212">
        <f t="shared" si="11"/>
        <v>1507</v>
      </c>
      <c r="K120" s="212">
        <f t="shared" si="13"/>
        <v>1657</v>
      </c>
      <c r="L120" s="212">
        <f t="shared" si="15"/>
        <v>1812</v>
      </c>
      <c r="M120" s="212">
        <f t="shared" si="17"/>
        <v>1959</v>
      </c>
      <c r="N120" s="212">
        <f t="shared" si="19"/>
        <v>2110</v>
      </c>
      <c r="O120" s="212">
        <f t="shared" si="21"/>
        <v>2261</v>
      </c>
      <c r="P120" s="212">
        <f t="shared" si="23"/>
        <v>2412</v>
      </c>
      <c r="Q120" s="212">
        <f t="shared" si="25"/>
        <v>2562</v>
      </c>
      <c r="R120" s="212">
        <f t="shared" si="25"/>
        <v>2713</v>
      </c>
      <c r="S120" s="212">
        <f t="shared" si="25"/>
        <v>2864</v>
      </c>
      <c r="T120" s="213">
        <f t="shared" si="25"/>
        <v>3014</v>
      </c>
      <c r="V120" s="203">
        <v>48</v>
      </c>
      <c r="W120" s="207">
        <f>X120</f>
        <v>680</v>
      </c>
      <c r="X120" s="214">
        <v>680</v>
      </c>
      <c r="Y120" s="214">
        <v>768</v>
      </c>
      <c r="Z120" s="214">
        <v>845</v>
      </c>
      <c r="AA120" s="214">
        <v>952</v>
      </c>
      <c r="AB120" s="214">
        <v>1078</v>
      </c>
      <c r="AC120" s="214">
        <v>1206</v>
      </c>
      <c r="AD120" s="214">
        <v>1356</v>
      </c>
      <c r="AE120" s="214">
        <v>1507</v>
      </c>
      <c r="AF120" s="214">
        <v>1657</v>
      </c>
      <c r="AG120" s="214">
        <v>1812</v>
      </c>
      <c r="AH120" s="207">
        <f>$AH$74*V120*AP120</f>
        <v>1959.3600000000001</v>
      </c>
      <c r="AI120" s="207">
        <f>$AI$74*V120*AP120</f>
        <v>2110.08</v>
      </c>
      <c r="AJ120" s="207">
        <f>$AJ$74*V120*AP120</f>
        <v>2260.8000000000002</v>
      </c>
      <c r="AK120" s="207">
        <f>$AK$74*V120*AP120</f>
        <v>2411.52</v>
      </c>
      <c r="AL120" s="207">
        <f>$AL$74*V120*AP120</f>
        <v>2562.2400000000002</v>
      </c>
      <c r="AM120" s="207">
        <f>$AM$74*V120*AP120</f>
        <v>2712.96</v>
      </c>
      <c r="AN120" s="207">
        <f>$AN$74*V120*AP120</f>
        <v>2863.6800000000003</v>
      </c>
      <c r="AO120" s="207">
        <f>$AO$74*V120*AP120</f>
        <v>3014.4</v>
      </c>
      <c r="AP120" s="189">
        <v>1.57</v>
      </c>
    </row>
    <row r="121" spans="1:42" ht="13" thickBot="1" x14ac:dyDescent="0.2">
      <c r="A121" s="204">
        <v>1200</v>
      </c>
      <c r="B121" s="216">
        <f t="shared" si="27"/>
        <v>1209</v>
      </c>
      <c r="C121" s="216">
        <f t="shared" si="29"/>
        <v>1209</v>
      </c>
      <c r="D121" s="216">
        <f t="shared" si="31"/>
        <v>1368</v>
      </c>
      <c r="E121" s="216">
        <f t="shared" si="33"/>
        <v>1529</v>
      </c>
      <c r="F121" s="216">
        <f t="shared" si="35"/>
        <v>1722</v>
      </c>
      <c r="G121" s="216">
        <f t="shared" si="5"/>
        <v>1950</v>
      </c>
      <c r="H121" s="216">
        <f t="shared" si="7"/>
        <v>2182</v>
      </c>
      <c r="I121" s="216">
        <f t="shared" si="9"/>
        <v>2453</v>
      </c>
      <c r="J121" s="216">
        <f t="shared" si="11"/>
        <v>2667</v>
      </c>
      <c r="K121" s="216">
        <f t="shared" si="13"/>
        <v>2928</v>
      </c>
      <c r="L121" s="216">
        <f t="shared" si="15"/>
        <v>3174</v>
      </c>
      <c r="M121" s="216">
        <f t="shared" si="17"/>
        <v>3432</v>
      </c>
      <c r="N121" s="216">
        <f t="shared" si="19"/>
        <v>3696</v>
      </c>
      <c r="O121" s="216">
        <f t="shared" si="21"/>
        <v>3960</v>
      </c>
      <c r="P121" s="216">
        <f t="shared" si="23"/>
        <v>4224</v>
      </c>
      <c r="Q121" s="216">
        <f t="shared" si="25"/>
        <v>4488</v>
      </c>
      <c r="R121" s="216">
        <f t="shared" si="25"/>
        <v>4752</v>
      </c>
      <c r="S121" s="216">
        <f t="shared" si="25"/>
        <v>5016</v>
      </c>
      <c r="T121" s="217">
        <f t="shared" si="25"/>
        <v>5280</v>
      </c>
      <c r="V121" s="203">
        <v>1200</v>
      </c>
      <c r="W121" s="207">
        <f t="shared" ref="W121:AO121" si="38">W120+B191</f>
        <v>1209</v>
      </c>
      <c r="X121" s="214">
        <f t="shared" si="38"/>
        <v>1209</v>
      </c>
      <c r="Y121" s="214">
        <f t="shared" si="38"/>
        <v>1368</v>
      </c>
      <c r="Z121" s="214">
        <f t="shared" si="38"/>
        <v>1529</v>
      </c>
      <c r="AA121" s="214">
        <f t="shared" si="38"/>
        <v>1722</v>
      </c>
      <c r="AB121" s="214">
        <f t="shared" si="38"/>
        <v>1950</v>
      </c>
      <c r="AC121" s="214">
        <f t="shared" si="38"/>
        <v>2182</v>
      </c>
      <c r="AD121" s="214">
        <f t="shared" si="38"/>
        <v>2453</v>
      </c>
      <c r="AE121" s="214">
        <f t="shared" si="38"/>
        <v>2667</v>
      </c>
      <c r="AF121" s="214">
        <f t="shared" si="38"/>
        <v>2928</v>
      </c>
      <c r="AG121" s="214">
        <f t="shared" si="38"/>
        <v>3174</v>
      </c>
      <c r="AH121" s="207">
        <f t="shared" si="38"/>
        <v>3432</v>
      </c>
      <c r="AI121" s="207">
        <f t="shared" si="38"/>
        <v>3696</v>
      </c>
      <c r="AJ121" s="207">
        <f t="shared" si="38"/>
        <v>3960</v>
      </c>
      <c r="AK121" s="207">
        <f t="shared" si="38"/>
        <v>4224</v>
      </c>
      <c r="AL121" s="207">
        <f t="shared" si="38"/>
        <v>4488</v>
      </c>
      <c r="AM121" s="207">
        <f t="shared" si="38"/>
        <v>4752</v>
      </c>
      <c r="AN121" s="207">
        <f t="shared" si="38"/>
        <v>5016</v>
      </c>
      <c r="AO121" s="207">
        <f t="shared" si="38"/>
        <v>5280</v>
      </c>
      <c r="AP121" s="189">
        <v>2.75</v>
      </c>
    </row>
    <row r="122" spans="1:42" x14ac:dyDescent="0.15">
      <c r="A122" s="202" t="s">
        <v>130</v>
      </c>
      <c r="B122" s="205">
        <f t="shared" si="27"/>
        <v>680</v>
      </c>
      <c r="C122" s="205">
        <f t="shared" si="29"/>
        <v>708</v>
      </c>
      <c r="D122" s="205">
        <f t="shared" si="31"/>
        <v>800</v>
      </c>
      <c r="E122" s="205">
        <f t="shared" si="33"/>
        <v>880</v>
      </c>
      <c r="F122" s="205">
        <f t="shared" si="35"/>
        <v>990</v>
      </c>
      <c r="G122" s="205">
        <f t="shared" si="5"/>
        <v>1120</v>
      </c>
      <c r="H122" s="205">
        <f t="shared" si="7"/>
        <v>1256</v>
      </c>
      <c r="I122" s="205">
        <f t="shared" si="9"/>
        <v>1413</v>
      </c>
      <c r="J122" s="205">
        <f t="shared" si="11"/>
        <v>1570</v>
      </c>
      <c r="K122" s="205">
        <f t="shared" si="13"/>
        <v>1727</v>
      </c>
      <c r="L122" s="205">
        <f t="shared" si="15"/>
        <v>1884</v>
      </c>
      <c r="M122" s="205">
        <f t="shared" si="17"/>
        <v>2041</v>
      </c>
      <c r="N122" s="205">
        <f t="shared" si="19"/>
        <v>2198</v>
      </c>
      <c r="O122" s="205">
        <f t="shared" si="21"/>
        <v>2355</v>
      </c>
      <c r="P122" s="205">
        <f t="shared" si="23"/>
        <v>2512</v>
      </c>
      <c r="Q122" s="205">
        <f t="shared" si="25"/>
        <v>2669</v>
      </c>
      <c r="R122" s="205">
        <f t="shared" si="25"/>
        <v>2826</v>
      </c>
      <c r="S122" s="205">
        <f t="shared" si="25"/>
        <v>2983</v>
      </c>
      <c r="T122" s="206">
        <f t="shared" si="25"/>
        <v>3140</v>
      </c>
      <c r="V122" s="203">
        <v>50</v>
      </c>
      <c r="W122" s="207">
        <f>$W$74*V122*$W$134</f>
        <v>680</v>
      </c>
      <c r="X122" s="207">
        <f t="shared" ref="X122:AO122" si="39">X74*$V$122*X134</f>
        <v>708</v>
      </c>
      <c r="Y122" s="207">
        <f t="shared" si="39"/>
        <v>800</v>
      </c>
      <c r="Z122" s="207">
        <f t="shared" si="39"/>
        <v>880</v>
      </c>
      <c r="AA122" s="207">
        <f t="shared" si="39"/>
        <v>990</v>
      </c>
      <c r="AB122" s="207">
        <f t="shared" si="39"/>
        <v>1120</v>
      </c>
      <c r="AC122" s="207">
        <f t="shared" si="39"/>
        <v>1256</v>
      </c>
      <c r="AD122" s="207">
        <f t="shared" si="39"/>
        <v>1413</v>
      </c>
      <c r="AE122" s="207">
        <f t="shared" si="39"/>
        <v>1570</v>
      </c>
      <c r="AF122" s="207">
        <f t="shared" si="39"/>
        <v>1727</v>
      </c>
      <c r="AG122" s="207">
        <f t="shared" si="39"/>
        <v>1884</v>
      </c>
      <c r="AH122" s="207">
        <f t="shared" si="39"/>
        <v>2041</v>
      </c>
      <c r="AI122" s="207">
        <f t="shared" si="39"/>
        <v>2198</v>
      </c>
      <c r="AJ122" s="207">
        <f t="shared" si="39"/>
        <v>2355</v>
      </c>
      <c r="AK122" s="207">
        <f t="shared" si="39"/>
        <v>2512</v>
      </c>
      <c r="AL122" s="207">
        <f t="shared" si="39"/>
        <v>2669</v>
      </c>
      <c r="AM122" s="207">
        <f t="shared" si="39"/>
        <v>2826</v>
      </c>
      <c r="AN122" s="207">
        <f t="shared" si="39"/>
        <v>2983</v>
      </c>
      <c r="AO122" s="207">
        <f t="shared" si="39"/>
        <v>3140</v>
      </c>
      <c r="AP122" s="189">
        <v>1.57</v>
      </c>
    </row>
    <row r="123" spans="1:42" x14ac:dyDescent="0.15">
      <c r="A123" s="208">
        <v>1250</v>
      </c>
      <c r="B123" s="209">
        <f t="shared" si="27"/>
        <v>1210</v>
      </c>
      <c r="C123" s="209">
        <f t="shared" si="29"/>
        <v>1260</v>
      </c>
      <c r="D123" s="209">
        <f t="shared" si="31"/>
        <v>1424</v>
      </c>
      <c r="E123" s="209">
        <f t="shared" si="33"/>
        <v>1595</v>
      </c>
      <c r="F123" s="209">
        <f t="shared" si="35"/>
        <v>1794</v>
      </c>
      <c r="G123" s="209">
        <f t="shared" si="5"/>
        <v>2030</v>
      </c>
      <c r="H123" s="209">
        <f t="shared" si="7"/>
        <v>2272</v>
      </c>
      <c r="I123" s="209">
        <f t="shared" si="9"/>
        <v>2556</v>
      </c>
      <c r="J123" s="209">
        <f t="shared" si="11"/>
        <v>2780</v>
      </c>
      <c r="K123" s="209">
        <f t="shared" si="13"/>
        <v>3047</v>
      </c>
      <c r="L123" s="209">
        <f t="shared" si="15"/>
        <v>3300</v>
      </c>
      <c r="M123" s="209">
        <f t="shared" si="17"/>
        <v>3575</v>
      </c>
      <c r="N123" s="209">
        <f t="shared" si="19"/>
        <v>3850</v>
      </c>
      <c r="O123" s="209">
        <f t="shared" si="21"/>
        <v>4125</v>
      </c>
      <c r="P123" s="209">
        <f t="shared" si="23"/>
        <v>4400</v>
      </c>
      <c r="Q123" s="209">
        <f t="shared" si="25"/>
        <v>4675</v>
      </c>
      <c r="R123" s="209">
        <f t="shared" si="25"/>
        <v>4950</v>
      </c>
      <c r="S123" s="209">
        <f t="shared" si="25"/>
        <v>5225</v>
      </c>
      <c r="T123" s="210">
        <f t="shared" si="25"/>
        <v>5500</v>
      </c>
      <c r="V123" s="203">
        <v>1250</v>
      </c>
      <c r="W123" s="207">
        <f t="shared" ref="W123:AO123" si="40">W122+B193</f>
        <v>1210</v>
      </c>
      <c r="X123" s="207">
        <f t="shared" si="40"/>
        <v>1260</v>
      </c>
      <c r="Y123" s="207">
        <f t="shared" si="40"/>
        <v>1424</v>
      </c>
      <c r="Z123" s="207">
        <f t="shared" si="40"/>
        <v>1595</v>
      </c>
      <c r="AA123" s="207">
        <f t="shared" si="40"/>
        <v>1794</v>
      </c>
      <c r="AB123" s="207">
        <f t="shared" si="40"/>
        <v>2030</v>
      </c>
      <c r="AC123" s="207">
        <f t="shared" si="40"/>
        <v>2272</v>
      </c>
      <c r="AD123" s="207">
        <f t="shared" si="40"/>
        <v>2556</v>
      </c>
      <c r="AE123" s="207">
        <f t="shared" si="40"/>
        <v>2780</v>
      </c>
      <c r="AF123" s="207">
        <f t="shared" si="40"/>
        <v>3047</v>
      </c>
      <c r="AG123" s="207">
        <f t="shared" si="40"/>
        <v>3300</v>
      </c>
      <c r="AH123" s="207">
        <f t="shared" si="40"/>
        <v>3575</v>
      </c>
      <c r="AI123" s="207">
        <f t="shared" si="40"/>
        <v>3850</v>
      </c>
      <c r="AJ123" s="207">
        <f t="shared" si="40"/>
        <v>4125</v>
      </c>
      <c r="AK123" s="207">
        <f t="shared" si="40"/>
        <v>4400</v>
      </c>
      <c r="AL123" s="207">
        <f t="shared" si="40"/>
        <v>4675</v>
      </c>
      <c r="AM123" s="207">
        <f t="shared" si="40"/>
        <v>4950</v>
      </c>
      <c r="AN123" s="207">
        <f t="shared" si="40"/>
        <v>5225</v>
      </c>
      <c r="AO123" s="207">
        <f t="shared" si="40"/>
        <v>5500</v>
      </c>
      <c r="AP123" s="189">
        <v>2.75</v>
      </c>
    </row>
    <row r="124" spans="1:42" x14ac:dyDescent="0.15">
      <c r="A124" s="215" t="s">
        <v>131</v>
      </c>
      <c r="B124" s="212">
        <f t="shared" si="27"/>
        <v>707</v>
      </c>
      <c r="C124" s="212">
        <f t="shared" si="29"/>
        <v>736</v>
      </c>
      <c r="D124" s="212">
        <f t="shared" si="31"/>
        <v>832</v>
      </c>
      <c r="E124" s="212">
        <f t="shared" si="33"/>
        <v>915</v>
      </c>
      <c r="F124" s="212">
        <f t="shared" si="35"/>
        <v>1030</v>
      </c>
      <c r="G124" s="212">
        <f t="shared" si="5"/>
        <v>1165</v>
      </c>
      <c r="H124" s="212">
        <f t="shared" si="7"/>
        <v>1306</v>
      </c>
      <c r="I124" s="212">
        <f t="shared" si="9"/>
        <v>1470</v>
      </c>
      <c r="J124" s="212">
        <f t="shared" si="11"/>
        <v>1633</v>
      </c>
      <c r="K124" s="212">
        <f t="shared" si="13"/>
        <v>1796</v>
      </c>
      <c r="L124" s="212">
        <f t="shared" si="15"/>
        <v>1959</v>
      </c>
      <c r="M124" s="212">
        <f t="shared" si="17"/>
        <v>2123</v>
      </c>
      <c r="N124" s="212">
        <f t="shared" si="19"/>
        <v>2286</v>
      </c>
      <c r="O124" s="212">
        <f t="shared" si="21"/>
        <v>2449</v>
      </c>
      <c r="P124" s="212">
        <f t="shared" si="23"/>
        <v>2612</v>
      </c>
      <c r="Q124" s="212">
        <f t="shared" si="25"/>
        <v>2776</v>
      </c>
      <c r="R124" s="212">
        <f t="shared" si="25"/>
        <v>2939</v>
      </c>
      <c r="S124" s="212">
        <f t="shared" si="25"/>
        <v>3102</v>
      </c>
      <c r="T124" s="213">
        <f t="shared" si="25"/>
        <v>3266</v>
      </c>
      <c r="V124" s="203">
        <v>52</v>
      </c>
      <c r="W124" s="207">
        <f>$W$74*V124*$W$134</f>
        <v>707.19999999999993</v>
      </c>
      <c r="X124" s="207">
        <f t="shared" ref="X124:AO124" si="41">X74*$V$124*X134</f>
        <v>736.31999999999994</v>
      </c>
      <c r="Y124" s="207">
        <f t="shared" si="41"/>
        <v>832</v>
      </c>
      <c r="Z124" s="207">
        <f t="shared" si="41"/>
        <v>915.2</v>
      </c>
      <c r="AA124" s="207">
        <f t="shared" si="41"/>
        <v>1029.5999999999999</v>
      </c>
      <c r="AB124" s="207">
        <f t="shared" si="41"/>
        <v>1164.8</v>
      </c>
      <c r="AC124" s="207">
        <f t="shared" si="41"/>
        <v>1306.24</v>
      </c>
      <c r="AD124" s="207">
        <f t="shared" si="41"/>
        <v>1469.52</v>
      </c>
      <c r="AE124" s="207">
        <f t="shared" si="41"/>
        <v>1632.8</v>
      </c>
      <c r="AF124" s="207">
        <f t="shared" si="41"/>
        <v>1796.0800000000002</v>
      </c>
      <c r="AG124" s="207">
        <f t="shared" si="41"/>
        <v>1959.3600000000001</v>
      </c>
      <c r="AH124" s="207">
        <f t="shared" si="41"/>
        <v>2122.64</v>
      </c>
      <c r="AI124" s="207">
        <f t="shared" si="41"/>
        <v>2285.92</v>
      </c>
      <c r="AJ124" s="207">
        <f t="shared" si="41"/>
        <v>2449.2000000000003</v>
      </c>
      <c r="AK124" s="207">
        <f t="shared" si="41"/>
        <v>2612.48</v>
      </c>
      <c r="AL124" s="207">
        <f t="shared" si="41"/>
        <v>2775.76</v>
      </c>
      <c r="AM124" s="207">
        <f t="shared" si="41"/>
        <v>2939.04</v>
      </c>
      <c r="AN124" s="207">
        <f t="shared" si="41"/>
        <v>3102.32</v>
      </c>
      <c r="AO124" s="207">
        <f t="shared" si="41"/>
        <v>3265.6</v>
      </c>
      <c r="AP124" s="189">
        <v>1.57</v>
      </c>
    </row>
    <row r="125" spans="1:42" x14ac:dyDescent="0.15">
      <c r="A125" s="208">
        <v>1300</v>
      </c>
      <c r="B125" s="209">
        <f t="shared" si="27"/>
        <v>1258</v>
      </c>
      <c r="C125" s="209">
        <f t="shared" si="29"/>
        <v>1310</v>
      </c>
      <c r="D125" s="209">
        <f t="shared" si="31"/>
        <v>1481</v>
      </c>
      <c r="E125" s="209">
        <f t="shared" si="33"/>
        <v>1659</v>
      </c>
      <c r="F125" s="209">
        <f t="shared" si="35"/>
        <v>1866</v>
      </c>
      <c r="G125" s="209">
        <f t="shared" si="5"/>
        <v>2111</v>
      </c>
      <c r="H125" s="209">
        <f t="shared" si="7"/>
        <v>2363</v>
      </c>
      <c r="I125" s="209">
        <f t="shared" si="9"/>
        <v>2658</v>
      </c>
      <c r="J125" s="209">
        <f t="shared" si="11"/>
        <v>2891</v>
      </c>
      <c r="K125" s="209">
        <f t="shared" si="13"/>
        <v>3169</v>
      </c>
      <c r="L125" s="209">
        <f t="shared" si="15"/>
        <v>3432</v>
      </c>
      <c r="M125" s="209">
        <f t="shared" si="17"/>
        <v>3718</v>
      </c>
      <c r="N125" s="209">
        <f t="shared" si="19"/>
        <v>4004</v>
      </c>
      <c r="O125" s="209">
        <f t="shared" si="21"/>
        <v>4290</v>
      </c>
      <c r="P125" s="209">
        <f t="shared" si="23"/>
        <v>4576</v>
      </c>
      <c r="Q125" s="209">
        <f t="shared" si="25"/>
        <v>4862</v>
      </c>
      <c r="R125" s="209">
        <f t="shared" si="25"/>
        <v>5148</v>
      </c>
      <c r="S125" s="209">
        <f t="shared" si="25"/>
        <v>5434</v>
      </c>
      <c r="T125" s="210">
        <f t="shared" si="25"/>
        <v>5720</v>
      </c>
      <c r="V125" s="203">
        <v>1300</v>
      </c>
      <c r="W125" s="207">
        <f t="shared" ref="W125:AO125" si="42">W124+B195</f>
        <v>1258.3999999999999</v>
      </c>
      <c r="X125" s="207">
        <f t="shared" si="42"/>
        <v>1310.4000000000001</v>
      </c>
      <c r="Y125" s="207">
        <f t="shared" si="42"/>
        <v>1480.96</v>
      </c>
      <c r="Z125" s="207">
        <f t="shared" si="42"/>
        <v>1658.8000000000002</v>
      </c>
      <c r="AA125" s="207">
        <f t="shared" si="42"/>
        <v>1865.76</v>
      </c>
      <c r="AB125" s="207">
        <f t="shared" si="42"/>
        <v>2111.1999999999998</v>
      </c>
      <c r="AC125" s="207">
        <f t="shared" si="42"/>
        <v>2362.88</v>
      </c>
      <c r="AD125" s="207">
        <f t="shared" si="42"/>
        <v>2658.24</v>
      </c>
      <c r="AE125" s="207">
        <f t="shared" si="42"/>
        <v>2891.2</v>
      </c>
      <c r="AF125" s="207">
        <f t="shared" si="42"/>
        <v>3168.88</v>
      </c>
      <c r="AG125" s="207">
        <f t="shared" si="42"/>
        <v>3432</v>
      </c>
      <c r="AH125" s="207">
        <f t="shared" si="42"/>
        <v>3718</v>
      </c>
      <c r="AI125" s="207">
        <f t="shared" si="42"/>
        <v>4004</v>
      </c>
      <c r="AJ125" s="207">
        <f t="shared" si="42"/>
        <v>4290</v>
      </c>
      <c r="AK125" s="207">
        <f t="shared" si="42"/>
        <v>4576</v>
      </c>
      <c r="AL125" s="207">
        <f t="shared" si="42"/>
        <v>4862</v>
      </c>
      <c r="AM125" s="207">
        <f t="shared" si="42"/>
        <v>5148</v>
      </c>
      <c r="AN125" s="207">
        <f t="shared" si="42"/>
        <v>5434</v>
      </c>
      <c r="AO125" s="207">
        <f t="shared" si="42"/>
        <v>5720</v>
      </c>
      <c r="AP125" s="189">
        <v>2.75</v>
      </c>
    </row>
    <row r="126" spans="1:42" x14ac:dyDescent="0.15">
      <c r="A126" s="215" t="s">
        <v>132</v>
      </c>
      <c r="B126" s="212">
        <f t="shared" si="27"/>
        <v>734</v>
      </c>
      <c r="C126" s="212">
        <f t="shared" si="29"/>
        <v>765</v>
      </c>
      <c r="D126" s="212">
        <f t="shared" si="31"/>
        <v>864</v>
      </c>
      <c r="E126" s="212">
        <f t="shared" si="33"/>
        <v>950</v>
      </c>
      <c r="F126" s="212">
        <f t="shared" si="35"/>
        <v>1069</v>
      </c>
      <c r="G126" s="212">
        <f t="shared" si="5"/>
        <v>1210</v>
      </c>
      <c r="H126" s="212">
        <f t="shared" si="7"/>
        <v>1356</v>
      </c>
      <c r="I126" s="212">
        <f t="shared" si="9"/>
        <v>1526</v>
      </c>
      <c r="J126" s="212">
        <f t="shared" si="11"/>
        <v>1696</v>
      </c>
      <c r="K126" s="212">
        <f t="shared" si="13"/>
        <v>1865</v>
      </c>
      <c r="L126" s="212">
        <f t="shared" si="15"/>
        <v>2035</v>
      </c>
      <c r="M126" s="212">
        <f t="shared" si="17"/>
        <v>2204</v>
      </c>
      <c r="N126" s="212">
        <f t="shared" si="19"/>
        <v>2374</v>
      </c>
      <c r="O126" s="212">
        <f t="shared" si="21"/>
        <v>2543</v>
      </c>
      <c r="P126" s="212">
        <f t="shared" si="23"/>
        <v>2713</v>
      </c>
      <c r="Q126" s="212">
        <f t="shared" si="25"/>
        <v>2883</v>
      </c>
      <c r="R126" s="212">
        <f t="shared" si="25"/>
        <v>3052</v>
      </c>
      <c r="S126" s="212">
        <f t="shared" si="25"/>
        <v>3222</v>
      </c>
      <c r="T126" s="213">
        <f t="shared" si="25"/>
        <v>3391</v>
      </c>
      <c r="V126" s="203">
        <v>54</v>
      </c>
      <c r="W126" s="207">
        <f>$W$74*V126*$W$134</f>
        <v>734.4</v>
      </c>
      <c r="X126" s="207">
        <f t="shared" ref="X126:AO126" si="43">X74*$V$126*X134</f>
        <v>764.64</v>
      </c>
      <c r="Y126" s="207">
        <f t="shared" si="43"/>
        <v>864</v>
      </c>
      <c r="Z126" s="207">
        <f t="shared" si="43"/>
        <v>950.4</v>
      </c>
      <c r="AA126" s="207">
        <f t="shared" si="43"/>
        <v>1069.2</v>
      </c>
      <c r="AB126" s="207">
        <f t="shared" si="43"/>
        <v>1209.6000000000001</v>
      </c>
      <c r="AC126" s="207">
        <f t="shared" si="43"/>
        <v>1356.48</v>
      </c>
      <c r="AD126" s="207">
        <f t="shared" si="43"/>
        <v>1526.04</v>
      </c>
      <c r="AE126" s="207">
        <f t="shared" si="43"/>
        <v>1695.6000000000001</v>
      </c>
      <c r="AF126" s="207">
        <f t="shared" si="43"/>
        <v>1865.16</v>
      </c>
      <c r="AG126" s="207">
        <f t="shared" si="43"/>
        <v>2034.72</v>
      </c>
      <c r="AH126" s="207">
        <f t="shared" si="43"/>
        <v>2204.2800000000002</v>
      </c>
      <c r="AI126" s="207">
        <f t="shared" si="43"/>
        <v>2373.84</v>
      </c>
      <c r="AJ126" s="207">
        <f t="shared" si="43"/>
        <v>2543.4</v>
      </c>
      <c r="AK126" s="207">
        <f t="shared" si="43"/>
        <v>2712.96</v>
      </c>
      <c r="AL126" s="207">
        <f t="shared" si="43"/>
        <v>2882.52</v>
      </c>
      <c r="AM126" s="207">
        <f t="shared" si="43"/>
        <v>3052.08</v>
      </c>
      <c r="AN126" s="207">
        <f t="shared" si="43"/>
        <v>3221.6400000000003</v>
      </c>
      <c r="AO126" s="207">
        <f t="shared" si="43"/>
        <v>3391.2000000000003</v>
      </c>
      <c r="AP126" s="189">
        <v>1.57</v>
      </c>
    </row>
    <row r="127" spans="1:42" x14ac:dyDescent="0.15">
      <c r="A127" s="208">
        <v>1350</v>
      </c>
      <c r="B127" s="209">
        <f t="shared" si="27"/>
        <v>1307</v>
      </c>
      <c r="C127" s="209">
        <f t="shared" si="29"/>
        <v>1361</v>
      </c>
      <c r="D127" s="209">
        <f t="shared" si="31"/>
        <v>1538</v>
      </c>
      <c r="E127" s="209">
        <f t="shared" si="33"/>
        <v>1723</v>
      </c>
      <c r="F127" s="209">
        <f t="shared" si="35"/>
        <v>1938</v>
      </c>
      <c r="G127" s="209">
        <f t="shared" si="5"/>
        <v>2192</v>
      </c>
      <c r="H127" s="209">
        <f t="shared" si="7"/>
        <v>2454</v>
      </c>
      <c r="I127" s="209">
        <f t="shared" si="9"/>
        <v>2760</v>
      </c>
      <c r="J127" s="209">
        <f t="shared" si="11"/>
        <v>3002</v>
      </c>
      <c r="K127" s="209">
        <f t="shared" si="13"/>
        <v>3291</v>
      </c>
      <c r="L127" s="209">
        <f t="shared" si="15"/>
        <v>3564</v>
      </c>
      <c r="M127" s="209">
        <f t="shared" si="17"/>
        <v>3861</v>
      </c>
      <c r="N127" s="209">
        <f t="shared" si="19"/>
        <v>4158</v>
      </c>
      <c r="O127" s="209">
        <f t="shared" si="21"/>
        <v>4455</v>
      </c>
      <c r="P127" s="209">
        <f t="shared" si="23"/>
        <v>4752</v>
      </c>
      <c r="Q127" s="209">
        <f t="shared" si="25"/>
        <v>5049</v>
      </c>
      <c r="R127" s="209">
        <f t="shared" si="25"/>
        <v>5346</v>
      </c>
      <c r="S127" s="209">
        <f t="shared" si="25"/>
        <v>5643</v>
      </c>
      <c r="T127" s="210">
        <f t="shared" si="25"/>
        <v>5940</v>
      </c>
      <c r="V127" s="203">
        <v>1350</v>
      </c>
      <c r="W127" s="207">
        <f t="shared" ref="W127:AO127" si="44">W126+B197</f>
        <v>1306.8</v>
      </c>
      <c r="X127" s="207">
        <f t="shared" si="44"/>
        <v>1360.8000000000002</v>
      </c>
      <c r="Y127" s="207">
        <f t="shared" si="44"/>
        <v>1537.92</v>
      </c>
      <c r="Z127" s="207">
        <f t="shared" si="44"/>
        <v>1722.6</v>
      </c>
      <c r="AA127" s="207">
        <f t="shared" si="44"/>
        <v>1937.52</v>
      </c>
      <c r="AB127" s="207">
        <f t="shared" si="44"/>
        <v>2192.4</v>
      </c>
      <c r="AC127" s="207">
        <f t="shared" si="44"/>
        <v>2453.7600000000002</v>
      </c>
      <c r="AD127" s="207">
        <f t="shared" si="44"/>
        <v>2760.48</v>
      </c>
      <c r="AE127" s="207">
        <f t="shared" si="44"/>
        <v>3002.4</v>
      </c>
      <c r="AF127" s="207">
        <f t="shared" si="44"/>
        <v>3290.76</v>
      </c>
      <c r="AG127" s="207">
        <f t="shared" si="44"/>
        <v>3564</v>
      </c>
      <c r="AH127" s="207">
        <f t="shared" si="44"/>
        <v>3861</v>
      </c>
      <c r="AI127" s="207">
        <f t="shared" si="44"/>
        <v>4158</v>
      </c>
      <c r="AJ127" s="207">
        <f t="shared" si="44"/>
        <v>4455</v>
      </c>
      <c r="AK127" s="207">
        <f t="shared" si="44"/>
        <v>4752</v>
      </c>
      <c r="AL127" s="207">
        <f t="shared" si="44"/>
        <v>5049</v>
      </c>
      <c r="AM127" s="207">
        <f t="shared" si="44"/>
        <v>5346</v>
      </c>
      <c r="AN127" s="207">
        <f t="shared" si="44"/>
        <v>5643</v>
      </c>
      <c r="AO127" s="207">
        <f t="shared" si="44"/>
        <v>5940</v>
      </c>
      <c r="AP127" s="189">
        <v>2.75</v>
      </c>
    </row>
    <row r="128" spans="1:42" x14ac:dyDescent="0.15">
      <c r="A128" s="215" t="s">
        <v>133</v>
      </c>
      <c r="B128" s="212">
        <f t="shared" si="27"/>
        <v>762</v>
      </c>
      <c r="C128" s="212">
        <f t="shared" si="29"/>
        <v>793</v>
      </c>
      <c r="D128" s="212">
        <f t="shared" si="31"/>
        <v>896</v>
      </c>
      <c r="E128" s="212">
        <f t="shared" si="33"/>
        <v>986</v>
      </c>
      <c r="F128" s="212">
        <f t="shared" si="35"/>
        <v>1109</v>
      </c>
      <c r="G128" s="212">
        <f t="shared" si="5"/>
        <v>1254</v>
      </c>
      <c r="H128" s="212">
        <f t="shared" si="7"/>
        <v>1407</v>
      </c>
      <c r="I128" s="212">
        <f t="shared" si="9"/>
        <v>1583</v>
      </c>
      <c r="J128" s="212">
        <f t="shared" si="11"/>
        <v>1758</v>
      </c>
      <c r="K128" s="212">
        <f t="shared" si="13"/>
        <v>1934</v>
      </c>
      <c r="L128" s="212">
        <f t="shared" si="15"/>
        <v>2110</v>
      </c>
      <c r="M128" s="212">
        <f t="shared" si="17"/>
        <v>2286</v>
      </c>
      <c r="N128" s="212">
        <f t="shared" si="19"/>
        <v>2462</v>
      </c>
      <c r="O128" s="212">
        <f t="shared" si="21"/>
        <v>2638</v>
      </c>
      <c r="P128" s="212">
        <f t="shared" si="23"/>
        <v>2813</v>
      </c>
      <c r="Q128" s="212">
        <f t="shared" si="25"/>
        <v>2989</v>
      </c>
      <c r="R128" s="212">
        <f t="shared" si="25"/>
        <v>3165</v>
      </c>
      <c r="S128" s="212">
        <f t="shared" si="25"/>
        <v>3341</v>
      </c>
      <c r="T128" s="213">
        <f t="shared" si="25"/>
        <v>3517</v>
      </c>
      <c r="V128" s="203">
        <v>56</v>
      </c>
      <c r="W128" s="207">
        <f>$W$74*V128*$W$134</f>
        <v>761.6</v>
      </c>
      <c r="X128" s="207">
        <f t="shared" ref="X128:AO128" si="45">X74*$V$128*X134</f>
        <v>792.95999999999992</v>
      </c>
      <c r="Y128" s="207">
        <f t="shared" si="45"/>
        <v>896</v>
      </c>
      <c r="Z128" s="207">
        <f t="shared" si="45"/>
        <v>985.6</v>
      </c>
      <c r="AA128" s="207">
        <f t="shared" si="45"/>
        <v>1108.8</v>
      </c>
      <c r="AB128" s="207">
        <f t="shared" si="45"/>
        <v>1254.4000000000001</v>
      </c>
      <c r="AC128" s="207">
        <f t="shared" si="45"/>
        <v>1406.72</v>
      </c>
      <c r="AD128" s="207">
        <f t="shared" si="45"/>
        <v>1582.5600000000002</v>
      </c>
      <c r="AE128" s="207">
        <f t="shared" si="45"/>
        <v>1758.4</v>
      </c>
      <c r="AF128" s="207">
        <f t="shared" si="45"/>
        <v>1934.24</v>
      </c>
      <c r="AG128" s="207">
        <f t="shared" si="45"/>
        <v>2110.08</v>
      </c>
      <c r="AH128" s="207">
        <f t="shared" si="45"/>
        <v>2285.92</v>
      </c>
      <c r="AI128" s="207">
        <f t="shared" si="45"/>
        <v>2461.7600000000002</v>
      </c>
      <c r="AJ128" s="207">
        <f t="shared" si="45"/>
        <v>2637.6</v>
      </c>
      <c r="AK128" s="207">
        <f t="shared" si="45"/>
        <v>2813.44</v>
      </c>
      <c r="AL128" s="207">
        <f t="shared" si="45"/>
        <v>2989.28</v>
      </c>
      <c r="AM128" s="207">
        <f t="shared" si="45"/>
        <v>3165.1200000000003</v>
      </c>
      <c r="AN128" s="207">
        <f t="shared" si="45"/>
        <v>3340.96</v>
      </c>
      <c r="AO128" s="207">
        <f t="shared" si="45"/>
        <v>3516.8</v>
      </c>
      <c r="AP128" s="189">
        <v>1.57</v>
      </c>
    </row>
    <row r="129" spans="1:42" x14ac:dyDescent="0.15">
      <c r="A129" s="208">
        <v>1400</v>
      </c>
      <c r="B129" s="209">
        <f t="shared" si="27"/>
        <v>1355</v>
      </c>
      <c r="C129" s="209">
        <f t="shared" si="29"/>
        <v>1411</v>
      </c>
      <c r="D129" s="209">
        <f t="shared" si="31"/>
        <v>1595</v>
      </c>
      <c r="E129" s="209">
        <f t="shared" si="33"/>
        <v>1786</v>
      </c>
      <c r="F129" s="209">
        <f t="shared" si="35"/>
        <v>2009</v>
      </c>
      <c r="G129" s="209">
        <f t="shared" si="5"/>
        <v>2274</v>
      </c>
      <c r="H129" s="209">
        <f t="shared" si="7"/>
        <v>2545</v>
      </c>
      <c r="I129" s="209">
        <f t="shared" si="9"/>
        <v>2863</v>
      </c>
      <c r="J129" s="209">
        <f t="shared" si="11"/>
        <v>3114</v>
      </c>
      <c r="K129" s="209">
        <f t="shared" si="13"/>
        <v>3413</v>
      </c>
      <c r="L129" s="209">
        <f t="shared" si="15"/>
        <v>3696</v>
      </c>
      <c r="M129" s="209">
        <f t="shared" si="17"/>
        <v>4004</v>
      </c>
      <c r="N129" s="209">
        <f t="shared" si="19"/>
        <v>4312</v>
      </c>
      <c r="O129" s="209">
        <f t="shared" si="21"/>
        <v>4620</v>
      </c>
      <c r="P129" s="209">
        <f t="shared" si="23"/>
        <v>4928</v>
      </c>
      <c r="Q129" s="209">
        <f t="shared" si="25"/>
        <v>5236</v>
      </c>
      <c r="R129" s="209">
        <f t="shared" si="25"/>
        <v>5544</v>
      </c>
      <c r="S129" s="209">
        <f t="shared" si="25"/>
        <v>5852</v>
      </c>
      <c r="T129" s="210">
        <f t="shared" si="25"/>
        <v>6160</v>
      </c>
      <c r="V129" s="203">
        <v>1400</v>
      </c>
      <c r="W129" s="207">
        <f t="shared" ref="W129:AO129" si="46">W128+B199</f>
        <v>1355.2</v>
      </c>
      <c r="X129" s="207">
        <f t="shared" si="46"/>
        <v>1411.1999999999998</v>
      </c>
      <c r="Y129" s="207">
        <f t="shared" si="46"/>
        <v>1594.88</v>
      </c>
      <c r="Z129" s="207">
        <f t="shared" si="46"/>
        <v>1786.4</v>
      </c>
      <c r="AA129" s="207">
        <f t="shared" si="46"/>
        <v>2009.28</v>
      </c>
      <c r="AB129" s="207">
        <f t="shared" si="46"/>
        <v>2273.6000000000004</v>
      </c>
      <c r="AC129" s="207">
        <f t="shared" si="46"/>
        <v>2544.6400000000003</v>
      </c>
      <c r="AD129" s="207">
        <f t="shared" si="46"/>
        <v>2862.7200000000003</v>
      </c>
      <c r="AE129" s="207">
        <f t="shared" si="46"/>
        <v>3113.6000000000004</v>
      </c>
      <c r="AF129" s="207">
        <f t="shared" si="46"/>
        <v>3412.64</v>
      </c>
      <c r="AG129" s="207">
        <f t="shared" si="46"/>
        <v>3696</v>
      </c>
      <c r="AH129" s="207">
        <f t="shared" si="46"/>
        <v>4004</v>
      </c>
      <c r="AI129" s="207">
        <f t="shared" si="46"/>
        <v>4312</v>
      </c>
      <c r="AJ129" s="207">
        <f t="shared" si="46"/>
        <v>4620</v>
      </c>
      <c r="AK129" s="207">
        <f t="shared" si="46"/>
        <v>4928</v>
      </c>
      <c r="AL129" s="207">
        <f t="shared" si="46"/>
        <v>5236</v>
      </c>
      <c r="AM129" s="207">
        <f t="shared" si="46"/>
        <v>5544</v>
      </c>
      <c r="AN129" s="207">
        <f t="shared" si="46"/>
        <v>5852</v>
      </c>
      <c r="AO129" s="207">
        <f t="shared" si="46"/>
        <v>6160</v>
      </c>
      <c r="AP129" s="189">
        <v>2.75</v>
      </c>
    </row>
    <row r="130" spans="1:42" x14ac:dyDescent="0.15">
      <c r="A130" s="215" t="s">
        <v>134</v>
      </c>
      <c r="B130" s="212">
        <f t="shared" si="27"/>
        <v>789</v>
      </c>
      <c r="C130" s="212">
        <f t="shared" si="29"/>
        <v>821</v>
      </c>
      <c r="D130" s="212">
        <f t="shared" si="31"/>
        <v>928</v>
      </c>
      <c r="E130" s="212">
        <f t="shared" si="33"/>
        <v>1021</v>
      </c>
      <c r="F130" s="212">
        <f t="shared" si="35"/>
        <v>1148</v>
      </c>
      <c r="G130" s="212">
        <f t="shared" si="5"/>
        <v>1299</v>
      </c>
      <c r="H130" s="212">
        <f t="shared" si="7"/>
        <v>1457</v>
      </c>
      <c r="I130" s="212">
        <f t="shared" si="9"/>
        <v>1639</v>
      </c>
      <c r="J130" s="212">
        <f t="shared" si="11"/>
        <v>1821</v>
      </c>
      <c r="K130" s="212">
        <f t="shared" si="13"/>
        <v>2003</v>
      </c>
      <c r="L130" s="212">
        <f t="shared" si="15"/>
        <v>2185</v>
      </c>
      <c r="M130" s="212">
        <f t="shared" si="17"/>
        <v>2368</v>
      </c>
      <c r="N130" s="212">
        <f t="shared" si="19"/>
        <v>2550</v>
      </c>
      <c r="O130" s="212">
        <f t="shared" si="21"/>
        <v>2732</v>
      </c>
      <c r="P130" s="212">
        <f t="shared" si="23"/>
        <v>2914</v>
      </c>
      <c r="Q130" s="212">
        <f t="shared" si="25"/>
        <v>3096</v>
      </c>
      <c r="R130" s="212">
        <f t="shared" si="25"/>
        <v>3278</v>
      </c>
      <c r="S130" s="212">
        <f t="shared" si="25"/>
        <v>3460</v>
      </c>
      <c r="T130" s="213">
        <f t="shared" si="25"/>
        <v>3642</v>
      </c>
      <c r="V130" s="203">
        <v>58</v>
      </c>
      <c r="W130" s="207">
        <f>$W$74*V130*$W$134</f>
        <v>788.8</v>
      </c>
      <c r="X130" s="207">
        <f t="shared" ref="X130:AO130" si="47">X74*$V$130*X134</f>
        <v>821.28</v>
      </c>
      <c r="Y130" s="207">
        <f t="shared" si="47"/>
        <v>928</v>
      </c>
      <c r="Z130" s="207">
        <f t="shared" si="47"/>
        <v>1020.8</v>
      </c>
      <c r="AA130" s="207">
        <f t="shared" si="47"/>
        <v>1148.3999999999999</v>
      </c>
      <c r="AB130" s="207">
        <f t="shared" si="47"/>
        <v>1299.2</v>
      </c>
      <c r="AC130" s="207">
        <f t="shared" si="47"/>
        <v>1456.96</v>
      </c>
      <c r="AD130" s="207">
        <f t="shared" si="47"/>
        <v>1639.0800000000002</v>
      </c>
      <c r="AE130" s="207">
        <f t="shared" si="47"/>
        <v>1821.2</v>
      </c>
      <c r="AF130" s="207">
        <f t="shared" si="47"/>
        <v>2003.3200000000002</v>
      </c>
      <c r="AG130" s="207">
        <f t="shared" si="47"/>
        <v>2185.44</v>
      </c>
      <c r="AH130" s="207">
        <f t="shared" si="47"/>
        <v>2367.56</v>
      </c>
      <c r="AI130" s="207">
        <f t="shared" si="47"/>
        <v>2549.6800000000003</v>
      </c>
      <c r="AJ130" s="207">
        <f t="shared" si="47"/>
        <v>2731.8</v>
      </c>
      <c r="AK130" s="207">
        <f t="shared" si="47"/>
        <v>2913.92</v>
      </c>
      <c r="AL130" s="207">
        <f t="shared" si="47"/>
        <v>3096.04</v>
      </c>
      <c r="AM130" s="207">
        <f t="shared" si="47"/>
        <v>3278.1600000000003</v>
      </c>
      <c r="AN130" s="207">
        <f t="shared" si="47"/>
        <v>3460.28</v>
      </c>
      <c r="AO130" s="207">
        <f t="shared" si="47"/>
        <v>3642.4</v>
      </c>
      <c r="AP130" s="189">
        <v>1.57</v>
      </c>
    </row>
    <row r="131" spans="1:42" x14ac:dyDescent="0.15">
      <c r="A131" s="208">
        <v>1450</v>
      </c>
      <c r="B131" s="209">
        <f t="shared" si="27"/>
        <v>1404</v>
      </c>
      <c r="C131" s="209">
        <f t="shared" si="29"/>
        <v>1462</v>
      </c>
      <c r="D131" s="209">
        <f t="shared" si="31"/>
        <v>1652</v>
      </c>
      <c r="E131" s="209">
        <f t="shared" si="33"/>
        <v>1850</v>
      </c>
      <c r="F131" s="209">
        <f t="shared" si="35"/>
        <v>2081</v>
      </c>
      <c r="G131" s="209">
        <f t="shared" si="5"/>
        <v>2355</v>
      </c>
      <c r="H131" s="209">
        <f t="shared" si="7"/>
        <v>2636</v>
      </c>
      <c r="I131" s="209">
        <f t="shared" si="9"/>
        <v>2965</v>
      </c>
      <c r="J131" s="209">
        <f t="shared" si="11"/>
        <v>3225</v>
      </c>
      <c r="K131" s="209">
        <f t="shared" si="13"/>
        <v>3535</v>
      </c>
      <c r="L131" s="209">
        <f t="shared" si="15"/>
        <v>3828</v>
      </c>
      <c r="M131" s="209">
        <f t="shared" si="17"/>
        <v>4147</v>
      </c>
      <c r="N131" s="209">
        <f t="shared" si="19"/>
        <v>4466</v>
      </c>
      <c r="O131" s="209">
        <f t="shared" si="21"/>
        <v>4785</v>
      </c>
      <c r="P131" s="209">
        <f t="shared" si="23"/>
        <v>5104</v>
      </c>
      <c r="Q131" s="209">
        <f t="shared" si="25"/>
        <v>5423</v>
      </c>
      <c r="R131" s="209">
        <f t="shared" si="25"/>
        <v>5742</v>
      </c>
      <c r="S131" s="209">
        <f t="shared" si="25"/>
        <v>6061</v>
      </c>
      <c r="T131" s="210">
        <f t="shared" si="25"/>
        <v>6380</v>
      </c>
      <c r="V131" s="203">
        <v>1450</v>
      </c>
      <c r="W131" s="207">
        <f t="shared" ref="W131:AO131" si="48">W130+B201</f>
        <v>1403.6</v>
      </c>
      <c r="X131" s="207">
        <f t="shared" si="48"/>
        <v>1461.6</v>
      </c>
      <c r="Y131" s="207">
        <f t="shared" si="48"/>
        <v>1651.8400000000001</v>
      </c>
      <c r="Z131" s="207">
        <f t="shared" si="48"/>
        <v>1850.1999999999998</v>
      </c>
      <c r="AA131" s="207">
        <f t="shared" si="48"/>
        <v>2081.04</v>
      </c>
      <c r="AB131" s="207">
        <f t="shared" si="48"/>
        <v>2354.8000000000002</v>
      </c>
      <c r="AC131" s="207">
        <f t="shared" si="48"/>
        <v>2635.52</v>
      </c>
      <c r="AD131" s="207">
        <f t="shared" si="48"/>
        <v>2964.96</v>
      </c>
      <c r="AE131" s="207">
        <f t="shared" si="48"/>
        <v>3224.8</v>
      </c>
      <c r="AF131" s="207">
        <f t="shared" si="48"/>
        <v>3534.5200000000004</v>
      </c>
      <c r="AG131" s="207">
        <f t="shared" si="48"/>
        <v>3828</v>
      </c>
      <c r="AH131" s="207">
        <f t="shared" si="48"/>
        <v>4147</v>
      </c>
      <c r="AI131" s="207">
        <f t="shared" si="48"/>
        <v>4466</v>
      </c>
      <c r="AJ131" s="207">
        <f t="shared" si="48"/>
        <v>4785</v>
      </c>
      <c r="AK131" s="207">
        <f t="shared" si="48"/>
        <v>5104</v>
      </c>
      <c r="AL131" s="207">
        <f t="shared" si="48"/>
        <v>5423</v>
      </c>
      <c r="AM131" s="207">
        <f t="shared" si="48"/>
        <v>5742</v>
      </c>
      <c r="AN131" s="207">
        <f t="shared" si="48"/>
        <v>6061</v>
      </c>
      <c r="AO131" s="207">
        <f t="shared" si="48"/>
        <v>6380</v>
      </c>
      <c r="AP131" s="189">
        <v>2.75</v>
      </c>
    </row>
    <row r="132" spans="1:42" x14ac:dyDescent="0.15">
      <c r="A132" s="215" t="s">
        <v>135</v>
      </c>
      <c r="B132" s="212">
        <f t="shared" si="27"/>
        <v>816</v>
      </c>
      <c r="C132" s="212">
        <f t="shared" si="29"/>
        <v>850</v>
      </c>
      <c r="D132" s="212">
        <f t="shared" si="31"/>
        <v>960</v>
      </c>
      <c r="E132" s="212">
        <f t="shared" si="33"/>
        <v>1056</v>
      </c>
      <c r="F132" s="212">
        <f t="shared" si="35"/>
        <v>1188</v>
      </c>
      <c r="G132" s="212">
        <f t="shared" si="5"/>
        <v>1344</v>
      </c>
      <c r="H132" s="212">
        <f t="shared" si="7"/>
        <v>1507</v>
      </c>
      <c r="I132" s="212">
        <f t="shared" si="9"/>
        <v>1696</v>
      </c>
      <c r="J132" s="212">
        <f t="shared" si="11"/>
        <v>1884</v>
      </c>
      <c r="K132" s="212">
        <f t="shared" si="13"/>
        <v>2072</v>
      </c>
      <c r="L132" s="212">
        <f t="shared" si="15"/>
        <v>2261</v>
      </c>
      <c r="M132" s="212">
        <f t="shared" si="17"/>
        <v>2449</v>
      </c>
      <c r="N132" s="212">
        <f t="shared" si="19"/>
        <v>2638</v>
      </c>
      <c r="O132" s="212">
        <f t="shared" si="21"/>
        <v>2826</v>
      </c>
      <c r="P132" s="212">
        <f t="shared" si="23"/>
        <v>3014</v>
      </c>
      <c r="Q132" s="212">
        <f t="shared" si="25"/>
        <v>3203</v>
      </c>
      <c r="R132" s="212">
        <f t="shared" si="25"/>
        <v>3391</v>
      </c>
      <c r="S132" s="212">
        <f t="shared" si="25"/>
        <v>3580</v>
      </c>
      <c r="T132" s="213">
        <f t="shared" si="25"/>
        <v>3768</v>
      </c>
      <c r="V132" s="203">
        <v>60</v>
      </c>
      <c r="W132" s="207">
        <f>$W$74*V132*$W$134</f>
        <v>816</v>
      </c>
      <c r="X132" s="207">
        <f t="shared" ref="X132:AO132" si="49">X74*$V$132*X134</f>
        <v>849.59999999999991</v>
      </c>
      <c r="Y132" s="207">
        <f t="shared" si="49"/>
        <v>960</v>
      </c>
      <c r="Z132" s="207">
        <f t="shared" si="49"/>
        <v>1056</v>
      </c>
      <c r="AA132" s="207">
        <f t="shared" si="49"/>
        <v>1188</v>
      </c>
      <c r="AB132" s="207">
        <f t="shared" si="49"/>
        <v>1344</v>
      </c>
      <c r="AC132" s="207">
        <f t="shared" si="49"/>
        <v>1507.2</v>
      </c>
      <c r="AD132" s="207">
        <f t="shared" si="49"/>
        <v>1695.6000000000001</v>
      </c>
      <c r="AE132" s="207">
        <f t="shared" si="49"/>
        <v>1884</v>
      </c>
      <c r="AF132" s="207">
        <f t="shared" si="49"/>
        <v>2072.4</v>
      </c>
      <c r="AG132" s="207">
        <f t="shared" si="49"/>
        <v>2260.8000000000002</v>
      </c>
      <c r="AH132" s="207">
        <f t="shared" si="49"/>
        <v>2449.2000000000003</v>
      </c>
      <c r="AI132" s="207">
        <f t="shared" si="49"/>
        <v>2637.6</v>
      </c>
      <c r="AJ132" s="207">
        <f t="shared" si="49"/>
        <v>2826</v>
      </c>
      <c r="AK132" s="207">
        <f t="shared" si="49"/>
        <v>3014.4</v>
      </c>
      <c r="AL132" s="207">
        <f t="shared" si="49"/>
        <v>3202.8</v>
      </c>
      <c r="AM132" s="207">
        <f t="shared" si="49"/>
        <v>3391.2000000000003</v>
      </c>
      <c r="AN132" s="207">
        <f t="shared" si="49"/>
        <v>3579.6000000000004</v>
      </c>
      <c r="AO132" s="207">
        <f t="shared" si="49"/>
        <v>3768</v>
      </c>
      <c r="AP132" s="189">
        <v>1.57</v>
      </c>
    </row>
    <row r="133" spans="1:42" ht="13" thickBot="1" x14ac:dyDescent="0.2">
      <c r="A133" s="204">
        <v>1500</v>
      </c>
      <c r="B133" s="216">
        <f t="shared" si="27"/>
        <v>1452</v>
      </c>
      <c r="C133" s="216">
        <f t="shared" si="29"/>
        <v>1512</v>
      </c>
      <c r="D133" s="216">
        <f t="shared" si="31"/>
        <v>1709</v>
      </c>
      <c r="E133" s="216">
        <f t="shared" si="33"/>
        <v>1914</v>
      </c>
      <c r="F133" s="216">
        <f t="shared" si="35"/>
        <v>2153</v>
      </c>
      <c r="G133" s="216">
        <f t="shared" si="5"/>
        <v>2436</v>
      </c>
      <c r="H133" s="216">
        <f t="shared" si="7"/>
        <v>2726</v>
      </c>
      <c r="I133" s="216">
        <f t="shared" si="9"/>
        <v>3067</v>
      </c>
      <c r="J133" s="216">
        <f t="shared" si="11"/>
        <v>3336</v>
      </c>
      <c r="K133" s="216">
        <f t="shared" si="13"/>
        <v>3656</v>
      </c>
      <c r="L133" s="216">
        <f t="shared" si="15"/>
        <v>3960</v>
      </c>
      <c r="M133" s="216">
        <f t="shared" si="17"/>
        <v>4290</v>
      </c>
      <c r="N133" s="216">
        <f t="shared" si="19"/>
        <v>4620</v>
      </c>
      <c r="O133" s="216">
        <f t="shared" si="21"/>
        <v>4950</v>
      </c>
      <c r="P133" s="216">
        <f t="shared" si="23"/>
        <v>5280</v>
      </c>
      <c r="Q133" s="216">
        <f t="shared" si="25"/>
        <v>5610</v>
      </c>
      <c r="R133" s="216">
        <f t="shared" si="25"/>
        <v>5940</v>
      </c>
      <c r="S133" s="216">
        <f t="shared" si="25"/>
        <v>6270</v>
      </c>
      <c r="T133" s="217">
        <f t="shared" si="25"/>
        <v>6600</v>
      </c>
      <c r="V133" s="203">
        <v>1500</v>
      </c>
      <c r="W133" s="207">
        <f t="shared" ref="W133:AO133" si="50">W132+B203</f>
        <v>1452</v>
      </c>
      <c r="X133" s="207">
        <f t="shared" si="50"/>
        <v>1512</v>
      </c>
      <c r="Y133" s="207">
        <f t="shared" si="50"/>
        <v>1708.8000000000002</v>
      </c>
      <c r="Z133" s="207">
        <f t="shared" si="50"/>
        <v>1914</v>
      </c>
      <c r="AA133" s="207">
        <f t="shared" si="50"/>
        <v>2152.8000000000002</v>
      </c>
      <c r="AB133" s="207">
        <f t="shared" si="50"/>
        <v>2436</v>
      </c>
      <c r="AC133" s="207">
        <f t="shared" si="50"/>
        <v>2726.4</v>
      </c>
      <c r="AD133" s="207">
        <f t="shared" si="50"/>
        <v>3067.2</v>
      </c>
      <c r="AE133" s="207">
        <f t="shared" si="50"/>
        <v>3336</v>
      </c>
      <c r="AF133" s="207">
        <f t="shared" si="50"/>
        <v>3656.4</v>
      </c>
      <c r="AG133" s="207">
        <f t="shared" si="50"/>
        <v>3960</v>
      </c>
      <c r="AH133" s="207">
        <f t="shared" si="50"/>
        <v>4290</v>
      </c>
      <c r="AI133" s="207">
        <f t="shared" si="50"/>
        <v>4620</v>
      </c>
      <c r="AJ133" s="207">
        <f t="shared" si="50"/>
        <v>4950</v>
      </c>
      <c r="AK133" s="207">
        <f t="shared" si="50"/>
        <v>5280</v>
      </c>
      <c r="AL133" s="207">
        <f t="shared" si="50"/>
        <v>5610</v>
      </c>
      <c r="AM133" s="207">
        <f t="shared" si="50"/>
        <v>5940</v>
      </c>
      <c r="AN133" s="207">
        <f t="shared" si="50"/>
        <v>6270</v>
      </c>
      <c r="AO133" s="207">
        <f t="shared" si="50"/>
        <v>6600</v>
      </c>
      <c r="AP133" s="189">
        <v>2.75</v>
      </c>
    </row>
    <row r="134" spans="1:42" x14ac:dyDescent="0.15">
      <c r="W134" s="291">
        <v>3.4</v>
      </c>
      <c r="X134" s="230">
        <v>2.36</v>
      </c>
      <c r="Y134" s="230">
        <v>2</v>
      </c>
      <c r="Z134" s="230">
        <v>1.76</v>
      </c>
      <c r="AA134" s="230">
        <v>1.65</v>
      </c>
      <c r="AB134" s="230">
        <v>1.6</v>
      </c>
      <c r="AC134" s="230">
        <v>1.57</v>
      </c>
      <c r="AD134" s="230">
        <v>1.57</v>
      </c>
      <c r="AE134" s="230">
        <v>1.57</v>
      </c>
      <c r="AF134" s="230">
        <v>1.57</v>
      </c>
      <c r="AG134" s="230">
        <v>1.57</v>
      </c>
      <c r="AH134" s="230">
        <v>1.57</v>
      </c>
      <c r="AI134" s="230">
        <v>1.57</v>
      </c>
      <c r="AJ134" s="230">
        <v>1.57</v>
      </c>
      <c r="AK134" s="230">
        <v>1.57</v>
      </c>
      <c r="AL134" s="230">
        <v>1.57</v>
      </c>
      <c r="AM134" s="230">
        <v>1.57</v>
      </c>
      <c r="AN134" s="230">
        <v>1.57</v>
      </c>
      <c r="AO134" s="230">
        <v>1.57</v>
      </c>
    </row>
    <row r="135" spans="1:42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92">
        <f>W134+B204</f>
        <v>6.05</v>
      </c>
      <c r="X135" s="230">
        <f>X134+C204</f>
        <v>4.2</v>
      </c>
      <c r="Y135" s="230">
        <f t="shared" ref="Y135:AO135" si="51">Y134+D204</f>
        <v>3.56</v>
      </c>
      <c r="Z135" s="230">
        <f t="shared" si="51"/>
        <v>3.19</v>
      </c>
      <c r="AA135" s="230">
        <f t="shared" si="51"/>
        <v>2.99</v>
      </c>
      <c r="AB135" s="230">
        <f t="shared" si="51"/>
        <v>2.9000000000000004</v>
      </c>
      <c r="AC135" s="230">
        <f t="shared" si="51"/>
        <v>2.84</v>
      </c>
      <c r="AD135" s="230">
        <f t="shared" si="51"/>
        <v>2.84</v>
      </c>
      <c r="AE135" s="230">
        <f t="shared" si="51"/>
        <v>2.7800000000000002</v>
      </c>
      <c r="AF135" s="230">
        <f t="shared" si="51"/>
        <v>2.77</v>
      </c>
      <c r="AG135" s="230">
        <f t="shared" si="51"/>
        <v>2.75</v>
      </c>
      <c r="AH135" s="230">
        <f t="shared" si="51"/>
        <v>2.75</v>
      </c>
      <c r="AI135" s="230">
        <f t="shared" si="51"/>
        <v>2.75</v>
      </c>
      <c r="AJ135" s="230">
        <f t="shared" si="51"/>
        <v>2.75</v>
      </c>
      <c r="AK135" s="230">
        <f t="shared" si="51"/>
        <v>2.75</v>
      </c>
      <c r="AL135" s="230">
        <f t="shared" si="51"/>
        <v>2.75</v>
      </c>
      <c r="AM135" s="230">
        <f t="shared" si="51"/>
        <v>2.75</v>
      </c>
      <c r="AN135" s="230">
        <f t="shared" si="51"/>
        <v>2.75</v>
      </c>
      <c r="AO135" s="230">
        <f t="shared" si="51"/>
        <v>2.75</v>
      </c>
    </row>
    <row r="136" spans="1:42" x14ac:dyDescent="0.15">
      <c r="X136" s="230"/>
      <c r="Y136" s="230"/>
      <c r="Z136" s="230"/>
      <c r="AA136" s="230"/>
      <c r="AB136" s="230"/>
      <c r="AC136" s="230"/>
      <c r="AD136" s="230"/>
      <c r="AE136" s="230"/>
      <c r="AF136" s="230"/>
      <c r="AG136" s="230"/>
    </row>
    <row r="137" spans="1:42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</row>
    <row r="140" spans="1:42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2" x14ac:dyDescent="0.15">
      <c r="A142" s="194"/>
    </row>
    <row r="144" spans="1:42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52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52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52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52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52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52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52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53">B144*$A$192*B204</f>
        <v>530</v>
      </c>
      <c r="C193" s="207">
        <f t="shared" si="53"/>
        <v>552</v>
      </c>
      <c r="D193" s="207">
        <f t="shared" si="53"/>
        <v>624</v>
      </c>
      <c r="E193" s="207">
        <f t="shared" si="53"/>
        <v>715</v>
      </c>
      <c r="F193" s="207">
        <f t="shared" si="53"/>
        <v>804</v>
      </c>
      <c r="G193" s="207">
        <f t="shared" si="53"/>
        <v>910</v>
      </c>
      <c r="H193" s="207">
        <f t="shared" si="53"/>
        <v>1016</v>
      </c>
      <c r="I193" s="207">
        <f t="shared" si="53"/>
        <v>1143</v>
      </c>
      <c r="J193" s="207">
        <f t="shared" si="53"/>
        <v>1210</v>
      </c>
      <c r="K193" s="207">
        <f t="shared" si="53"/>
        <v>1320</v>
      </c>
      <c r="L193" s="207">
        <f t="shared" si="53"/>
        <v>1416</v>
      </c>
      <c r="M193" s="207">
        <f t="shared" si="53"/>
        <v>1534</v>
      </c>
      <c r="N193" s="207">
        <f t="shared" si="53"/>
        <v>1652</v>
      </c>
      <c r="O193" s="207">
        <f t="shared" si="53"/>
        <v>1770</v>
      </c>
      <c r="P193" s="207">
        <f t="shared" si="53"/>
        <v>1888</v>
      </c>
      <c r="Q193" s="207">
        <f t="shared" si="53"/>
        <v>2006</v>
      </c>
      <c r="R193" s="207">
        <f t="shared" si="53"/>
        <v>2124</v>
      </c>
      <c r="S193" s="207">
        <f t="shared" si="53"/>
        <v>2242</v>
      </c>
      <c r="T193" s="207">
        <f t="shared" si="53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54">B144*$A$194*B204</f>
        <v>551.19999999999993</v>
      </c>
      <c r="C195" s="207">
        <f t="shared" si="54"/>
        <v>574.08000000000004</v>
      </c>
      <c r="D195" s="207">
        <f t="shared" si="54"/>
        <v>648.96</v>
      </c>
      <c r="E195" s="207">
        <f t="shared" si="54"/>
        <v>743.6</v>
      </c>
      <c r="F195" s="207">
        <f t="shared" si="54"/>
        <v>836.16000000000008</v>
      </c>
      <c r="G195" s="207">
        <f t="shared" si="54"/>
        <v>946.4</v>
      </c>
      <c r="H195" s="207">
        <f t="shared" si="54"/>
        <v>1056.6400000000001</v>
      </c>
      <c r="I195" s="207">
        <f t="shared" si="54"/>
        <v>1188.72</v>
      </c>
      <c r="J195" s="207">
        <f t="shared" si="54"/>
        <v>1258.3999999999999</v>
      </c>
      <c r="K195" s="207">
        <f t="shared" si="54"/>
        <v>1372.8</v>
      </c>
      <c r="L195" s="207">
        <f t="shared" si="54"/>
        <v>1472.6399999999999</v>
      </c>
      <c r="M195" s="207">
        <f t="shared" si="54"/>
        <v>1595.36</v>
      </c>
      <c r="N195" s="207">
        <f t="shared" si="54"/>
        <v>1718.08</v>
      </c>
      <c r="O195" s="207">
        <f t="shared" si="54"/>
        <v>1840.8</v>
      </c>
      <c r="P195" s="207">
        <f t="shared" si="54"/>
        <v>1963.52</v>
      </c>
      <c r="Q195" s="207">
        <f t="shared" si="54"/>
        <v>2086.2399999999998</v>
      </c>
      <c r="R195" s="207">
        <f t="shared" si="54"/>
        <v>2208.96</v>
      </c>
      <c r="S195" s="207">
        <f t="shared" si="54"/>
        <v>2331.6799999999998</v>
      </c>
      <c r="T195" s="207">
        <f t="shared" si="54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55">B144*$A$196*B204</f>
        <v>572.4</v>
      </c>
      <c r="C197" s="207">
        <f t="shared" si="55"/>
        <v>596.16000000000008</v>
      </c>
      <c r="D197" s="207">
        <f t="shared" si="55"/>
        <v>673.92000000000007</v>
      </c>
      <c r="E197" s="207">
        <f t="shared" si="55"/>
        <v>772.19999999999993</v>
      </c>
      <c r="F197" s="207">
        <f t="shared" si="55"/>
        <v>868.32</v>
      </c>
      <c r="G197" s="207">
        <f t="shared" si="55"/>
        <v>982.80000000000007</v>
      </c>
      <c r="H197" s="207">
        <f t="shared" si="55"/>
        <v>1097.28</v>
      </c>
      <c r="I197" s="207">
        <f t="shared" si="55"/>
        <v>1234.44</v>
      </c>
      <c r="J197" s="207">
        <f t="shared" si="55"/>
        <v>1306.8</v>
      </c>
      <c r="K197" s="207">
        <f t="shared" si="55"/>
        <v>1425.6</v>
      </c>
      <c r="L197" s="207">
        <f t="shared" si="55"/>
        <v>1529.28</v>
      </c>
      <c r="M197" s="207">
        <f t="shared" si="55"/>
        <v>1656.7199999999998</v>
      </c>
      <c r="N197" s="207">
        <f t="shared" si="55"/>
        <v>1784.1599999999999</v>
      </c>
      <c r="O197" s="207">
        <f t="shared" si="55"/>
        <v>1911.6</v>
      </c>
      <c r="P197" s="207">
        <f t="shared" si="55"/>
        <v>2039.04</v>
      </c>
      <c r="Q197" s="207">
        <f t="shared" si="55"/>
        <v>2166.48</v>
      </c>
      <c r="R197" s="207">
        <f t="shared" si="55"/>
        <v>2293.92</v>
      </c>
      <c r="S197" s="207">
        <f t="shared" si="55"/>
        <v>2421.3599999999997</v>
      </c>
      <c r="T197" s="207">
        <f t="shared" si="55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56">B144*$A$198*B204</f>
        <v>593.6</v>
      </c>
      <c r="C199" s="207">
        <f t="shared" si="56"/>
        <v>618.24</v>
      </c>
      <c r="D199" s="207">
        <f t="shared" si="56"/>
        <v>698.88</v>
      </c>
      <c r="E199" s="207">
        <f t="shared" si="56"/>
        <v>800.8</v>
      </c>
      <c r="F199" s="207">
        <f t="shared" si="56"/>
        <v>900.48</v>
      </c>
      <c r="G199" s="207">
        <f t="shared" si="56"/>
        <v>1019.2</v>
      </c>
      <c r="H199" s="207">
        <f t="shared" si="56"/>
        <v>1137.92</v>
      </c>
      <c r="I199" s="207">
        <f t="shared" si="56"/>
        <v>1280.1600000000001</v>
      </c>
      <c r="J199" s="207">
        <f t="shared" si="56"/>
        <v>1355.2</v>
      </c>
      <c r="K199" s="207">
        <f t="shared" si="56"/>
        <v>1478.3999999999999</v>
      </c>
      <c r="L199" s="207">
        <f t="shared" si="56"/>
        <v>1585.9199999999998</v>
      </c>
      <c r="M199" s="207">
        <f t="shared" si="56"/>
        <v>1718.08</v>
      </c>
      <c r="N199" s="207">
        <f t="shared" si="56"/>
        <v>1850.24</v>
      </c>
      <c r="O199" s="207">
        <f t="shared" si="56"/>
        <v>1982.3999999999999</v>
      </c>
      <c r="P199" s="207">
        <f t="shared" si="56"/>
        <v>2114.56</v>
      </c>
      <c r="Q199" s="207">
        <f t="shared" si="56"/>
        <v>2246.7199999999998</v>
      </c>
      <c r="R199" s="207">
        <f t="shared" si="56"/>
        <v>2378.8799999999997</v>
      </c>
      <c r="S199" s="207">
        <f t="shared" si="56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57">B144*$A$200*B204</f>
        <v>614.79999999999995</v>
      </c>
      <c r="C201" s="207">
        <f t="shared" si="57"/>
        <v>640.32000000000005</v>
      </c>
      <c r="D201" s="207">
        <f t="shared" si="57"/>
        <v>723.84</v>
      </c>
      <c r="E201" s="207">
        <f t="shared" si="57"/>
        <v>829.4</v>
      </c>
      <c r="F201" s="207">
        <f t="shared" si="57"/>
        <v>932.6400000000001</v>
      </c>
      <c r="G201" s="207">
        <f t="shared" si="57"/>
        <v>1055.6000000000001</v>
      </c>
      <c r="H201" s="207">
        <f t="shared" si="57"/>
        <v>1178.56</v>
      </c>
      <c r="I201" s="207">
        <f t="shared" si="57"/>
        <v>1325.88</v>
      </c>
      <c r="J201" s="207">
        <f t="shared" si="57"/>
        <v>1403.6</v>
      </c>
      <c r="K201" s="207">
        <f t="shared" si="57"/>
        <v>1531.2</v>
      </c>
      <c r="L201" s="207">
        <f t="shared" si="57"/>
        <v>1642.56</v>
      </c>
      <c r="M201" s="207">
        <f t="shared" si="57"/>
        <v>1779.4399999999998</v>
      </c>
      <c r="N201" s="207">
        <f t="shared" si="57"/>
        <v>1916.32</v>
      </c>
      <c r="O201" s="207">
        <f t="shared" si="57"/>
        <v>2053.1999999999998</v>
      </c>
      <c r="P201" s="207">
        <f t="shared" si="57"/>
        <v>2190.08</v>
      </c>
      <c r="Q201" s="207">
        <f t="shared" si="57"/>
        <v>2326.96</v>
      </c>
      <c r="R201" s="207">
        <f t="shared" si="57"/>
        <v>2463.8399999999997</v>
      </c>
      <c r="S201" s="207">
        <f t="shared" si="57"/>
        <v>2600.7199999999998</v>
      </c>
      <c r="T201" s="207">
        <f t="shared" si="57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58">B144*$A$202*B204</f>
        <v>636</v>
      </c>
      <c r="C203" s="207">
        <f t="shared" si="58"/>
        <v>662.4</v>
      </c>
      <c r="D203" s="207">
        <f t="shared" si="58"/>
        <v>748.80000000000007</v>
      </c>
      <c r="E203" s="207">
        <f t="shared" si="58"/>
        <v>858</v>
      </c>
      <c r="F203" s="207">
        <f t="shared" si="58"/>
        <v>964.80000000000007</v>
      </c>
      <c r="G203" s="207">
        <f t="shared" si="58"/>
        <v>1092</v>
      </c>
      <c r="H203" s="207">
        <f t="shared" si="58"/>
        <v>1219.2</v>
      </c>
      <c r="I203" s="207">
        <f t="shared" si="58"/>
        <v>1371.6</v>
      </c>
      <c r="J203" s="207">
        <f t="shared" si="58"/>
        <v>1452</v>
      </c>
      <c r="K203" s="207">
        <f t="shared" si="58"/>
        <v>1584</v>
      </c>
      <c r="L203" s="207">
        <f t="shared" si="58"/>
        <v>1699.1999999999998</v>
      </c>
      <c r="M203" s="207">
        <f t="shared" si="58"/>
        <v>1840.8</v>
      </c>
      <c r="N203" s="207">
        <f t="shared" si="58"/>
        <v>1982.3999999999999</v>
      </c>
      <c r="O203" s="207">
        <f t="shared" si="58"/>
        <v>2124</v>
      </c>
      <c r="P203" s="207">
        <f t="shared" si="58"/>
        <v>2265.6</v>
      </c>
      <c r="Q203" s="207">
        <f t="shared" si="58"/>
        <v>2407.1999999999998</v>
      </c>
      <c r="R203" s="207">
        <f t="shared" si="58"/>
        <v>2548.7999999999997</v>
      </c>
      <c r="S203" s="207">
        <f t="shared" si="58"/>
        <v>2690.3999999999996</v>
      </c>
      <c r="T203" s="207">
        <f t="shared" si="58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1EEB4-2E2B-AC46-B052-0D5DB9CD01F9}">
  <sheetPr>
    <tabColor theme="7" tint="0.79998168889431442"/>
  </sheetPr>
  <dimension ref="A1:AQ205"/>
  <sheetViews>
    <sheetView showGridLines="0" zoomScaleNormal="100" workbookViewId="0">
      <selection activeCell="AJ46" sqref="AJ46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5" width="4.6640625" style="188" customWidth="1"/>
    <col min="46" max="16384" width="9" style="188"/>
  </cols>
  <sheetData>
    <row r="1" spans="1:43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</row>
    <row r="2" spans="1:43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</row>
    <row r="3" spans="1:43" s="189" customFormat="1" x14ac:dyDescent="0.15">
      <c r="A3" s="187"/>
      <c r="B3" s="187"/>
      <c r="C3" s="188"/>
      <c r="D3" s="188"/>
      <c r="E3" s="188"/>
      <c r="F3" s="188"/>
      <c r="G3" s="191" t="s">
        <v>208</v>
      </c>
      <c r="H3" s="192"/>
      <c r="I3" s="192"/>
      <c r="J3" s="192"/>
      <c r="K3" s="192"/>
      <c r="L3" s="192"/>
      <c r="M3" s="192"/>
      <c r="N3" s="193"/>
      <c r="O3" s="257" t="s">
        <v>348</v>
      </c>
      <c r="P3" s="191" t="s">
        <v>210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</row>
    <row r="4" spans="1:43" s="189" customFormat="1" x14ac:dyDescent="0.15">
      <c r="A4" s="187"/>
      <c r="B4" s="187"/>
      <c r="C4" s="188"/>
      <c r="D4" s="188"/>
      <c r="E4" s="188"/>
      <c r="F4" s="195"/>
      <c r="G4" s="191" t="s">
        <v>209</v>
      </c>
      <c r="H4" s="192"/>
      <c r="I4" s="192"/>
      <c r="J4" s="192"/>
      <c r="K4" s="192"/>
      <c r="L4" s="192"/>
      <c r="M4" s="192"/>
      <c r="N4" s="193"/>
      <c r="O4" s="257" t="s">
        <v>348</v>
      </c>
      <c r="P4" s="191" t="s">
        <v>211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</row>
    <row r="5" spans="1:43" x14ac:dyDescent="0.15">
      <c r="G5" s="191" t="s">
        <v>212</v>
      </c>
      <c r="H5" s="192"/>
      <c r="I5" s="192"/>
      <c r="J5" s="192"/>
      <c r="K5" s="192"/>
      <c r="L5" s="192"/>
      <c r="M5" s="192"/>
      <c r="N5" s="193"/>
      <c r="O5" s="257" t="s">
        <v>348</v>
      </c>
      <c r="P5" s="191" t="s">
        <v>212</v>
      </c>
      <c r="Q5" s="191"/>
      <c r="R5" s="192"/>
      <c r="S5" s="192"/>
      <c r="T5" s="192"/>
    </row>
    <row r="6" spans="1:43" s="189" customFormat="1" x14ac:dyDescent="0.15">
      <c r="A6" s="187"/>
      <c r="B6" s="187"/>
      <c r="C6" s="188"/>
      <c r="D6" s="188"/>
      <c r="E6" s="188"/>
      <c r="F6" s="188"/>
      <c r="G6" s="191"/>
      <c r="H6" s="192"/>
      <c r="I6" s="192"/>
      <c r="J6" s="192"/>
      <c r="K6" s="192"/>
      <c r="L6" s="192"/>
      <c r="M6" s="192"/>
      <c r="N6" s="193"/>
      <c r="P6" s="191"/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</row>
    <row r="7" spans="1:43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N7" s="193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</row>
    <row r="8" spans="1:43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</row>
    <row r="9" spans="1:43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</row>
    <row r="10" spans="1:43" s="189" customFormat="1" x14ac:dyDescent="0.15">
      <c r="A10" s="235" t="s">
        <v>28</v>
      </c>
      <c r="B10" s="263">
        <v>265</v>
      </c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</row>
    <row r="11" spans="1:43" s="189" customFormat="1" x14ac:dyDescent="0.15">
      <c r="A11" s="235">
        <v>100</v>
      </c>
      <c r="B11" s="267">
        <v>479</v>
      </c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</row>
    <row r="12" spans="1:43" s="189" customFormat="1" x14ac:dyDescent="0.15">
      <c r="A12" s="231" t="s">
        <v>1</v>
      </c>
      <c r="B12" s="271">
        <v>265</v>
      </c>
      <c r="C12" s="272">
        <v>265</v>
      </c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</row>
    <row r="13" spans="1:43" s="189" customFormat="1" x14ac:dyDescent="0.15">
      <c r="A13" s="233">
        <v>150</v>
      </c>
      <c r="B13" s="275">
        <v>479</v>
      </c>
      <c r="C13" s="276">
        <v>479</v>
      </c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</row>
    <row r="14" spans="1:43" s="189" customFormat="1" x14ac:dyDescent="0.15">
      <c r="A14" s="231" t="s">
        <v>2</v>
      </c>
      <c r="B14" s="279">
        <v>305</v>
      </c>
      <c r="C14" s="280">
        <v>305</v>
      </c>
      <c r="D14" s="281">
        <v>324</v>
      </c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</row>
    <row r="15" spans="1:43" s="189" customFormat="1" x14ac:dyDescent="0.15">
      <c r="A15" s="233">
        <v>200</v>
      </c>
      <c r="B15" s="267">
        <v>549</v>
      </c>
      <c r="C15" s="268">
        <v>549</v>
      </c>
      <c r="D15" s="269">
        <v>584</v>
      </c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</row>
    <row r="16" spans="1:43" s="189" customFormat="1" x14ac:dyDescent="0.15">
      <c r="A16" s="231" t="s">
        <v>3</v>
      </c>
      <c r="B16" s="271">
        <v>335</v>
      </c>
      <c r="C16" s="272">
        <v>335</v>
      </c>
      <c r="D16" s="273">
        <v>381</v>
      </c>
      <c r="E16" s="274">
        <v>395</v>
      </c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</row>
    <row r="17" spans="1:43" s="189" customFormat="1" x14ac:dyDescent="0.15">
      <c r="A17" s="233">
        <v>250</v>
      </c>
      <c r="B17" s="267">
        <v>606</v>
      </c>
      <c r="C17" s="268">
        <v>606</v>
      </c>
      <c r="D17" s="269">
        <v>667</v>
      </c>
      <c r="E17" s="270">
        <v>701</v>
      </c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</row>
    <row r="18" spans="1:43" s="189" customFormat="1" x14ac:dyDescent="0.15">
      <c r="A18" s="235" t="s">
        <v>4</v>
      </c>
      <c r="B18" s="271">
        <v>372</v>
      </c>
      <c r="C18" s="272">
        <v>372</v>
      </c>
      <c r="D18" s="273">
        <v>420</v>
      </c>
      <c r="E18" s="274">
        <v>446</v>
      </c>
      <c r="F18" s="272">
        <v>479</v>
      </c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</row>
    <row r="19" spans="1:43" s="189" customFormat="1" x14ac:dyDescent="0.15">
      <c r="A19" s="233">
        <v>300</v>
      </c>
      <c r="B19" s="275">
        <v>667</v>
      </c>
      <c r="C19" s="276">
        <v>667</v>
      </c>
      <c r="D19" s="277">
        <v>749</v>
      </c>
      <c r="E19" s="278">
        <v>789</v>
      </c>
      <c r="F19" s="276">
        <v>849</v>
      </c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</row>
    <row r="20" spans="1:43" s="189" customFormat="1" x14ac:dyDescent="0.15">
      <c r="A20" s="231" t="s">
        <v>5</v>
      </c>
      <c r="B20" s="279">
        <v>417</v>
      </c>
      <c r="C20" s="280">
        <v>417</v>
      </c>
      <c r="D20" s="281">
        <v>471</v>
      </c>
      <c r="E20" s="282">
        <v>501</v>
      </c>
      <c r="F20" s="280">
        <v>536</v>
      </c>
      <c r="G20" s="281">
        <v>615</v>
      </c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</row>
    <row r="21" spans="1:43" s="189" customFormat="1" x14ac:dyDescent="0.15">
      <c r="A21" s="233">
        <v>350</v>
      </c>
      <c r="B21" s="267">
        <v>739</v>
      </c>
      <c r="C21" s="268">
        <v>739</v>
      </c>
      <c r="D21" s="269">
        <v>837</v>
      </c>
      <c r="E21" s="270">
        <v>888</v>
      </c>
      <c r="F21" s="268">
        <v>956</v>
      </c>
      <c r="G21" s="269">
        <v>1063</v>
      </c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</row>
    <row r="22" spans="1:43" s="189" customFormat="1" x14ac:dyDescent="0.15">
      <c r="A22" s="231" t="s">
        <v>6</v>
      </c>
      <c r="B22" s="271">
        <v>460</v>
      </c>
      <c r="C22" s="272">
        <v>460</v>
      </c>
      <c r="D22" s="273">
        <v>496</v>
      </c>
      <c r="E22" s="274">
        <v>552</v>
      </c>
      <c r="F22" s="272">
        <v>592</v>
      </c>
      <c r="G22" s="273">
        <v>679</v>
      </c>
      <c r="H22" s="274">
        <v>772</v>
      </c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</row>
    <row r="23" spans="1:43" s="189" customFormat="1" x14ac:dyDescent="0.15">
      <c r="A23" s="233">
        <v>400</v>
      </c>
      <c r="B23" s="267">
        <v>815</v>
      </c>
      <c r="C23" s="268">
        <v>815</v>
      </c>
      <c r="D23" s="269">
        <v>888</v>
      </c>
      <c r="E23" s="270">
        <v>986</v>
      </c>
      <c r="F23" s="268">
        <v>1062</v>
      </c>
      <c r="G23" s="269">
        <v>1170</v>
      </c>
      <c r="H23" s="270">
        <v>1336</v>
      </c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</row>
    <row r="24" spans="1:43" s="189" customFormat="1" x14ac:dyDescent="0.15">
      <c r="A24" s="231" t="s">
        <v>7</v>
      </c>
      <c r="B24" s="271">
        <v>502</v>
      </c>
      <c r="C24" s="272">
        <v>502</v>
      </c>
      <c r="D24" s="273">
        <v>544</v>
      </c>
      <c r="E24" s="274">
        <v>606</v>
      </c>
      <c r="F24" s="272">
        <v>653</v>
      </c>
      <c r="G24" s="273">
        <v>746</v>
      </c>
      <c r="H24" s="274">
        <v>845</v>
      </c>
      <c r="I24" s="272">
        <v>956</v>
      </c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U24" s="257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</row>
    <row r="25" spans="1:43" s="189" customFormat="1" x14ac:dyDescent="0.15">
      <c r="A25" s="233">
        <v>450</v>
      </c>
      <c r="B25" s="275">
        <v>888</v>
      </c>
      <c r="C25" s="276">
        <v>888</v>
      </c>
      <c r="D25" s="277">
        <v>969</v>
      </c>
      <c r="E25" s="278">
        <v>1065</v>
      </c>
      <c r="F25" s="276">
        <v>1172</v>
      </c>
      <c r="G25" s="277">
        <v>1282</v>
      </c>
      <c r="H25" s="278">
        <v>1473</v>
      </c>
      <c r="I25" s="276">
        <v>1654</v>
      </c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</row>
    <row r="26" spans="1:43" s="189" customFormat="1" x14ac:dyDescent="0.15">
      <c r="A26" s="231" t="s">
        <v>8</v>
      </c>
      <c r="B26" s="279">
        <v>547</v>
      </c>
      <c r="C26" s="280">
        <v>547</v>
      </c>
      <c r="D26" s="281">
        <v>591</v>
      </c>
      <c r="E26" s="282">
        <v>657</v>
      </c>
      <c r="F26" s="280">
        <v>693</v>
      </c>
      <c r="G26" s="281">
        <v>812</v>
      </c>
      <c r="H26" s="282">
        <v>918</v>
      </c>
      <c r="I26" s="280">
        <v>1034</v>
      </c>
      <c r="J26" s="281">
        <v>1190</v>
      </c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U26" s="257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</row>
    <row r="27" spans="1:43" s="189" customFormat="1" x14ac:dyDescent="0.15">
      <c r="A27" s="233">
        <v>500</v>
      </c>
      <c r="B27" s="267">
        <v>953</v>
      </c>
      <c r="C27" s="268">
        <v>953</v>
      </c>
      <c r="D27" s="269">
        <v>1057</v>
      </c>
      <c r="E27" s="270">
        <v>1149</v>
      </c>
      <c r="F27" s="268">
        <v>1260</v>
      </c>
      <c r="G27" s="269">
        <v>1403</v>
      </c>
      <c r="H27" s="270">
        <v>1607</v>
      </c>
      <c r="I27" s="268">
        <v>1796</v>
      </c>
      <c r="J27" s="269">
        <v>2038</v>
      </c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</row>
    <row r="28" spans="1:43" s="189" customFormat="1" x14ac:dyDescent="0.15">
      <c r="A28" s="235" t="s">
        <v>9</v>
      </c>
      <c r="B28" s="271">
        <v>563</v>
      </c>
      <c r="C28" s="272">
        <v>563</v>
      </c>
      <c r="D28" s="273">
        <v>665</v>
      </c>
      <c r="E28" s="274">
        <v>691</v>
      </c>
      <c r="F28" s="272">
        <v>749</v>
      </c>
      <c r="G28" s="273">
        <v>856</v>
      </c>
      <c r="H28" s="274">
        <v>973</v>
      </c>
      <c r="I28" s="272">
        <v>1099</v>
      </c>
      <c r="J28" s="273">
        <v>1291</v>
      </c>
      <c r="K28" s="274">
        <v>1398</v>
      </c>
      <c r="L28" s="272"/>
      <c r="M28" s="273"/>
      <c r="N28" s="274"/>
      <c r="O28" s="272"/>
      <c r="P28" s="273"/>
      <c r="Q28" s="274"/>
      <c r="R28" s="272"/>
      <c r="S28" s="271"/>
      <c r="T28" s="272"/>
      <c r="U28" s="257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</row>
    <row r="29" spans="1:43" s="189" customFormat="1" x14ac:dyDescent="0.15">
      <c r="A29" s="233">
        <v>550</v>
      </c>
      <c r="B29" s="267">
        <v>1006</v>
      </c>
      <c r="C29" s="268">
        <v>1006</v>
      </c>
      <c r="D29" s="269">
        <v>1156</v>
      </c>
      <c r="E29" s="270">
        <v>1228</v>
      </c>
      <c r="F29" s="268">
        <v>1369</v>
      </c>
      <c r="G29" s="269">
        <v>1513</v>
      </c>
      <c r="H29" s="270">
        <v>1727</v>
      </c>
      <c r="I29" s="268">
        <v>1934</v>
      </c>
      <c r="J29" s="269">
        <v>2217</v>
      </c>
      <c r="K29" s="270">
        <v>2429</v>
      </c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</row>
    <row r="30" spans="1:43" s="189" customFormat="1" x14ac:dyDescent="0.15">
      <c r="A30" s="231" t="s">
        <v>10</v>
      </c>
      <c r="B30" s="271">
        <v>603</v>
      </c>
      <c r="C30" s="272">
        <v>603</v>
      </c>
      <c r="D30" s="273">
        <v>674</v>
      </c>
      <c r="E30" s="274">
        <v>738</v>
      </c>
      <c r="F30" s="272">
        <v>801</v>
      </c>
      <c r="G30" s="273">
        <v>918</v>
      </c>
      <c r="H30" s="274">
        <v>1040</v>
      </c>
      <c r="I30" s="272">
        <v>1178</v>
      </c>
      <c r="J30" s="273">
        <v>1324</v>
      </c>
      <c r="K30" s="274">
        <v>1459</v>
      </c>
      <c r="L30" s="272">
        <v>1558</v>
      </c>
      <c r="M30" s="273"/>
      <c r="N30" s="274"/>
      <c r="O30" s="272"/>
      <c r="P30" s="273"/>
      <c r="Q30" s="274"/>
      <c r="R30" s="272"/>
      <c r="S30" s="271"/>
      <c r="T30" s="272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</row>
    <row r="31" spans="1:43" s="189" customFormat="1" x14ac:dyDescent="0.15">
      <c r="A31" s="233">
        <v>600</v>
      </c>
      <c r="B31" s="275">
        <v>1073</v>
      </c>
      <c r="C31" s="276">
        <v>1073</v>
      </c>
      <c r="D31" s="277">
        <v>1198</v>
      </c>
      <c r="E31" s="278">
        <v>1316</v>
      </c>
      <c r="F31" s="276">
        <v>1455</v>
      </c>
      <c r="G31" s="277">
        <v>1629</v>
      </c>
      <c r="H31" s="278">
        <v>1834</v>
      </c>
      <c r="I31" s="276">
        <v>2058</v>
      </c>
      <c r="J31" s="277">
        <v>2294</v>
      </c>
      <c r="K31" s="278">
        <v>2540</v>
      </c>
      <c r="L31" s="276">
        <v>2748</v>
      </c>
      <c r="M31" s="277"/>
      <c r="N31" s="278"/>
      <c r="O31" s="276"/>
      <c r="P31" s="277"/>
      <c r="Q31" s="278"/>
      <c r="R31" s="276"/>
      <c r="S31" s="275"/>
      <c r="T31" s="276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</row>
    <row r="32" spans="1:43" s="189" customFormat="1" x14ac:dyDescent="0.15">
      <c r="A32" s="231" t="s">
        <v>11</v>
      </c>
      <c r="B32" s="279">
        <v>642</v>
      </c>
      <c r="C32" s="280">
        <v>642</v>
      </c>
      <c r="D32" s="281">
        <v>711</v>
      </c>
      <c r="E32" s="282">
        <v>786</v>
      </c>
      <c r="F32" s="280">
        <v>859</v>
      </c>
      <c r="G32" s="281">
        <v>980</v>
      </c>
      <c r="H32" s="282">
        <v>1110</v>
      </c>
      <c r="I32" s="280">
        <v>1257</v>
      </c>
      <c r="J32" s="281">
        <v>1412</v>
      </c>
      <c r="K32" s="282">
        <v>1536</v>
      </c>
      <c r="L32" s="280">
        <v>1655</v>
      </c>
      <c r="M32" s="281">
        <v>1792</v>
      </c>
      <c r="N32" s="282"/>
      <c r="O32" s="280"/>
      <c r="P32" s="281"/>
      <c r="Q32" s="282"/>
      <c r="R32" s="280"/>
      <c r="S32" s="279"/>
      <c r="T32" s="280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</row>
    <row r="33" spans="1:43" s="189" customFormat="1" x14ac:dyDescent="0.15">
      <c r="A33" s="233">
        <v>650</v>
      </c>
      <c r="B33" s="267">
        <v>1138</v>
      </c>
      <c r="C33" s="268">
        <v>1138</v>
      </c>
      <c r="D33" s="269">
        <v>1276</v>
      </c>
      <c r="E33" s="270">
        <v>1411</v>
      </c>
      <c r="F33" s="268">
        <v>1552</v>
      </c>
      <c r="G33" s="269">
        <v>1747</v>
      </c>
      <c r="H33" s="270">
        <v>1945</v>
      </c>
      <c r="I33" s="268">
        <v>2181</v>
      </c>
      <c r="J33" s="269">
        <v>2432</v>
      </c>
      <c r="K33" s="270">
        <v>2668</v>
      </c>
      <c r="L33" s="268">
        <v>2933</v>
      </c>
      <c r="M33" s="269">
        <v>3175</v>
      </c>
      <c r="N33" s="270"/>
      <c r="O33" s="268"/>
      <c r="P33" s="269"/>
      <c r="Q33" s="270"/>
      <c r="R33" s="268"/>
      <c r="S33" s="267"/>
      <c r="T33" s="26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</row>
    <row r="34" spans="1:43" s="189" customFormat="1" x14ac:dyDescent="0.15">
      <c r="A34" s="231" t="s">
        <v>12</v>
      </c>
      <c r="B34" s="271">
        <v>680</v>
      </c>
      <c r="C34" s="272">
        <v>680</v>
      </c>
      <c r="D34" s="273">
        <v>753</v>
      </c>
      <c r="E34" s="274">
        <v>835</v>
      </c>
      <c r="F34" s="272">
        <v>910</v>
      </c>
      <c r="G34" s="273">
        <v>1039</v>
      </c>
      <c r="H34" s="274">
        <v>1178</v>
      </c>
      <c r="I34" s="272">
        <v>1333</v>
      </c>
      <c r="J34" s="273">
        <v>1499</v>
      </c>
      <c r="K34" s="274">
        <v>1604</v>
      </c>
      <c r="L34" s="272">
        <v>1753</v>
      </c>
      <c r="M34" s="273">
        <v>1896</v>
      </c>
      <c r="N34" s="274">
        <v>2042</v>
      </c>
      <c r="O34" s="272"/>
      <c r="P34" s="273"/>
      <c r="Q34" s="274"/>
      <c r="R34" s="272"/>
      <c r="S34" s="271"/>
      <c r="T34" s="272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</row>
    <row r="35" spans="1:43" s="189" customFormat="1" x14ac:dyDescent="0.15">
      <c r="A35" s="233">
        <v>700</v>
      </c>
      <c r="B35" s="267">
        <v>1201</v>
      </c>
      <c r="C35" s="268">
        <v>1201</v>
      </c>
      <c r="D35" s="269">
        <v>1344</v>
      </c>
      <c r="E35" s="270">
        <v>1507</v>
      </c>
      <c r="F35" s="268">
        <v>1654</v>
      </c>
      <c r="G35" s="269">
        <v>1862</v>
      </c>
      <c r="H35" s="270">
        <v>2099</v>
      </c>
      <c r="I35" s="268">
        <v>2351</v>
      </c>
      <c r="J35" s="269">
        <v>2621</v>
      </c>
      <c r="K35" s="270">
        <v>2790</v>
      </c>
      <c r="L35" s="268">
        <v>3120</v>
      </c>
      <c r="M35" s="269">
        <v>3374</v>
      </c>
      <c r="N35" s="270">
        <v>3633</v>
      </c>
      <c r="O35" s="268"/>
      <c r="P35" s="269"/>
      <c r="Q35" s="270"/>
      <c r="R35" s="268"/>
      <c r="S35" s="267"/>
      <c r="T35" s="26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</row>
    <row r="36" spans="1:43" s="189" customFormat="1" x14ac:dyDescent="0.15">
      <c r="A36" s="231" t="s">
        <v>13</v>
      </c>
      <c r="B36" s="271">
        <v>722</v>
      </c>
      <c r="C36" s="272">
        <v>722</v>
      </c>
      <c r="D36" s="273">
        <v>797</v>
      </c>
      <c r="E36" s="274">
        <v>885</v>
      </c>
      <c r="F36" s="272">
        <v>964</v>
      </c>
      <c r="G36" s="273">
        <v>1099</v>
      </c>
      <c r="H36" s="274">
        <v>1248</v>
      </c>
      <c r="I36" s="272">
        <v>1414</v>
      </c>
      <c r="J36" s="273">
        <v>1586</v>
      </c>
      <c r="K36" s="274">
        <v>1691</v>
      </c>
      <c r="L36" s="272">
        <v>1852</v>
      </c>
      <c r="M36" s="273">
        <v>2007</v>
      </c>
      <c r="N36" s="274">
        <v>2161</v>
      </c>
      <c r="O36" s="272">
        <v>2316</v>
      </c>
      <c r="P36" s="273"/>
      <c r="Q36" s="274"/>
      <c r="R36" s="272"/>
      <c r="S36" s="271"/>
      <c r="T36" s="272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</row>
    <row r="37" spans="1:43" s="189" customFormat="1" x14ac:dyDescent="0.15">
      <c r="A37" s="233">
        <v>750</v>
      </c>
      <c r="B37" s="275">
        <v>1280</v>
      </c>
      <c r="C37" s="276">
        <v>1280</v>
      </c>
      <c r="D37" s="277">
        <v>1429</v>
      </c>
      <c r="E37" s="278">
        <v>1603</v>
      </c>
      <c r="F37" s="276">
        <v>1759</v>
      </c>
      <c r="G37" s="277">
        <v>1979</v>
      </c>
      <c r="H37" s="278">
        <v>2230</v>
      </c>
      <c r="I37" s="276">
        <v>2503</v>
      </c>
      <c r="J37" s="277">
        <v>2784</v>
      </c>
      <c r="K37" s="278">
        <v>2954</v>
      </c>
      <c r="L37" s="276">
        <v>3309</v>
      </c>
      <c r="M37" s="277">
        <v>3591</v>
      </c>
      <c r="N37" s="278">
        <v>3867</v>
      </c>
      <c r="O37" s="276">
        <v>4143</v>
      </c>
      <c r="P37" s="277"/>
      <c r="Q37" s="278"/>
      <c r="R37" s="276"/>
      <c r="S37" s="275"/>
      <c r="T37" s="276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</row>
    <row r="38" spans="1:43" s="189" customFormat="1" x14ac:dyDescent="0.15">
      <c r="A38" s="231" t="s">
        <v>14</v>
      </c>
      <c r="B38" s="279">
        <v>763</v>
      </c>
      <c r="C38" s="280">
        <v>763</v>
      </c>
      <c r="D38" s="281">
        <v>843</v>
      </c>
      <c r="E38" s="282">
        <v>933</v>
      </c>
      <c r="F38" s="280">
        <v>1014</v>
      </c>
      <c r="G38" s="281">
        <v>1159</v>
      </c>
      <c r="H38" s="282">
        <v>1316</v>
      </c>
      <c r="I38" s="280">
        <v>1491</v>
      </c>
      <c r="J38" s="281">
        <v>1672</v>
      </c>
      <c r="K38" s="282">
        <v>1787</v>
      </c>
      <c r="L38" s="280">
        <v>1950</v>
      </c>
      <c r="M38" s="281">
        <v>2115</v>
      </c>
      <c r="N38" s="282">
        <v>2278</v>
      </c>
      <c r="O38" s="280">
        <v>2440</v>
      </c>
      <c r="P38" s="281">
        <v>2603</v>
      </c>
      <c r="Q38" s="282"/>
      <c r="R38" s="280"/>
      <c r="S38" s="279"/>
      <c r="T38" s="280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</row>
    <row r="39" spans="1:43" s="189" customFormat="1" x14ac:dyDescent="0.15">
      <c r="A39" s="233">
        <v>800</v>
      </c>
      <c r="B39" s="267">
        <v>1345</v>
      </c>
      <c r="C39" s="268">
        <v>1345</v>
      </c>
      <c r="D39" s="269">
        <v>1504</v>
      </c>
      <c r="E39" s="270">
        <v>1683</v>
      </c>
      <c r="F39" s="268">
        <v>1840</v>
      </c>
      <c r="G39" s="269">
        <v>2099</v>
      </c>
      <c r="H39" s="270">
        <v>2341</v>
      </c>
      <c r="I39" s="268">
        <v>2624</v>
      </c>
      <c r="J39" s="269">
        <v>2920</v>
      </c>
      <c r="K39" s="270">
        <v>3133</v>
      </c>
      <c r="L39" s="268">
        <v>3461</v>
      </c>
      <c r="M39" s="269">
        <v>3753</v>
      </c>
      <c r="N39" s="270">
        <v>4041</v>
      </c>
      <c r="O39" s="268">
        <v>4330</v>
      </c>
      <c r="P39" s="269">
        <v>4619</v>
      </c>
      <c r="Q39" s="270"/>
      <c r="R39" s="268"/>
      <c r="S39" s="267"/>
      <c r="T39" s="26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</row>
    <row r="40" spans="1:43" s="189" customFormat="1" x14ac:dyDescent="0.15">
      <c r="A40" s="231" t="s">
        <v>15</v>
      </c>
      <c r="B40" s="271">
        <v>804</v>
      </c>
      <c r="C40" s="272">
        <v>804</v>
      </c>
      <c r="D40" s="273">
        <v>877</v>
      </c>
      <c r="E40" s="274">
        <v>983</v>
      </c>
      <c r="F40" s="272">
        <v>1070</v>
      </c>
      <c r="G40" s="273">
        <v>1223</v>
      </c>
      <c r="H40" s="274">
        <v>1389</v>
      </c>
      <c r="I40" s="272">
        <v>1569</v>
      </c>
      <c r="J40" s="273">
        <v>1761</v>
      </c>
      <c r="K40" s="274">
        <v>1877</v>
      </c>
      <c r="L40" s="272">
        <v>2046</v>
      </c>
      <c r="M40" s="273">
        <v>2220</v>
      </c>
      <c r="N40" s="274">
        <v>2390</v>
      </c>
      <c r="O40" s="272">
        <v>2561</v>
      </c>
      <c r="P40" s="273">
        <v>2732</v>
      </c>
      <c r="Q40" s="274">
        <v>2903</v>
      </c>
      <c r="R40" s="272"/>
      <c r="S40" s="271"/>
      <c r="T40" s="272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</row>
    <row r="41" spans="1:43" s="189" customFormat="1" x14ac:dyDescent="0.15">
      <c r="A41" s="233">
        <v>850</v>
      </c>
      <c r="B41" s="267">
        <v>1407</v>
      </c>
      <c r="C41" s="268">
        <v>1407</v>
      </c>
      <c r="D41" s="269">
        <v>1573</v>
      </c>
      <c r="E41" s="270">
        <v>1775</v>
      </c>
      <c r="F41" s="268">
        <v>1947</v>
      </c>
      <c r="G41" s="269">
        <v>2217</v>
      </c>
      <c r="H41" s="270">
        <v>2475</v>
      </c>
      <c r="I41" s="268">
        <v>2798</v>
      </c>
      <c r="J41" s="269">
        <v>3111</v>
      </c>
      <c r="K41" s="270">
        <v>3298</v>
      </c>
      <c r="L41" s="268">
        <v>3607</v>
      </c>
      <c r="M41" s="269">
        <v>3905</v>
      </c>
      <c r="N41" s="270">
        <v>4205</v>
      </c>
      <c r="O41" s="268">
        <v>4506</v>
      </c>
      <c r="P41" s="269">
        <v>4806</v>
      </c>
      <c r="Q41" s="270">
        <v>5107</v>
      </c>
      <c r="R41" s="268"/>
      <c r="S41" s="267"/>
      <c r="T41" s="26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</row>
    <row r="42" spans="1:43" s="189" customFormat="1" x14ac:dyDescent="0.15">
      <c r="A42" s="231" t="s">
        <v>16</v>
      </c>
      <c r="B42" s="271">
        <v>843</v>
      </c>
      <c r="C42" s="272">
        <v>843</v>
      </c>
      <c r="D42" s="273">
        <v>922</v>
      </c>
      <c r="E42" s="274">
        <v>1031</v>
      </c>
      <c r="F42" s="272">
        <v>1138</v>
      </c>
      <c r="G42" s="273">
        <v>1283</v>
      </c>
      <c r="H42" s="274">
        <v>1455</v>
      </c>
      <c r="I42" s="272">
        <v>1646</v>
      </c>
      <c r="J42" s="273">
        <v>1845</v>
      </c>
      <c r="K42" s="274">
        <v>1965</v>
      </c>
      <c r="L42" s="272">
        <v>2168</v>
      </c>
      <c r="M42" s="273">
        <v>2350</v>
      </c>
      <c r="N42" s="274">
        <v>2531</v>
      </c>
      <c r="O42" s="272">
        <v>2712</v>
      </c>
      <c r="P42" s="273">
        <v>2893</v>
      </c>
      <c r="Q42" s="274">
        <v>3073</v>
      </c>
      <c r="R42" s="272">
        <v>3254</v>
      </c>
      <c r="S42" s="271"/>
      <c r="T42" s="272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</row>
    <row r="43" spans="1:43" s="189" customFormat="1" x14ac:dyDescent="0.15">
      <c r="A43" s="233">
        <v>900</v>
      </c>
      <c r="B43" s="275">
        <v>1480</v>
      </c>
      <c r="C43" s="276">
        <v>1480</v>
      </c>
      <c r="D43" s="277">
        <v>1659</v>
      </c>
      <c r="E43" s="278">
        <v>1868</v>
      </c>
      <c r="F43" s="276">
        <v>2066</v>
      </c>
      <c r="G43" s="277">
        <v>2334</v>
      </c>
      <c r="H43" s="278">
        <v>2629</v>
      </c>
      <c r="I43" s="276">
        <v>2942</v>
      </c>
      <c r="J43" s="277">
        <v>3209</v>
      </c>
      <c r="K43" s="278">
        <v>3464</v>
      </c>
      <c r="L43" s="276">
        <v>3813</v>
      </c>
      <c r="M43" s="277">
        <v>4135</v>
      </c>
      <c r="N43" s="278">
        <v>4453</v>
      </c>
      <c r="O43" s="276">
        <v>4771</v>
      </c>
      <c r="P43" s="277">
        <v>5089</v>
      </c>
      <c r="Q43" s="278">
        <v>5407</v>
      </c>
      <c r="R43" s="276">
        <v>5725</v>
      </c>
      <c r="S43" s="275"/>
      <c r="T43" s="276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</row>
    <row r="44" spans="1:43" s="189" customFormat="1" x14ac:dyDescent="0.15">
      <c r="A44" s="231" t="s">
        <v>17</v>
      </c>
      <c r="B44" s="279">
        <v>882</v>
      </c>
      <c r="C44" s="280">
        <v>882</v>
      </c>
      <c r="D44" s="281">
        <v>964</v>
      </c>
      <c r="E44" s="282">
        <v>1077</v>
      </c>
      <c r="F44" s="280">
        <v>1190</v>
      </c>
      <c r="G44" s="281">
        <v>1342</v>
      </c>
      <c r="H44" s="282">
        <v>1525</v>
      </c>
      <c r="I44" s="280">
        <v>1719</v>
      </c>
      <c r="J44" s="281">
        <v>1924</v>
      </c>
      <c r="K44" s="282">
        <v>2054</v>
      </c>
      <c r="L44" s="280">
        <v>2272</v>
      </c>
      <c r="M44" s="281">
        <v>2466</v>
      </c>
      <c r="N44" s="282">
        <v>2655</v>
      </c>
      <c r="O44" s="280">
        <v>2845</v>
      </c>
      <c r="P44" s="281">
        <v>3035</v>
      </c>
      <c r="Q44" s="282">
        <v>3224</v>
      </c>
      <c r="R44" s="280">
        <v>3414</v>
      </c>
      <c r="S44" s="279">
        <v>3604</v>
      </c>
      <c r="T44" s="280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</row>
    <row r="45" spans="1:43" s="189" customFormat="1" x14ac:dyDescent="0.15">
      <c r="A45" s="233">
        <v>950</v>
      </c>
      <c r="B45" s="267">
        <v>1552</v>
      </c>
      <c r="C45" s="268">
        <v>1552</v>
      </c>
      <c r="D45" s="269">
        <v>1739</v>
      </c>
      <c r="E45" s="270">
        <v>1956</v>
      </c>
      <c r="F45" s="268">
        <v>2168</v>
      </c>
      <c r="G45" s="269">
        <v>2447</v>
      </c>
      <c r="H45" s="270">
        <v>2762</v>
      </c>
      <c r="I45" s="268">
        <v>3081</v>
      </c>
      <c r="J45" s="269">
        <v>3360</v>
      </c>
      <c r="K45" s="270">
        <v>3629</v>
      </c>
      <c r="L45" s="268">
        <v>4007</v>
      </c>
      <c r="M45" s="269">
        <v>4349</v>
      </c>
      <c r="N45" s="270">
        <v>4684</v>
      </c>
      <c r="O45" s="268">
        <v>5018</v>
      </c>
      <c r="P45" s="269">
        <v>5353</v>
      </c>
      <c r="Q45" s="270">
        <v>5687</v>
      </c>
      <c r="R45" s="268">
        <v>6022</v>
      </c>
      <c r="S45" s="267">
        <v>6356</v>
      </c>
      <c r="T45" s="26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</row>
    <row r="46" spans="1:43" s="189" customFormat="1" x14ac:dyDescent="0.15">
      <c r="A46" s="231" t="s">
        <v>18</v>
      </c>
      <c r="B46" s="271">
        <v>902</v>
      </c>
      <c r="C46" s="272">
        <v>902</v>
      </c>
      <c r="D46" s="273">
        <v>1015</v>
      </c>
      <c r="E46" s="274">
        <v>1119</v>
      </c>
      <c r="F46" s="272">
        <v>1265</v>
      </c>
      <c r="G46" s="273">
        <v>1415</v>
      </c>
      <c r="H46" s="274">
        <v>1601</v>
      </c>
      <c r="I46" s="272">
        <v>1775</v>
      </c>
      <c r="J46" s="273">
        <v>1973</v>
      </c>
      <c r="K46" s="274">
        <v>2162</v>
      </c>
      <c r="L46" s="272">
        <v>2392</v>
      </c>
      <c r="M46" s="273">
        <v>2595</v>
      </c>
      <c r="N46" s="274">
        <v>2795</v>
      </c>
      <c r="O46" s="272">
        <v>2995</v>
      </c>
      <c r="P46" s="273">
        <v>3194</v>
      </c>
      <c r="Q46" s="274">
        <v>3394</v>
      </c>
      <c r="R46" s="272">
        <v>3594</v>
      </c>
      <c r="S46" s="271">
        <v>3793</v>
      </c>
      <c r="T46" s="272">
        <v>3993</v>
      </c>
      <c r="U46" s="257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</row>
    <row r="47" spans="1:43" s="189" customFormat="1" x14ac:dyDescent="0.15">
      <c r="A47" s="233">
        <v>1000</v>
      </c>
      <c r="B47" s="267">
        <v>1590</v>
      </c>
      <c r="C47" s="268">
        <v>1590</v>
      </c>
      <c r="D47" s="269">
        <v>1827</v>
      </c>
      <c r="E47" s="270">
        <v>2043</v>
      </c>
      <c r="F47" s="268">
        <v>2292</v>
      </c>
      <c r="G47" s="269">
        <v>2579</v>
      </c>
      <c r="H47" s="270">
        <v>2900</v>
      </c>
      <c r="I47" s="268">
        <v>3210</v>
      </c>
      <c r="J47" s="269">
        <v>3483</v>
      </c>
      <c r="K47" s="270">
        <v>3819</v>
      </c>
      <c r="L47" s="268">
        <v>4173</v>
      </c>
      <c r="M47" s="269">
        <v>4530</v>
      </c>
      <c r="N47" s="270">
        <v>4878</v>
      </c>
      <c r="O47" s="268">
        <v>5227</v>
      </c>
      <c r="P47" s="269">
        <v>5575</v>
      </c>
      <c r="Q47" s="270">
        <v>5923</v>
      </c>
      <c r="R47" s="268">
        <v>6272</v>
      </c>
      <c r="S47" s="267">
        <v>6620</v>
      </c>
      <c r="T47" s="268">
        <v>6969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</row>
    <row r="48" spans="1:43" s="189" customFormat="1" x14ac:dyDescent="0.15">
      <c r="A48" s="235" t="s">
        <v>19</v>
      </c>
      <c r="B48" s="271">
        <v>939</v>
      </c>
      <c r="C48" s="272">
        <v>939</v>
      </c>
      <c r="D48" s="273">
        <v>1060</v>
      </c>
      <c r="E48" s="274">
        <v>1167</v>
      </c>
      <c r="F48" s="272">
        <v>1316</v>
      </c>
      <c r="G48" s="273">
        <v>1473</v>
      </c>
      <c r="H48" s="274">
        <v>1669</v>
      </c>
      <c r="I48" s="272">
        <v>1848</v>
      </c>
      <c r="J48" s="273">
        <v>2055</v>
      </c>
      <c r="K48" s="274">
        <v>2257</v>
      </c>
      <c r="L48" s="272">
        <v>2509</v>
      </c>
      <c r="M48" s="273">
        <v>2725</v>
      </c>
      <c r="N48" s="274">
        <v>2935</v>
      </c>
      <c r="O48" s="272">
        <v>3144</v>
      </c>
      <c r="P48" s="273">
        <v>3354</v>
      </c>
      <c r="Q48" s="274">
        <v>3564</v>
      </c>
      <c r="R48" s="272">
        <v>3773</v>
      </c>
      <c r="S48" s="271">
        <v>3983</v>
      </c>
      <c r="T48" s="272">
        <v>4192</v>
      </c>
      <c r="U48" s="257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</row>
    <row r="49" spans="1:43" s="189" customFormat="1" x14ac:dyDescent="0.15">
      <c r="A49" s="233">
        <v>1050</v>
      </c>
      <c r="B49" s="275">
        <v>1660</v>
      </c>
      <c r="C49" s="276">
        <v>1660</v>
      </c>
      <c r="D49" s="277">
        <v>1893</v>
      </c>
      <c r="E49" s="278">
        <v>2136</v>
      </c>
      <c r="F49" s="276">
        <v>2378</v>
      </c>
      <c r="G49" s="277">
        <v>2691</v>
      </c>
      <c r="H49" s="278">
        <v>3032</v>
      </c>
      <c r="I49" s="276">
        <v>3351</v>
      </c>
      <c r="J49" s="277">
        <v>3633</v>
      </c>
      <c r="K49" s="278">
        <v>3996</v>
      </c>
      <c r="L49" s="276">
        <v>4377</v>
      </c>
      <c r="M49" s="277">
        <v>4756</v>
      </c>
      <c r="N49" s="278">
        <v>5122</v>
      </c>
      <c r="O49" s="276">
        <v>5488</v>
      </c>
      <c r="P49" s="277">
        <v>5854</v>
      </c>
      <c r="Q49" s="278">
        <v>6220</v>
      </c>
      <c r="R49" s="276">
        <v>6586</v>
      </c>
      <c r="S49" s="275">
        <v>6951</v>
      </c>
      <c r="T49" s="276">
        <v>7317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</row>
    <row r="50" spans="1:43" s="189" customFormat="1" x14ac:dyDescent="0.15">
      <c r="A50" s="231" t="s">
        <v>20</v>
      </c>
      <c r="B50" s="279">
        <v>980</v>
      </c>
      <c r="C50" s="280">
        <v>980</v>
      </c>
      <c r="D50" s="281">
        <v>1104</v>
      </c>
      <c r="E50" s="282">
        <v>1215</v>
      </c>
      <c r="F50" s="280">
        <v>1370</v>
      </c>
      <c r="G50" s="281">
        <v>1535</v>
      </c>
      <c r="H50" s="282">
        <v>1736</v>
      </c>
      <c r="I50" s="280">
        <v>1924</v>
      </c>
      <c r="J50" s="281">
        <v>2136</v>
      </c>
      <c r="K50" s="282">
        <v>2344</v>
      </c>
      <c r="L50" s="280">
        <v>2615</v>
      </c>
      <c r="M50" s="281">
        <v>2837</v>
      </c>
      <c r="N50" s="282">
        <v>3055</v>
      </c>
      <c r="O50" s="280">
        <v>3274</v>
      </c>
      <c r="P50" s="281">
        <v>3492</v>
      </c>
      <c r="Q50" s="282">
        <v>3710</v>
      </c>
      <c r="R50" s="280">
        <v>3928</v>
      </c>
      <c r="S50" s="279">
        <v>4147</v>
      </c>
      <c r="T50" s="280">
        <v>4365</v>
      </c>
      <c r="U50" s="257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</row>
    <row r="51" spans="1:43" s="189" customFormat="1" x14ac:dyDescent="0.15">
      <c r="A51" s="233">
        <v>1100</v>
      </c>
      <c r="B51" s="267">
        <v>1734</v>
      </c>
      <c r="C51" s="268">
        <v>1734</v>
      </c>
      <c r="D51" s="269">
        <v>1956</v>
      </c>
      <c r="E51" s="270">
        <v>2229</v>
      </c>
      <c r="F51" s="268">
        <v>2496</v>
      </c>
      <c r="G51" s="269">
        <v>2810</v>
      </c>
      <c r="H51" s="270">
        <v>3160</v>
      </c>
      <c r="I51" s="268">
        <v>3497</v>
      </c>
      <c r="J51" s="269">
        <v>3788</v>
      </c>
      <c r="K51" s="270">
        <v>4160</v>
      </c>
      <c r="L51" s="268">
        <v>4562</v>
      </c>
      <c r="M51" s="269">
        <v>4947</v>
      </c>
      <c r="N51" s="270">
        <v>5328</v>
      </c>
      <c r="O51" s="268">
        <v>5708</v>
      </c>
      <c r="P51" s="269">
        <v>6089</v>
      </c>
      <c r="Q51" s="270">
        <v>6469</v>
      </c>
      <c r="R51" s="268">
        <v>6850</v>
      </c>
      <c r="S51" s="267">
        <v>7231</v>
      </c>
      <c r="T51" s="268">
        <v>7611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</row>
    <row r="52" spans="1:43" s="189" customFormat="1" x14ac:dyDescent="0.15">
      <c r="A52" s="231" t="s">
        <v>21</v>
      </c>
      <c r="B52" s="271">
        <v>1014</v>
      </c>
      <c r="C52" s="272">
        <v>1014</v>
      </c>
      <c r="D52" s="273">
        <v>1145</v>
      </c>
      <c r="E52" s="274">
        <v>1263</v>
      </c>
      <c r="F52" s="272">
        <v>1423</v>
      </c>
      <c r="G52" s="273">
        <v>1592</v>
      </c>
      <c r="H52" s="274">
        <v>1803</v>
      </c>
      <c r="I52" s="272">
        <v>1996</v>
      </c>
      <c r="J52" s="273">
        <v>2218</v>
      </c>
      <c r="K52" s="274">
        <v>2429</v>
      </c>
      <c r="L52" s="272">
        <v>2709</v>
      </c>
      <c r="M52" s="273">
        <v>2929</v>
      </c>
      <c r="N52" s="274">
        <v>3154</v>
      </c>
      <c r="O52" s="272">
        <v>3380</v>
      </c>
      <c r="P52" s="273">
        <v>3605</v>
      </c>
      <c r="Q52" s="274">
        <v>3830</v>
      </c>
      <c r="R52" s="272">
        <v>4056</v>
      </c>
      <c r="S52" s="271">
        <v>4281</v>
      </c>
      <c r="T52" s="272">
        <v>4506</v>
      </c>
      <c r="U52" s="257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</row>
    <row r="53" spans="1:43" s="189" customFormat="1" x14ac:dyDescent="0.15">
      <c r="A53" s="233">
        <v>1150</v>
      </c>
      <c r="B53" s="267">
        <v>1800</v>
      </c>
      <c r="C53" s="268">
        <v>1800</v>
      </c>
      <c r="D53" s="269">
        <v>2037</v>
      </c>
      <c r="E53" s="270">
        <v>2306</v>
      </c>
      <c r="F53" s="268">
        <v>2599</v>
      </c>
      <c r="G53" s="269">
        <v>2922</v>
      </c>
      <c r="H53" s="270">
        <v>3291</v>
      </c>
      <c r="I53" s="268">
        <v>3638</v>
      </c>
      <c r="J53" s="269">
        <v>3943</v>
      </c>
      <c r="K53" s="270">
        <v>4321</v>
      </c>
      <c r="L53" s="268">
        <v>4737</v>
      </c>
      <c r="M53" s="269">
        <v>5116</v>
      </c>
      <c r="N53" s="270">
        <v>5510</v>
      </c>
      <c r="O53" s="268">
        <v>5904</v>
      </c>
      <c r="P53" s="269">
        <v>6297</v>
      </c>
      <c r="Q53" s="270">
        <v>6691</v>
      </c>
      <c r="R53" s="268">
        <v>7084</v>
      </c>
      <c r="S53" s="267">
        <v>7478</v>
      </c>
      <c r="T53" s="268">
        <v>7872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</row>
    <row r="54" spans="1:43" s="189" customFormat="1" x14ac:dyDescent="0.15">
      <c r="A54" s="231" t="s">
        <v>22</v>
      </c>
      <c r="B54" s="271">
        <v>1054</v>
      </c>
      <c r="C54" s="272">
        <v>1054</v>
      </c>
      <c r="D54" s="273">
        <v>1190</v>
      </c>
      <c r="E54" s="274">
        <v>1310</v>
      </c>
      <c r="F54" s="272">
        <v>1476</v>
      </c>
      <c r="G54" s="273">
        <v>1671</v>
      </c>
      <c r="H54" s="274">
        <v>1869</v>
      </c>
      <c r="I54" s="272">
        <v>2102</v>
      </c>
      <c r="J54" s="273">
        <v>2336</v>
      </c>
      <c r="K54" s="274">
        <v>2568</v>
      </c>
      <c r="L54" s="272">
        <v>2809</v>
      </c>
      <c r="M54" s="273">
        <v>3037</v>
      </c>
      <c r="N54" s="274">
        <v>3271</v>
      </c>
      <c r="O54" s="272">
        <v>3504</v>
      </c>
      <c r="P54" s="273">
        <v>3738</v>
      </c>
      <c r="Q54" s="274">
        <v>3971</v>
      </c>
      <c r="R54" s="272">
        <v>4205</v>
      </c>
      <c r="S54" s="271">
        <v>4439</v>
      </c>
      <c r="T54" s="272">
        <v>4672</v>
      </c>
      <c r="U54" s="257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</row>
    <row r="55" spans="1:43" s="189" customFormat="1" x14ac:dyDescent="0.15">
      <c r="A55" s="233">
        <v>1200</v>
      </c>
      <c r="B55" s="275">
        <v>1874</v>
      </c>
      <c r="C55" s="276">
        <v>1874</v>
      </c>
      <c r="D55" s="277">
        <v>2120</v>
      </c>
      <c r="E55" s="278">
        <v>2370</v>
      </c>
      <c r="F55" s="276">
        <v>2669</v>
      </c>
      <c r="G55" s="277">
        <v>3023</v>
      </c>
      <c r="H55" s="278">
        <v>3382</v>
      </c>
      <c r="I55" s="276">
        <v>3802</v>
      </c>
      <c r="J55" s="277">
        <v>4134</v>
      </c>
      <c r="K55" s="278">
        <v>4538</v>
      </c>
      <c r="L55" s="276">
        <v>4920</v>
      </c>
      <c r="M55" s="277">
        <v>5320</v>
      </c>
      <c r="N55" s="278">
        <v>5729</v>
      </c>
      <c r="O55" s="276">
        <v>6138</v>
      </c>
      <c r="P55" s="277">
        <v>6547</v>
      </c>
      <c r="Q55" s="278">
        <v>6956</v>
      </c>
      <c r="R55" s="276">
        <v>7366</v>
      </c>
      <c r="S55" s="275">
        <v>7775</v>
      </c>
      <c r="T55" s="276">
        <v>8184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</row>
    <row r="56" spans="1:43" s="189" customFormat="1" x14ac:dyDescent="0.15">
      <c r="A56" s="231" t="s">
        <v>130</v>
      </c>
      <c r="B56" s="279">
        <v>1054</v>
      </c>
      <c r="C56" s="280">
        <v>1097</v>
      </c>
      <c r="D56" s="281">
        <v>1240</v>
      </c>
      <c r="E56" s="282">
        <v>1364</v>
      </c>
      <c r="F56" s="280">
        <v>1535</v>
      </c>
      <c r="G56" s="281">
        <v>1736</v>
      </c>
      <c r="H56" s="282">
        <v>1947</v>
      </c>
      <c r="I56" s="280">
        <v>2190</v>
      </c>
      <c r="J56" s="281">
        <v>2434</v>
      </c>
      <c r="K56" s="282">
        <v>2677</v>
      </c>
      <c r="L56" s="280">
        <v>2920</v>
      </c>
      <c r="M56" s="281">
        <v>3164</v>
      </c>
      <c r="N56" s="282">
        <v>3407</v>
      </c>
      <c r="O56" s="280">
        <v>3650</v>
      </c>
      <c r="P56" s="281">
        <v>3894</v>
      </c>
      <c r="Q56" s="282">
        <v>4137</v>
      </c>
      <c r="R56" s="280">
        <v>4380</v>
      </c>
      <c r="S56" s="279">
        <v>4624</v>
      </c>
      <c r="T56" s="280">
        <v>4867</v>
      </c>
      <c r="U56" s="257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</row>
    <row r="57" spans="1:43" s="189" customFormat="1" x14ac:dyDescent="0.15">
      <c r="A57" s="233">
        <v>1250</v>
      </c>
      <c r="B57" s="267">
        <v>1876</v>
      </c>
      <c r="C57" s="268">
        <v>1953</v>
      </c>
      <c r="D57" s="269">
        <v>2207</v>
      </c>
      <c r="E57" s="270">
        <v>2472</v>
      </c>
      <c r="F57" s="268">
        <v>2781</v>
      </c>
      <c r="G57" s="269">
        <v>3147</v>
      </c>
      <c r="H57" s="270">
        <v>3522</v>
      </c>
      <c r="I57" s="268">
        <v>3962</v>
      </c>
      <c r="J57" s="269">
        <v>4309</v>
      </c>
      <c r="K57" s="270">
        <v>4723</v>
      </c>
      <c r="L57" s="268">
        <v>5115</v>
      </c>
      <c r="M57" s="269">
        <v>5541</v>
      </c>
      <c r="N57" s="270">
        <v>5968</v>
      </c>
      <c r="O57" s="268">
        <v>6394</v>
      </c>
      <c r="P57" s="269">
        <v>6820</v>
      </c>
      <c r="Q57" s="270">
        <v>7246</v>
      </c>
      <c r="R57" s="268">
        <v>7673</v>
      </c>
      <c r="S57" s="267">
        <v>8099</v>
      </c>
      <c r="T57" s="268">
        <v>8525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</row>
    <row r="58" spans="1:43" s="189" customFormat="1" x14ac:dyDescent="0.15">
      <c r="A58" s="231" t="s">
        <v>131</v>
      </c>
      <c r="B58" s="271">
        <v>1096</v>
      </c>
      <c r="C58" s="272">
        <v>1141</v>
      </c>
      <c r="D58" s="273">
        <v>1290</v>
      </c>
      <c r="E58" s="274">
        <v>1419</v>
      </c>
      <c r="F58" s="272">
        <v>1596</v>
      </c>
      <c r="G58" s="273">
        <v>1805</v>
      </c>
      <c r="H58" s="274">
        <v>2025</v>
      </c>
      <c r="I58" s="272">
        <v>2278</v>
      </c>
      <c r="J58" s="273">
        <v>2531</v>
      </c>
      <c r="K58" s="274">
        <v>2784</v>
      </c>
      <c r="L58" s="272">
        <v>3037</v>
      </c>
      <c r="M58" s="273">
        <v>3290</v>
      </c>
      <c r="N58" s="274">
        <v>3543</v>
      </c>
      <c r="O58" s="272">
        <v>3796</v>
      </c>
      <c r="P58" s="273">
        <v>4049</v>
      </c>
      <c r="Q58" s="274">
        <v>4302</v>
      </c>
      <c r="R58" s="272">
        <v>4556</v>
      </c>
      <c r="S58" s="271">
        <v>4809</v>
      </c>
      <c r="T58" s="272">
        <v>5062</v>
      </c>
      <c r="U58" s="257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</row>
    <row r="59" spans="1:43" s="189" customFormat="1" x14ac:dyDescent="0.15">
      <c r="A59" s="233">
        <v>1300</v>
      </c>
      <c r="B59" s="267">
        <v>1951</v>
      </c>
      <c r="C59" s="268">
        <v>2031</v>
      </c>
      <c r="D59" s="269">
        <v>2295</v>
      </c>
      <c r="E59" s="270">
        <v>2571</v>
      </c>
      <c r="F59" s="268">
        <v>2892</v>
      </c>
      <c r="G59" s="269">
        <v>3272</v>
      </c>
      <c r="H59" s="270">
        <v>3662</v>
      </c>
      <c r="I59" s="268">
        <v>4120</v>
      </c>
      <c r="J59" s="269">
        <v>4481</v>
      </c>
      <c r="K59" s="270">
        <v>4912</v>
      </c>
      <c r="L59" s="268">
        <v>5320</v>
      </c>
      <c r="M59" s="269">
        <v>5763</v>
      </c>
      <c r="N59" s="270">
        <v>6206</v>
      </c>
      <c r="O59" s="268">
        <v>6650</v>
      </c>
      <c r="P59" s="269">
        <v>7093</v>
      </c>
      <c r="Q59" s="270">
        <v>7536</v>
      </c>
      <c r="R59" s="268">
        <v>7979</v>
      </c>
      <c r="S59" s="267">
        <v>8423</v>
      </c>
      <c r="T59" s="268">
        <v>8866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</row>
    <row r="60" spans="1:43" s="189" customFormat="1" x14ac:dyDescent="0.15">
      <c r="A60" s="231" t="s">
        <v>132</v>
      </c>
      <c r="B60" s="271">
        <v>1138</v>
      </c>
      <c r="C60" s="272">
        <v>1185</v>
      </c>
      <c r="D60" s="273">
        <v>1339</v>
      </c>
      <c r="E60" s="274">
        <v>1473</v>
      </c>
      <c r="F60" s="272">
        <v>1657</v>
      </c>
      <c r="G60" s="273">
        <v>1875</v>
      </c>
      <c r="H60" s="274">
        <v>2103</v>
      </c>
      <c r="I60" s="272">
        <v>2365</v>
      </c>
      <c r="J60" s="273">
        <v>2628</v>
      </c>
      <c r="K60" s="274">
        <v>2891</v>
      </c>
      <c r="L60" s="272">
        <v>3154</v>
      </c>
      <c r="M60" s="273">
        <v>3417</v>
      </c>
      <c r="N60" s="274">
        <v>3679</v>
      </c>
      <c r="O60" s="272">
        <v>3942</v>
      </c>
      <c r="P60" s="273">
        <v>4205</v>
      </c>
      <c r="Q60" s="274">
        <v>4468</v>
      </c>
      <c r="R60" s="272">
        <v>4731</v>
      </c>
      <c r="S60" s="271">
        <v>4994</v>
      </c>
      <c r="T60" s="272">
        <v>5256</v>
      </c>
      <c r="U60" s="257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</row>
    <row r="61" spans="1:43" s="189" customFormat="1" x14ac:dyDescent="0.15">
      <c r="A61" s="233">
        <v>1350</v>
      </c>
      <c r="B61" s="275">
        <v>2026</v>
      </c>
      <c r="C61" s="276">
        <v>2109</v>
      </c>
      <c r="D61" s="277">
        <v>2384</v>
      </c>
      <c r="E61" s="278">
        <v>2670</v>
      </c>
      <c r="F61" s="276">
        <v>3003</v>
      </c>
      <c r="G61" s="277">
        <v>3398</v>
      </c>
      <c r="H61" s="278">
        <v>3803</v>
      </c>
      <c r="I61" s="276">
        <v>4279</v>
      </c>
      <c r="J61" s="277">
        <v>4654</v>
      </c>
      <c r="K61" s="278">
        <v>5101</v>
      </c>
      <c r="L61" s="276">
        <v>5524</v>
      </c>
      <c r="M61" s="277">
        <v>5985</v>
      </c>
      <c r="N61" s="278">
        <v>6445</v>
      </c>
      <c r="O61" s="276">
        <v>6905</v>
      </c>
      <c r="P61" s="277">
        <v>7366</v>
      </c>
      <c r="Q61" s="278">
        <v>7826</v>
      </c>
      <c r="R61" s="276">
        <v>8286</v>
      </c>
      <c r="S61" s="275">
        <v>8747</v>
      </c>
      <c r="T61" s="276">
        <v>9207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</row>
    <row r="62" spans="1:43" s="189" customFormat="1" x14ac:dyDescent="0.15">
      <c r="A62" s="231" t="s">
        <v>133</v>
      </c>
      <c r="B62" s="279">
        <v>1180</v>
      </c>
      <c r="C62" s="280">
        <v>1229</v>
      </c>
      <c r="D62" s="281">
        <v>1389</v>
      </c>
      <c r="E62" s="282">
        <v>1528</v>
      </c>
      <c r="F62" s="280">
        <v>1719</v>
      </c>
      <c r="G62" s="281">
        <v>1944</v>
      </c>
      <c r="H62" s="282">
        <v>2180</v>
      </c>
      <c r="I62" s="280">
        <v>2453</v>
      </c>
      <c r="J62" s="281">
        <v>2726</v>
      </c>
      <c r="K62" s="282">
        <v>2998</v>
      </c>
      <c r="L62" s="280">
        <v>3271</v>
      </c>
      <c r="M62" s="281">
        <v>3543</v>
      </c>
      <c r="N62" s="282">
        <v>3816</v>
      </c>
      <c r="O62" s="280">
        <v>4088</v>
      </c>
      <c r="P62" s="281">
        <v>4361</v>
      </c>
      <c r="Q62" s="282">
        <v>4633</v>
      </c>
      <c r="R62" s="280">
        <v>4906</v>
      </c>
      <c r="S62" s="279">
        <v>5178</v>
      </c>
      <c r="T62" s="280">
        <v>5451</v>
      </c>
      <c r="U62" s="257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</row>
    <row r="63" spans="1:43" s="189" customFormat="1" x14ac:dyDescent="0.15">
      <c r="A63" s="233">
        <v>1400</v>
      </c>
      <c r="B63" s="267">
        <v>2101</v>
      </c>
      <c r="C63" s="268">
        <v>2187</v>
      </c>
      <c r="D63" s="269">
        <v>2472</v>
      </c>
      <c r="E63" s="270">
        <v>2769</v>
      </c>
      <c r="F63" s="268">
        <v>3114</v>
      </c>
      <c r="G63" s="269">
        <v>3524</v>
      </c>
      <c r="H63" s="270">
        <v>3944</v>
      </c>
      <c r="I63" s="268">
        <v>4437</v>
      </c>
      <c r="J63" s="269">
        <v>4826</v>
      </c>
      <c r="K63" s="270">
        <v>5290</v>
      </c>
      <c r="L63" s="268">
        <v>5729</v>
      </c>
      <c r="M63" s="269">
        <v>6206</v>
      </c>
      <c r="N63" s="270">
        <v>6684</v>
      </c>
      <c r="O63" s="268">
        <v>7161</v>
      </c>
      <c r="P63" s="269">
        <v>7638</v>
      </c>
      <c r="Q63" s="270">
        <v>8116</v>
      </c>
      <c r="R63" s="268">
        <v>8593</v>
      </c>
      <c r="S63" s="267">
        <v>9071</v>
      </c>
      <c r="T63" s="268">
        <v>9548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</row>
    <row r="64" spans="1:43" s="189" customFormat="1" x14ac:dyDescent="0.15">
      <c r="A64" s="231" t="s">
        <v>134</v>
      </c>
      <c r="B64" s="271">
        <v>1223</v>
      </c>
      <c r="C64" s="272">
        <v>1273</v>
      </c>
      <c r="D64" s="273">
        <v>1438</v>
      </c>
      <c r="E64" s="274">
        <v>1582</v>
      </c>
      <c r="F64" s="272">
        <v>1780</v>
      </c>
      <c r="G64" s="273">
        <v>2014</v>
      </c>
      <c r="H64" s="274">
        <v>2258</v>
      </c>
      <c r="I64" s="272">
        <v>2541</v>
      </c>
      <c r="J64" s="273">
        <v>2823</v>
      </c>
      <c r="K64" s="274">
        <v>3105</v>
      </c>
      <c r="L64" s="272">
        <v>3387</v>
      </c>
      <c r="M64" s="273">
        <v>3670</v>
      </c>
      <c r="N64" s="274">
        <v>3952</v>
      </c>
      <c r="O64" s="272">
        <v>4234</v>
      </c>
      <c r="P64" s="273">
        <v>4517</v>
      </c>
      <c r="Q64" s="274">
        <v>4799</v>
      </c>
      <c r="R64" s="272">
        <v>5081</v>
      </c>
      <c r="S64" s="271">
        <v>5363</v>
      </c>
      <c r="T64" s="272">
        <v>5646</v>
      </c>
      <c r="U64" s="257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</row>
    <row r="65" spans="1:42" x14ac:dyDescent="0.15">
      <c r="A65" s="233">
        <v>1450</v>
      </c>
      <c r="B65" s="267">
        <v>2176</v>
      </c>
      <c r="C65" s="268">
        <v>2265</v>
      </c>
      <c r="D65" s="269">
        <v>2560</v>
      </c>
      <c r="E65" s="270">
        <v>2868</v>
      </c>
      <c r="F65" s="268">
        <v>3226</v>
      </c>
      <c r="G65" s="269">
        <v>3650</v>
      </c>
      <c r="H65" s="270">
        <v>4085</v>
      </c>
      <c r="I65" s="268">
        <v>4596</v>
      </c>
      <c r="J65" s="269">
        <v>4998</v>
      </c>
      <c r="K65" s="270">
        <v>5479</v>
      </c>
      <c r="L65" s="268">
        <v>5933</v>
      </c>
      <c r="M65" s="269">
        <v>6428</v>
      </c>
      <c r="N65" s="270">
        <v>6922</v>
      </c>
      <c r="O65" s="268">
        <v>7417</v>
      </c>
      <c r="P65" s="269">
        <v>7911</v>
      </c>
      <c r="Q65" s="270">
        <v>8406</v>
      </c>
      <c r="R65" s="268">
        <v>8900</v>
      </c>
      <c r="S65" s="267">
        <v>9395</v>
      </c>
      <c r="T65" s="268">
        <v>9889</v>
      </c>
    </row>
    <row r="66" spans="1:42" x14ac:dyDescent="0.15">
      <c r="A66" s="231" t="s">
        <v>135</v>
      </c>
      <c r="B66" s="271">
        <v>1265</v>
      </c>
      <c r="C66" s="272">
        <v>1317</v>
      </c>
      <c r="D66" s="273">
        <v>1488</v>
      </c>
      <c r="E66" s="274">
        <v>1637</v>
      </c>
      <c r="F66" s="272">
        <v>1841</v>
      </c>
      <c r="G66" s="273">
        <v>2083</v>
      </c>
      <c r="H66" s="274">
        <v>2336</v>
      </c>
      <c r="I66" s="272">
        <v>2628</v>
      </c>
      <c r="J66" s="273">
        <v>2920</v>
      </c>
      <c r="K66" s="274">
        <v>3212</v>
      </c>
      <c r="L66" s="272">
        <v>3504</v>
      </c>
      <c r="M66" s="273">
        <v>3796</v>
      </c>
      <c r="N66" s="274">
        <v>4088</v>
      </c>
      <c r="O66" s="272">
        <v>4380</v>
      </c>
      <c r="P66" s="273">
        <v>4672</v>
      </c>
      <c r="Q66" s="274">
        <v>4964</v>
      </c>
      <c r="R66" s="272">
        <v>5256</v>
      </c>
      <c r="S66" s="271">
        <v>5548</v>
      </c>
      <c r="T66" s="272">
        <v>5840</v>
      </c>
      <c r="U66" s="257"/>
    </row>
    <row r="67" spans="1:42" x14ac:dyDescent="0.15">
      <c r="A67" s="233">
        <v>1500</v>
      </c>
      <c r="B67" s="275">
        <v>2251</v>
      </c>
      <c r="C67" s="276">
        <v>2344</v>
      </c>
      <c r="D67" s="277">
        <v>2649</v>
      </c>
      <c r="E67" s="278">
        <v>2967</v>
      </c>
      <c r="F67" s="276">
        <v>3337</v>
      </c>
      <c r="G67" s="277">
        <v>3776</v>
      </c>
      <c r="H67" s="278">
        <v>4226</v>
      </c>
      <c r="I67" s="276">
        <v>4754</v>
      </c>
      <c r="J67" s="277">
        <v>5171</v>
      </c>
      <c r="K67" s="278">
        <v>5667</v>
      </c>
      <c r="L67" s="276">
        <v>6138</v>
      </c>
      <c r="M67" s="277">
        <v>6650</v>
      </c>
      <c r="N67" s="278">
        <v>7161</v>
      </c>
      <c r="O67" s="276">
        <v>7673</v>
      </c>
      <c r="P67" s="277">
        <v>8184</v>
      </c>
      <c r="Q67" s="278">
        <v>8696</v>
      </c>
      <c r="R67" s="276">
        <v>9207</v>
      </c>
      <c r="S67" s="275">
        <v>9719</v>
      </c>
      <c r="T67" s="276">
        <v>10230</v>
      </c>
    </row>
    <row r="68" spans="1:42" x14ac:dyDescent="0.15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</row>
    <row r="69" spans="1:42" x14ac:dyDescent="0.15">
      <c r="A69" s="194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 t="shared" ref="B76:B107" si="0">ROUND(W76*$T$76,0)</f>
        <v>265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1.55</v>
      </c>
      <c r="U76" s="188"/>
      <c r="V76" s="203">
        <v>4</v>
      </c>
      <c r="W76" s="207">
        <v>171</v>
      </c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 t="shared" si="0"/>
        <v>479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>
        <f>W76+B147</f>
        <v>309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265</v>
      </c>
      <c r="C78" s="212">
        <f t="shared" ref="C78:C109" si="1">ROUND(X78*$T$76,0)</f>
        <v>265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>
        <f>X78</f>
        <v>171</v>
      </c>
      <c r="X78" s="214">
        <v>171</v>
      </c>
      <c r="Y78" s="214"/>
      <c r="Z78" s="214"/>
      <c r="AA78" s="214"/>
      <c r="AB78" s="214"/>
      <c r="AC78" s="214"/>
      <c r="AD78" s="214"/>
      <c r="AE78" s="214"/>
      <c r="AF78" s="214"/>
      <c r="AG78" s="214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479</v>
      </c>
      <c r="C79" s="209">
        <f t="shared" si="1"/>
        <v>479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W78+B149</f>
        <v>309</v>
      </c>
      <c r="X79" s="214">
        <f>X78+C149</f>
        <v>309</v>
      </c>
      <c r="Y79" s="214"/>
      <c r="Z79" s="214"/>
      <c r="AA79" s="214"/>
      <c r="AB79" s="214"/>
      <c r="AC79" s="214"/>
      <c r="AD79" s="214"/>
      <c r="AE79" s="214"/>
      <c r="AF79" s="214"/>
      <c r="AG79" s="214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305</v>
      </c>
      <c r="C80" s="212">
        <f t="shared" si="1"/>
        <v>305</v>
      </c>
      <c r="D80" s="212">
        <f t="shared" ref="D80:D111" si="2">ROUND(Y80*$T$76,0)</f>
        <v>324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>
        <f>X80</f>
        <v>197</v>
      </c>
      <c r="X80" s="214">
        <v>197</v>
      </c>
      <c r="Y80" s="214">
        <v>209</v>
      </c>
      <c r="Z80" s="214"/>
      <c r="AA80" s="214"/>
      <c r="AB80" s="214"/>
      <c r="AC80" s="214"/>
      <c r="AD80" s="214"/>
      <c r="AE80" s="214"/>
      <c r="AF80" s="214"/>
      <c r="AG80" s="214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549</v>
      </c>
      <c r="C81" s="209">
        <f t="shared" si="1"/>
        <v>549</v>
      </c>
      <c r="D81" s="209">
        <f t="shared" si="2"/>
        <v>584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W80+B151</f>
        <v>354</v>
      </c>
      <c r="X81" s="214">
        <f>X80+C151</f>
        <v>354</v>
      </c>
      <c r="Y81" s="214">
        <f>Y80+D151</f>
        <v>377</v>
      </c>
      <c r="Z81" s="214"/>
      <c r="AA81" s="214"/>
      <c r="AB81" s="214"/>
      <c r="AC81" s="214"/>
      <c r="AD81" s="214"/>
      <c r="AE81" s="214"/>
      <c r="AF81" s="214"/>
      <c r="AG81" s="214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335</v>
      </c>
      <c r="C82" s="212">
        <f t="shared" si="1"/>
        <v>335</v>
      </c>
      <c r="D82" s="212">
        <f t="shared" si="2"/>
        <v>381</v>
      </c>
      <c r="E82" s="212">
        <f t="shared" ref="E82:E113" si="3">ROUND(Z82*$T$76,0)</f>
        <v>395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>
        <f>X82</f>
        <v>216</v>
      </c>
      <c r="X82" s="214">
        <v>216</v>
      </c>
      <c r="Y82" s="214">
        <v>246</v>
      </c>
      <c r="Z82" s="214">
        <v>255</v>
      </c>
      <c r="AA82" s="214"/>
      <c r="AB82" s="214"/>
      <c r="AC82" s="214"/>
      <c r="AD82" s="214"/>
      <c r="AE82" s="214"/>
      <c r="AF82" s="214"/>
      <c r="AG82" s="214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606</v>
      </c>
      <c r="C83" s="209">
        <f t="shared" si="1"/>
        <v>606</v>
      </c>
      <c r="D83" s="209">
        <f t="shared" si="2"/>
        <v>667</v>
      </c>
      <c r="E83" s="209">
        <f t="shared" si="3"/>
        <v>701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W82+B153</f>
        <v>391</v>
      </c>
      <c r="X83" s="214">
        <f>X82+C153</f>
        <v>391</v>
      </c>
      <c r="Y83" s="214">
        <f>Y82+D153</f>
        <v>430</v>
      </c>
      <c r="Z83" s="214">
        <f>Z82+E153</f>
        <v>452</v>
      </c>
      <c r="AA83" s="214"/>
      <c r="AB83" s="214"/>
      <c r="AC83" s="214"/>
      <c r="AD83" s="214"/>
      <c r="AE83" s="214"/>
      <c r="AF83" s="214"/>
      <c r="AG83" s="214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372</v>
      </c>
      <c r="C84" s="212">
        <f t="shared" si="1"/>
        <v>372</v>
      </c>
      <c r="D84" s="212">
        <f t="shared" si="2"/>
        <v>420</v>
      </c>
      <c r="E84" s="212">
        <f t="shared" si="3"/>
        <v>446</v>
      </c>
      <c r="F84" s="212">
        <f t="shared" ref="F84:F115" si="4">ROUND(AA84*$T$76,0)</f>
        <v>479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>
        <f>X84</f>
        <v>240</v>
      </c>
      <c r="X84" s="214">
        <v>240</v>
      </c>
      <c r="Y84" s="214">
        <v>271</v>
      </c>
      <c r="Z84" s="214">
        <v>288</v>
      </c>
      <c r="AA84" s="214">
        <v>309</v>
      </c>
      <c r="AB84" s="214"/>
      <c r="AC84" s="214"/>
      <c r="AD84" s="214"/>
      <c r="AE84" s="214"/>
      <c r="AF84" s="214"/>
      <c r="AG84" s="214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667</v>
      </c>
      <c r="C85" s="216">
        <f t="shared" si="1"/>
        <v>667</v>
      </c>
      <c r="D85" s="216">
        <f t="shared" si="2"/>
        <v>749</v>
      </c>
      <c r="E85" s="216">
        <f t="shared" si="3"/>
        <v>789</v>
      </c>
      <c r="F85" s="216">
        <f t="shared" si="4"/>
        <v>849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W84+B155</f>
        <v>430</v>
      </c>
      <c r="X85" s="214">
        <f>X84+C155</f>
        <v>430</v>
      </c>
      <c r="Y85" s="214">
        <f>Y84+D155</f>
        <v>483</v>
      </c>
      <c r="Z85" s="214">
        <f>Z84+E155</f>
        <v>509</v>
      </c>
      <c r="AA85" s="214">
        <f>AA84+F155</f>
        <v>548</v>
      </c>
      <c r="AB85" s="214"/>
      <c r="AC85" s="214"/>
      <c r="AD85" s="214"/>
      <c r="AE85" s="214"/>
      <c r="AF85" s="214"/>
      <c r="AG85" s="214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417</v>
      </c>
      <c r="C86" s="205">
        <f t="shared" si="1"/>
        <v>417</v>
      </c>
      <c r="D86" s="205">
        <f t="shared" si="2"/>
        <v>471</v>
      </c>
      <c r="E86" s="205">
        <f t="shared" si="3"/>
        <v>501</v>
      </c>
      <c r="F86" s="205">
        <f t="shared" si="4"/>
        <v>536</v>
      </c>
      <c r="G86" s="205">
        <f t="shared" ref="G86:G133" si="5">ROUND(AB86*$T$76,0)</f>
        <v>615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>
        <f>X86</f>
        <v>269</v>
      </c>
      <c r="X86" s="214">
        <v>269</v>
      </c>
      <c r="Y86" s="214">
        <v>304</v>
      </c>
      <c r="Z86" s="214">
        <v>323</v>
      </c>
      <c r="AA86" s="214">
        <v>346</v>
      </c>
      <c r="AB86" s="214">
        <v>397</v>
      </c>
      <c r="AC86" s="214"/>
      <c r="AD86" s="214"/>
      <c r="AE86" s="214"/>
      <c r="AF86" s="214"/>
      <c r="AG86" s="214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739</v>
      </c>
      <c r="C87" s="209">
        <f t="shared" si="1"/>
        <v>739</v>
      </c>
      <c r="D87" s="209">
        <f t="shared" si="2"/>
        <v>837</v>
      </c>
      <c r="E87" s="209">
        <f t="shared" si="3"/>
        <v>888</v>
      </c>
      <c r="F87" s="209">
        <f t="shared" si="4"/>
        <v>956</v>
      </c>
      <c r="G87" s="209">
        <f t="shared" si="5"/>
        <v>1063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 t="shared" ref="W87:AB87" si="6">W86+B157</f>
        <v>477</v>
      </c>
      <c r="X87" s="214">
        <f t="shared" si="6"/>
        <v>477</v>
      </c>
      <c r="Y87" s="214">
        <f t="shared" si="6"/>
        <v>540</v>
      </c>
      <c r="Z87" s="214">
        <f t="shared" si="6"/>
        <v>573</v>
      </c>
      <c r="AA87" s="214">
        <f t="shared" si="6"/>
        <v>617</v>
      </c>
      <c r="AB87" s="214">
        <f t="shared" si="6"/>
        <v>686</v>
      </c>
      <c r="AC87" s="214"/>
      <c r="AD87" s="214"/>
      <c r="AE87" s="214"/>
      <c r="AF87" s="214"/>
      <c r="AG87" s="214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460</v>
      </c>
      <c r="C88" s="212">
        <f t="shared" si="1"/>
        <v>460</v>
      </c>
      <c r="D88" s="212">
        <f t="shared" si="2"/>
        <v>496</v>
      </c>
      <c r="E88" s="212">
        <f t="shared" si="3"/>
        <v>552</v>
      </c>
      <c r="F88" s="212">
        <f t="shared" si="4"/>
        <v>592</v>
      </c>
      <c r="G88" s="212">
        <f t="shared" si="5"/>
        <v>679</v>
      </c>
      <c r="H88" s="212">
        <f t="shared" ref="H88:H133" si="7">ROUND(AC88*$T$76,0)</f>
        <v>772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>
        <f>X88</f>
        <v>297</v>
      </c>
      <c r="X88" s="214">
        <v>297</v>
      </c>
      <c r="Y88" s="214">
        <v>320</v>
      </c>
      <c r="Z88" s="214">
        <v>356</v>
      </c>
      <c r="AA88" s="214">
        <v>382</v>
      </c>
      <c r="AB88" s="214">
        <v>438</v>
      </c>
      <c r="AC88" s="214">
        <v>498</v>
      </c>
      <c r="AD88" s="214"/>
      <c r="AE88" s="214"/>
      <c r="AF88" s="214"/>
      <c r="AG88" s="214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815</v>
      </c>
      <c r="C89" s="209">
        <f t="shared" si="1"/>
        <v>815</v>
      </c>
      <c r="D89" s="209">
        <f t="shared" si="2"/>
        <v>888</v>
      </c>
      <c r="E89" s="209">
        <f t="shared" si="3"/>
        <v>986</v>
      </c>
      <c r="F89" s="209">
        <f t="shared" si="4"/>
        <v>1062</v>
      </c>
      <c r="G89" s="209">
        <f t="shared" si="5"/>
        <v>1170</v>
      </c>
      <c r="H89" s="209">
        <f t="shared" si="7"/>
        <v>1336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 t="shared" ref="W89:AC89" si="8">W88+B159</f>
        <v>526</v>
      </c>
      <c r="X89" s="214">
        <f t="shared" si="8"/>
        <v>526</v>
      </c>
      <c r="Y89" s="214">
        <f t="shared" si="8"/>
        <v>573</v>
      </c>
      <c r="Z89" s="214">
        <f t="shared" si="8"/>
        <v>636</v>
      </c>
      <c r="AA89" s="214">
        <f t="shared" si="8"/>
        <v>685</v>
      </c>
      <c r="AB89" s="214">
        <f t="shared" si="8"/>
        <v>755</v>
      </c>
      <c r="AC89" s="214">
        <f t="shared" si="8"/>
        <v>862</v>
      </c>
      <c r="AD89" s="214"/>
      <c r="AE89" s="214"/>
      <c r="AF89" s="214"/>
      <c r="AG89" s="214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502</v>
      </c>
      <c r="C90" s="212">
        <f t="shared" si="1"/>
        <v>502</v>
      </c>
      <c r="D90" s="212">
        <f t="shared" si="2"/>
        <v>544</v>
      </c>
      <c r="E90" s="212">
        <f t="shared" si="3"/>
        <v>606</v>
      </c>
      <c r="F90" s="212">
        <f t="shared" si="4"/>
        <v>653</v>
      </c>
      <c r="G90" s="212">
        <f t="shared" si="5"/>
        <v>746</v>
      </c>
      <c r="H90" s="212">
        <f t="shared" si="7"/>
        <v>845</v>
      </c>
      <c r="I90" s="212">
        <f t="shared" ref="I90:I133" si="9">ROUND(AD90*$T$76,0)</f>
        <v>956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>
        <f>X90</f>
        <v>324</v>
      </c>
      <c r="X90" s="214">
        <v>324</v>
      </c>
      <c r="Y90" s="214">
        <v>351</v>
      </c>
      <c r="Z90" s="214">
        <v>391</v>
      </c>
      <c r="AA90" s="214">
        <v>421</v>
      </c>
      <c r="AB90" s="214">
        <v>481</v>
      </c>
      <c r="AC90" s="214">
        <v>545</v>
      </c>
      <c r="AD90" s="214">
        <v>617</v>
      </c>
      <c r="AE90" s="214"/>
      <c r="AF90" s="214"/>
      <c r="AG90" s="214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si="0"/>
        <v>888</v>
      </c>
      <c r="C91" s="209">
        <f t="shared" si="1"/>
        <v>888</v>
      </c>
      <c r="D91" s="209">
        <f t="shared" si="2"/>
        <v>969</v>
      </c>
      <c r="E91" s="209">
        <f t="shared" si="3"/>
        <v>1065</v>
      </c>
      <c r="F91" s="209">
        <f t="shared" si="4"/>
        <v>1172</v>
      </c>
      <c r="G91" s="209">
        <f t="shared" si="5"/>
        <v>1282</v>
      </c>
      <c r="H91" s="209">
        <f t="shared" si="7"/>
        <v>1473</v>
      </c>
      <c r="I91" s="209">
        <f t="shared" si="9"/>
        <v>1654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 t="shared" ref="W91:AD91" si="10">W90+B161</f>
        <v>573</v>
      </c>
      <c r="X91" s="214">
        <f t="shared" si="10"/>
        <v>573</v>
      </c>
      <c r="Y91" s="214">
        <f t="shared" si="10"/>
        <v>625</v>
      </c>
      <c r="Z91" s="214">
        <f t="shared" si="10"/>
        <v>687</v>
      </c>
      <c r="AA91" s="214">
        <f t="shared" si="10"/>
        <v>756</v>
      </c>
      <c r="AB91" s="214">
        <f t="shared" si="10"/>
        <v>827</v>
      </c>
      <c r="AC91" s="214">
        <f t="shared" si="10"/>
        <v>950</v>
      </c>
      <c r="AD91" s="214">
        <f t="shared" si="10"/>
        <v>1067</v>
      </c>
      <c r="AE91" s="214"/>
      <c r="AF91" s="214"/>
      <c r="AG91" s="214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547</v>
      </c>
      <c r="C92" s="212">
        <f t="shared" si="1"/>
        <v>547</v>
      </c>
      <c r="D92" s="212">
        <f t="shared" si="2"/>
        <v>591</v>
      </c>
      <c r="E92" s="212">
        <f t="shared" si="3"/>
        <v>657</v>
      </c>
      <c r="F92" s="212">
        <f t="shared" si="4"/>
        <v>693</v>
      </c>
      <c r="G92" s="212">
        <f t="shared" si="5"/>
        <v>812</v>
      </c>
      <c r="H92" s="212">
        <f t="shared" si="7"/>
        <v>918</v>
      </c>
      <c r="I92" s="212">
        <f t="shared" si="9"/>
        <v>1034</v>
      </c>
      <c r="J92" s="212">
        <f t="shared" ref="J92:J133" si="11">ROUND(AE92*$T$76,0)</f>
        <v>1190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>
        <f>X92</f>
        <v>353</v>
      </c>
      <c r="X92" s="214">
        <v>353</v>
      </c>
      <c r="Y92" s="214">
        <v>381</v>
      </c>
      <c r="Z92" s="214">
        <v>424</v>
      </c>
      <c r="AA92" s="214">
        <v>447</v>
      </c>
      <c r="AB92" s="214">
        <v>524</v>
      </c>
      <c r="AC92" s="214">
        <v>592</v>
      </c>
      <c r="AD92" s="214">
        <v>667</v>
      </c>
      <c r="AE92" s="214">
        <v>768</v>
      </c>
      <c r="AF92" s="214"/>
      <c r="AG92" s="214"/>
      <c r="AH92" s="207"/>
      <c r="AI92" s="207"/>
      <c r="AJ92" s="207"/>
      <c r="AK92" s="207"/>
      <c r="AL92" s="207"/>
      <c r="AM92" s="207"/>
      <c r="AN92" s="207"/>
      <c r="AO92" s="207"/>
      <c r="AP92" s="189"/>
    </row>
    <row r="93" spans="1:42" x14ac:dyDescent="0.15">
      <c r="A93" s="208">
        <v>500</v>
      </c>
      <c r="B93" s="209">
        <f t="shared" si="0"/>
        <v>953</v>
      </c>
      <c r="C93" s="209">
        <f t="shared" si="1"/>
        <v>953</v>
      </c>
      <c r="D93" s="209">
        <f t="shared" si="2"/>
        <v>1057</v>
      </c>
      <c r="E93" s="209">
        <f t="shared" si="3"/>
        <v>1149</v>
      </c>
      <c r="F93" s="209">
        <f t="shared" si="4"/>
        <v>1260</v>
      </c>
      <c r="G93" s="209">
        <f t="shared" si="5"/>
        <v>1403</v>
      </c>
      <c r="H93" s="209">
        <f t="shared" si="7"/>
        <v>1607</v>
      </c>
      <c r="I93" s="209">
        <f t="shared" si="9"/>
        <v>1796</v>
      </c>
      <c r="J93" s="209">
        <f t="shared" si="11"/>
        <v>2038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 t="shared" ref="W93:AE93" si="12">W92+B163</f>
        <v>615</v>
      </c>
      <c r="X93" s="214">
        <f t="shared" si="12"/>
        <v>615</v>
      </c>
      <c r="Y93" s="214">
        <f t="shared" si="12"/>
        <v>682</v>
      </c>
      <c r="Z93" s="214">
        <f t="shared" si="12"/>
        <v>741</v>
      </c>
      <c r="AA93" s="214">
        <f t="shared" si="12"/>
        <v>813</v>
      </c>
      <c r="AB93" s="214">
        <f t="shared" si="12"/>
        <v>905</v>
      </c>
      <c r="AC93" s="214">
        <f t="shared" si="12"/>
        <v>1037</v>
      </c>
      <c r="AD93" s="214">
        <f t="shared" si="12"/>
        <v>1159</v>
      </c>
      <c r="AE93" s="214">
        <f t="shared" si="12"/>
        <v>1315</v>
      </c>
      <c r="AF93" s="214"/>
      <c r="AG93" s="214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563</v>
      </c>
      <c r="C94" s="212">
        <f t="shared" si="1"/>
        <v>563</v>
      </c>
      <c r="D94" s="212">
        <f t="shared" si="2"/>
        <v>665</v>
      </c>
      <c r="E94" s="212">
        <f t="shared" si="3"/>
        <v>691</v>
      </c>
      <c r="F94" s="212">
        <f t="shared" si="4"/>
        <v>749</v>
      </c>
      <c r="G94" s="212">
        <f t="shared" si="5"/>
        <v>856</v>
      </c>
      <c r="H94" s="212">
        <f t="shared" si="7"/>
        <v>973</v>
      </c>
      <c r="I94" s="212">
        <f t="shared" si="9"/>
        <v>1099</v>
      </c>
      <c r="J94" s="212">
        <f t="shared" si="11"/>
        <v>1291</v>
      </c>
      <c r="K94" s="212">
        <f t="shared" ref="K94:K133" si="13">ROUND(AF94*$T$76,0)</f>
        <v>1398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>
        <f>X94</f>
        <v>363</v>
      </c>
      <c r="X94" s="214">
        <v>363</v>
      </c>
      <c r="Y94" s="214">
        <v>429</v>
      </c>
      <c r="Z94" s="214">
        <v>446</v>
      </c>
      <c r="AA94" s="214">
        <v>483</v>
      </c>
      <c r="AB94" s="214">
        <v>552</v>
      </c>
      <c r="AC94" s="214">
        <v>628</v>
      </c>
      <c r="AD94" s="214">
        <v>709</v>
      </c>
      <c r="AE94" s="214">
        <v>833</v>
      </c>
      <c r="AF94" s="214">
        <v>902</v>
      </c>
      <c r="AG94" s="214"/>
      <c r="AH94" s="207"/>
      <c r="AI94" s="207"/>
      <c r="AJ94" s="207"/>
      <c r="AK94" s="207"/>
      <c r="AL94" s="207"/>
      <c r="AM94" s="207"/>
      <c r="AN94" s="207"/>
      <c r="AO94" s="207"/>
      <c r="AP94" s="189"/>
    </row>
    <row r="95" spans="1:42" x14ac:dyDescent="0.15">
      <c r="A95" s="208">
        <v>550</v>
      </c>
      <c r="B95" s="209">
        <f t="shared" si="0"/>
        <v>1006</v>
      </c>
      <c r="C95" s="209">
        <f t="shared" si="1"/>
        <v>1006</v>
      </c>
      <c r="D95" s="209">
        <f t="shared" si="2"/>
        <v>1156</v>
      </c>
      <c r="E95" s="209">
        <f t="shared" si="3"/>
        <v>1228</v>
      </c>
      <c r="F95" s="209">
        <f t="shared" si="4"/>
        <v>1369</v>
      </c>
      <c r="G95" s="209">
        <f t="shared" si="5"/>
        <v>1513</v>
      </c>
      <c r="H95" s="209">
        <f t="shared" si="7"/>
        <v>1727</v>
      </c>
      <c r="I95" s="209">
        <f t="shared" si="9"/>
        <v>1934</v>
      </c>
      <c r="J95" s="209">
        <f t="shared" si="11"/>
        <v>2217</v>
      </c>
      <c r="K95" s="209">
        <f t="shared" si="13"/>
        <v>2429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 t="shared" ref="W95:AF95" si="14">W94+B165</f>
        <v>649</v>
      </c>
      <c r="X95" s="214">
        <f t="shared" si="14"/>
        <v>649</v>
      </c>
      <c r="Y95" s="214">
        <f t="shared" si="14"/>
        <v>746</v>
      </c>
      <c r="Z95" s="214">
        <f t="shared" si="14"/>
        <v>792</v>
      </c>
      <c r="AA95" s="214">
        <f t="shared" si="14"/>
        <v>883</v>
      </c>
      <c r="AB95" s="214">
        <f t="shared" si="14"/>
        <v>976</v>
      </c>
      <c r="AC95" s="214">
        <f t="shared" si="14"/>
        <v>1114</v>
      </c>
      <c r="AD95" s="214">
        <f t="shared" si="14"/>
        <v>1248</v>
      </c>
      <c r="AE95" s="214">
        <f t="shared" si="14"/>
        <v>1430</v>
      </c>
      <c r="AF95" s="214">
        <f t="shared" si="14"/>
        <v>1567</v>
      </c>
      <c r="AG95" s="214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603</v>
      </c>
      <c r="C96" s="212">
        <f t="shared" si="1"/>
        <v>603</v>
      </c>
      <c r="D96" s="212">
        <f t="shared" si="2"/>
        <v>674</v>
      </c>
      <c r="E96" s="212">
        <f t="shared" si="3"/>
        <v>738</v>
      </c>
      <c r="F96" s="212">
        <f t="shared" si="4"/>
        <v>801</v>
      </c>
      <c r="G96" s="212">
        <f t="shared" si="5"/>
        <v>918</v>
      </c>
      <c r="H96" s="212">
        <f t="shared" si="7"/>
        <v>1040</v>
      </c>
      <c r="I96" s="212">
        <f t="shared" si="9"/>
        <v>1178</v>
      </c>
      <c r="J96" s="212">
        <f t="shared" si="11"/>
        <v>1324</v>
      </c>
      <c r="K96" s="212">
        <f t="shared" si="13"/>
        <v>1459</v>
      </c>
      <c r="L96" s="212">
        <f t="shared" ref="L96:L133" si="15">ROUND(AG96*$T$76,0)</f>
        <v>1558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>
        <f>X96</f>
        <v>389</v>
      </c>
      <c r="X96" s="214">
        <v>389</v>
      </c>
      <c r="Y96" s="214">
        <v>435</v>
      </c>
      <c r="Z96" s="214">
        <v>476</v>
      </c>
      <c r="AA96" s="214">
        <v>517</v>
      </c>
      <c r="AB96" s="214">
        <v>592</v>
      </c>
      <c r="AC96" s="214">
        <v>671</v>
      </c>
      <c r="AD96" s="214">
        <v>760</v>
      </c>
      <c r="AE96" s="214">
        <v>854</v>
      </c>
      <c r="AF96" s="214">
        <v>941</v>
      </c>
      <c r="AG96" s="214">
        <v>1005</v>
      </c>
      <c r="AH96" s="207"/>
      <c r="AI96" s="207"/>
      <c r="AJ96" s="207"/>
      <c r="AK96" s="207"/>
      <c r="AL96" s="207"/>
      <c r="AM96" s="207"/>
      <c r="AN96" s="207"/>
      <c r="AO96" s="207"/>
      <c r="AP96" s="189">
        <v>1.74</v>
      </c>
    </row>
    <row r="97" spans="1:42" ht="13" thickBot="1" x14ac:dyDescent="0.2">
      <c r="A97" s="204">
        <v>600</v>
      </c>
      <c r="B97" s="216">
        <f t="shared" si="0"/>
        <v>1073</v>
      </c>
      <c r="C97" s="216">
        <f t="shared" si="1"/>
        <v>1073</v>
      </c>
      <c r="D97" s="216">
        <f t="shared" si="2"/>
        <v>1198</v>
      </c>
      <c r="E97" s="216">
        <f t="shared" si="3"/>
        <v>1316</v>
      </c>
      <c r="F97" s="216">
        <f t="shared" si="4"/>
        <v>1455</v>
      </c>
      <c r="G97" s="216">
        <f t="shared" si="5"/>
        <v>1629</v>
      </c>
      <c r="H97" s="216">
        <f t="shared" si="7"/>
        <v>1834</v>
      </c>
      <c r="I97" s="216">
        <f t="shared" si="9"/>
        <v>2058</v>
      </c>
      <c r="J97" s="216">
        <f t="shared" si="11"/>
        <v>2294</v>
      </c>
      <c r="K97" s="216">
        <f t="shared" si="13"/>
        <v>2540</v>
      </c>
      <c r="L97" s="216">
        <f t="shared" si="15"/>
        <v>2748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 t="shared" ref="W97:AG97" si="16">W96+B167</f>
        <v>692</v>
      </c>
      <c r="X97" s="214">
        <f t="shared" si="16"/>
        <v>692</v>
      </c>
      <c r="Y97" s="214">
        <f t="shared" si="16"/>
        <v>773</v>
      </c>
      <c r="Z97" s="214">
        <f t="shared" si="16"/>
        <v>849</v>
      </c>
      <c r="AA97" s="214">
        <f t="shared" si="16"/>
        <v>939</v>
      </c>
      <c r="AB97" s="214">
        <f t="shared" si="16"/>
        <v>1051</v>
      </c>
      <c r="AC97" s="214">
        <f t="shared" si="16"/>
        <v>1183</v>
      </c>
      <c r="AD97" s="214">
        <f t="shared" si="16"/>
        <v>1328</v>
      </c>
      <c r="AE97" s="214">
        <f t="shared" si="16"/>
        <v>1480</v>
      </c>
      <c r="AF97" s="214">
        <f t="shared" si="16"/>
        <v>1639</v>
      </c>
      <c r="AG97" s="214">
        <f t="shared" si="16"/>
        <v>1773</v>
      </c>
      <c r="AH97" s="207"/>
      <c r="AI97" s="207"/>
      <c r="AJ97" s="207"/>
      <c r="AK97" s="207"/>
      <c r="AL97" s="207"/>
      <c r="AM97" s="207"/>
      <c r="AN97" s="207"/>
      <c r="AO97" s="207"/>
      <c r="AP97" s="189">
        <v>3.07</v>
      </c>
    </row>
    <row r="98" spans="1:42" x14ac:dyDescent="0.15">
      <c r="A98" s="202" t="s">
        <v>11</v>
      </c>
      <c r="B98" s="205">
        <f t="shared" si="0"/>
        <v>642</v>
      </c>
      <c r="C98" s="205">
        <f t="shared" si="1"/>
        <v>642</v>
      </c>
      <c r="D98" s="205">
        <f t="shared" si="2"/>
        <v>711</v>
      </c>
      <c r="E98" s="205">
        <f t="shared" si="3"/>
        <v>786</v>
      </c>
      <c r="F98" s="205">
        <f t="shared" si="4"/>
        <v>859</v>
      </c>
      <c r="G98" s="205">
        <f t="shared" si="5"/>
        <v>980</v>
      </c>
      <c r="H98" s="205">
        <f t="shared" si="7"/>
        <v>1110</v>
      </c>
      <c r="I98" s="205">
        <f t="shared" si="9"/>
        <v>1257</v>
      </c>
      <c r="J98" s="205">
        <f t="shared" si="11"/>
        <v>1412</v>
      </c>
      <c r="K98" s="205">
        <f t="shared" si="13"/>
        <v>1536</v>
      </c>
      <c r="L98" s="205">
        <f t="shared" si="15"/>
        <v>1655</v>
      </c>
      <c r="M98" s="205">
        <f t="shared" ref="M98:M133" si="17">ROUND(AH98*$T$76,0)</f>
        <v>1792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07">
        <f>X98</f>
        <v>414</v>
      </c>
      <c r="X98" s="214">
        <v>414</v>
      </c>
      <c r="Y98" s="214">
        <v>459</v>
      </c>
      <c r="Z98" s="214">
        <v>507</v>
      </c>
      <c r="AA98" s="214">
        <v>554</v>
      </c>
      <c r="AB98" s="214">
        <v>632</v>
      </c>
      <c r="AC98" s="214">
        <v>716</v>
      </c>
      <c r="AD98" s="214">
        <v>811</v>
      </c>
      <c r="AE98" s="214">
        <v>911</v>
      </c>
      <c r="AF98" s="214">
        <v>991</v>
      </c>
      <c r="AG98" s="214">
        <v>1068</v>
      </c>
      <c r="AH98" s="207">
        <f>$AH$74*V98*AP98</f>
        <v>1155.96</v>
      </c>
      <c r="AI98" s="207"/>
      <c r="AJ98" s="207"/>
      <c r="AK98" s="207"/>
      <c r="AL98" s="207"/>
      <c r="AM98" s="207"/>
      <c r="AN98" s="207"/>
      <c r="AO98" s="207"/>
      <c r="AP98" s="189">
        <v>1.71</v>
      </c>
    </row>
    <row r="99" spans="1:42" x14ac:dyDescent="0.15">
      <c r="A99" s="208">
        <v>650</v>
      </c>
      <c r="B99" s="209">
        <f t="shared" si="0"/>
        <v>1138</v>
      </c>
      <c r="C99" s="209">
        <f t="shared" si="1"/>
        <v>1138</v>
      </c>
      <c r="D99" s="209">
        <f t="shared" si="2"/>
        <v>1276</v>
      </c>
      <c r="E99" s="209">
        <f t="shared" si="3"/>
        <v>1411</v>
      </c>
      <c r="F99" s="209">
        <f t="shared" si="4"/>
        <v>1552</v>
      </c>
      <c r="G99" s="209">
        <f t="shared" si="5"/>
        <v>1747</v>
      </c>
      <c r="H99" s="209">
        <f t="shared" si="7"/>
        <v>1945</v>
      </c>
      <c r="I99" s="209">
        <f t="shared" si="9"/>
        <v>2181</v>
      </c>
      <c r="J99" s="209">
        <f t="shared" si="11"/>
        <v>2432</v>
      </c>
      <c r="K99" s="209">
        <f t="shared" si="13"/>
        <v>2668</v>
      </c>
      <c r="L99" s="209">
        <f t="shared" si="15"/>
        <v>2933</v>
      </c>
      <c r="M99" s="209">
        <f t="shared" si="17"/>
        <v>3175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 t="shared" ref="W99:AH99" si="18">W98+B169</f>
        <v>734</v>
      </c>
      <c r="X99" s="214">
        <f t="shared" si="18"/>
        <v>734</v>
      </c>
      <c r="Y99" s="214">
        <f t="shared" si="18"/>
        <v>823</v>
      </c>
      <c r="Z99" s="214">
        <f t="shared" si="18"/>
        <v>910</v>
      </c>
      <c r="AA99" s="214">
        <f t="shared" si="18"/>
        <v>1001</v>
      </c>
      <c r="AB99" s="214">
        <f t="shared" si="18"/>
        <v>1127</v>
      </c>
      <c r="AC99" s="214">
        <f t="shared" si="18"/>
        <v>1255</v>
      </c>
      <c r="AD99" s="214">
        <f t="shared" si="18"/>
        <v>1407</v>
      </c>
      <c r="AE99" s="214">
        <f t="shared" si="18"/>
        <v>1569</v>
      </c>
      <c r="AF99" s="214">
        <f t="shared" si="18"/>
        <v>1721</v>
      </c>
      <c r="AG99" s="214">
        <f t="shared" si="18"/>
        <v>1892</v>
      </c>
      <c r="AH99" s="207">
        <f t="shared" si="18"/>
        <v>2048.2800000000002</v>
      </c>
      <c r="AI99" s="207"/>
      <c r="AJ99" s="207"/>
      <c r="AK99" s="207"/>
      <c r="AL99" s="207"/>
      <c r="AM99" s="207"/>
      <c r="AN99" s="207"/>
      <c r="AO99" s="207"/>
      <c r="AP99" s="189">
        <v>3.03</v>
      </c>
    </row>
    <row r="100" spans="1:42" x14ac:dyDescent="0.15">
      <c r="A100" s="215" t="s">
        <v>12</v>
      </c>
      <c r="B100" s="212">
        <f t="shared" si="0"/>
        <v>680</v>
      </c>
      <c r="C100" s="212">
        <f t="shared" si="1"/>
        <v>680</v>
      </c>
      <c r="D100" s="212">
        <f t="shared" si="2"/>
        <v>753</v>
      </c>
      <c r="E100" s="212">
        <f t="shared" si="3"/>
        <v>835</v>
      </c>
      <c r="F100" s="212">
        <f t="shared" si="4"/>
        <v>910</v>
      </c>
      <c r="G100" s="212">
        <f t="shared" si="5"/>
        <v>1039</v>
      </c>
      <c r="H100" s="212">
        <f t="shared" si="7"/>
        <v>1178</v>
      </c>
      <c r="I100" s="212">
        <f t="shared" si="9"/>
        <v>1333</v>
      </c>
      <c r="J100" s="212">
        <f t="shared" si="11"/>
        <v>1499</v>
      </c>
      <c r="K100" s="212">
        <f t="shared" si="13"/>
        <v>1604</v>
      </c>
      <c r="L100" s="212">
        <f t="shared" si="15"/>
        <v>1753</v>
      </c>
      <c r="M100" s="212">
        <f t="shared" si="17"/>
        <v>1896</v>
      </c>
      <c r="N100" s="212">
        <f t="shared" ref="N100:N133" si="19">ROUND(AI100*$T$76,0)</f>
        <v>2042</v>
      </c>
      <c r="O100" s="212"/>
      <c r="P100" s="212"/>
      <c r="Q100" s="212"/>
      <c r="R100" s="212"/>
      <c r="S100" s="212"/>
      <c r="T100" s="213"/>
      <c r="V100" s="203">
        <v>28</v>
      </c>
      <c r="W100" s="207">
        <f>X100</f>
        <v>439</v>
      </c>
      <c r="X100" s="214">
        <v>439</v>
      </c>
      <c r="Y100" s="214">
        <v>486</v>
      </c>
      <c r="Z100" s="214">
        <v>539</v>
      </c>
      <c r="AA100" s="214">
        <v>587</v>
      </c>
      <c r="AB100" s="214">
        <v>670</v>
      </c>
      <c r="AC100" s="214">
        <v>760</v>
      </c>
      <c r="AD100" s="214">
        <v>860</v>
      </c>
      <c r="AE100" s="214">
        <v>967</v>
      </c>
      <c r="AF100" s="214">
        <v>1035</v>
      </c>
      <c r="AG100" s="214">
        <v>1131</v>
      </c>
      <c r="AH100" s="207">
        <f>$AH$74*V100*AP100</f>
        <v>1223.04</v>
      </c>
      <c r="AI100" s="207">
        <f>$AI$74*V100*AP100</f>
        <v>1317.12</v>
      </c>
      <c r="AJ100" s="207"/>
      <c r="AK100" s="207"/>
      <c r="AL100" s="207"/>
      <c r="AM100" s="207"/>
      <c r="AN100" s="207"/>
      <c r="AO100" s="207"/>
      <c r="AP100" s="189">
        <v>1.68</v>
      </c>
    </row>
    <row r="101" spans="1:42" x14ac:dyDescent="0.15">
      <c r="A101" s="208">
        <v>700</v>
      </c>
      <c r="B101" s="209">
        <f t="shared" si="0"/>
        <v>1201</v>
      </c>
      <c r="C101" s="209">
        <f t="shared" si="1"/>
        <v>1201</v>
      </c>
      <c r="D101" s="209">
        <f t="shared" si="2"/>
        <v>1344</v>
      </c>
      <c r="E101" s="209">
        <f t="shared" si="3"/>
        <v>1507</v>
      </c>
      <c r="F101" s="209">
        <f t="shared" si="4"/>
        <v>1654</v>
      </c>
      <c r="G101" s="209">
        <f t="shared" si="5"/>
        <v>1862</v>
      </c>
      <c r="H101" s="209">
        <f t="shared" si="7"/>
        <v>2099</v>
      </c>
      <c r="I101" s="209">
        <f t="shared" si="9"/>
        <v>2351</v>
      </c>
      <c r="J101" s="209">
        <f t="shared" si="11"/>
        <v>2621</v>
      </c>
      <c r="K101" s="209">
        <f t="shared" si="13"/>
        <v>2790</v>
      </c>
      <c r="L101" s="209">
        <f t="shared" si="15"/>
        <v>3120</v>
      </c>
      <c r="M101" s="209">
        <f t="shared" si="17"/>
        <v>3374</v>
      </c>
      <c r="N101" s="209">
        <f t="shared" si="19"/>
        <v>3633</v>
      </c>
      <c r="O101" s="209"/>
      <c r="P101" s="209"/>
      <c r="Q101" s="209"/>
      <c r="R101" s="209"/>
      <c r="S101" s="209"/>
      <c r="T101" s="210"/>
      <c r="V101" s="203">
        <v>700</v>
      </c>
      <c r="W101" s="207">
        <f t="shared" ref="W101:AI101" si="20">W100+B171</f>
        <v>775</v>
      </c>
      <c r="X101" s="214">
        <f t="shared" si="20"/>
        <v>775</v>
      </c>
      <c r="Y101" s="214">
        <f t="shared" si="20"/>
        <v>867</v>
      </c>
      <c r="Z101" s="214">
        <f t="shared" si="20"/>
        <v>972</v>
      </c>
      <c r="AA101" s="214">
        <f t="shared" si="20"/>
        <v>1067</v>
      </c>
      <c r="AB101" s="214">
        <f t="shared" si="20"/>
        <v>1201</v>
      </c>
      <c r="AC101" s="214">
        <f t="shared" si="20"/>
        <v>1354</v>
      </c>
      <c r="AD101" s="214">
        <f t="shared" si="20"/>
        <v>1517</v>
      </c>
      <c r="AE101" s="214">
        <f t="shared" si="20"/>
        <v>1691</v>
      </c>
      <c r="AF101" s="214">
        <f t="shared" si="20"/>
        <v>1800</v>
      </c>
      <c r="AG101" s="214">
        <f t="shared" si="20"/>
        <v>2013</v>
      </c>
      <c r="AH101" s="207">
        <f t="shared" si="20"/>
        <v>2176.7200000000003</v>
      </c>
      <c r="AI101" s="207">
        <f t="shared" si="20"/>
        <v>2344.16</v>
      </c>
      <c r="AJ101" s="207"/>
      <c r="AK101" s="207"/>
      <c r="AL101" s="207"/>
      <c r="AM101" s="207"/>
      <c r="AN101" s="207"/>
      <c r="AO101" s="207"/>
      <c r="AP101" s="189">
        <v>2.99</v>
      </c>
    </row>
    <row r="102" spans="1:42" x14ac:dyDescent="0.15">
      <c r="A102" s="215" t="s">
        <v>13</v>
      </c>
      <c r="B102" s="212">
        <f t="shared" si="0"/>
        <v>722</v>
      </c>
      <c r="C102" s="212">
        <f t="shared" si="1"/>
        <v>722</v>
      </c>
      <c r="D102" s="212">
        <f t="shared" si="2"/>
        <v>797</v>
      </c>
      <c r="E102" s="212">
        <f t="shared" si="3"/>
        <v>885</v>
      </c>
      <c r="F102" s="212">
        <f t="shared" si="4"/>
        <v>964</v>
      </c>
      <c r="G102" s="212">
        <f t="shared" si="5"/>
        <v>1099</v>
      </c>
      <c r="H102" s="212">
        <f t="shared" si="7"/>
        <v>1248</v>
      </c>
      <c r="I102" s="212">
        <f t="shared" si="9"/>
        <v>1414</v>
      </c>
      <c r="J102" s="212">
        <f t="shared" si="11"/>
        <v>1586</v>
      </c>
      <c r="K102" s="212">
        <f t="shared" si="13"/>
        <v>1691</v>
      </c>
      <c r="L102" s="212">
        <f t="shared" si="15"/>
        <v>1852</v>
      </c>
      <c r="M102" s="212">
        <f t="shared" si="17"/>
        <v>2007</v>
      </c>
      <c r="N102" s="212">
        <f t="shared" si="19"/>
        <v>2161</v>
      </c>
      <c r="O102" s="212">
        <f t="shared" ref="O102:O133" si="21">ROUND(AJ102*$T$76,0)</f>
        <v>2316</v>
      </c>
      <c r="P102" s="212"/>
      <c r="Q102" s="212"/>
      <c r="R102" s="212"/>
      <c r="S102" s="212"/>
      <c r="T102" s="213"/>
      <c r="V102" s="203">
        <v>30</v>
      </c>
      <c r="W102" s="207">
        <f>X102</f>
        <v>466</v>
      </c>
      <c r="X102" s="214">
        <v>466</v>
      </c>
      <c r="Y102" s="214">
        <v>514</v>
      </c>
      <c r="Z102" s="214">
        <v>571</v>
      </c>
      <c r="AA102" s="214">
        <v>622</v>
      </c>
      <c r="AB102" s="214">
        <v>709</v>
      </c>
      <c r="AC102" s="214">
        <v>805</v>
      </c>
      <c r="AD102" s="214">
        <v>912</v>
      </c>
      <c r="AE102" s="214">
        <v>1023</v>
      </c>
      <c r="AF102" s="214">
        <v>1091</v>
      </c>
      <c r="AG102" s="214">
        <v>1195</v>
      </c>
      <c r="AH102" s="207">
        <f>$AH$74*V102*AP102</f>
        <v>1294.8</v>
      </c>
      <c r="AI102" s="207">
        <f>$AI$74*V102*AP102</f>
        <v>1394.3999999999999</v>
      </c>
      <c r="AJ102" s="207">
        <f>$AJ$74*V102*AP102</f>
        <v>1494</v>
      </c>
      <c r="AK102" s="207"/>
      <c r="AL102" s="207"/>
      <c r="AM102" s="207"/>
      <c r="AN102" s="207"/>
      <c r="AO102" s="207"/>
      <c r="AP102" s="189">
        <v>1.66</v>
      </c>
    </row>
    <row r="103" spans="1:42" x14ac:dyDescent="0.15">
      <c r="A103" s="208">
        <v>750</v>
      </c>
      <c r="B103" s="209">
        <f t="shared" si="0"/>
        <v>1280</v>
      </c>
      <c r="C103" s="209">
        <f t="shared" si="1"/>
        <v>1280</v>
      </c>
      <c r="D103" s="209">
        <f t="shared" si="2"/>
        <v>1429</v>
      </c>
      <c r="E103" s="209">
        <f t="shared" si="3"/>
        <v>1603</v>
      </c>
      <c r="F103" s="209">
        <f t="shared" si="4"/>
        <v>1759</v>
      </c>
      <c r="G103" s="209">
        <f t="shared" si="5"/>
        <v>1979</v>
      </c>
      <c r="H103" s="209">
        <f t="shared" si="7"/>
        <v>2230</v>
      </c>
      <c r="I103" s="209">
        <f t="shared" si="9"/>
        <v>2503</v>
      </c>
      <c r="J103" s="209">
        <f t="shared" si="11"/>
        <v>2784</v>
      </c>
      <c r="K103" s="209">
        <f t="shared" si="13"/>
        <v>2954</v>
      </c>
      <c r="L103" s="209">
        <f t="shared" si="15"/>
        <v>3309</v>
      </c>
      <c r="M103" s="209">
        <f t="shared" si="17"/>
        <v>3591</v>
      </c>
      <c r="N103" s="209">
        <f t="shared" si="19"/>
        <v>3867</v>
      </c>
      <c r="O103" s="209">
        <f t="shared" si="21"/>
        <v>4143</v>
      </c>
      <c r="P103" s="209"/>
      <c r="Q103" s="209"/>
      <c r="R103" s="209"/>
      <c r="S103" s="209"/>
      <c r="T103" s="210"/>
      <c r="V103" s="203">
        <v>750</v>
      </c>
      <c r="W103" s="207">
        <f t="shared" ref="W103:AJ103" si="22">W102+B173</f>
        <v>826</v>
      </c>
      <c r="X103" s="214">
        <f t="shared" si="22"/>
        <v>826</v>
      </c>
      <c r="Y103" s="214">
        <f t="shared" si="22"/>
        <v>922</v>
      </c>
      <c r="Z103" s="214">
        <f t="shared" si="22"/>
        <v>1034</v>
      </c>
      <c r="AA103" s="214">
        <f t="shared" si="22"/>
        <v>1135</v>
      </c>
      <c r="AB103" s="214">
        <f t="shared" si="22"/>
        <v>1277</v>
      </c>
      <c r="AC103" s="214">
        <f t="shared" si="22"/>
        <v>1439</v>
      </c>
      <c r="AD103" s="214">
        <f t="shared" si="22"/>
        <v>1615</v>
      </c>
      <c r="AE103" s="214">
        <f t="shared" si="22"/>
        <v>1796</v>
      </c>
      <c r="AF103" s="214">
        <f t="shared" si="22"/>
        <v>1906</v>
      </c>
      <c r="AG103" s="214">
        <f t="shared" si="22"/>
        <v>2135</v>
      </c>
      <c r="AH103" s="207">
        <f t="shared" si="22"/>
        <v>2316.6</v>
      </c>
      <c r="AI103" s="207">
        <f t="shared" si="22"/>
        <v>2494.8000000000002</v>
      </c>
      <c r="AJ103" s="207">
        <f t="shared" si="22"/>
        <v>2673</v>
      </c>
      <c r="AK103" s="207"/>
      <c r="AL103" s="207"/>
      <c r="AM103" s="207"/>
      <c r="AN103" s="207"/>
      <c r="AO103" s="207"/>
      <c r="AP103" s="189">
        <v>2.97</v>
      </c>
    </row>
    <row r="104" spans="1:42" x14ac:dyDescent="0.15">
      <c r="A104" s="215" t="s">
        <v>14</v>
      </c>
      <c r="B104" s="212">
        <f t="shared" si="0"/>
        <v>763</v>
      </c>
      <c r="C104" s="212">
        <f t="shared" si="1"/>
        <v>763</v>
      </c>
      <c r="D104" s="212">
        <f t="shared" si="2"/>
        <v>843</v>
      </c>
      <c r="E104" s="212">
        <f t="shared" si="3"/>
        <v>933</v>
      </c>
      <c r="F104" s="212">
        <f t="shared" si="4"/>
        <v>1014</v>
      </c>
      <c r="G104" s="212">
        <f t="shared" si="5"/>
        <v>1159</v>
      </c>
      <c r="H104" s="212">
        <f t="shared" si="7"/>
        <v>1316</v>
      </c>
      <c r="I104" s="212">
        <f t="shared" si="9"/>
        <v>1491</v>
      </c>
      <c r="J104" s="212">
        <f t="shared" si="11"/>
        <v>1672</v>
      </c>
      <c r="K104" s="212">
        <f t="shared" si="13"/>
        <v>1787</v>
      </c>
      <c r="L104" s="212">
        <f t="shared" si="15"/>
        <v>1950</v>
      </c>
      <c r="M104" s="212">
        <f t="shared" si="17"/>
        <v>2115</v>
      </c>
      <c r="N104" s="212">
        <f t="shared" si="19"/>
        <v>2278</v>
      </c>
      <c r="O104" s="212">
        <f t="shared" si="21"/>
        <v>2440</v>
      </c>
      <c r="P104" s="212">
        <f t="shared" ref="P104:P133" si="23">ROUND(AK104*$T$76,0)</f>
        <v>2603</v>
      </c>
      <c r="Q104" s="212"/>
      <c r="R104" s="212"/>
      <c r="S104" s="212"/>
      <c r="T104" s="213"/>
      <c r="V104" s="203">
        <v>32</v>
      </c>
      <c r="W104" s="207">
        <f>X104</f>
        <v>492</v>
      </c>
      <c r="X104" s="214">
        <v>492</v>
      </c>
      <c r="Y104" s="214">
        <v>544</v>
      </c>
      <c r="Z104" s="214">
        <v>602</v>
      </c>
      <c r="AA104" s="214">
        <v>654</v>
      </c>
      <c r="AB104" s="214">
        <v>748</v>
      </c>
      <c r="AC104" s="214">
        <v>849</v>
      </c>
      <c r="AD104" s="214">
        <v>962</v>
      </c>
      <c r="AE104" s="214">
        <v>1079</v>
      </c>
      <c r="AF104" s="214">
        <v>1153</v>
      </c>
      <c r="AG104" s="214">
        <v>1258</v>
      </c>
      <c r="AH104" s="207">
        <f>$AH$74*V104*AP104</f>
        <v>1364.48</v>
      </c>
      <c r="AI104" s="207">
        <f>$AI$74*V104*AP104</f>
        <v>1469.4399999999998</v>
      </c>
      <c r="AJ104" s="207">
        <f>$AJ$74*V104*AP104</f>
        <v>1574.3999999999999</v>
      </c>
      <c r="AK104" s="207">
        <f>$AK$74*V104*AP104</f>
        <v>1679.36</v>
      </c>
      <c r="AL104" s="207"/>
      <c r="AM104" s="207"/>
      <c r="AN104" s="207"/>
      <c r="AO104" s="207"/>
      <c r="AP104" s="189">
        <v>1.64</v>
      </c>
    </row>
    <row r="105" spans="1:42" x14ac:dyDescent="0.15">
      <c r="A105" s="208">
        <v>800</v>
      </c>
      <c r="B105" s="209">
        <f t="shared" si="0"/>
        <v>1345</v>
      </c>
      <c r="C105" s="209">
        <f t="shared" si="1"/>
        <v>1345</v>
      </c>
      <c r="D105" s="209">
        <f t="shared" si="2"/>
        <v>1504</v>
      </c>
      <c r="E105" s="209">
        <f t="shared" si="3"/>
        <v>1683</v>
      </c>
      <c r="F105" s="209">
        <f t="shared" si="4"/>
        <v>1840</v>
      </c>
      <c r="G105" s="209">
        <f t="shared" si="5"/>
        <v>2099</v>
      </c>
      <c r="H105" s="209">
        <f t="shared" si="7"/>
        <v>2341</v>
      </c>
      <c r="I105" s="209">
        <f t="shared" si="9"/>
        <v>2624</v>
      </c>
      <c r="J105" s="209">
        <f t="shared" si="11"/>
        <v>2920</v>
      </c>
      <c r="K105" s="209">
        <f t="shared" si="13"/>
        <v>3133</v>
      </c>
      <c r="L105" s="209">
        <f t="shared" si="15"/>
        <v>3461</v>
      </c>
      <c r="M105" s="209">
        <f t="shared" si="17"/>
        <v>3753</v>
      </c>
      <c r="N105" s="209">
        <f t="shared" si="19"/>
        <v>4041</v>
      </c>
      <c r="O105" s="209">
        <f t="shared" si="21"/>
        <v>4330</v>
      </c>
      <c r="P105" s="209">
        <f t="shared" si="23"/>
        <v>4619</v>
      </c>
      <c r="Q105" s="209"/>
      <c r="R105" s="209"/>
      <c r="S105" s="209"/>
      <c r="T105" s="210"/>
      <c r="V105" s="203">
        <v>800</v>
      </c>
      <c r="W105" s="207">
        <f t="shared" ref="W105:AK105" si="24">W104+B175</f>
        <v>868</v>
      </c>
      <c r="X105" s="214">
        <f t="shared" si="24"/>
        <v>868</v>
      </c>
      <c r="Y105" s="214">
        <f t="shared" si="24"/>
        <v>970</v>
      </c>
      <c r="Z105" s="214">
        <f t="shared" si="24"/>
        <v>1086</v>
      </c>
      <c r="AA105" s="214">
        <f t="shared" si="24"/>
        <v>1187</v>
      </c>
      <c r="AB105" s="214">
        <f t="shared" si="24"/>
        <v>1354</v>
      </c>
      <c r="AC105" s="214">
        <f t="shared" si="24"/>
        <v>1510</v>
      </c>
      <c r="AD105" s="214">
        <f t="shared" si="24"/>
        <v>1693</v>
      </c>
      <c r="AE105" s="214">
        <f t="shared" si="24"/>
        <v>1884</v>
      </c>
      <c r="AF105" s="214">
        <f t="shared" si="24"/>
        <v>2021</v>
      </c>
      <c r="AG105" s="214">
        <f t="shared" si="24"/>
        <v>2233</v>
      </c>
      <c r="AH105" s="207">
        <f t="shared" si="24"/>
        <v>2421.12</v>
      </c>
      <c r="AI105" s="207">
        <f t="shared" si="24"/>
        <v>2607.3599999999997</v>
      </c>
      <c r="AJ105" s="207">
        <f t="shared" si="24"/>
        <v>2793.6</v>
      </c>
      <c r="AK105" s="207">
        <f t="shared" si="24"/>
        <v>2979.84</v>
      </c>
      <c r="AL105" s="207"/>
      <c r="AM105" s="207"/>
      <c r="AN105" s="207"/>
      <c r="AO105" s="207"/>
      <c r="AP105" s="189">
        <v>2.91</v>
      </c>
    </row>
    <row r="106" spans="1:42" x14ac:dyDescent="0.15">
      <c r="A106" s="215" t="s">
        <v>15</v>
      </c>
      <c r="B106" s="212">
        <f t="shared" si="0"/>
        <v>804</v>
      </c>
      <c r="C106" s="212">
        <f t="shared" si="1"/>
        <v>804</v>
      </c>
      <c r="D106" s="212">
        <f t="shared" si="2"/>
        <v>877</v>
      </c>
      <c r="E106" s="212">
        <f t="shared" si="3"/>
        <v>983</v>
      </c>
      <c r="F106" s="212">
        <f t="shared" si="4"/>
        <v>1070</v>
      </c>
      <c r="G106" s="212">
        <f t="shared" si="5"/>
        <v>1223</v>
      </c>
      <c r="H106" s="212">
        <f t="shared" si="7"/>
        <v>1389</v>
      </c>
      <c r="I106" s="212">
        <f t="shared" si="9"/>
        <v>1569</v>
      </c>
      <c r="J106" s="212">
        <f t="shared" si="11"/>
        <v>1761</v>
      </c>
      <c r="K106" s="212">
        <f t="shared" si="13"/>
        <v>1877</v>
      </c>
      <c r="L106" s="212">
        <f t="shared" si="15"/>
        <v>2046</v>
      </c>
      <c r="M106" s="212">
        <f t="shared" si="17"/>
        <v>2220</v>
      </c>
      <c r="N106" s="212">
        <f t="shared" si="19"/>
        <v>2390</v>
      </c>
      <c r="O106" s="212">
        <f t="shared" si="21"/>
        <v>2561</v>
      </c>
      <c r="P106" s="212">
        <f t="shared" si="23"/>
        <v>2732</v>
      </c>
      <c r="Q106" s="212">
        <f>ROUND(AL106*$T$76,0)</f>
        <v>2903</v>
      </c>
      <c r="R106" s="212"/>
      <c r="S106" s="212"/>
      <c r="T106" s="213"/>
      <c r="V106" s="203">
        <v>34</v>
      </c>
      <c r="W106" s="207">
        <f>X106</f>
        <v>519</v>
      </c>
      <c r="X106" s="214">
        <v>519</v>
      </c>
      <c r="Y106" s="214">
        <v>566</v>
      </c>
      <c r="Z106" s="214">
        <v>634</v>
      </c>
      <c r="AA106" s="214">
        <v>690</v>
      </c>
      <c r="AB106" s="214">
        <v>789</v>
      </c>
      <c r="AC106" s="214">
        <v>896</v>
      </c>
      <c r="AD106" s="214">
        <v>1012</v>
      </c>
      <c r="AE106" s="214">
        <v>1136</v>
      </c>
      <c r="AF106" s="214">
        <v>1211</v>
      </c>
      <c r="AG106" s="214">
        <v>1320</v>
      </c>
      <c r="AH106" s="207">
        <f>$AH$74*V106*AP106</f>
        <v>1432.0800000000002</v>
      </c>
      <c r="AI106" s="207">
        <f>$AI$74*V106*AP106</f>
        <v>1542.24</v>
      </c>
      <c r="AJ106" s="207">
        <f>$AJ$74*V106*AP106</f>
        <v>1652.4</v>
      </c>
      <c r="AK106" s="207">
        <f>$AK$74*V106*AP106</f>
        <v>1762.5600000000002</v>
      </c>
      <c r="AL106" s="207">
        <f>$AL$74*V106*AP106</f>
        <v>1872.72</v>
      </c>
      <c r="AM106" s="207"/>
      <c r="AN106" s="207"/>
      <c r="AO106" s="207"/>
      <c r="AP106" s="189">
        <v>1.62</v>
      </c>
    </row>
    <row r="107" spans="1:42" x14ac:dyDescent="0.15">
      <c r="A107" s="208">
        <v>850</v>
      </c>
      <c r="B107" s="209">
        <f t="shared" si="0"/>
        <v>1407</v>
      </c>
      <c r="C107" s="209">
        <f t="shared" si="1"/>
        <v>1407</v>
      </c>
      <c r="D107" s="209">
        <f t="shared" si="2"/>
        <v>1573</v>
      </c>
      <c r="E107" s="209">
        <f t="shared" si="3"/>
        <v>1775</v>
      </c>
      <c r="F107" s="209">
        <f t="shared" si="4"/>
        <v>1947</v>
      </c>
      <c r="G107" s="209">
        <f t="shared" si="5"/>
        <v>2217</v>
      </c>
      <c r="H107" s="209">
        <f t="shared" si="7"/>
        <v>2475</v>
      </c>
      <c r="I107" s="209">
        <f t="shared" si="9"/>
        <v>2798</v>
      </c>
      <c r="J107" s="209">
        <f t="shared" si="11"/>
        <v>3111</v>
      </c>
      <c r="K107" s="209">
        <f t="shared" si="13"/>
        <v>3298</v>
      </c>
      <c r="L107" s="209">
        <f t="shared" si="15"/>
        <v>3607</v>
      </c>
      <c r="M107" s="209">
        <f t="shared" si="17"/>
        <v>3905</v>
      </c>
      <c r="N107" s="209">
        <f t="shared" si="19"/>
        <v>4205</v>
      </c>
      <c r="O107" s="209">
        <f t="shared" si="21"/>
        <v>4506</v>
      </c>
      <c r="P107" s="209">
        <f t="shared" si="23"/>
        <v>4806</v>
      </c>
      <c r="Q107" s="209">
        <f t="shared" ref="Q107:T133" si="25">ROUND(AL107*$T$76,0)</f>
        <v>5107</v>
      </c>
      <c r="R107" s="209"/>
      <c r="S107" s="209"/>
      <c r="T107" s="210"/>
      <c r="V107" s="203">
        <v>850</v>
      </c>
      <c r="W107" s="207">
        <f t="shared" ref="W107:AL107" si="26">W106+B177</f>
        <v>908</v>
      </c>
      <c r="X107" s="214">
        <f t="shared" si="26"/>
        <v>908</v>
      </c>
      <c r="Y107" s="214">
        <f t="shared" si="26"/>
        <v>1015</v>
      </c>
      <c r="Z107" s="214">
        <f t="shared" si="26"/>
        <v>1145</v>
      </c>
      <c r="AA107" s="214">
        <f t="shared" si="26"/>
        <v>1256</v>
      </c>
      <c r="AB107" s="214">
        <f t="shared" si="26"/>
        <v>1430</v>
      </c>
      <c r="AC107" s="214">
        <f t="shared" si="26"/>
        <v>1597</v>
      </c>
      <c r="AD107" s="214">
        <f t="shared" si="26"/>
        <v>1805</v>
      </c>
      <c r="AE107" s="214">
        <f t="shared" si="26"/>
        <v>2007</v>
      </c>
      <c r="AF107" s="214">
        <f t="shared" si="26"/>
        <v>2128</v>
      </c>
      <c r="AG107" s="214">
        <f t="shared" si="26"/>
        <v>2327</v>
      </c>
      <c r="AH107" s="207">
        <f t="shared" si="26"/>
        <v>2519.4</v>
      </c>
      <c r="AI107" s="207">
        <f t="shared" si="26"/>
        <v>2713.2</v>
      </c>
      <c r="AJ107" s="207">
        <f t="shared" si="26"/>
        <v>2907</v>
      </c>
      <c r="AK107" s="207">
        <f t="shared" si="26"/>
        <v>3100.8</v>
      </c>
      <c r="AL107" s="207">
        <f t="shared" si="26"/>
        <v>3294.6</v>
      </c>
      <c r="AM107" s="207"/>
      <c r="AN107" s="207"/>
      <c r="AO107" s="207"/>
      <c r="AP107" s="189">
        <v>2.85</v>
      </c>
    </row>
    <row r="108" spans="1:42" x14ac:dyDescent="0.15">
      <c r="A108" s="215" t="s">
        <v>16</v>
      </c>
      <c r="B108" s="212">
        <f t="shared" ref="B108:B133" si="27">ROUND(W108*$T$76,0)</f>
        <v>843</v>
      </c>
      <c r="C108" s="212">
        <f t="shared" si="1"/>
        <v>843</v>
      </c>
      <c r="D108" s="212">
        <f t="shared" si="2"/>
        <v>922</v>
      </c>
      <c r="E108" s="212">
        <f t="shared" si="3"/>
        <v>1031</v>
      </c>
      <c r="F108" s="212">
        <f t="shared" si="4"/>
        <v>1138</v>
      </c>
      <c r="G108" s="212">
        <f t="shared" si="5"/>
        <v>1283</v>
      </c>
      <c r="H108" s="212">
        <f t="shared" si="7"/>
        <v>1455</v>
      </c>
      <c r="I108" s="212">
        <f t="shared" si="9"/>
        <v>1646</v>
      </c>
      <c r="J108" s="212">
        <f t="shared" si="11"/>
        <v>1845</v>
      </c>
      <c r="K108" s="212">
        <f t="shared" si="13"/>
        <v>1965</v>
      </c>
      <c r="L108" s="212">
        <f t="shared" si="15"/>
        <v>2168</v>
      </c>
      <c r="M108" s="212">
        <f t="shared" si="17"/>
        <v>2350</v>
      </c>
      <c r="N108" s="212">
        <f t="shared" si="19"/>
        <v>2531</v>
      </c>
      <c r="O108" s="212">
        <f t="shared" si="21"/>
        <v>2712</v>
      </c>
      <c r="P108" s="212">
        <f t="shared" si="23"/>
        <v>2893</v>
      </c>
      <c r="Q108" s="212">
        <f t="shared" si="25"/>
        <v>3073</v>
      </c>
      <c r="R108" s="212">
        <f>ROUND(AM108*$T$76,0)</f>
        <v>3254</v>
      </c>
      <c r="S108" s="212"/>
      <c r="T108" s="213"/>
      <c r="V108" s="203">
        <v>36</v>
      </c>
      <c r="W108" s="207">
        <f>X108</f>
        <v>544</v>
      </c>
      <c r="X108" s="214">
        <v>544</v>
      </c>
      <c r="Y108" s="214">
        <v>595</v>
      </c>
      <c r="Z108" s="214">
        <v>665</v>
      </c>
      <c r="AA108" s="214">
        <v>734</v>
      </c>
      <c r="AB108" s="214">
        <v>828</v>
      </c>
      <c r="AC108" s="214">
        <v>939</v>
      </c>
      <c r="AD108" s="214">
        <v>1062</v>
      </c>
      <c r="AE108" s="214">
        <v>1190</v>
      </c>
      <c r="AF108" s="214">
        <v>1268</v>
      </c>
      <c r="AG108" s="214">
        <v>1399</v>
      </c>
      <c r="AH108" s="207">
        <f>$AH$74*V108*AP108</f>
        <v>1516.3200000000002</v>
      </c>
      <c r="AI108" s="207">
        <f>$AI$74*V108*AP108</f>
        <v>1632.96</v>
      </c>
      <c r="AJ108" s="207">
        <f>$AJ$74*V108*AP108</f>
        <v>1749.6000000000001</v>
      </c>
      <c r="AK108" s="207">
        <f>$AK$74*V108*AP108</f>
        <v>1866.2400000000002</v>
      </c>
      <c r="AL108" s="207">
        <f>$AL$74*V108*AP108</f>
        <v>1982.88</v>
      </c>
      <c r="AM108" s="207">
        <f>$AM$74*V108*AP108</f>
        <v>2099.52</v>
      </c>
      <c r="AN108" s="207"/>
      <c r="AO108" s="207"/>
      <c r="AP108" s="189">
        <v>1.62</v>
      </c>
    </row>
    <row r="109" spans="1:42" ht="13" thickBot="1" x14ac:dyDescent="0.2">
      <c r="A109" s="204">
        <v>900</v>
      </c>
      <c r="B109" s="216">
        <f t="shared" si="27"/>
        <v>1480</v>
      </c>
      <c r="C109" s="216">
        <f t="shared" si="1"/>
        <v>1480</v>
      </c>
      <c r="D109" s="216">
        <f t="shared" si="2"/>
        <v>1659</v>
      </c>
      <c r="E109" s="216">
        <f t="shared" si="3"/>
        <v>1868</v>
      </c>
      <c r="F109" s="216">
        <f t="shared" si="4"/>
        <v>2066</v>
      </c>
      <c r="G109" s="216">
        <f t="shared" si="5"/>
        <v>2334</v>
      </c>
      <c r="H109" s="216">
        <f t="shared" si="7"/>
        <v>2629</v>
      </c>
      <c r="I109" s="216">
        <f t="shared" si="9"/>
        <v>2942</v>
      </c>
      <c r="J109" s="216">
        <f t="shared" si="11"/>
        <v>3209</v>
      </c>
      <c r="K109" s="216">
        <f t="shared" si="13"/>
        <v>3464</v>
      </c>
      <c r="L109" s="216">
        <f t="shared" si="15"/>
        <v>3813</v>
      </c>
      <c r="M109" s="216">
        <f t="shared" si="17"/>
        <v>4135</v>
      </c>
      <c r="N109" s="216">
        <f t="shared" si="19"/>
        <v>4453</v>
      </c>
      <c r="O109" s="216">
        <f t="shared" si="21"/>
        <v>4771</v>
      </c>
      <c r="P109" s="216">
        <f t="shared" si="23"/>
        <v>5089</v>
      </c>
      <c r="Q109" s="216">
        <f t="shared" si="25"/>
        <v>5407</v>
      </c>
      <c r="R109" s="216">
        <f t="shared" si="25"/>
        <v>5725</v>
      </c>
      <c r="S109" s="216"/>
      <c r="T109" s="217"/>
      <c r="V109" s="203">
        <v>900</v>
      </c>
      <c r="W109" s="207">
        <f t="shared" ref="W109:AM109" si="28">W108+B179</f>
        <v>955</v>
      </c>
      <c r="X109" s="214">
        <f t="shared" si="28"/>
        <v>955</v>
      </c>
      <c r="Y109" s="214">
        <f t="shared" si="28"/>
        <v>1070</v>
      </c>
      <c r="Z109" s="214">
        <f t="shared" si="28"/>
        <v>1205</v>
      </c>
      <c r="AA109" s="214">
        <f t="shared" si="28"/>
        <v>1333</v>
      </c>
      <c r="AB109" s="214">
        <f t="shared" si="28"/>
        <v>1506</v>
      </c>
      <c r="AC109" s="214">
        <f t="shared" si="28"/>
        <v>1696</v>
      </c>
      <c r="AD109" s="214">
        <f t="shared" si="28"/>
        <v>1898</v>
      </c>
      <c r="AE109" s="214">
        <f t="shared" si="28"/>
        <v>2070</v>
      </c>
      <c r="AF109" s="214">
        <f t="shared" si="28"/>
        <v>2235</v>
      </c>
      <c r="AG109" s="214">
        <f t="shared" si="28"/>
        <v>2460</v>
      </c>
      <c r="AH109" s="207">
        <f t="shared" si="28"/>
        <v>2667.6000000000004</v>
      </c>
      <c r="AI109" s="207">
        <f t="shared" si="28"/>
        <v>2872.8</v>
      </c>
      <c r="AJ109" s="207">
        <f t="shared" si="28"/>
        <v>3078</v>
      </c>
      <c r="AK109" s="207">
        <f t="shared" si="28"/>
        <v>3283.2000000000003</v>
      </c>
      <c r="AL109" s="207">
        <f t="shared" si="28"/>
        <v>3488.4</v>
      </c>
      <c r="AM109" s="207">
        <f t="shared" si="28"/>
        <v>3693.6</v>
      </c>
      <c r="AN109" s="207"/>
      <c r="AO109" s="207"/>
      <c r="AP109" s="189">
        <v>2.85</v>
      </c>
    </row>
    <row r="110" spans="1:42" x14ac:dyDescent="0.15">
      <c r="A110" s="202" t="s">
        <v>17</v>
      </c>
      <c r="B110" s="205">
        <f t="shared" si="27"/>
        <v>882</v>
      </c>
      <c r="C110" s="205">
        <f t="shared" ref="C110:C133" si="29">ROUND(X110*$T$76,0)</f>
        <v>882</v>
      </c>
      <c r="D110" s="205">
        <f t="shared" si="2"/>
        <v>964</v>
      </c>
      <c r="E110" s="205">
        <f t="shared" si="3"/>
        <v>1077</v>
      </c>
      <c r="F110" s="205">
        <f t="shared" si="4"/>
        <v>1190</v>
      </c>
      <c r="G110" s="205">
        <f t="shared" si="5"/>
        <v>1342</v>
      </c>
      <c r="H110" s="205">
        <f t="shared" si="7"/>
        <v>1525</v>
      </c>
      <c r="I110" s="205">
        <f t="shared" si="9"/>
        <v>1719</v>
      </c>
      <c r="J110" s="205">
        <f t="shared" si="11"/>
        <v>1924</v>
      </c>
      <c r="K110" s="205">
        <f t="shared" si="13"/>
        <v>2054</v>
      </c>
      <c r="L110" s="205">
        <f t="shared" si="15"/>
        <v>2272</v>
      </c>
      <c r="M110" s="205">
        <f t="shared" si="17"/>
        <v>2466</v>
      </c>
      <c r="N110" s="205">
        <f t="shared" si="19"/>
        <v>2655</v>
      </c>
      <c r="O110" s="205">
        <f t="shared" si="21"/>
        <v>2845</v>
      </c>
      <c r="P110" s="205">
        <f t="shared" si="23"/>
        <v>3035</v>
      </c>
      <c r="Q110" s="205">
        <f t="shared" si="25"/>
        <v>3224</v>
      </c>
      <c r="R110" s="205">
        <f t="shared" si="25"/>
        <v>3414</v>
      </c>
      <c r="S110" s="205">
        <f>ROUND(AN110*$T$76,0)</f>
        <v>3604</v>
      </c>
      <c r="T110" s="206"/>
      <c r="V110" s="203">
        <v>38</v>
      </c>
      <c r="W110" s="207">
        <f>X110</f>
        <v>569</v>
      </c>
      <c r="X110" s="214">
        <v>569</v>
      </c>
      <c r="Y110" s="214">
        <v>622</v>
      </c>
      <c r="Z110" s="214">
        <v>695</v>
      </c>
      <c r="AA110" s="214">
        <v>768</v>
      </c>
      <c r="AB110" s="214">
        <v>866</v>
      </c>
      <c r="AC110" s="214">
        <v>984</v>
      </c>
      <c r="AD110" s="214">
        <v>1109</v>
      </c>
      <c r="AE110" s="214">
        <v>1241</v>
      </c>
      <c r="AF110" s="214">
        <v>1325</v>
      </c>
      <c r="AG110" s="214">
        <v>1466</v>
      </c>
      <c r="AH110" s="207">
        <f>$AH$74*V110*AP110</f>
        <v>1590.68</v>
      </c>
      <c r="AI110" s="207">
        <f>$AI$74*V110*AP110</f>
        <v>1713.0400000000002</v>
      </c>
      <c r="AJ110" s="207">
        <f>$AJ$74*V110*AP110</f>
        <v>1835.4</v>
      </c>
      <c r="AK110" s="207">
        <f>$AK$74*V110*AP110</f>
        <v>1957.7600000000002</v>
      </c>
      <c r="AL110" s="207">
        <f>$AL$74*V110*AP110</f>
        <v>2080.1200000000003</v>
      </c>
      <c r="AM110" s="207">
        <f>$AM$74*V110*AP110</f>
        <v>2202.48</v>
      </c>
      <c r="AN110" s="207">
        <f>$AN$74*V110*AP110</f>
        <v>2324.84</v>
      </c>
      <c r="AO110" s="207"/>
      <c r="AP110" s="189">
        <v>1.61</v>
      </c>
    </row>
    <row r="111" spans="1:42" x14ac:dyDescent="0.15">
      <c r="A111" s="208">
        <v>950</v>
      </c>
      <c r="B111" s="209">
        <f t="shared" si="27"/>
        <v>1552</v>
      </c>
      <c r="C111" s="209">
        <f t="shared" si="29"/>
        <v>1552</v>
      </c>
      <c r="D111" s="209">
        <f t="shared" si="2"/>
        <v>1739</v>
      </c>
      <c r="E111" s="209">
        <f t="shared" si="3"/>
        <v>1956</v>
      </c>
      <c r="F111" s="209">
        <f t="shared" si="4"/>
        <v>2168</v>
      </c>
      <c r="G111" s="209">
        <f t="shared" si="5"/>
        <v>2447</v>
      </c>
      <c r="H111" s="209">
        <f t="shared" si="7"/>
        <v>2762</v>
      </c>
      <c r="I111" s="209">
        <f t="shared" si="9"/>
        <v>3081</v>
      </c>
      <c r="J111" s="209">
        <f t="shared" si="11"/>
        <v>3360</v>
      </c>
      <c r="K111" s="209">
        <f t="shared" si="13"/>
        <v>3629</v>
      </c>
      <c r="L111" s="209">
        <f t="shared" si="15"/>
        <v>4007</v>
      </c>
      <c r="M111" s="209">
        <f t="shared" si="17"/>
        <v>4349</v>
      </c>
      <c r="N111" s="209">
        <f t="shared" si="19"/>
        <v>4684</v>
      </c>
      <c r="O111" s="209">
        <f t="shared" si="21"/>
        <v>5018</v>
      </c>
      <c r="P111" s="209">
        <f t="shared" si="23"/>
        <v>5353</v>
      </c>
      <c r="Q111" s="209">
        <f t="shared" si="25"/>
        <v>5687</v>
      </c>
      <c r="R111" s="209">
        <f t="shared" si="25"/>
        <v>6022</v>
      </c>
      <c r="S111" s="209">
        <f t="shared" si="25"/>
        <v>6356</v>
      </c>
      <c r="T111" s="210"/>
      <c r="V111" s="203">
        <v>950</v>
      </c>
      <c r="W111" s="207">
        <f t="shared" ref="W111:AN111" si="30">W110+B181</f>
        <v>1001</v>
      </c>
      <c r="X111" s="214">
        <f t="shared" si="30"/>
        <v>1001</v>
      </c>
      <c r="Y111" s="214">
        <f t="shared" si="30"/>
        <v>1122</v>
      </c>
      <c r="Z111" s="214">
        <f t="shared" si="30"/>
        <v>1262</v>
      </c>
      <c r="AA111" s="214">
        <f t="shared" si="30"/>
        <v>1399</v>
      </c>
      <c r="AB111" s="214">
        <f t="shared" si="30"/>
        <v>1579</v>
      </c>
      <c r="AC111" s="214">
        <f t="shared" si="30"/>
        <v>1782</v>
      </c>
      <c r="AD111" s="214">
        <f t="shared" si="30"/>
        <v>1988</v>
      </c>
      <c r="AE111" s="214">
        <f t="shared" si="30"/>
        <v>2168</v>
      </c>
      <c r="AF111" s="214">
        <f t="shared" si="30"/>
        <v>2341</v>
      </c>
      <c r="AG111" s="214">
        <f t="shared" si="30"/>
        <v>2585</v>
      </c>
      <c r="AH111" s="207">
        <f t="shared" si="30"/>
        <v>2805.92</v>
      </c>
      <c r="AI111" s="207">
        <f t="shared" si="30"/>
        <v>3021.76</v>
      </c>
      <c r="AJ111" s="207">
        <f t="shared" si="30"/>
        <v>3237.6000000000004</v>
      </c>
      <c r="AK111" s="207">
        <f t="shared" si="30"/>
        <v>3453.4400000000005</v>
      </c>
      <c r="AL111" s="207">
        <f t="shared" si="30"/>
        <v>3669.2800000000007</v>
      </c>
      <c r="AM111" s="207">
        <f t="shared" si="30"/>
        <v>3885.12</v>
      </c>
      <c r="AN111" s="207">
        <f t="shared" si="30"/>
        <v>4100.96</v>
      </c>
      <c r="AO111" s="207"/>
      <c r="AP111" s="189">
        <v>2.84</v>
      </c>
    </row>
    <row r="112" spans="1:42" x14ac:dyDescent="0.15">
      <c r="A112" s="215" t="s">
        <v>18</v>
      </c>
      <c r="B112" s="212">
        <f t="shared" si="27"/>
        <v>902</v>
      </c>
      <c r="C112" s="212">
        <f t="shared" si="29"/>
        <v>902</v>
      </c>
      <c r="D112" s="212">
        <f t="shared" ref="D112:D133" si="31">ROUND(Y112*$T$76,0)</f>
        <v>1015</v>
      </c>
      <c r="E112" s="212">
        <f t="shared" si="3"/>
        <v>1119</v>
      </c>
      <c r="F112" s="212">
        <f t="shared" si="4"/>
        <v>1265</v>
      </c>
      <c r="G112" s="212">
        <f t="shared" si="5"/>
        <v>1415</v>
      </c>
      <c r="H112" s="212">
        <f t="shared" si="7"/>
        <v>1601</v>
      </c>
      <c r="I112" s="212">
        <f t="shared" si="9"/>
        <v>1775</v>
      </c>
      <c r="J112" s="212">
        <f t="shared" si="11"/>
        <v>1973</v>
      </c>
      <c r="K112" s="212">
        <f t="shared" si="13"/>
        <v>2162</v>
      </c>
      <c r="L112" s="212">
        <f t="shared" si="15"/>
        <v>2392</v>
      </c>
      <c r="M112" s="212">
        <f t="shared" si="17"/>
        <v>2595</v>
      </c>
      <c r="N112" s="212">
        <f t="shared" si="19"/>
        <v>2795</v>
      </c>
      <c r="O112" s="212">
        <f t="shared" si="21"/>
        <v>2995</v>
      </c>
      <c r="P112" s="212">
        <f t="shared" si="23"/>
        <v>3194</v>
      </c>
      <c r="Q112" s="212">
        <f t="shared" si="25"/>
        <v>3394</v>
      </c>
      <c r="R112" s="212">
        <f t="shared" si="25"/>
        <v>3594</v>
      </c>
      <c r="S112" s="212">
        <f t="shared" si="25"/>
        <v>3793</v>
      </c>
      <c r="T112" s="213">
        <f>ROUND(AO112*$T$76,0)</f>
        <v>3993</v>
      </c>
      <c r="V112" s="203">
        <v>40</v>
      </c>
      <c r="W112" s="207">
        <f>X112</f>
        <v>582</v>
      </c>
      <c r="X112" s="214">
        <v>582</v>
      </c>
      <c r="Y112" s="214">
        <v>655</v>
      </c>
      <c r="Z112" s="214">
        <v>722</v>
      </c>
      <c r="AA112" s="214">
        <v>816</v>
      </c>
      <c r="AB112" s="214">
        <v>913</v>
      </c>
      <c r="AC112" s="214">
        <v>1033</v>
      </c>
      <c r="AD112" s="214">
        <v>1145</v>
      </c>
      <c r="AE112" s="214">
        <v>1273</v>
      </c>
      <c r="AF112" s="214">
        <v>1395</v>
      </c>
      <c r="AG112" s="214">
        <v>1543</v>
      </c>
      <c r="AH112" s="207">
        <f>$AH$74*V112*AP112</f>
        <v>1674.4</v>
      </c>
      <c r="AI112" s="207">
        <f>$AI$74*V112*AP112</f>
        <v>1803.2</v>
      </c>
      <c r="AJ112" s="207">
        <f>$AJ$74*V112*AP112</f>
        <v>1932.0000000000002</v>
      </c>
      <c r="AK112" s="207">
        <f>$AK$74*V112*AP112</f>
        <v>2060.8000000000002</v>
      </c>
      <c r="AL112" s="207">
        <f>$AL$74*V112*AP112</f>
        <v>2189.6</v>
      </c>
      <c r="AM112" s="207">
        <f>$AM$74*V112*AP112</f>
        <v>2318.4</v>
      </c>
      <c r="AN112" s="207">
        <f>$AN$74*V112*AP112</f>
        <v>2447.2000000000003</v>
      </c>
      <c r="AO112" s="207">
        <f>$AO$74*V112*AP112</f>
        <v>2576</v>
      </c>
      <c r="AP112" s="189">
        <v>1.61</v>
      </c>
    </row>
    <row r="113" spans="1:42" x14ac:dyDescent="0.15">
      <c r="A113" s="208">
        <v>1000</v>
      </c>
      <c r="B113" s="209">
        <f t="shared" si="27"/>
        <v>1590</v>
      </c>
      <c r="C113" s="209">
        <f t="shared" si="29"/>
        <v>1590</v>
      </c>
      <c r="D113" s="209">
        <f t="shared" si="31"/>
        <v>1827</v>
      </c>
      <c r="E113" s="209">
        <f t="shared" si="3"/>
        <v>2043</v>
      </c>
      <c r="F113" s="209">
        <f t="shared" si="4"/>
        <v>2292</v>
      </c>
      <c r="G113" s="209">
        <f t="shared" si="5"/>
        <v>2579</v>
      </c>
      <c r="H113" s="209">
        <f t="shared" si="7"/>
        <v>2900</v>
      </c>
      <c r="I113" s="209">
        <f t="shared" si="9"/>
        <v>3210</v>
      </c>
      <c r="J113" s="209">
        <f t="shared" si="11"/>
        <v>3483</v>
      </c>
      <c r="K113" s="209">
        <f t="shared" si="13"/>
        <v>3819</v>
      </c>
      <c r="L113" s="209">
        <f t="shared" si="15"/>
        <v>4173</v>
      </c>
      <c r="M113" s="209">
        <f t="shared" si="17"/>
        <v>4530</v>
      </c>
      <c r="N113" s="209">
        <f t="shared" si="19"/>
        <v>4878</v>
      </c>
      <c r="O113" s="209">
        <f t="shared" si="21"/>
        <v>5227</v>
      </c>
      <c r="P113" s="209">
        <f t="shared" si="23"/>
        <v>5575</v>
      </c>
      <c r="Q113" s="209">
        <f t="shared" si="25"/>
        <v>5923</v>
      </c>
      <c r="R113" s="209">
        <f t="shared" si="25"/>
        <v>6272</v>
      </c>
      <c r="S113" s="209">
        <f t="shared" si="25"/>
        <v>6620</v>
      </c>
      <c r="T113" s="210">
        <f t="shared" si="25"/>
        <v>6969</v>
      </c>
      <c r="V113" s="203">
        <v>1000</v>
      </c>
      <c r="W113" s="207">
        <f t="shared" ref="W113:AO113" si="32">W112+B183</f>
        <v>1026</v>
      </c>
      <c r="X113" s="214">
        <f t="shared" si="32"/>
        <v>1026</v>
      </c>
      <c r="Y113" s="214">
        <f t="shared" si="32"/>
        <v>1179</v>
      </c>
      <c r="Z113" s="214">
        <f t="shared" si="32"/>
        <v>1318</v>
      </c>
      <c r="AA113" s="214">
        <f t="shared" si="32"/>
        <v>1479</v>
      </c>
      <c r="AB113" s="214">
        <f t="shared" si="32"/>
        <v>1664</v>
      </c>
      <c r="AC113" s="214">
        <f t="shared" si="32"/>
        <v>1871</v>
      </c>
      <c r="AD113" s="214">
        <f t="shared" si="32"/>
        <v>2071</v>
      </c>
      <c r="AE113" s="214">
        <f t="shared" si="32"/>
        <v>2247</v>
      </c>
      <c r="AF113" s="214">
        <f t="shared" si="32"/>
        <v>2464</v>
      </c>
      <c r="AG113" s="214">
        <f t="shared" si="32"/>
        <v>2692</v>
      </c>
      <c r="AH113" s="207">
        <f t="shared" si="32"/>
        <v>2922.4</v>
      </c>
      <c r="AI113" s="207">
        <f t="shared" si="32"/>
        <v>3147.2</v>
      </c>
      <c r="AJ113" s="207">
        <f t="shared" si="32"/>
        <v>3372</v>
      </c>
      <c r="AK113" s="207">
        <f t="shared" si="32"/>
        <v>3596.8</v>
      </c>
      <c r="AL113" s="207">
        <f t="shared" si="32"/>
        <v>3821.6</v>
      </c>
      <c r="AM113" s="207">
        <f t="shared" si="32"/>
        <v>4046.4</v>
      </c>
      <c r="AN113" s="207">
        <f t="shared" si="32"/>
        <v>4271.2000000000007</v>
      </c>
      <c r="AO113" s="207">
        <f t="shared" si="32"/>
        <v>4496</v>
      </c>
      <c r="AP113" s="189">
        <v>2.81</v>
      </c>
    </row>
    <row r="114" spans="1:42" x14ac:dyDescent="0.15">
      <c r="A114" s="215" t="s">
        <v>19</v>
      </c>
      <c r="B114" s="212">
        <f t="shared" si="27"/>
        <v>939</v>
      </c>
      <c r="C114" s="212">
        <f t="shared" si="29"/>
        <v>939</v>
      </c>
      <c r="D114" s="212">
        <f t="shared" si="31"/>
        <v>1060</v>
      </c>
      <c r="E114" s="212">
        <f t="shared" ref="E114:E133" si="33">ROUND(Z114*$T$76,0)</f>
        <v>1167</v>
      </c>
      <c r="F114" s="212">
        <f t="shared" si="4"/>
        <v>1316</v>
      </c>
      <c r="G114" s="212">
        <f t="shared" si="5"/>
        <v>1473</v>
      </c>
      <c r="H114" s="212">
        <f t="shared" si="7"/>
        <v>1669</v>
      </c>
      <c r="I114" s="212">
        <f t="shared" si="9"/>
        <v>1848</v>
      </c>
      <c r="J114" s="212">
        <f t="shared" si="11"/>
        <v>2055</v>
      </c>
      <c r="K114" s="212">
        <f t="shared" si="13"/>
        <v>2257</v>
      </c>
      <c r="L114" s="212">
        <f t="shared" si="15"/>
        <v>2509</v>
      </c>
      <c r="M114" s="212">
        <f t="shared" si="17"/>
        <v>2725</v>
      </c>
      <c r="N114" s="212">
        <f t="shared" si="19"/>
        <v>2935</v>
      </c>
      <c r="O114" s="212">
        <f t="shared" si="21"/>
        <v>3144</v>
      </c>
      <c r="P114" s="212">
        <f t="shared" si="23"/>
        <v>3354</v>
      </c>
      <c r="Q114" s="212">
        <f t="shared" si="25"/>
        <v>3564</v>
      </c>
      <c r="R114" s="212">
        <f t="shared" si="25"/>
        <v>3773</v>
      </c>
      <c r="S114" s="212">
        <f t="shared" si="25"/>
        <v>3983</v>
      </c>
      <c r="T114" s="213">
        <f t="shared" si="25"/>
        <v>4192</v>
      </c>
      <c r="V114" s="203">
        <v>42</v>
      </c>
      <c r="W114" s="207">
        <f>X114</f>
        <v>606</v>
      </c>
      <c r="X114" s="214">
        <v>606</v>
      </c>
      <c r="Y114" s="214">
        <v>684</v>
      </c>
      <c r="Z114" s="214">
        <v>753</v>
      </c>
      <c r="AA114" s="214">
        <v>849</v>
      </c>
      <c r="AB114" s="214">
        <v>950</v>
      </c>
      <c r="AC114" s="214">
        <v>1077</v>
      </c>
      <c r="AD114" s="214">
        <v>1192</v>
      </c>
      <c r="AE114" s="214">
        <v>1326</v>
      </c>
      <c r="AF114" s="214">
        <v>1456</v>
      </c>
      <c r="AG114" s="214">
        <v>1619</v>
      </c>
      <c r="AH114" s="207">
        <f>$AH$74*V114*AP114</f>
        <v>1758.1200000000001</v>
      </c>
      <c r="AI114" s="207">
        <f>$AI$74*V114*AP114</f>
        <v>1893.3600000000001</v>
      </c>
      <c r="AJ114" s="207">
        <f>$AJ$74*V114*AP114</f>
        <v>2028.6000000000001</v>
      </c>
      <c r="AK114" s="207">
        <f>$AK$74*V114*AP114</f>
        <v>2163.84</v>
      </c>
      <c r="AL114" s="207">
        <f>$AL$74*V114*AP114</f>
        <v>2299.08</v>
      </c>
      <c r="AM114" s="207">
        <f>$AM$74*V114*AP114</f>
        <v>2434.3200000000002</v>
      </c>
      <c r="AN114" s="207">
        <f>$AN$74*V114*AP114</f>
        <v>2569.56</v>
      </c>
      <c r="AO114" s="207">
        <f>$AO$74*V114*AP114</f>
        <v>2704.8</v>
      </c>
      <c r="AP114" s="189">
        <v>1.61</v>
      </c>
    </row>
    <row r="115" spans="1:42" x14ac:dyDescent="0.15">
      <c r="A115" s="208">
        <v>1050</v>
      </c>
      <c r="B115" s="209">
        <f t="shared" si="27"/>
        <v>1660</v>
      </c>
      <c r="C115" s="209">
        <f t="shared" si="29"/>
        <v>1660</v>
      </c>
      <c r="D115" s="209">
        <f t="shared" si="31"/>
        <v>1893</v>
      </c>
      <c r="E115" s="209">
        <f t="shared" si="33"/>
        <v>2136</v>
      </c>
      <c r="F115" s="209">
        <f t="shared" si="4"/>
        <v>2378</v>
      </c>
      <c r="G115" s="209">
        <f t="shared" si="5"/>
        <v>2691</v>
      </c>
      <c r="H115" s="209">
        <f t="shared" si="7"/>
        <v>3032</v>
      </c>
      <c r="I115" s="209">
        <f t="shared" si="9"/>
        <v>3351</v>
      </c>
      <c r="J115" s="209">
        <f t="shared" si="11"/>
        <v>3633</v>
      </c>
      <c r="K115" s="209">
        <f t="shared" si="13"/>
        <v>3996</v>
      </c>
      <c r="L115" s="209">
        <f t="shared" si="15"/>
        <v>4377</v>
      </c>
      <c r="M115" s="209">
        <f t="shared" si="17"/>
        <v>4756</v>
      </c>
      <c r="N115" s="209">
        <f t="shared" si="19"/>
        <v>5122</v>
      </c>
      <c r="O115" s="209">
        <f t="shared" si="21"/>
        <v>5488</v>
      </c>
      <c r="P115" s="209">
        <f t="shared" si="23"/>
        <v>5854</v>
      </c>
      <c r="Q115" s="209">
        <f t="shared" si="25"/>
        <v>6220</v>
      </c>
      <c r="R115" s="209">
        <f t="shared" si="25"/>
        <v>6586</v>
      </c>
      <c r="S115" s="209">
        <f t="shared" si="25"/>
        <v>6951</v>
      </c>
      <c r="T115" s="210">
        <f t="shared" si="25"/>
        <v>7317</v>
      </c>
      <c r="V115" s="203">
        <v>1050</v>
      </c>
      <c r="W115" s="207">
        <f t="shared" ref="W115:AO115" si="34">W114+B185</f>
        <v>1071</v>
      </c>
      <c r="X115" s="214">
        <f t="shared" si="34"/>
        <v>1071</v>
      </c>
      <c r="Y115" s="214">
        <f t="shared" si="34"/>
        <v>1221</v>
      </c>
      <c r="Z115" s="214">
        <f t="shared" si="34"/>
        <v>1378</v>
      </c>
      <c r="AA115" s="214">
        <f t="shared" si="34"/>
        <v>1534</v>
      </c>
      <c r="AB115" s="214">
        <f t="shared" si="34"/>
        <v>1736</v>
      </c>
      <c r="AC115" s="214">
        <f t="shared" si="34"/>
        <v>1956</v>
      </c>
      <c r="AD115" s="214">
        <f t="shared" si="34"/>
        <v>2162</v>
      </c>
      <c r="AE115" s="214">
        <f t="shared" si="34"/>
        <v>2344</v>
      </c>
      <c r="AF115" s="214">
        <f t="shared" si="34"/>
        <v>2578</v>
      </c>
      <c r="AG115" s="214">
        <f t="shared" si="34"/>
        <v>2824</v>
      </c>
      <c r="AH115" s="207">
        <f t="shared" si="34"/>
        <v>3068.52</v>
      </c>
      <c r="AI115" s="207">
        <f t="shared" si="34"/>
        <v>3304.5600000000004</v>
      </c>
      <c r="AJ115" s="207">
        <f t="shared" si="34"/>
        <v>3540.6000000000004</v>
      </c>
      <c r="AK115" s="207">
        <f t="shared" si="34"/>
        <v>3776.6400000000003</v>
      </c>
      <c r="AL115" s="207">
        <f t="shared" si="34"/>
        <v>4012.68</v>
      </c>
      <c r="AM115" s="207">
        <f t="shared" si="34"/>
        <v>4248.72</v>
      </c>
      <c r="AN115" s="207">
        <f t="shared" si="34"/>
        <v>4484.76</v>
      </c>
      <c r="AO115" s="207">
        <f t="shared" si="34"/>
        <v>4720.8</v>
      </c>
      <c r="AP115" s="189">
        <v>2.81</v>
      </c>
    </row>
    <row r="116" spans="1:42" x14ac:dyDescent="0.15">
      <c r="A116" s="215" t="s">
        <v>20</v>
      </c>
      <c r="B116" s="212">
        <f t="shared" si="27"/>
        <v>980</v>
      </c>
      <c r="C116" s="212">
        <f t="shared" si="29"/>
        <v>980</v>
      </c>
      <c r="D116" s="212">
        <f t="shared" si="31"/>
        <v>1104</v>
      </c>
      <c r="E116" s="212">
        <f t="shared" si="33"/>
        <v>1215</v>
      </c>
      <c r="F116" s="212">
        <f t="shared" ref="F116:F133" si="35">ROUND(AA116*$T$76,0)</f>
        <v>1370</v>
      </c>
      <c r="G116" s="212">
        <f t="shared" si="5"/>
        <v>1535</v>
      </c>
      <c r="H116" s="212">
        <f t="shared" si="7"/>
        <v>1736</v>
      </c>
      <c r="I116" s="212">
        <f t="shared" si="9"/>
        <v>1924</v>
      </c>
      <c r="J116" s="212">
        <f t="shared" si="11"/>
        <v>2136</v>
      </c>
      <c r="K116" s="212">
        <f t="shared" si="13"/>
        <v>2344</v>
      </c>
      <c r="L116" s="212">
        <f t="shared" si="15"/>
        <v>2615</v>
      </c>
      <c r="M116" s="212">
        <f t="shared" si="17"/>
        <v>2837</v>
      </c>
      <c r="N116" s="212">
        <f t="shared" si="19"/>
        <v>3055</v>
      </c>
      <c r="O116" s="212">
        <f t="shared" si="21"/>
        <v>3274</v>
      </c>
      <c r="P116" s="212">
        <f t="shared" si="23"/>
        <v>3492</v>
      </c>
      <c r="Q116" s="212">
        <f t="shared" si="25"/>
        <v>3710</v>
      </c>
      <c r="R116" s="212">
        <f t="shared" si="25"/>
        <v>3928</v>
      </c>
      <c r="S116" s="212">
        <f t="shared" si="25"/>
        <v>4147</v>
      </c>
      <c r="T116" s="213">
        <f t="shared" si="25"/>
        <v>4365</v>
      </c>
      <c r="V116" s="203">
        <v>44</v>
      </c>
      <c r="W116" s="207">
        <f>X116</f>
        <v>632</v>
      </c>
      <c r="X116" s="214">
        <v>632</v>
      </c>
      <c r="Y116" s="214">
        <v>712</v>
      </c>
      <c r="Z116" s="214">
        <v>784</v>
      </c>
      <c r="AA116" s="214">
        <v>884</v>
      </c>
      <c r="AB116" s="214">
        <v>990</v>
      </c>
      <c r="AC116" s="214">
        <v>1120</v>
      </c>
      <c r="AD116" s="214">
        <v>1241</v>
      </c>
      <c r="AE116" s="214">
        <v>1378</v>
      </c>
      <c r="AF116" s="214">
        <v>1512</v>
      </c>
      <c r="AG116" s="214">
        <v>1687</v>
      </c>
      <c r="AH116" s="207">
        <f>$AH$74*V116*AP116</f>
        <v>1830.4</v>
      </c>
      <c r="AI116" s="207">
        <f>$AI$74*V116*AP116</f>
        <v>1971.2</v>
      </c>
      <c r="AJ116" s="207">
        <f>$AJ$74*V116*AP116</f>
        <v>2112</v>
      </c>
      <c r="AK116" s="207">
        <f>$AK$74*V116*AP116</f>
        <v>2252.8000000000002</v>
      </c>
      <c r="AL116" s="207">
        <f>$AL$74*V116*AP116</f>
        <v>2393.6</v>
      </c>
      <c r="AM116" s="207">
        <f>$AM$74*V116*AP116</f>
        <v>2534.4</v>
      </c>
      <c r="AN116" s="207">
        <f>$AN$74*V116*AP116</f>
        <v>2675.2000000000003</v>
      </c>
      <c r="AO116" s="207">
        <f>$AO$74*V116*AP116</f>
        <v>2816</v>
      </c>
      <c r="AP116" s="189">
        <v>1.6</v>
      </c>
    </row>
    <row r="117" spans="1:42" x14ac:dyDescent="0.15">
      <c r="A117" s="208">
        <v>1100</v>
      </c>
      <c r="B117" s="209">
        <f t="shared" si="27"/>
        <v>1734</v>
      </c>
      <c r="C117" s="209">
        <f t="shared" si="29"/>
        <v>1734</v>
      </c>
      <c r="D117" s="209">
        <f t="shared" si="31"/>
        <v>1956</v>
      </c>
      <c r="E117" s="209">
        <f t="shared" si="33"/>
        <v>2229</v>
      </c>
      <c r="F117" s="209">
        <f t="shared" si="35"/>
        <v>2496</v>
      </c>
      <c r="G117" s="209">
        <f t="shared" si="5"/>
        <v>2810</v>
      </c>
      <c r="H117" s="209">
        <f t="shared" si="7"/>
        <v>3160</v>
      </c>
      <c r="I117" s="209">
        <f t="shared" si="9"/>
        <v>3497</v>
      </c>
      <c r="J117" s="209">
        <f t="shared" si="11"/>
        <v>3788</v>
      </c>
      <c r="K117" s="209">
        <f t="shared" si="13"/>
        <v>4160</v>
      </c>
      <c r="L117" s="209">
        <f t="shared" si="15"/>
        <v>4562</v>
      </c>
      <c r="M117" s="209">
        <f t="shared" si="17"/>
        <v>4947</v>
      </c>
      <c r="N117" s="209">
        <f t="shared" si="19"/>
        <v>5328</v>
      </c>
      <c r="O117" s="209">
        <f t="shared" si="21"/>
        <v>5708</v>
      </c>
      <c r="P117" s="209">
        <f t="shared" si="23"/>
        <v>6089</v>
      </c>
      <c r="Q117" s="209">
        <f t="shared" si="25"/>
        <v>6469</v>
      </c>
      <c r="R117" s="209">
        <f t="shared" si="25"/>
        <v>6850</v>
      </c>
      <c r="S117" s="209">
        <f t="shared" si="25"/>
        <v>7231</v>
      </c>
      <c r="T117" s="210">
        <f t="shared" si="25"/>
        <v>7611</v>
      </c>
      <c r="V117" s="203">
        <v>1100</v>
      </c>
      <c r="W117" s="207">
        <f t="shared" ref="W117:AO117" si="36">W116+B187</f>
        <v>1119</v>
      </c>
      <c r="X117" s="214">
        <f t="shared" si="36"/>
        <v>1119</v>
      </c>
      <c r="Y117" s="214">
        <f t="shared" si="36"/>
        <v>1262</v>
      </c>
      <c r="Z117" s="214">
        <f t="shared" si="36"/>
        <v>1438</v>
      </c>
      <c r="AA117" s="214">
        <f t="shared" si="36"/>
        <v>1610</v>
      </c>
      <c r="AB117" s="214">
        <f t="shared" si="36"/>
        <v>1813</v>
      </c>
      <c r="AC117" s="214">
        <f t="shared" si="36"/>
        <v>2039</v>
      </c>
      <c r="AD117" s="214">
        <f t="shared" si="36"/>
        <v>2256</v>
      </c>
      <c r="AE117" s="214">
        <f t="shared" si="36"/>
        <v>2444</v>
      </c>
      <c r="AF117" s="214">
        <f t="shared" si="36"/>
        <v>2684</v>
      </c>
      <c r="AG117" s="214">
        <f t="shared" si="36"/>
        <v>2943</v>
      </c>
      <c r="AH117" s="207">
        <f t="shared" si="36"/>
        <v>3191.76</v>
      </c>
      <c r="AI117" s="207">
        <f t="shared" si="36"/>
        <v>3437.2799999999997</v>
      </c>
      <c r="AJ117" s="207">
        <f t="shared" si="36"/>
        <v>3682.8</v>
      </c>
      <c r="AK117" s="207">
        <f t="shared" si="36"/>
        <v>3928.32</v>
      </c>
      <c r="AL117" s="207">
        <f t="shared" si="36"/>
        <v>4173.84</v>
      </c>
      <c r="AM117" s="207">
        <f t="shared" si="36"/>
        <v>4419.3599999999997</v>
      </c>
      <c r="AN117" s="207">
        <f t="shared" si="36"/>
        <v>4664.88</v>
      </c>
      <c r="AO117" s="207">
        <f t="shared" si="36"/>
        <v>4910.3999999999996</v>
      </c>
      <c r="AP117" s="189">
        <v>2.79</v>
      </c>
    </row>
    <row r="118" spans="1:42" x14ac:dyDescent="0.15">
      <c r="A118" s="215" t="s">
        <v>21</v>
      </c>
      <c r="B118" s="212">
        <f t="shared" si="27"/>
        <v>1014</v>
      </c>
      <c r="C118" s="212">
        <f t="shared" si="29"/>
        <v>1014</v>
      </c>
      <c r="D118" s="212">
        <f t="shared" si="31"/>
        <v>1145</v>
      </c>
      <c r="E118" s="212">
        <f t="shared" si="33"/>
        <v>1263</v>
      </c>
      <c r="F118" s="212">
        <f t="shared" si="35"/>
        <v>1423</v>
      </c>
      <c r="G118" s="212">
        <f t="shared" si="5"/>
        <v>1592</v>
      </c>
      <c r="H118" s="212">
        <f t="shared" si="7"/>
        <v>1803</v>
      </c>
      <c r="I118" s="212">
        <f t="shared" si="9"/>
        <v>1996</v>
      </c>
      <c r="J118" s="212">
        <f t="shared" si="11"/>
        <v>2218</v>
      </c>
      <c r="K118" s="212">
        <f t="shared" si="13"/>
        <v>2429</v>
      </c>
      <c r="L118" s="212">
        <f t="shared" si="15"/>
        <v>2709</v>
      </c>
      <c r="M118" s="212">
        <f t="shared" si="17"/>
        <v>2929</v>
      </c>
      <c r="N118" s="212">
        <f t="shared" si="19"/>
        <v>3154</v>
      </c>
      <c r="O118" s="212">
        <f t="shared" si="21"/>
        <v>3380</v>
      </c>
      <c r="P118" s="212">
        <f t="shared" si="23"/>
        <v>3605</v>
      </c>
      <c r="Q118" s="212">
        <f t="shared" si="25"/>
        <v>3830</v>
      </c>
      <c r="R118" s="212">
        <f t="shared" si="25"/>
        <v>4056</v>
      </c>
      <c r="S118" s="212">
        <f t="shared" si="25"/>
        <v>4281</v>
      </c>
      <c r="T118" s="213">
        <f t="shared" si="25"/>
        <v>4506</v>
      </c>
      <c r="V118" s="203">
        <v>46</v>
      </c>
      <c r="W118" s="207">
        <f>X118</f>
        <v>654</v>
      </c>
      <c r="X118" s="214">
        <v>654</v>
      </c>
      <c r="Y118" s="214">
        <v>739</v>
      </c>
      <c r="Z118" s="214">
        <v>815</v>
      </c>
      <c r="AA118" s="214">
        <v>918</v>
      </c>
      <c r="AB118" s="214">
        <v>1027</v>
      </c>
      <c r="AC118" s="214">
        <v>1163</v>
      </c>
      <c r="AD118" s="214">
        <v>1288</v>
      </c>
      <c r="AE118" s="214">
        <v>1431</v>
      </c>
      <c r="AF118" s="214">
        <v>1567</v>
      </c>
      <c r="AG118" s="214">
        <v>1748</v>
      </c>
      <c r="AH118" s="207">
        <f>$AH$74*V118*AP118</f>
        <v>1889.68</v>
      </c>
      <c r="AI118" s="207">
        <f>$AI$74*V118*AP118</f>
        <v>2035.0400000000002</v>
      </c>
      <c r="AJ118" s="207">
        <f>$AJ$74*V118*AP118</f>
        <v>2180.4</v>
      </c>
      <c r="AK118" s="207">
        <f>$AK$74*V118*AP118</f>
        <v>2325.7600000000002</v>
      </c>
      <c r="AL118" s="207">
        <f>$AL$74*V118*AP118</f>
        <v>2471.12</v>
      </c>
      <c r="AM118" s="207">
        <f>$AM$74*V118*AP118</f>
        <v>2616.48</v>
      </c>
      <c r="AN118" s="207">
        <f>$AN$74*V118*AP118</f>
        <v>2761.84</v>
      </c>
      <c r="AO118" s="207">
        <f>$AO$74*V118*AP118</f>
        <v>2907.2000000000003</v>
      </c>
      <c r="AP118" s="189">
        <v>1.58</v>
      </c>
    </row>
    <row r="119" spans="1:42" x14ac:dyDescent="0.15">
      <c r="A119" s="208">
        <v>1150</v>
      </c>
      <c r="B119" s="209">
        <f t="shared" si="27"/>
        <v>1800</v>
      </c>
      <c r="C119" s="209">
        <f t="shared" si="29"/>
        <v>1800</v>
      </c>
      <c r="D119" s="209">
        <f t="shared" si="31"/>
        <v>2037</v>
      </c>
      <c r="E119" s="209">
        <f t="shared" si="33"/>
        <v>2306</v>
      </c>
      <c r="F119" s="209">
        <f t="shared" si="35"/>
        <v>2599</v>
      </c>
      <c r="G119" s="209">
        <f t="shared" si="5"/>
        <v>2922</v>
      </c>
      <c r="H119" s="209">
        <f t="shared" si="7"/>
        <v>3291</v>
      </c>
      <c r="I119" s="209">
        <f t="shared" si="9"/>
        <v>3638</v>
      </c>
      <c r="J119" s="209">
        <f t="shared" si="11"/>
        <v>3943</v>
      </c>
      <c r="K119" s="209">
        <f t="shared" si="13"/>
        <v>4321</v>
      </c>
      <c r="L119" s="209">
        <f t="shared" si="15"/>
        <v>4737</v>
      </c>
      <c r="M119" s="209">
        <f t="shared" si="17"/>
        <v>5116</v>
      </c>
      <c r="N119" s="209">
        <f t="shared" si="19"/>
        <v>5510</v>
      </c>
      <c r="O119" s="209">
        <f t="shared" si="21"/>
        <v>5904</v>
      </c>
      <c r="P119" s="209">
        <f t="shared" si="23"/>
        <v>6297</v>
      </c>
      <c r="Q119" s="209">
        <f t="shared" si="25"/>
        <v>6691</v>
      </c>
      <c r="R119" s="209">
        <f t="shared" si="25"/>
        <v>7084</v>
      </c>
      <c r="S119" s="209">
        <f t="shared" si="25"/>
        <v>7478</v>
      </c>
      <c r="T119" s="210">
        <f t="shared" si="25"/>
        <v>7872</v>
      </c>
      <c r="V119" s="203">
        <v>1150</v>
      </c>
      <c r="W119" s="207">
        <f t="shared" ref="W119:AO119" si="37">W118+B189</f>
        <v>1161</v>
      </c>
      <c r="X119" s="214">
        <f t="shared" si="37"/>
        <v>1161</v>
      </c>
      <c r="Y119" s="214">
        <f t="shared" si="37"/>
        <v>1314</v>
      </c>
      <c r="Z119" s="214">
        <f t="shared" si="37"/>
        <v>1488</v>
      </c>
      <c r="AA119" s="214">
        <f t="shared" si="37"/>
        <v>1677</v>
      </c>
      <c r="AB119" s="214">
        <f t="shared" si="37"/>
        <v>1885</v>
      </c>
      <c r="AC119" s="214">
        <f t="shared" si="37"/>
        <v>2123</v>
      </c>
      <c r="AD119" s="214">
        <f t="shared" si="37"/>
        <v>2347</v>
      </c>
      <c r="AE119" s="214">
        <f t="shared" si="37"/>
        <v>2544</v>
      </c>
      <c r="AF119" s="214">
        <f t="shared" si="37"/>
        <v>2788</v>
      </c>
      <c r="AG119" s="214">
        <f t="shared" si="37"/>
        <v>3056</v>
      </c>
      <c r="AH119" s="207">
        <f t="shared" si="37"/>
        <v>3300.96</v>
      </c>
      <c r="AI119" s="207">
        <f t="shared" si="37"/>
        <v>3554.88</v>
      </c>
      <c r="AJ119" s="207">
        <f t="shared" si="37"/>
        <v>3808.8</v>
      </c>
      <c r="AK119" s="207">
        <f t="shared" si="37"/>
        <v>4062.7200000000003</v>
      </c>
      <c r="AL119" s="207">
        <f t="shared" si="37"/>
        <v>4316.6399999999994</v>
      </c>
      <c r="AM119" s="207">
        <f t="shared" si="37"/>
        <v>4570.5599999999995</v>
      </c>
      <c r="AN119" s="207">
        <f t="shared" si="37"/>
        <v>4824.4799999999996</v>
      </c>
      <c r="AO119" s="207">
        <f t="shared" si="37"/>
        <v>5078.3999999999996</v>
      </c>
      <c r="AP119" s="189">
        <v>2.76</v>
      </c>
    </row>
    <row r="120" spans="1:42" x14ac:dyDescent="0.15">
      <c r="A120" s="215" t="s">
        <v>22</v>
      </c>
      <c r="B120" s="212">
        <f t="shared" si="27"/>
        <v>1054</v>
      </c>
      <c r="C120" s="212">
        <f t="shared" si="29"/>
        <v>1054</v>
      </c>
      <c r="D120" s="212">
        <f t="shared" si="31"/>
        <v>1190</v>
      </c>
      <c r="E120" s="212">
        <f t="shared" si="33"/>
        <v>1310</v>
      </c>
      <c r="F120" s="212">
        <f t="shared" si="35"/>
        <v>1476</v>
      </c>
      <c r="G120" s="212">
        <f t="shared" si="5"/>
        <v>1671</v>
      </c>
      <c r="H120" s="212">
        <f t="shared" si="7"/>
        <v>1869</v>
      </c>
      <c r="I120" s="212">
        <f t="shared" si="9"/>
        <v>2102</v>
      </c>
      <c r="J120" s="212">
        <f t="shared" si="11"/>
        <v>2336</v>
      </c>
      <c r="K120" s="212">
        <f t="shared" si="13"/>
        <v>2568</v>
      </c>
      <c r="L120" s="212">
        <f t="shared" si="15"/>
        <v>2809</v>
      </c>
      <c r="M120" s="212">
        <f t="shared" si="17"/>
        <v>3037</v>
      </c>
      <c r="N120" s="212">
        <f t="shared" si="19"/>
        <v>3271</v>
      </c>
      <c r="O120" s="212">
        <f t="shared" si="21"/>
        <v>3504</v>
      </c>
      <c r="P120" s="212">
        <f t="shared" si="23"/>
        <v>3738</v>
      </c>
      <c r="Q120" s="212">
        <f t="shared" si="25"/>
        <v>3971</v>
      </c>
      <c r="R120" s="212">
        <f t="shared" si="25"/>
        <v>4205</v>
      </c>
      <c r="S120" s="212">
        <f t="shared" si="25"/>
        <v>4439</v>
      </c>
      <c r="T120" s="213">
        <f t="shared" si="25"/>
        <v>4672</v>
      </c>
      <c r="V120" s="203">
        <v>48</v>
      </c>
      <c r="W120" s="207">
        <f>X120</f>
        <v>680</v>
      </c>
      <c r="X120" s="214">
        <v>680</v>
      </c>
      <c r="Y120" s="214">
        <v>768</v>
      </c>
      <c r="Z120" s="214">
        <v>845</v>
      </c>
      <c r="AA120" s="214">
        <v>952</v>
      </c>
      <c r="AB120" s="214">
        <v>1078</v>
      </c>
      <c r="AC120" s="214">
        <v>1206</v>
      </c>
      <c r="AD120" s="214">
        <v>1356</v>
      </c>
      <c r="AE120" s="214">
        <v>1507</v>
      </c>
      <c r="AF120" s="214">
        <v>1657</v>
      </c>
      <c r="AG120" s="214">
        <v>1812</v>
      </c>
      <c r="AH120" s="207">
        <f>$AH$74*V120*AP120</f>
        <v>1959.3600000000001</v>
      </c>
      <c r="AI120" s="207">
        <f>$AI$74*V120*AP120</f>
        <v>2110.08</v>
      </c>
      <c r="AJ120" s="207">
        <f>$AJ$74*V120*AP120</f>
        <v>2260.8000000000002</v>
      </c>
      <c r="AK120" s="207">
        <f>$AK$74*V120*AP120</f>
        <v>2411.52</v>
      </c>
      <c r="AL120" s="207">
        <f>$AL$74*V120*AP120</f>
        <v>2562.2400000000002</v>
      </c>
      <c r="AM120" s="207">
        <f>$AM$74*V120*AP120</f>
        <v>2712.96</v>
      </c>
      <c r="AN120" s="207">
        <f>$AN$74*V120*AP120</f>
        <v>2863.6800000000003</v>
      </c>
      <c r="AO120" s="207">
        <f>$AO$74*V120*AP120</f>
        <v>3014.4</v>
      </c>
      <c r="AP120" s="189">
        <v>1.57</v>
      </c>
    </row>
    <row r="121" spans="1:42" ht="13" thickBot="1" x14ac:dyDescent="0.2">
      <c r="A121" s="204">
        <v>1200</v>
      </c>
      <c r="B121" s="216">
        <f t="shared" si="27"/>
        <v>1874</v>
      </c>
      <c r="C121" s="216">
        <f t="shared" si="29"/>
        <v>1874</v>
      </c>
      <c r="D121" s="216">
        <f t="shared" si="31"/>
        <v>2120</v>
      </c>
      <c r="E121" s="216">
        <f t="shared" si="33"/>
        <v>2370</v>
      </c>
      <c r="F121" s="216">
        <f t="shared" si="35"/>
        <v>2669</v>
      </c>
      <c r="G121" s="216">
        <f t="shared" si="5"/>
        <v>3023</v>
      </c>
      <c r="H121" s="216">
        <f t="shared" si="7"/>
        <v>3382</v>
      </c>
      <c r="I121" s="216">
        <f t="shared" si="9"/>
        <v>3802</v>
      </c>
      <c r="J121" s="216">
        <f t="shared" si="11"/>
        <v>4134</v>
      </c>
      <c r="K121" s="216">
        <f t="shared" si="13"/>
        <v>4538</v>
      </c>
      <c r="L121" s="216">
        <f t="shared" si="15"/>
        <v>4920</v>
      </c>
      <c r="M121" s="216">
        <f t="shared" si="17"/>
        <v>5320</v>
      </c>
      <c r="N121" s="216">
        <f t="shared" si="19"/>
        <v>5729</v>
      </c>
      <c r="O121" s="216">
        <f t="shared" si="21"/>
        <v>6138</v>
      </c>
      <c r="P121" s="216">
        <f t="shared" si="23"/>
        <v>6547</v>
      </c>
      <c r="Q121" s="216">
        <f t="shared" si="25"/>
        <v>6956</v>
      </c>
      <c r="R121" s="216">
        <f t="shared" si="25"/>
        <v>7366</v>
      </c>
      <c r="S121" s="216">
        <f t="shared" si="25"/>
        <v>7775</v>
      </c>
      <c r="T121" s="217">
        <f t="shared" si="25"/>
        <v>8184</v>
      </c>
      <c r="V121" s="203">
        <v>1200</v>
      </c>
      <c r="W121" s="207">
        <f t="shared" ref="W121:AO121" si="38">W120+B191</f>
        <v>1209</v>
      </c>
      <c r="X121" s="214">
        <f t="shared" si="38"/>
        <v>1209</v>
      </c>
      <c r="Y121" s="214">
        <f t="shared" si="38"/>
        <v>1368</v>
      </c>
      <c r="Z121" s="214">
        <f t="shared" si="38"/>
        <v>1529</v>
      </c>
      <c r="AA121" s="214">
        <f t="shared" si="38"/>
        <v>1722</v>
      </c>
      <c r="AB121" s="214">
        <f t="shared" si="38"/>
        <v>1950</v>
      </c>
      <c r="AC121" s="214">
        <f t="shared" si="38"/>
        <v>2182</v>
      </c>
      <c r="AD121" s="214">
        <f t="shared" si="38"/>
        <v>2453</v>
      </c>
      <c r="AE121" s="214">
        <f t="shared" si="38"/>
        <v>2667</v>
      </c>
      <c r="AF121" s="214">
        <f t="shared" si="38"/>
        <v>2928</v>
      </c>
      <c r="AG121" s="214">
        <f t="shared" si="38"/>
        <v>3174</v>
      </c>
      <c r="AH121" s="207">
        <f t="shared" si="38"/>
        <v>3432</v>
      </c>
      <c r="AI121" s="207">
        <f t="shared" si="38"/>
        <v>3696</v>
      </c>
      <c r="AJ121" s="207">
        <f t="shared" si="38"/>
        <v>3960</v>
      </c>
      <c r="AK121" s="207">
        <f t="shared" si="38"/>
        <v>4224</v>
      </c>
      <c r="AL121" s="207">
        <f t="shared" si="38"/>
        <v>4488</v>
      </c>
      <c r="AM121" s="207">
        <f t="shared" si="38"/>
        <v>4752</v>
      </c>
      <c r="AN121" s="207">
        <f t="shared" si="38"/>
        <v>5016</v>
      </c>
      <c r="AO121" s="207">
        <f t="shared" si="38"/>
        <v>5280</v>
      </c>
      <c r="AP121" s="189">
        <v>2.75</v>
      </c>
    </row>
    <row r="122" spans="1:42" x14ac:dyDescent="0.15">
      <c r="A122" s="202" t="s">
        <v>130</v>
      </c>
      <c r="B122" s="205">
        <f t="shared" si="27"/>
        <v>1054</v>
      </c>
      <c r="C122" s="205">
        <f t="shared" si="29"/>
        <v>1097</v>
      </c>
      <c r="D122" s="205">
        <f t="shared" si="31"/>
        <v>1240</v>
      </c>
      <c r="E122" s="205">
        <f t="shared" si="33"/>
        <v>1364</v>
      </c>
      <c r="F122" s="205">
        <f t="shared" si="35"/>
        <v>1535</v>
      </c>
      <c r="G122" s="205">
        <f t="shared" si="5"/>
        <v>1736</v>
      </c>
      <c r="H122" s="205">
        <f t="shared" si="7"/>
        <v>1947</v>
      </c>
      <c r="I122" s="205">
        <f t="shared" si="9"/>
        <v>2190</v>
      </c>
      <c r="J122" s="205">
        <f t="shared" si="11"/>
        <v>2434</v>
      </c>
      <c r="K122" s="205">
        <f t="shared" si="13"/>
        <v>2677</v>
      </c>
      <c r="L122" s="205">
        <f t="shared" si="15"/>
        <v>2920</v>
      </c>
      <c r="M122" s="205">
        <f t="shared" si="17"/>
        <v>3164</v>
      </c>
      <c r="N122" s="205">
        <f t="shared" si="19"/>
        <v>3407</v>
      </c>
      <c r="O122" s="205">
        <f t="shared" si="21"/>
        <v>3650</v>
      </c>
      <c r="P122" s="205">
        <f t="shared" si="23"/>
        <v>3894</v>
      </c>
      <c r="Q122" s="205">
        <f t="shared" si="25"/>
        <v>4137</v>
      </c>
      <c r="R122" s="205">
        <f t="shared" si="25"/>
        <v>4380</v>
      </c>
      <c r="S122" s="205">
        <f t="shared" si="25"/>
        <v>4624</v>
      </c>
      <c r="T122" s="206">
        <f t="shared" si="25"/>
        <v>4867</v>
      </c>
      <c r="V122" s="203">
        <v>50</v>
      </c>
      <c r="W122" s="207">
        <f>$W$74*V122*$W$134</f>
        <v>680</v>
      </c>
      <c r="X122" s="207">
        <f t="shared" ref="X122:AO122" si="39">X74*$V$122*X134</f>
        <v>708</v>
      </c>
      <c r="Y122" s="207">
        <f t="shared" si="39"/>
        <v>800</v>
      </c>
      <c r="Z122" s="207">
        <f t="shared" si="39"/>
        <v>880</v>
      </c>
      <c r="AA122" s="207">
        <f t="shared" si="39"/>
        <v>990</v>
      </c>
      <c r="AB122" s="207">
        <f t="shared" si="39"/>
        <v>1120</v>
      </c>
      <c r="AC122" s="207">
        <f t="shared" si="39"/>
        <v>1256</v>
      </c>
      <c r="AD122" s="207">
        <f t="shared" si="39"/>
        <v>1413</v>
      </c>
      <c r="AE122" s="207">
        <f t="shared" si="39"/>
        <v>1570</v>
      </c>
      <c r="AF122" s="207">
        <f t="shared" si="39"/>
        <v>1727</v>
      </c>
      <c r="AG122" s="207">
        <f t="shared" si="39"/>
        <v>1884</v>
      </c>
      <c r="AH122" s="207">
        <f t="shared" si="39"/>
        <v>2041</v>
      </c>
      <c r="AI122" s="207">
        <f t="shared" si="39"/>
        <v>2198</v>
      </c>
      <c r="AJ122" s="207">
        <f t="shared" si="39"/>
        <v>2355</v>
      </c>
      <c r="AK122" s="207">
        <f t="shared" si="39"/>
        <v>2512</v>
      </c>
      <c r="AL122" s="207">
        <f t="shared" si="39"/>
        <v>2669</v>
      </c>
      <c r="AM122" s="207">
        <f t="shared" si="39"/>
        <v>2826</v>
      </c>
      <c r="AN122" s="207">
        <f t="shared" si="39"/>
        <v>2983</v>
      </c>
      <c r="AO122" s="207">
        <f t="shared" si="39"/>
        <v>3140</v>
      </c>
      <c r="AP122" s="189">
        <v>1.57</v>
      </c>
    </row>
    <row r="123" spans="1:42" x14ac:dyDescent="0.15">
      <c r="A123" s="208">
        <v>1250</v>
      </c>
      <c r="B123" s="209">
        <f t="shared" si="27"/>
        <v>1876</v>
      </c>
      <c r="C123" s="209">
        <f t="shared" si="29"/>
        <v>1953</v>
      </c>
      <c r="D123" s="209">
        <f t="shared" si="31"/>
        <v>2207</v>
      </c>
      <c r="E123" s="209">
        <f t="shared" si="33"/>
        <v>2472</v>
      </c>
      <c r="F123" s="209">
        <f t="shared" si="35"/>
        <v>2781</v>
      </c>
      <c r="G123" s="209">
        <f t="shared" si="5"/>
        <v>3147</v>
      </c>
      <c r="H123" s="209">
        <f t="shared" si="7"/>
        <v>3522</v>
      </c>
      <c r="I123" s="209">
        <f t="shared" si="9"/>
        <v>3962</v>
      </c>
      <c r="J123" s="209">
        <f t="shared" si="11"/>
        <v>4309</v>
      </c>
      <c r="K123" s="209">
        <f t="shared" si="13"/>
        <v>4723</v>
      </c>
      <c r="L123" s="209">
        <f t="shared" si="15"/>
        <v>5115</v>
      </c>
      <c r="M123" s="209">
        <f t="shared" si="17"/>
        <v>5541</v>
      </c>
      <c r="N123" s="209">
        <f t="shared" si="19"/>
        <v>5968</v>
      </c>
      <c r="O123" s="209">
        <f t="shared" si="21"/>
        <v>6394</v>
      </c>
      <c r="P123" s="209">
        <f t="shared" si="23"/>
        <v>6820</v>
      </c>
      <c r="Q123" s="209">
        <f t="shared" si="25"/>
        <v>7246</v>
      </c>
      <c r="R123" s="209">
        <f t="shared" si="25"/>
        <v>7673</v>
      </c>
      <c r="S123" s="209">
        <f t="shared" si="25"/>
        <v>8099</v>
      </c>
      <c r="T123" s="210">
        <f t="shared" si="25"/>
        <v>8525</v>
      </c>
      <c r="V123" s="203">
        <v>1250</v>
      </c>
      <c r="W123" s="207">
        <f t="shared" ref="W123:AO123" si="40">W122+B193</f>
        <v>1210</v>
      </c>
      <c r="X123" s="207">
        <f t="shared" si="40"/>
        <v>1260</v>
      </c>
      <c r="Y123" s="207">
        <f t="shared" si="40"/>
        <v>1424</v>
      </c>
      <c r="Z123" s="207">
        <f t="shared" si="40"/>
        <v>1595</v>
      </c>
      <c r="AA123" s="207">
        <f t="shared" si="40"/>
        <v>1794</v>
      </c>
      <c r="AB123" s="207">
        <f t="shared" si="40"/>
        <v>2030</v>
      </c>
      <c r="AC123" s="207">
        <f t="shared" si="40"/>
        <v>2272</v>
      </c>
      <c r="AD123" s="207">
        <f t="shared" si="40"/>
        <v>2556</v>
      </c>
      <c r="AE123" s="207">
        <f t="shared" si="40"/>
        <v>2780</v>
      </c>
      <c r="AF123" s="207">
        <f t="shared" si="40"/>
        <v>3047</v>
      </c>
      <c r="AG123" s="207">
        <f t="shared" si="40"/>
        <v>3300</v>
      </c>
      <c r="AH123" s="207">
        <f t="shared" si="40"/>
        <v>3575</v>
      </c>
      <c r="AI123" s="207">
        <f t="shared" si="40"/>
        <v>3850</v>
      </c>
      <c r="AJ123" s="207">
        <f t="shared" si="40"/>
        <v>4125</v>
      </c>
      <c r="AK123" s="207">
        <f t="shared" si="40"/>
        <v>4400</v>
      </c>
      <c r="AL123" s="207">
        <f t="shared" si="40"/>
        <v>4675</v>
      </c>
      <c r="AM123" s="207">
        <f t="shared" si="40"/>
        <v>4950</v>
      </c>
      <c r="AN123" s="207">
        <f t="shared" si="40"/>
        <v>5225</v>
      </c>
      <c r="AO123" s="207">
        <f t="shared" si="40"/>
        <v>5500</v>
      </c>
      <c r="AP123" s="189">
        <v>2.75</v>
      </c>
    </row>
    <row r="124" spans="1:42" x14ac:dyDescent="0.15">
      <c r="A124" s="215" t="s">
        <v>131</v>
      </c>
      <c r="B124" s="212">
        <f t="shared" si="27"/>
        <v>1096</v>
      </c>
      <c r="C124" s="212">
        <f t="shared" si="29"/>
        <v>1141</v>
      </c>
      <c r="D124" s="212">
        <f t="shared" si="31"/>
        <v>1290</v>
      </c>
      <c r="E124" s="212">
        <f t="shared" si="33"/>
        <v>1419</v>
      </c>
      <c r="F124" s="212">
        <f t="shared" si="35"/>
        <v>1596</v>
      </c>
      <c r="G124" s="212">
        <f t="shared" si="5"/>
        <v>1805</v>
      </c>
      <c r="H124" s="212">
        <f t="shared" si="7"/>
        <v>2025</v>
      </c>
      <c r="I124" s="212">
        <f t="shared" si="9"/>
        <v>2278</v>
      </c>
      <c r="J124" s="212">
        <f t="shared" si="11"/>
        <v>2531</v>
      </c>
      <c r="K124" s="212">
        <f t="shared" si="13"/>
        <v>2784</v>
      </c>
      <c r="L124" s="212">
        <f t="shared" si="15"/>
        <v>3037</v>
      </c>
      <c r="M124" s="212">
        <f t="shared" si="17"/>
        <v>3290</v>
      </c>
      <c r="N124" s="212">
        <f t="shared" si="19"/>
        <v>3543</v>
      </c>
      <c r="O124" s="212">
        <f t="shared" si="21"/>
        <v>3796</v>
      </c>
      <c r="P124" s="212">
        <f t="shared" si="23"/>
        <v>4049</v>
      </c>
      <c r="Q124" s="212">
        <f t="shared" si="25"/>
        <v>4302</v>
      </c>
      <c r="R124" s="212">
        <f t="shared" si="25"/>
        <v>4556</v>
      </c>
      <c r="S124" s="212">
        <f t="shared" si="25"/>
        <v>4809</v>
      </c>
      <c r="T124" s="213">
        <f t="shared" si="25"/>
        <v>5062</v>
      </c>
      <c r="V124" s="203">
        <v>52</v>
      </c>
      <c r="W124" s="207">
        <f>$W$74*V124*$W$134</f>
        <v>707.19999999999993</v>
      </c>
      <c r="X124" s="207">
        <f t="shared" ref="X124:AO124" si="41">X74*$V$124*X134</f>
        <v>736.31999999999994</v>
      </c>
      <c r="Y124" s="207">
        <f t="shared" si="41"/>
        <v>832</v>
      </c>
      <c r="Z124" s="207">
        <f t="shared" si="41"/>
        <v>915.2</v>
      </c>
      <c r="AA124" s="207">
        <f t="shared" si="41"/>
        <v>1029.5999999999999</v>
      </c>
      <c r="AB124" s="207">
        <f t="shared" si="41"/>
        <v>1164.8</v>
      </c>
      <c r="AC124" s="207">
        <f t="shared" si="41"/>
        <v>1306.24</v>
      </c>
      <c r="AD124" s="207">
        <f t="shared" si="41"/>
        <v>1469.52</v>
      </c>
      <c r="AE124" s="207">
        <f t="shared" si="41"/>
        <v>1632.8</v>
      </c>
      <c r="AF124" s="207">
        <f t="shared" si="41"/>
        <v>1796.0800000000002</v>
      </c>
      <c r="AG124" s="207">
        <f t="shared" si="41"/>
        <v>1959.3600000000001</v>
      </c>
      <c r="AH124" s="207">
        <f t="shared" si="41"/>
        <v>2122.64</v>
      </c>
      <c r="AI124" s="207">
        <f t="shared" si="41"/>
        <v>2285.92</v>
      </c>
      <c r="AJ124" s="207">
        <f t="shared" si="41"/>
        <v>2449.2000000000003</v>
      </c>
      <c r="AK124" s="207">
        <f t="shared" si="41"/>
        <v>2612.48</v>
      </c>
      <c r="AL124" s="207">
        <f t="shared" si="41"/>
        <v>2775.76</v>
      </c>
      <c r="AM124" s="207">
        <f t="shared" si="41"/>
        <v>2939.04</v>
      </c>
      <c r="AN124" s="207">
        <f t="shared" si="41"/>
        <v>3102.32</v>
      </c>
      <c r="AO124" s="207">
        <f t="shared" si="41"/>
        <v>3265.6</v>
      </c>
      <c r="AP124" s="189">
        <v>1.57</v>
      </c>
    </row>
    <row r="125" spans="1:42" x14ac:dyDescent="0.15">
      <c r="A125" s="208">
        <v>1300</v>
      </c>
      <c r="B125" s="209">
        <f t="shared" si="27"/>
        <v>1951</v>
      </c>
      <c r="C125" s="209">
        <f t="shared" si="29"/>
        <v>2031</v>
      </c>
      <c r="D125" s="209">
        <f t="shared" si="31"/>
        <v>2295</v>
      </c>
      <c r="E125" s="209">
        <f t="shared" si="33"/>
        <v>2571</v>
      </c>
      <c r="F125" s="209">
        <f t="shared" si="35"/>
        <v>2892</v>
      </c>
      <c r="G125" s="209">
        <f t="shared" si="5"/>
        <v>3272</v>
      </c>
      <c r="H125" s="209">
        <f t="shared" si="7"/>
        <v>3662</v>
      </c>
      <c r="I125" s="209">
        <f t="shared" si="9"/>
        <v>4120</v>
      </c>
      <c r="J125" s="209">
        <f t="shared" si="11"/>
        <v>4481</v>
      </c>
      <c r="K125" s="209">
        <f t="shared" si="13"/>
        <v>4912</v>
      </c>
      <c r="L125" s="209">
        <f t="shared" si="15"/>
        <v>5320</v>
      </c>
      <c r="M125" s="209">
        <f t="shared" si="17"/>
        <v>5763</v>
      </c>
      <c r="N125" s="209">
        <f t="shared" si="19"/>
        <v>6206</v>
      </c>
      <c r="O125" s="209">
        <f t="shared" si="21"/>
        <v>6650</v>
      </c>
      <c r="P125" s="209">
        <f t="shared" si="23"/>
        <v>7093</v>
      </c>
      <c r="Q125" s="209">
        <f t="shared" si="25"/>
        <v>7536</v>
      </c>
      <c r="R125" s="209">
        <f t="shared" si="25"/>
        <v>7979</v>
      </c>
      <c r="S125" s="209">
        <f t="shared" si="25"/>
        <v>8423</v>
      </c>
      <c r="T125" s="210">
        <f t="shared" si="25"/>
        <v>8866</v>
      </c>
      <c r="V125" s="203">
        <v>1300</v>
      </c>
      <c r="W125" s="207">
        <f t="shared" ref="W125:AO125" si="42">W124+B195</f>
        <v>1258.3999999999999</v>
      </c>
      <c r="X125" s="207">
        <f t="shared" si="42"/>
        <v>1310.4000000000001</v>
      </c>
      <c r="Y125" s="207">
        <f t="shared" si="42"/>
        <v>1480.96</v>
      </c>
      <c r="Z125" s="207">
        <f t="shared" si="42"/>
        <v>1658.8000000000002</v>
      </c>
      <c r="AA125" s="207">
        <f t="shared" si="42"/>
        <v>1865.76</v>
      </c>
      <c r="AB125" s="207">
        <f t="shared" si="42"/>
        <v>2111.1999999999998</v>
      </c>
      <c r="AC125" s="207">
        <f t="shared" si="42"/>
        <v>2362.88</v>
      </c>
      <c r="AD125" s="207">
        <f t="shared" si="42"/>
        <v>2658.24</v>
      </c>
      <c r="AE125" s="207">
        <f t="shared" si="42"/>
        <v>2891.2</v>
      </c>
      <c r="AF125" s="207">
        <f t="shared" si="42"/>
        <v>3168.88</v>
      </c>
      <c r="AG125" s="207">
        <f t="shared" si="42"/>
        <v>3432</v>
      </c>
      <c r="AH125" s="207">
        <f t="shared" si="42"/>
        <v>3718</v>
      </c>
      <c r="AI125" s="207">
        <f t="shared" si="42"/>
        <v>4004</v>
      </c>
      <c r="AJ125" s="207">
        <f t="shared" si="42"/>
        <v>4290</v>
      </c>
      <c r="AK125" s="207">
        <f t="shared" si="42"/>
        <v>4576</v>
      </c>
      <c r="AL125" s="207">
        <f t="shared" si="42"/>
        <v>4862</v>
      </c>
      <c r="AM125" s="207">
        <f t="shared" si="42"/>
        <v>5148</v>
      </c>
      <c r="AN125" s="207">
        <f t="shared" si="42"/>
        <v>5434</v>
      </c>
      <c r="AO125" s="207">
        <f t="shared" si="42"/>
        <v>5720</v>
      </c>
      <c r="AP125" s="189">
        <v>2.75</v>
      </c>
    </row>
    <row r="126" spans="1:42" x14ac:dyDescent="0.15">
      <c r="A126" s="215" t="s">
        <v>132</v>
      </c>
      <c r="B126" s="212">
        <f t="shared" si="27"/>
        <v>1138</v>
      </c>
      <c r="C126" s="212">
        <f t="shared" si="29"/>
        <v>1185</v>
      </c>
      <c r="D126" s="212">
        <f t="shared" si="31"/>
        <v>1339</v>
      </c>
      <c r="E126" s="212">
        <f t="shared" si="33"/>
        <v>1473</v>
      </c>
      <c r="F126" s="212">
        <f t="shared" si="35"/>
        <v>1657</v>
      </c>
      <c r="G126" s="212">
        <f t="shared" si="5"/>
        <v>1875</v>
      </c>
      <c r="H126" s="212">
        <f t="shared" si="7"/>
        <v>2103</v>
      </c>
      <c r="I126" s="212">
        <f t="shared" si="9"/>
        <v>2365</v>
      </c>
      <c r="J126" s="212">
        <f t="shared" si="11"/>
        <v>2628</v>
      </c>
      <c r="K126" s="212">
        <f t="shared" si="13"/>
        <v>2891</v>
      </c>
      <c r="L126" s="212">
        <f t="shared" si="15"/>
        <v>3154</v>
      </c>
      <c r="M126" s="212">
        <f t="shared" si="17"/>
        <v>3417</v>
      </c>
      <c r="N126" s="212">
        <f t="shared" si="19"/>
        <v>3679</v>
      </c>
      <c r="O126" s="212">
        <f t="shared" si="21"/>
        <v>3942</v>
      </c>
      <c r="P126" s="212">
        <f t="shared" si="23"/>
        <v>4205</v>
      </c>
      <c r="Q126" s="212">
        <f t="shared" si="25"/>
        <v>4468</v>
      </c>
      <c r="R126" s="212">
        <f t="shared" si="25"/>
        <v>4731</v>
      </c>
      <c r="S126" s="212">
        <f t="shared" si="25"/>
        <v>4994</v>
      </c>
      <c r="T126" s="213">
        <f t="shared" si="25"/>
        <v>5256</v>
      </c>
      <c r="V126" s="203">
        <v>54</v>
      </c>
      <c r="W126" s="207">
        <f>$W$74*V126*$W$134</f>
        <v>734.4</v>
      </c>
      <c r="X126" s="207">
        <f t="shared" ref="X126:AO126" si="43">X74*$V$126*X134</f>
        <v>764.64</v>
      </c>
      <c r="Y126" s="207">
        <f t="shared" si="43"/>
        <v>864</v>
      </c>
      <c r="Z126" s="207">
        <f t="shared" si="43"/>
        <v>950.4</v>
      </c>
      <c r="AA126" s="207">
        <f t="shared" si="43"/>
        <v>1069.2</v>
      </c>
      <c r="AB126" s="207">
        <f t="shared" si="43"/>
        <v>1209.6000000000001</v>
      </c>
      <c r="AC126" s="207">
        <f t="shared" si="43"/>
        <v>1356.48</v>
      </c>
      <c r="AD126" s="207">
        <f t="shared" si="43"/>
        <v>1526.04</v>
      </c>
      <c r="AE126" s="207">
        <f t="shared" si="43"/>
        <v>1695.6000000000001</v>
      </c>
      <c r="AF126" s="207">
        <f t="shared" si="43"/>
        <v>1865.16</v>
      </c>
      <c r="AG126" s="207">
        <f t="shared" si="43"/>
        <v>2034.72</v>
      </c>
      <c r="AH126" s="207">
        <f t="shared" si="43"/>
        <v>2204.2800000000002</v>
      </c>
      <c r="AI126" s="207">
        <f t="shared" si="43"/>
        <v>2373.84</v>
      </c>
      <c r="AJ126" s="207">
        <f t="shared" si="43"/>
        <v>2543.4</v>
      </c>
      <c r="AK126" s="207">
        <f t="shared" si="43"/>
        <v>2712.96</v>
      </c>
      <c r="AL126" s="207">
        <f t="shared" si="43"/>
        <v>2882.52</v>
      </c>
      <c r="AM126" s="207">
        <f t="shared" si="43"/>
        <v>3052.08</v>
      </c>
      <c r="AN126" s="207">
        <f t="shared" si="43"/>
        <v>3221.6400000000003</v>
      </c>
      <c r="AO126" s="207">
        <f t="shared" si="43"/>
        <v>3391.2000000000003</v>
      </c>
      <c r="AP126" s="189">
        <v>1.57</v>
      </c>
    </row>
    <row r="127" spans="1:42" x14ac:dyDescent="0.15">
      <c r="A127" s="208">
        <v>1350</v>
      </c>
      <c r="B127" s="209">
        <f t="shared" si="27"/>
        <v>2026</v>
      </c>
      <c r="C127" s="209">
        <f t="shared" si="29"/>
        <v>2109</v>
      </c>
      <c r="D127" s="209">
        <f t="shared" si="31"/>
        <v>2384</v>
      </c>
      <c r="E127" s="209">
        <f t="shared" si="33"/>
        <v>2670</v>
      </c>
      <c r="F127" s="209">
        <f t="shared" si="35"/>
        <v>3003</v>
      </c>
      <c r="G127" s="209">
        <f t="shared" si="5"/>
        <v>3398</v>
      </c>
      <c r="H127" s="209">
        <f t="shared" si="7"/>
        <v>3803</v>
      </c>
      <c r="I127" s="209">
        <f t="shared" si="9"/>
        <v>4279</v>
      </c>
      <c r="J127" s="209">
        <f t="shared" si="11"/>
        <v>4654</v>
      </c>
      <c r="K127" s="209">
        <f t="shared" si="13"/>
        <v>5101</v>
      </c>
      <c r="L127" s="209">
        <f t="shared" si="15"/>
        <v>5524</v>
      </c>
      <c r="M127" s="209">
        <f t="shared" si="17"/>
        <v>5985</v>
      </c>
      <c r="N127" s="209">
        <f t="shared" si="19"/>
        <v>6445</v>
      </c>
      <c r="O127" s="209">
        <f t="shared" si="21"/>
        <v>6905</v>
      </c>
      <c r="P127" s="209">
        <f t="shared" si="23"/>
        <v>7366</v>
      </c>
      <c r="Q127" s="209">
        <f t="shared" si="25"/>
        <v>7826</v>
      </c>
      <c r="R127" s="209">
        <f t="shared" si="25"/>
        <v>8286</v>
      </c>
      <c r="S127" s="209">
        <f t="shared" si="25"/>
        <v>8747</v>
      </c>
      <c r="T127" s="210">
        <f t="shared" si="25"/>
        <v>9207</v>
      </c>
      <c r="V127" s="203">
        <v>1350</v>
      </c>
      <c r="W127" s="207">
        <f t="shared" ref="W127:AO127" si="44">W126+B197</f>
        <v>1306.8</v>
      </c>
      <c r="X127" s="207">
        <f t="shared" si="44"/>
        <v>1360.8000000000002</v>
      </c>
      <c r="Y127" s="207">
        <f t="shared" si="44"/>
        <v>1537.92</v>
      </c>
      <c r="Z127" s="207">
        <f t="shared" si="44"/>
        <v>1722.6</v>
      </c>
      <c r="AA127" s="207">
        <f t="shared" si="44"/>
        <v>1937.52</v>
      </c>
      <c r="AB127" s="207">
        <f t="shared" si="44"/>
        <v>2192.4</v>
      </c>
      <c r="AC127" s="207">
        <f t="shared" si="44"/>
        <v>2453.7600000000002</v>
      </c>
      <c r="AD127" s="207">
        <f t="shared" si="44"/>
        <v>2760.48</v>
      </c>
      <c r="AE127" s="207">
        <f t="shared" si="44"/>
        <v>3002.4</v>
      </c>
      <c r="AF127" s="207">
        <f t="shared" si="44"/>
        <v>3290.76</v>
      </c>
      <c r="AG127" s="207">
        <f t="shared" si="44"/>
        <v>3564</v>
      </c>
      <c r="AH127" s="207">
        <f t="shared" si="44"/>
        <v>3861</v>
      </c>
      <c r="AI127" s="207">
        <f t="shared" si="44"/>
        <v>4158</v>
      </c>
      <c r="AJ127" s="207">
        <f t="shared" si="44"/>
        <v>4455</v>
      </c>
      <c r="AK127" s="207">
        <f t="shared" si="44"/>
        <v>4752</v>
      </c>
      <c r="AL127" s="207">
        <f t="shared" si="44"/>
        <v>5049</v>
      </c>
      <c r="AM127" s="207">
        <f t="shared" si="44"/>
        <v>5346</v>
      </c>
      <c r="AN127" s="207">
        <f t="shared" si="44"/>
        <v>5643</v>
      </c>
      <c r="AO127" s="207">
        <f t="shared" si="44"/>
        <v>5940</v>
      </c>
      <c r="AP127" s="189">
        <v>2.75</v>
      </c>
    </row>
    <row r="128" spans="1:42" x14ac:dyDescent="0.15">
      <c r="A128" s="215" t="s">
        <v>133</v>
      </c>
      <c r="B128" s="212">
        <f t="shared" si="27"/>
        <v>1180</v>
      </c>
      <c r="C128" s="212">
        <f t="shared" si="29"/>
        <v>1229</v>
      </c>
      <c r="D128" s="212">
        <f t="shared" si="31"/>
        <v>1389</v>
      </c>
      <c r="E128" s="212">
        <f t="shared" si="33"/>
        <v>1528</v>
      </c>
      <c r="F128" s="212">
        <f t="shared" si="35"/>
        <v>1719</v>
      </c>
      <c r="G128" s="212">
        <f t="shared" si="5"/>
        <v>1944</v>
      </c>
      <c r="H128" s="212">
        <f t="shared" si="7"/>
        <v>2180</v>
      </c>
      <c r="I128" s="212">
        <f t="shared" si="9"/>
        <v>2453</v>
      </c>
      <c r="J128" s="212">
        <f t="shared" si="11"/>
        <v>2726</v>
      </c>
      <c r="K128" s="212">
        <f t="shared" si="13"/>
        <v>2998</v>
      </c>
      <c r="L128" s="212">
        <f t="shared" si="15"/>
        <v>3271</v>
      </c>
      <c r="M128" s="212">
        <f t="shared" si="17"/>
        <v>3543</v>
      </c>
      <c r="N128" s="212">
        <f t="shared" si="19"/>
        <v>3816</v>
      </c>
      <c r="O128" s="212">
        <f t="shared" si="21"/>
        <v>4088</v>
      </c>
      <c r="P128" s="212">
        <f t="shared" si="23"/>
        <v>4361</v>
      </c>
      <c r="Q128" s="212">
        <f t="shared" si="25"/>
        <v>4633</v>
      </c>
      <c r="R128" s="212">
        <f t="shared" si="25"/>
        <v>4906</v>
      </c>
      <c r="S128" s="212">
        <f t="shared" si="25"/>
        <v>5178</v>
      </c>
      <c r="T128" s="213">
        <f t="shared" si="25"/>
        <v>5451</v>
      </c>
      <c r="V128" s="203">
        <v>56</v>
      </c>
      <c r="W128" s="207">
        <f>$W$74*V128*$W$134</f>
        <v>761.6</v>
      </c>
      <c r="X128" s="207">
        <f t="shared" ref="X128:AO128" si="45">X74*$V$128*X134</f>
        <v>792.95999999999992</v>
      </c>
      <c r="Y128" s="207">
        <f t="shared" si="45"/>
        <v>896</v>
      </c>
      <c r="Z128" s="207">
        <f t="shared" si="45"/>
        <v>985.6</v>
      </c>
      <c r="AA128" s="207">
        <f t="shared" si="45"/>
        <v>1108.8</v>
      </c>
      <c r="AB128" s="207">
        <f t="shared" si="45"/>
        <v>1254.4000000000001</v>
      </c>
      <c r="AC128" s="207">
        <f t="shared" si="45"/>
        <v>1406.72</v>
      </c>
      <c r="AD128" s="207">
        <f t="shared" si="45"/>
        <v>1582.5600000000002</v>
      </c>
      <c r="AE128" s="207">
        <f t="shared" si="45"/>
        <v>1758.4</v>
      </c>
      <c r="AF128" s="207">
        <f t="shared" si="45"/>
        <v>1934.24</v>
      </c>
      <c r="AG128" s="207">
        <f t="shared" si="45"/>
        <v>2110.08</v>
      </c>
      <c r="AH128" s="207">
        <f t="shared" si="45"/>
        <v>2285.92</v>
      </c>
      <c r="AI128" s="207">
        <f t="shared" si="45"/>
        <v>2461.7600000000002</v>
      </c>
      <c r="AJ128" s="207">
        <f t="shared" si="45"/>
        <v>2637.6</v>
      </c>
      <c r="AK128" s="207">
        <f t="shared" si="45"/>
        <v>2813.44</v>
      </c>
      <c r="AL128" s="207">
        <f t="shared" si="45"/>
        <v>2989.28</v>
      </c>
      <c r="AM128" s="207">
        <f t="shared" si="45"/>
        <v>3165.1200000000003</v>
      </c>
      <c r="AN128" s="207">
        <f t="shared" si="45"/>
        <v>3340.96</v>
      </c>
      <c r="AO128" s="207">
        <f t="shared" si="45"/>
        <v>3516.8</v>
      </c>
      <c r="AP128" s="189">
        <v>1.57</v>
      </c>
    </row>
    <row r="129" spans="1:42" x14ac:dyDescent="0.15">
      <c r="A129" s="208">
        <v>1400</v>
      </c>
      <c r="B129" s="209">
        <f t="shared" si="27"/>
        <v>2101</v>
      </c>
      <c r="C129" s="209">
        <f t="shared" si="29"/>
        <v>2187</v>
      </c>
      <c r="D129" s="209">
        <f t="shared" si="31"/>
        <v>2472</v>
      </c>
      <c r="E129" s="209">
        <f t="shared" si="33"/>
        <v>2769</v>
      </c>
      <c r="F129" s="209">
        <f t="shared" si="35"/>
        <v>3114</v>
      </c>
      <c r="G129" s="209">
        <f t="shared" si="5"/>
        <v>3524</v>
      </c>
      <c r="H129" s="209">
        <f t="shared" si="7"/>
        <v>3944</v>
      </c>
      <c r="I129" s="209">
        <f t="shared" si="9"/>
        <v>4437</v>
      </c>
      <c r="J129" s="209">
        <f t="shared" si="11"/>
        <v>4826</v>
      </c>
      <c r="K129" s="209">
        <f t="shared" si="13"/>
        <v>5290</v>
      </c>
      <c r="L129" s="209">
        <f t="shared" si="15"/>
        <v>5729</v>
      </c>
      <c r="M129" s="209">
        <f t="shared" si="17"/>
        <v>6206</v>
      </c>
      <c r="N129" s="209">
        <f t="shared" si="19"/>
        <v>6684</v>
      </c>
      <c r="O129" s="209">
        <f t="shared" si="21"/>
        <v>7161</v>
      </c>
      <c r="P129" s="209">
        <f t="shared" si="23"/>
        <v>7638</v>
      </c>
      <c r="Q129" s="209">
        <f t="shared" si="25"/>
        <v>8116</v>
      </c>
      <c r="R129" s="209">
        <f t="shared" si="25"/>
        <v>8593</v>
      </c>
      <c r="S129" s="209">
        <f t="shared" si="25"/>
        <v>9071</v>
      </c>
      <c r="T129" s="210">
        <f t="shared" si="25"/>
        <v>9548</v>
      </c>
      <c r="V129" s="203">
        <v>1400</v>
      </c>
      <c r="W129" s="207">
        <f t="shared" ref="W129:AO129" si="46">W128+B199</f>
        <v>1355.2</v>
      </c>
      <c r="X129" s="207">
        <f t="shared" si="46"/>
        <v>1411.1999999999998</v>
      </c>
      <c r="Y129" s="207">
        <f t="shared" si="46"/>
        <v>1594.88</v>
      </c>
      <c r="Z129" s="207">
        <f t="shared" si="46"/>
        <v>1786.4</v>
      </c>
      <c r="AA129" s="207">
        <f t="shared" si="46"/>
        <v>2009.28</v>
      </c>
      <c r="AB129" s="207">
        <f t="shared" si="46"/>
        <v>2273.6000000000004</v>
      </c>
      <c r="AC129" s="207">
        <f t="shared" si="46"/>
        <v>2544.6400000000003</v>
      </c>
      <c r="AD129" s="207">
        <f t="shared" si="46"/>
        <v>2862.7200000000003</v>
      </c>
      <c r="AE129" s="207">
        <f t="shared" si="46"/>
        <v>3113.6000000000004</v>
      </c>
      <c r="AF129" s="207">
        <f t="shared" si="46"/>
        <v>3412.64</v>
      </c>
      <c r="AG129" s="207">
        <f t="shared" si="46"/>
        <v>3696</v>
      </c>
      <c r="AH129" s="207">
        <f t="shared" si="46"/>
        <v>4004</v>
      </c>
      <c r="AI129" s="207">
        <f t="shared" si="46"/>
        <v>4312</v>
      </c>
      <c r="AJ129" s="207">
        <f t="shared" si="46"/>
        <v>4620</v>
      </c>
      <c r="AK129" s="207">
        <f t="shared" si="46"/>
        <v>4928</v>
      </c>
      <c r="AL129" s="207">
        <f t="shared" si="46"/>
        <v>5236</v>
      </c>
      <c r="AM129" s="207">
        <f t="shared" si="46"/>
        <v>5544</v>
      </c>
      <c r="AN129" s="207">
        <f t="shared" si="46"/>
        <v>5852</v>
      </c>
      <c r="AO129" s="207">
        <f t="shared" si="46"/>
        <v>6160</v>
      </c>
      <c r="AP129" s="189">
        <v>2.75</v>
      </c>
    </row>
    <row r="130" spans="1:42" x14ac:dyDescent="0.15">
      <c r="A130" s="215" t="s">
        <v>134</v>
      </c>
      <c r="B130" s="212">
        <f t="shared" si="27"/>
        <v>1223</v>
      </c>
      <c r="C130" s="212">
        <f t="shared" si="29"/>
        <v>1273</v>
      </c>
      <c r="D130" s="212">
        <f t="shared" si="31"/>
        <v>1438</v>
      </c>
      <c r="E130" s="212">
        <f t="shared" si="33"/>
        <v>1582</v>
      </c>
      <c r="F130" s="212">
        <f t="shared" si="35"/>
        <v>1780</v>
      </c>
      <c r="G130" s="212">
        <f t="shared" si="5"/>
        <v>2014</v>
      </c>
      <c r="H130" s="212">
        <f t="shared" si="7"/>
        <v>2258</v>
      </c>
      <c r="I130" s="212">
        <f t="shared" si="9"/>
        <v>2541</v>
      </c>
      <c r="J130" s="212">
        <f t="shared" si="11"/>
        <v>2823</v>
      </c>
      <c r="K130" s="212">
        <f t="shared" si="13"/>
        <v>3105</v>
      </c>
      <c r="L130" s="212">
        <f t="shared" si="15"/>
        <v>3387</v>
      </c>
      <c r="M130" s="212">
        <f t="shared" si="17"/>
        <v>3670</v>
      </c>
      <c r="N130" s="212">
        <f t="shared" si="19"/>
        <v>3952</v>
      </c>
      <c r="O130" s="212">
        <f t="shared" si="21"/>
        <v>4234</v>
      </c>
      <c r="P130" s="212">
        <f t="shared" si="23"/>
        <v>4517</v>
      </c>
      <c r="Q130" s="212">
        <f t="shared" si="25"/>
        <v>4799</v>
      </c>
      <c r="R130" s="212">
        <f t="shared" si="25"/>
        <v>5081</v>
      </c>
      <c r="S130" s="212">
        <f t="shared" si="25"/>
        <v>5363</v>
      </c>
      <c r="T130" s="213">
        <f t="shared" si="25"/>
        <v>5646</v>
      </c>
      <c r="V130" s="203">
        <v>58</v>
      </c>
      <c r="W130" s="207">
        <f>$W$74*V130*$W$134</f>
        <v>788.8</v>
      </c>
      <c r="X130" s="207">
        <f t="shared" ref="X130:AO130" si="47">X74*$V$130*X134</f>
        <v>821.28</v>
      </c>
      <c r="Y130" s="207">
        <f t="shared" si="47"/>
        <v>928</v>
      </c>
      <c r="Z130" s="207">
        <f t="shared" si="47"/>
        <v>1020.8</v>
      </c>
      <c r="AA130" s="207">
        <f t="shared" si="47"/>
        <v>1148.3999999999999</v>
      </c>
      <c r="AB130" s="207">
        <f t="shared" si="47"/>
        <v>1299.2</v>
      </c>
      <c r="AC130" s="207">
        <f t="shared" si="47"/>
        <v>1456.96</v>
      </c>
      <c r="AD130" s="207">
        <f t="shared" si="47"/>
        <v>1639.0800000000002</v>
      </c>
      <c r="AE130" s="207">
        <f t="shared" si="47"/>
        <v>1821.2</v>
      </c>
      <c r="AF130" s="207">
        <f t="shared" si="47"/>
        <v>2003.3200000000002</v>
      </c>
      <c r="AG130" s="207">
        <f t="shared" si="47"/>
        <v>2185.44</v>
      </c>
      <c r="AH130" s="207">
        <f t="shared" si="47"/>
        <v>2367.56</v>
      </c>
      <c r="AI130" s="207">
        <f t="shared" si="47"/>
        <v>2549.6800000000003</v>
      </c>
      <c r="AJ130" s="207">
        <f t="shared" si="47"/>
        <v>2731.8</v>
      </c>
      <c r="AK130" s="207">
        <f t="shared" si="47"/>
        <v>2913.92</v>
      </c>
      <c r="AL130" s="207">
        <f t="shared" si="47"/>
        <v>3096.04</v>
      </c>
      <c r="AM130" s="207">
        <f t="shared" si="47"/>
        <v>3278.1600000000003</v>
      </c>
      <c r="AN130" s="207">
        <f t="shared" si="47"/>
        <v>3460.28</v>
      </c>
      <c r="AO130" s="207">
        <f t="shared" si="47"/>
        <v>3642.4</v>
      </c>
      <c r="AP130" s="189">
        <v>1.57</v>
      </c>
    </row>
    <row r="131" spans="1:42" x14ac:dyDescent="0.15">
      <c r="A131" s="208">
        <v>1450</v>
      </c>
      <c r="B131" s="209">
        <f t="shared" si="27"/>
        <v>2176</v>
      </c>
      <c r="C131" s="209">
        <f t="shared" si="29"/>
        <v>2265</v>
      </c>
      <c r="D131" s="209">
        <f t="shared" si="31"/>
        <v>2560</v>
      </c>
      <c r="E131" s="209">
        <f t="shared" si="33"/>
        <v>2868</v>
      </c>
      <c r="F131" s="209">
        <f t="shared" si="35"/>
        <v>3226</v>
      </c>
      <c r="G131" s="209">
        <f t="shared" si="5"/>
        <v>3650</v>
      </c>
      <c r="H131" s="209">
        <f t="shared" si="7"/>
        <v>4085</v>
      </c>
      <c r="I131" s="209">
        <f t="shared" si="9"/>
        <v>4596</v>
      </c>
      <c r="J131" s="209">
        <f t="shared" si="11"/>
        <v>4998</v>
      </c>
      <c r="K131" s="209">
        <f t="shared" si="13"/>
        <v>5479</v>
      </c>
      <c r="L131" s="209">
        <f t="shared" si="15"/>
        <v>5933</v>
      </c>
      <c r="M131" s="209">
        <f t="shared" si="17"/>
        <v>6428</v>
      </c>
      <c r="N131" s="209">
        <f t="shared" si="19"/>
        <v>6922</v>
      </c>
      <c r="O131" s="209">
        <f t="shared" si="21"/>
        <v>7417</v>
      </c>
      <c r="P131" s="209">
        <f t="shared" si="23"/>
        <v>7911</v>
      </c>
      <c r="Q131" s="209">
        <f t="shared" si="25"/>
        <v>8406</v>
      </c>
      <c r="R131" s="209">
        <f t="shared" si="25"/>
        <v>8900</v>
      </c>
      <c r="S131" s="209">
        <f t="shared" si="25"/>
        <v>9395</v>
      </c>
      <c r="T131" s="210">
        <f t="shared" si="25"/>
        <v>9889</v>
      </c>
      <c r="V131" s="203">
        <v>1450</v>
      </c>
      <c r="W131" s="207">
        <f t="shared" ref="W131:AO131" si="48">W130+B201</f>
        <v>1403.6</v>
      </c>
      <c r="X131" s="207">
        <f t="shared" si="48"/>
        <v>1461.6</v>
      </c>
      <c r="Y131" s="207">
        <f t="shared" si="48"/>
        <v>1651.8400000000001</v>
      </c>
      <c r="Z131" s="207">
        <f t="shared" si="48"/>
        <v>1850.1999999999998</v>
      </c>
      <c r="AA131" s="207">
        <f t="shared" si="48"/>
        <v>2081.04</v>
      </c>
      <c r="AB131" s="207">
        <f t="shared" si="48"/>
        <v>2354.8000000000002</v>
      </c>
      <c r="AC131" s="207">
        <f t="shared" si="48"/>
        <v>2635.52</v>
      </c>
      <c r="AD131" s="207">
        <f t="shared" si="48"/>
        <v>2964.96</v>
      </c>
      <c r="AE131" s="207">
        <f t="shared" si="48"/>
        <v>3224.8</v>
      </c>
      <c r="AF131" s="207">
        <f t="shared" si="48"/>
        <v>3534.5200000000004</v>
      </c>
      <c r="AG131" s="207">
        <f t="shared" si="48"/>
        <v>3828</v>
      </c>
      <c r="AH131" s="207">
        <f t="shared" si="48"/>
        <v>4147</v>
      </c>
      <c r="AI131" s="207">
        <f t="shared" si="48"/>
        <v>4466</v>
      </c>
      <c r="AJ131" s="207">
        <f t="shared" si="48"/>
        <v>4785</v>
      </c>
      <c r="AK131" s="207">
        <f t="shared" si="48"/>
        <v>5104</v>
      </c>
      <c r="AL131" s="207">
        <f t="shared" si="48"/>
        <v>5423</v>
      </c>
      <c r="AM131" s="207">
        <f t="shared" si="48"/>
        <v>5742</v>
      </c>
      <c r="AN131" s="207">
        <f t="shared" si="48"/>
        <v>6061</v>
      </c>
      <c r="AO131" s="207">
        <f t="shared" si="48"/>
        <v>6380</v>
      </c>
      <c r="AP131" s="189">
        <v>2.75</v>
      </c>
    </row>
    <row r="132" spans="1:42" x14ac:dyDescent="0.15">
      <c r="A132" s="215" t="s">
        <v>135</v>
      </c>
      <c r="B132" s="212">
        <f t="shared" si="27"/>
        <v>1265</v>
      </c>
      <c r="C132" s="212">
        <f t="shared" si="29"/>
        <v>1317</v>
      </c>
      <c r="D132" s="212">
        <f t="shared" si="31"/>
        <v>1488</v>
      </c>
      <c r="E132" s="212">
        <f t="shared" si="33"/>
        <v>1637</v>
      </c>
      <c r="F132" s="212">
        <f t="shared" si="35"/>
        <v>1841</v>
      </c>
      <c r="G132" s="212">
        <f t="shared" si="5"/>
        <v>2083</v>
      </c>
      <c r="H132" s="212">
        <f t="shared" si="7"/>
        <v>2336</v>
      </c>
      <c r="I132" s="212">
        <f t="shared" si="9"/>
        <v>2628</v>
      </c>
      <c r="J132" s="212">
        <f t="shared" si="11"/>
        <v>2920</v>
      </c>
      <c r="K132" s="212">
        <f t="shared" si="13"/>
        <v>3212</v>
      </c>
      <c r="L132" s="212">
        <f t="shared" si="15"/>
        <v>3504</v>
      </c>
      <c r="M132" s="212">
        <f t="shared" si="17"/>
        <v>3796</v>
      </c>
      <c r="N132" s="212">
        <f t="shared" si="19"/>
        <v>4088</v>
      </c>
      <c r="O132" s="212">
        <f t="shared" si="21"/>
        <v>4380</v>
      </c>
      <c r="P132" s="212">
        <f t="shared" si="23"/>
        <v>4672</v>
      </c>
      <c r="Q132" s="212">
        <f t="shared" si="25"/>
        <v>4964</v>
      </c>
      <c r="R132" s="212">
        <f t="shared" si="25"/>
        <v>5256</v>
      </c>
      <c r="S132" s="212">
        <f t="shared" si="25"/>
        <v>5548</v>
      </c>
      <c r="T132" s="213">
        <f t="shared" si="25"/>
        <v>5840</v>
      </c>
      <c r="V132" s="203">
        <v>60</v>
      </c>
      <c r="W132" s="207">
        <f>$W$74*V132*$W$134</f>
        <v>816</v>
      </c>
      <c r="X132" s="207">
        <f t="shared" ref="X132:AO132" si="49">X74*$V$132*X134</f>
        <v>849.59999999999991</v>
      </c>
      <c r="Y132" s="207">
        <f t="shared" si="49"/>
        <v>960</v>
      </c>
      <c r="Z132" s="207">
        <f t="shared" si="49"/>
        <v>1056</v>
      </c>
      <c r="AA132" s="207">
        <f t="shared" si="49"/>
        <v>1188</v>
      </c>
      <c r="AB132" s="207">
        <f t="shared" si="49"/>
        <v>1344</v>
      </c>
      <c r="AC132" s="207">
        <f t="shared" si="49"/>
        <v>1507.2</v>
      </c>
      <c r="AD132" s="207">
        <f t="shared" si="49"/>
        <v>1695.6000000000001</v>
      </c>
      <c r="AE132" s="207">
        <f t="shared" si="49"/>
        <v>1884</v>
      </c>
      <c r="AF132" s="207">
        <f t="shared" si="49"/>
        <v>2072.4</v>
      </c>
      <c r="AG132" s="207">
        <f t="shared" si="49"/>
        <v>2260.8000000000002</v>
      </c>
      <c r="AH132" s="207">
        <f t="shared" si="49"/>
        <v>2449.2000000000003</v>
      </c>
      <c r="AI132" s="207">
        <f t="shared" si="49"/>
        <v>2637.6</v>
      </c>
      <c r="AJ132" s="207">
        <f t="shared" si="49"/>
        <v>2826</v>
      </c>
      <c r="AK132" s="207">
        <f t="shared" si="49"/>
        <v>3014.4</v>
      </c>
      <c r="AL132" s="207">
        <f t="shared" si="49"/>
        <v>3202.8</v>
      </c>
      <c r="AM132" s="207">
        <f t="shared" si="49"/>
        <v>3391.2000000000003</v>
      </c>
      <c r="AN132" s="207">
        <f t="shared" si="49"/>
        <v>3579.6000000000004</v>
      </c>
      <c r="AO132" s="207">
        <f t="shared" si="49"/>
        <v>3768</v>
      </c>
      <c r="AP132" s="189">
        <v>1.57</v>
      </c>
    </row>
    <row r="133" spans="1:42" ht="13" thickBot="1" x14ac:dyDescent="0.2">
      <c r="A133" s="204">
        <v>1500</v>
      </c>
      <c r="B133" s="216">
        <f t="shared" si="27"/>
        <v>2251</v>
      </c>
      <c r="C133" s="216">
        <f t="shared" si="29"/>
        <v>2344</v>
      </c>
      <c r="D133" s="216">
        <f t="shared" si="31"/>
        <v>2649</v>
      </c>
      <c r="E133" s="216">
        <f t="shared" si="33"/>
        <v>2967</v>
      </c>
      <c r="F133" s="216">
        <f t="shared" si="35"/>
        <v>3337</v>
      </c>
      <c r="G133" s="216">
        <f t="shared" si="5"/>
        <v>3776</v>
      </c>
      <c r="H133" s="216">
        <f t="shared" si="7"/>
        <v>4226</v>
      </c>
      <c r="I133" s="216">
        <f t="shared" si="9"/>
        <v>4754</v>
      </c>
      <c r="J133" s="216">
        <f t="shared" si="11"/>
        <v>5171</v>
      </c>
      <c r="K133" s="216">
        <f t="shared" si="13"/>
        <v>5667</v>
      </c>
      <c r="L133" s="216">
        <f t="shared" si="15"/>
        <v>6138</v>
      </c>
      <c r="M133" s="216">
        <f t="shared" si="17"/>
        <v>6650</v>
      </c>
      <c r="N133" s="216">
        <f t="shared" si="19"/>
        <v>7161</v>
      </c>
      <c r="O133" s="216">
        <f t="shared" si="21"/>
        <v>7673</v>
      </c>
      <c r="P133" s="216">
        <f t="shared" si="23"/>
        <v>8184</v>
      </c>
      <c r="Q133" s="216">
        <f t="shared" si="25"/>
        <v>8696</v>
      </c>
      <c r="R133" s="216">
        <f t="shared" si="25"/>
        <v>9207</v>
      </c>
      <c r="S133" s="216">
        <f t="shared" si="25"/>
        <v>9719</v>
      </c>
      <c r="T133" s="217">
        <f t="shared" si="25"/>
        <v>10230</v>
      </c>
      <c r="V133" s="203">
        <v>1500</v>
      </c>
      <c r="W133" s="207">
        <f t="shared" ref="W133:AO133" si="50">W132+B203</f>
        <v>1452</v>
      </c>
      <c r="X133" s="207">
        <f t="shared" si="50"/>
        <v>1512</v>
      </c>
      <c r="Y133" s="207">
        <f t="shared" si="50"/>
        <v>1708.8000000000002</v>
      </c>
      <c r="Z133" s="207">
        <f t="shared" si="50"/>
        <v>1914</v>
      </c>
      <c r="AA133" s="207">
        <f t="shared" si="50"/>
        <v>2152.8000000000002</v>
      </c>
      <c r="AB133" s="207">
        <f t="shared" si="50"/>
        <v>2436</v>
      </c>
      <c r="AC133" s="207">
        <f t="shared" si="50"/>
        <v>2726.4</v>
      </c>
      <c r="AD133" s="207">
        <f t="shared" si="50"/>
        <v>3067.2</v>
      </c>
      <c r="AE133" s="207">
        <f t="shared" si="50"/>
        <v>3336</v>
      </c>
      <c r="AF133" s="207">
        <f t="shared" si="50"/>
        <v>3656.4</v>
      </c>
      <c r="AG133" s="207">
        <f t="shared" si="50"/>
        <v>3960</v>
      </c>
      <c r="AH133" s="207">
        <f t="shared" si="50"/>
        <v>4290</v>
      </c>
      <c r="AI133" s="207">
        <f t="shared" si="50"/>
        <v>4620</v>
      </c>
      <c r="AJ133" s="207">
        <f t="shared" si="50"/>
        <v>4950</v>
      </c>
      <c r="AK133" s="207">
        <f t="shared" si="50"/>
        <v>5280</v>
      </c>
      <c r="AL133" s="207">
        <f t="shared" si="50"/>
        <v>5610</v>
      </c>
      <c r="AM133" s="207">
        <f t="shared" si="50"/>
        <v>5940</v>
      </c>
      <c r="AN133" s="207">
        <f t="shared" si="50"/>
        <v>6270</v>
      </c>
      <c r="AO133" s="207">
        <f t="shared" si="50"/>
        <v>6600</v>
      </c>
      <c r="AP133" s="189">
        <v>2.75</v>
      </c>
    </row>
    <row r="134" spans="1:42" x14ac:dyDescent="0.15">
      <c r="W134" s="291">
        <v>3.4</v>
      </c>
      <c r="X134" s="230">
        <v>2.36</v>
      </c>
      <c r="Y134" s="230">
        <v>2</v>
      </c>
      <c r="Z134" s="230">
        <v>1.76</v>
      </c>
      <c r="AA134" s="230">
        <v>1.65</v>
      </c>
      <c r="AB134" s="230">
        <v>1.6</v>
      </c>
      <c r="AC134" s="230">
        <v>1.57</v>
      </c>
      <c r="AD134" s="230">
        <v>1.57</v>
      </c>
      <c r="AE134" s="230">
        <v>1.57</v>
      </c>
      <c r="AF134" s="230">
        <v>1.57</v>
      </c>
      <c r="AG134" s="230">
        <v>1.57</v>
      </c>
      <c r="AH134" s="230">
        <v>1.57</v>
      </c>
      <c r="AI134" s="230">
        <v>1.57</v>
      </c>
      <c r="AJ134" s="230">
        <v>1.57</v>
      </c>
      <c r="AK134" s="230">
        <v>1.57</v>
      </c>
      <c r="AL134" s="230">
        <v>1.57</v>
      </c>
      <c r="AM134" s="230">
        <v>1.57</v>
      </c>
      <c r="AN134" s="230">
        <v>1.57</v>
      </c>
      <c r="AO134" s="230">
        <v>1.57</v>
      </c>
    </row>
    <row r="135" spans="1:42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92">
        <f>W134+B204</f>
        <v>6.05</v>
      </c>
      <c r="X135" s="230">
        <f>X134+C204</f>
        <v>4.2</v>
      </c>
      <c r="Y135" s="230">
        <f t="shared" ref="Y135:AO135" si="51">Y134+D204</f>
        <v>3.56</v>
      </c>
      <c r="Z135" s="230">
        <f t="shared" si="51"/>
        <v>3.19</v>
      </c>
      <c r="AA135" s="230">
        <f t="shared" si="51"/>
        <v>2.99</v>
      </c>
      <c r="AB135" s="230">
        <f t="shared" si="51"/>
        <v>2.9000000000000004</v>
      </c>
      <c r="AC135" s="230">
        <f t="shared" si="51"/>
        <v>2.84</v>
      </c>
      <c r="AD135" s="230">
        <f t="shared" si="51"/>
        <v>2.84</v>
      </c>
      <c r="AE135" s="230">
        <f t="shared" si="51"/>
        <v>2.7800000000000002</v>
      </c>
      <c r="AF135" s="230">
        <f t="shared" si="51"/>
        <v>2.77</v>
      </c>
      <c r="AG135" s="230">
        <f t="shared" si="51"/>
        <v>2.75</v>
      </c>
      <c r="AH135" s="230">
        <f t="shared" si="51"/>
        <v>2.75</v>
      </c>
      <c r="AI135" s="230">
        <f t="shared" si="51"/>
        <v>2.75</v>
      </c>
      <c r="AJ135" s="230">
        <f t="shared" si="51"/>
        <v>2.75</v>
      </c>
      <c r="AK135" s="230">
        <f t="shared" si="51"/>
        <v>2.75</v>
      </c>
      <c r="AL135" s="230">
        <f t="shared" si="51"/>
        <v>2.75</v>
      </c>
      <c r="AM135" s="230">
        <f t="shared" si="51"/>
        <v>2.75</v>
      </c>
      <c r="AN135" s="230">
        <f t="shared" si="51"/>
        <v>2.75</v>
      </c>
      <c r="AO135" s="230">
        <f t="shared" si="51"/>
        <v>2.75</v>
      </c>
    </row>
    <row r="136" spans="1:42" x14ac:dyDescent="0.15">
      <c r="X136" s="230"/>
      <c r="Y136" s="230"/>
      <c r="Z136" s="230"/>
      <c r="AA136" s="230"/>
      <c r="AB136" s="230"/>
      <c r="AC136" s="230"/>
      <c r="AD136" s="230"/>
      <c r="AE136" s="230"/>
      <c r="AF136" s="230"/>
      <c r="AG136" s="230"/>
    </row>
    <row r="137" spans="1:42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</row>
    <row r="140" spans="1:42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2" x14ac:dyDescent="0.15">
      <c r="A142" s="194"/>
    </row>
    <row r="144" spans="1:42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52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52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52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52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52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52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52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53">B144*$A$192*B204</f>
        <v>530</v>
      </c>
      <c r="C193" s="207">
        <f t="shared" si="53"/>
        <v>552</v>
      </c>
      <c r="D193" s="207">
        <f t="shared" si="53"/>
        <v>624</v>
      </c>
      <c r="E193" s="207">
        <f t="shared" si="53"/>
        <v>715</v>
      </c>
      <c r="F193" s="207">
        <f t="shared" si="53"/>
        <v>804</v>
      </c>
      <c r="G193" s="207">
        <f t="shared" si="53"/>
        <v>910</v>
      </c>
      <c r="H193" s="207">
        <f t="shared" si="53"/>
        <v>1016</v>
      </c>
      <c r="I193" s="207">
        <f t="shared" si="53"/>
        <v>1143</v>
      </c>
      <c r="J193" s="207">
        <f t="shared" si="53"/>
        <v>1210</v>
      </c>
      <c r="K193" s="207">
        <f t="shared" si="53"/>
        <v>1320</v>
      </c>
      <c r="L193" s="207">
        <f t="shared" si="53"/>
        <v>1416</v>
      </c>
      <c r="M193" s="207">
        <f t="shared" si="53"/>
        <v>1534</v>
      </c>
      <c r="N193" s="207">
        <f t="shared" si="53"/>
        <v>1652</v>
      </c>
      <c r="O193" s="207">
        <f t="shared" si="53"/>
        <v>1770</v>
      </c>
      <c r="P193" s="207">
        <f t="shared" si="53"/>
        <v>1888</v>
      </c>
      <c r="Q193" s="207">
        <f t="shared" si="53"/>
        <v>2006</v>
      </c>
      <c r="R193" s="207">
        <f t="shared" si="53"/>
        <v>2124</v>
      </c>
      <c r="S193" s="207">
        <f t="shared" si="53"/>
        <v>2242</v>
      </c>
      <c r="T193" s="207">
        <f t="shared" si="53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54">B144*$A$194*B204</f>
        <v>551.19999999999993</v>
      </c>
      <c r="C195" s="207">
        <f t="shared" si="54"/>
        <v>574.08000000000004</v>
      </c>
      <c r="D195" s="207">
        <f t="shared" si="54"/>
        <v>648.96</v>
      </c>
      <c r="E195" s="207">
        <f t="shared" si="54"/>
        <v>743.6</v>
      </c>
      <c r="F195" s="207">
        <f t="shared" si="54"/>
        <v>836.16000000000008</v>
      </c>
      <c r="G195" s="207">
        <f t="shared" si="54"/>
        <v>946.4</v>
      </c>
      <c r="H195" s="207">
        <f t="shared" si="54"/>
        <v>1056.6400000000001</v>
      </c>
      <c r="I195" s="207">
        <f t="shared" si="54"/>
        <v>1188.72</v>
      </c>
      <c r="J195" s="207">
        <f t="shared" si="54"/>
        <v>1258.3999999999999</v>
      </c>
      <c r="K195" s="207">
        <f t="shared" si="54"/>
        <v>1372.8</v>
      </c>
      <c r="L195" s="207">
        <f t="shared" si="54"/>
        <v>1472.6399999999999</v>
      </c>
      <c r="M195" s="207">
        <f t="shared" si="54"/>
        <v>1595.36</v>
      </c>
      <c r="N195" s="207">
        <f t="shared" si="54"/>
        <v>1718.08</v>
      </c>
      <c r="O195" s="207">
        <f t="shared" si="54"/>
        <v>1840.8</v>
      </c>
      <c r="P195" s="207">
        <f t="shared" si="54"/>
        <v>1963.52</v>
      </c>
      <c r="Q195" s="207">
        <f t="shared" si="54"/>
        <v>2086.2399999999998</v>
      </c>
      <c r="R195" s="207">
        <f t="shared" si="54"/>
        <v>2208.96</v>
      </c>
      <c r="S195" s="207">
        <f t="shared" si="54"/>
        <v>2331.6799999999998</v>
      </c>
      <c r="T195" s="207">
        <f t="shared" si="54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55">B144*$A$196*B204</f>
        <v>572.4</v>
      </c>
      <c r="C197" s="207">
        <f t="shared" si="55"/>
        <v>596.16000000000008</v>
      </c>
      <c r="D197" s="207">
        <f t="shared" si="55"/>
        <v>673.92000000000007</v>
      </c>
      <c r="E197" s="207">
        <f t="shared" si="55"/>
        <v>772.19999999999993</v>
      </c>
      <c r="F197" s="207">
        <f t="shared" si="55"/>
        <v>868.32</v>
      </c>
      <c r="G197" s="207">
        <f t="shared" si="55"/>
        <v>982.80000000000007</v>
      </c>
      <c r="H197" s="207">
        <f t="shared" si="55"/>
        <v>1097.28</v>
      </c>
      <c r="I197" s="207">
        <f t="shared" si="55"/>
        <v>1234.44</v>
      </c>
      <c r="J197" s="207">
        <f t="shared" si="55"/>
        <v>1306.8</v>
      </c>
      <c r="K197" s="207">
        <f t="shared" si="55"/>
        <v>1425.6</v>
      </c>
      <c r="L197" s="207">
        <f t="shared" si="55"/>
        <v>1529.28</v>
      </c>
      <c r="M197" s="207">
        <f t="shared" si="55"/>
        <v>1656.7199999999998</v>
      </c>
      <c r="N197" s="207">
        <f t="shared" si="55"/>
        <v>1784.1599999999999</v>
      </c>
      <c r="O197" s="207">
        <f t="shared" si="55"/>
        <v>1911.6</v>
      </c>
      <c r="P197" s="207">
        <f t="shared" si="55"/>
        <v>2039.04</v>
      </c>
      <c r="Q197" s="207">
        <f t="shared" si="55"/>
        <v>2166.48</v>
      </c>
      <c r="R197" s="207">
        <f t="shared" si="55"/>
        <v>2293.92</v>
      </c>
      <c r="S197" s="207">
        <f t="shared" si="55"/>
        <v>2421.3599999999997</v>
      </c>
      <c r="T197" s="207">
        <f t="shared" si="55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56">B144*$A$198*B204</f>
        <v>593.6</v>
      </c>
      <c r="C199" s="207">
        <f t="shared" si="56"/>
        <v>618.24</v>
      </c>
      <c r="D199" s="207">
        <f t="shared" si="56"/>
        <v>698.88</v>
      </c>
      <c r="E199" s="207">
        <f t="shared" si="56"/>
        <v>800.8</v>
      </c>
      <c r="F199" s="207">
        <f t="shared" si="56"/>
        <v>900.48</v>
      </c>
      <c r="G199" s="207">
        <f t="shared" si="56"/>
        <v>1019.2</v>
      </c>
      <c r="H199" s="207">
        <f t="shared" si="56"/>
        <v>1137.92</v>
      </c>
      <c r="I199" s="207">
        <f t="shared" si="56"/>
        <v>1280.1600000000001</v>
      </c>
      <c r="J199" s="207">
        <f t="shared" si="56"/>
        <v>1355.2</v>
      </c>
      <c r="K199" s="207">
        <f t="shared" si="56"/>
        <v>1478.3999999999999</v>
      </c>
      <c r="L199" s="207">
        <f t="shared" si="56"/>
        <v>1585.9199999999998</v>
      </c>
      <c r="M199" s="207">
        <f t="shared" si="56"/>
        <v>1718.08</v>
      </c>
      <c r="N199" s="207">
        <f t="shared" si="56"/>
        <v>1850.24</v>
      </c>
      <c r="O199" s="207">
        <f t="shared" si="56"/>
        <v>1982.3999999999999</v>
      </c>
      <c r="P199" s="207">
        <f t="shared" si="56"/>
        <v>2114.56</v>
      </c>
      <c r="Q199" s="207">
        <f t="shared" si="56"/>
        <v>2246.7199999999998</v>
      </c>
      <c r="R199" s="207">
        <f t="shared" si="56"/>
        <v>2378.8799999999997</v>
      </c>
      <c r="S199" s="207">
        <f t="shared" si="56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57">B144*$A$200*B204</f>
        <v>614.79999999999995</v>
      </c>
      <c r="C201" s="207">
        <f t="shared" si="57"/>
        <v>640.32000000000005</v>
      </c>
      <c r="D201" s="207">
        <f t="shared" si="57"/>
        <v>723.84</v>
      </c>
      <c r="E201" s="207">
        <f t="shared" si="57"/>
        <v>829.4</v>
      </c>
      <c r="F201" s="207">
        <f t="shared" si="57"/>
        <v>932.6400000000001</v>
      </c>
      <c r="G201" s="207">
        <f t="shared" si="57"/>
        <v>1055.6000000000001</v>
      </c>
      <c r="H201" s="207">
        <f t="shared" si="57"/>
        <v>1178.56</v>
      </c>
      <c r="I201" s="207">
        <f t="shared" si="57"/>
        <v>1325.88</v>
      </c>
      <c r="J201" s="207">
        <f t="shared" si="57"/>
        <v>1403.6</v>
      </c>
      <c r="K201" s="207">
        <f t="shared" si="57"/>
        <v>1531.2</v>
      </c>
      <c r="L201" s="207">
        <f t="shared" si="57"/>
        <v>1642.56</v>
      </c>
      <c r="M201" s="207">
        <f t="shared" si="57"/>
        <v>1779.4399999999998</v>
      </c>
      <c r="N201" s="207">
        <f t="shared" si="57"/>
        <v>1916.32</v>
      </c>
      <c r="O201" s="207">
        <f t="shared" si="57"/>
        <v>2053.1999999999998</v>
      </c>
      <c r="P201" s="207">
        <f t="shared" si="57"/>
        <v>2190.08</v>
      </c>
      <c r="Q201" s="207">
        <f t="shared" si="57"/>
        <v>2326.96</v>
      </c>
      <c r="R201" s="207">
        <f t="shared" si="57"/>
        <v>2463.8399999999997</v>
      </c>
      <c r="S201" s="207">
        <f t="shared" si="57"/>
        <v>2600.7199999999998</v>
      </c>
      <c r="T201" s="207">
        <f t="shared" si="57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58">B144*$A$202*B204</f>
        <v>636</v>
      </c>
      <c r="C203" s="207">
        <f t="shared" si="58"/>
        <v>662.4</v>
      </c>
      <c r="D203" s="207">
        <f t="shared" si="58"/>
        <v>748.80000000000007</v>
      </c>
      <c r="E203" s="207">
        <f t="shared" si="58"/>
        <v>858</v>
      </c>
      <c r="F203" s="207">
        <f t="shared" si="58"/>
        <v>964.80000000000007</v>
      </c>
      <c r="G203" s="207">
        <f t="shared" si="58"/>
        <v>1092</v>
      </c>
      <c r="H203" s="207">
        <f t="shared" si="58"/>
        <v>1219.2</v>
      </c>
      <c r="I203" s="207">
        <f t="shared" si="58"/>
        <v>1371.6</v>
      </c>
      <c r="J203" s="207">
        <f t="shared" si="58"/>
        <v>1452</v>
      </c>
      <c r="K203" s="207">
        <f t="shared" si="58"/>
        <v>1584</v>
      </c>
      <c r="L203" s="207">
        <f t="shared" si="58"/>
        <v>1699.1999999999998</v>
      </c>
      <c r="M203" s="207">
        <f t="shared" si="58"/>
        <v>1840.8</v>
      </c>
      <c r="N203" s="207">
        <f t="shared" si="58"/>
        <v>1982.3999999999999</v>
      </c>
      <c r="O203" s="207">
        <f t="shared" si="58"/>
        <v>2124</v>
      </c>
      <c r="P203" s="207">
        <f t="shared" si="58"/>
        <v>2265.6</v>
      </c>
      <c r="Q203" s="207">
        <f t="shared" si="58"/>
        <v>2407.1999999999998</v>
      </c>
      <c r="R203" s="207">
        <f t="shared" si="58"/>
        <v>2548.7999999999997</v>
      </c>
      <c r="S203" s="207">
        <f t="shared" si="58"/>
        <v>2690.3999999999996</v>
      </c>
      <c r="T203" s="207">
        <f t="shared" si="58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92AF4-C895-5948-B88B-14A8C2F06A3E}">
  <sheetPr>
    <tabColor theme="9" tint="0.79998168889431442"/>
  </sheetPr>
  <dimension ref="A1:AQ205"/>
  <sheetViews>
    <sheetView showGridLines="0" zoomScaleNormal="100" workbookViewId="0">
      <selection activeCell="V30" sqref="V30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5" width="4.6640625" style="188" customWidth="1"/>
    <col min="46" max="16384" width="9" style="188"/>
  </cols>
  <sheetData>
    <row r="1" spans="1:43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</row>
    <row r="2" spans="1:43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</row>
    <row r="3" spans="1:43" s="189" customFormat="1" x14ac:dyDescent="0.15">
      <c r="A3" s="187"/>
      <c r="B3" s="187"/>
      <c r="C3" s="188"/>
      <c r="D3" s="188"/>
      <c r="E3" s="188"/>
      <c r="F3" s="188"/>
      <c r="G3" s="191" t="s">
        <v>337</v>
      </c>
      <c r="H3" s="192"/>
      <c r="I3" s="192"/>
      <c r="J3" s="192"/>
      <c r="K3" s="192"/>
      <c r="L3" s="192"/>
      <c r="M3" s="192"/>
      <c r="N3" s="193"/>
      <c r="O3" s="257" t="s">
        <v>348</v>
      </c>
      <c r="P3" s="191" t="s">
        <v>326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</row>
    <row r="4" spans="1:43" s="189" customFormat="1" x14ac:dyDescent="0.15">
      <c r="A4" s="187"/>
      <c r="B4" s="187"/>
      <c r="C4" s="188"/>
      <c r="D4" s="188"/>
      <c r="E4" s="188"/>
      <c r="F4" s="195"/>
      <c r="G4" s="191" t="s">
        <v>336</v>
      </c>
      <c r="H4" s="192"/>
      <c r="I4" s="192"/>
      <c r="J4" s="192"/>
      <c r="K4" s="192"/>
      <c r="L4" s="192"/>
      <c r="M4" s="192"/>
      <c r="N4" s="193"/>
      <c r="O4" s="257" t="s">
        <v>348</v>
      </c>
      <c r="P4" s="191" t="s">
        <v>327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</row>
    <row r="5" spans="1:43" x14ac:dyDescent="0.15">
      <c r="G5" s="191"/>
      <c r="H5" s="192"/>
      <c r="I5" s="192"/>
      <c r="J5" s="192"/>
      <c r="K5" s="192"/>
      <c r="L5" s="192"/>
      <c r="M5" s="192"/>
      <c r="N5" s="193"/>
      <c r="O5" s="189"/>
      <c r="P5" s="191"/>
      <c r="Q5" s="191"/>
      <c r="R5" s="192"/>
      <c r="S5" s="192"/>
      <c r="T5" s="192"/>
    </row>
    <row r="6" spans="1:43" s="189" customFormat="1" x14ac:dyDescent="0.15">
      <c r="A6" s="187"/>
      <c r="B6" s="187"/>
      <c r="C6" s="188"/>
      <c r="D6" s="188"/>
      <c r="E6" s="188"/>
      <c r="F6" s="188"/>
      <c r="G6" s="191"/>
      <c r="H6" s="192"/>
      <c r="I6" s="192"/>
      <c r="J6" s="192"/>
      <c r="K6" s="192"/>
      <c r="L6" s="192"/>
      <c r="M6" s="192"/>
      <c r="N6" s="193"/>
      <c r="P6" s="191"/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</row>
    <row r="7" spans="1:43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N7" s="193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</row>
    <row r="8" spans="1:43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</row>
    <row r="9" spans="1:43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</row>
    <row r="10" spans="1:43" s="189" customFormat="1" x14ac:dyDescent="0.15">
      <c r="A10" s="235" t="s">
        <v>28</v>
      </c>
      <c r="B10" s="263">
        <v>337</v>
      </c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</row>
    <row r="11" spans="1:43" s="189" customFormat="1" x14ac:dyDescent="0.15">
      <c r="A11" s="235">
        <v>100</v>
      </c>
      <c r="B11" s="267">
        <v>551</v>
      </c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</row>
    <row r="12" spans="1:43" s="189" customFormat="1" x14ac:dyDescent="0.15">
      <c r="A12" s="231" t="s">
        <v>1</v>
      </c>
      <c r="B12" s="271">
        <v>373</v>
      </c>
      <c r="C12" s="272">
        <v>427</v>
      </c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</row>
    <row r="13" spans="1:43" s="189" customFormat="1" x14ac:dyDescent="0.15">
      <c r="A13" s="233">
        <v>150</v>
      </c>
      <c r="B13" s="275">
        <v>587</v>
      </c>
      <c r="C13" s="276">
        <v>641</v>
      </c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</row>
    <row r="14" spans="1:43" s="189" customFormat="1" x14ac:dyDescent="0.15">
      <c r="A14" s="231" t="s">
        <v>2</v>
      </c>
      <c r="B14" s="279">
        <v>449</v>
      </c>
      <c r="C14" s="280">
        <v>521</v>
      </c>
      <c r="D14" s="281">
        <v>612</v>
      </c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</row>
    <row r="15" spans="1:43" s="189" customFormat="1" x14ac:dyDescent="0.15">
      <c r="A15" s="233">
        <v>200</v>
      </c>
      <c r="B15" s="267">
        <v>693</v>
      </c>
      <c r="C15" s="268">
        <v>765</v>
      </c>
      <c r="D15" s="269">
        <v>872</v>
      </c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</row>
    <row r="16" spans="1:43" s="189" customFormat="1" x14ac:dyDescent="0.15">
      <c r="A16" s="231" t="s">
        <v>3</v>
      </c>
      <c r="B16" s="271">
        <v>515</v>
      </c>
      <c r="C16" s="272">
        <v>605</v>
      </c>
      <c r="D16" s="273">
        <v>741</v>
      </c>
      <c r="E16" s="274">
        <v>845</v>
      </c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</row>
    <row r="17" spans="1:43" s="189" customFormat="1" x14ac:dyDescent="0.15">
      <c r="A17" s="233">
        <v>250</v>
      </c>
      <c r="B17" s="267">
        <v>786</v>
      </c>
      <c r="C17" s="268">
        <v>876</v>
      </c>
      <c r="D17" s="269">
        <v>1027</v>
      </c>
      <c r="E17" s="270">
        <v>1151</v>
      </c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</row>
    <row r="18" spans="1:43" s="189" customFormat="1" x14ac:dyDescent="0.15">
      <c r="A18" s="235" t="s">
        <v>4</v>
      </c>
      <c r="B18" s="271">
        <v>588</v>
      </c>
      <c r="C18" s="272">
        <v>696</v>
      </c>
      <c r="D18" s="273">
        <v>852</v>
      </c>
      <c r="E18" s="274">
        <v>986</v>
      </c>
      <c r="F18" s="272">
        <v>1127</v>
      </c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</row>
    <row r="19" spans="1:43" s="189" customFormat="1" x14ac:dyDescent="0.15">
      <c r="A19" s="233">
        <v>300</v>
      </c>
      <c r="B19" s="275">
        <v>883</v>
      </c>
      <c r="C19" s="276">
        <v>991</v>
      </c>
      <c r="D19" s="277">
        <v>1181</v>
      </c>
      <c r="E19" s="278">
        <v>1329</v>
      </c>
      <c r="F19" s="276">
        <v>1497</v>
      </c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</row>
    <row r="20" spans="1:43" s="189" customFormat="1" x14ac:dyDescent="0.15">
      <c r="A20" s="231" t="s">
        <v>5</v>
      </c>
      <c r="B20" s="279">
        <v>669</v>
      </c>
      <c r="C20" s="280">
        <v>795</v>
      </c>
      <c r="D20" s="281">
        <v>975</v>
      </c>
      <c r="E20" s="282">
        <v>1131</v>
      </c>
      <c r="F20" s="280">
        <v>1292</v>
      </c>
      <c r="G20" s="281">
        <v>1497</v>
      </c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</row>
    <row r="21" spans="1:43" s="189" customFormat="1" x14ac:dyDescent="0.15">
      <c r="A21" s="233">
        <v>350</v>
      </c>
      <c r="B21" s="267">
        <v>991</v>
      </c>
      <c r="C21" s="268">
        <v>1117</v>
      </c>
      <c r="D21" s="269">
        <v>1341</v>
      </c>
      <c r="E21" s="270">
        <v>1518</v>
      </c>
      <c r="F21" s="268">
        <v>1712</v>
      </c>
      <c r="G21" s="269">
        <v>1945</v>
      </c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</row>
    <row r="22" spans="1:43" s="189" customFormat="1" x14ac:dyDescent="0.15">
      <c r="A22" s="231" t="s">
        <v>6</v>
      </c>
      <c r="B22" s="271">
        <v>760</v>
      </c>
      <c r="C22" s="272">
        <v>910</v>
      </c>
      <c r="D22" s="273">
        <v>1096</v>
      </c>
      <c r="E22" s="274">
        <v>1302</v>
      </c>
      <c r="F22" s="272">
        <v>1492</v>
      </c>
      <c r="G22" s="273">
        <v>1729</v>
      </c>
      <c r="H22" s="274">
        <v>2022</v>
      </c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</row>
    <row r="23" spans="1:43" s="189" customFormat="1" x14ac:dyDescent="0.15">
      <c r="A23" s="233">
        <v>400</v>
      </c>
      <c r="B23" s="267">
        <v>1115</v>
      </c>
      <c r="C23" s="268">
        <v>1265</v>
      </c>
      <c r="D23" s="269">
        <v>1488</v>
      </c>
      <c r="E23" s="270">
        <v>1736</v>
      </c>
      <c r="F23" s="268">
        <v>1962</v>
      </c>
      <c r="G23" s="269">
        <v>2220</v>
      </c>
      <c r="H23" s="270">
        <v>2586</v>
      </c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</row>
    <row r="24" spans="1:43" s="189" customFormat="1" x14ac:dyDescent="0.15">
      <c r="A24" s="231" t="s">
        <v>7</v>
      </c>
      <c r="B24" s="271">
        <v>838</v>
      </c>
      <c r="C24" s="272">
        <v>1006</v>
      </c>
      <c r="D24" s="273">
        <v>1216</v>
      </c>
      <c r="E24" s="274">
        <v>1446</v>
      </c>
      <c r="F24" s="272">
        <v>1661</v>
      </c>
      <c r="G24" s="273">
        <v>1922</v>
      </c>
      <c r="H24" s="274">
        <v>2245</v>
      </c>
      <c r="I24" s="272">
        <v>2524</v>
      </c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U24" s="257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</row>
    <row r="25" spans="1:43" s="189" customFormat="1" x14ac:dyDescent="0.15">
      <c r="A25" s="233">
        <v>450</v>
      </c>
      <c r="B25" s="275">
        <v>1224</v>
      </c>
      <c r="C25" s="276">
        <v>1392</v>
      </c>
      <c r="D25" s="277">
        <v>1641</v>
      </c>
      <c r="E25" s="278">
        <v>1905</v>
      </c>
      <c r="F25" s="276">
        <v>2180</v>
      </c>
      <c r="G25" s="277">
        <v>2458</v>
      </c>
      <c r="H25" s="278">
        <v>2873</v>
      </c>
      <c r="I25" s="276">
        <v>3222</v>
      </c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</row>
    <row r="26" spans="1:43" s="189" customFormat="1" x14ac:dyDescent="0.15">
      <c r="A26" s="231" t="s">
        <v>8</v>
      </c>
      <c r="B26" s="279">
        <v>919</v>
      </c>
      <c r="C26" s="280">
        <v>1105</v>
      </c>
      <c r="D26" s="281">
        <v>1335</v>
      </c>
      <c r="E26" s="282">
        <v>1587</v>
      </c>
      <c r="F26" s="280">
        <v>1809</v>
      </c>
      <c r="G26" s="281">
        <v>2114</v>
      </c>
      <c r="H26" s="282">
        <v>2468</v>
      </c>
      <c r="I26" s="280">
        <v>2770</v>
      </c>
      <c r="J26" s="281">
        <v>3112</v>
      </c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U26" s="257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</row>
    <row r="27" spans="1:43" s="189" customFormat="1" x14ac:dyDescent="0.15">
      <c r="A27" s="233">
        <v>500</v>
      </c>
      <c r="B27" s="267">
        <v>1325</v>
      </c>
      <c r="C27" s="268">
        <v>1511</v>
      </c>
      <c r="D27" s="269">
        <v>1801</v>
      </c>
      <c r="E27" s="270">
        <v>2079</v>
      </c>
      <c r="F27" s="268">
        <v>2376</v>
      </c>
      <c r="G27" s="269">
        <v>2705</v>
      </c>
      <c r="H27" s="270">
        <v>3157</v>
      </c>
      <c r="I27" s="268">
        <v>3532</v>
      </c>
      <c r="J27" s="269">
        <v>3960</v>
      </c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</row>
    <row r="28" spans="1:43" s="189" customFormat="1" x14ac:dyDescent="0.15">
      <c r="A28" s="235" t="s">
        <v>9</v>
      </c>
      <c r="B28" s="271">
        <v>971</v>
      </c>
      <c r="C28" s="272">
        <v>1175</v>
      </c>
      <c r="D28" s="273">
        <v>1481</v>
      </c>
      <c r="E28" s="274">
        <v>1711</v>
      </c>
      <c r="F28" s="272">
        <v>1973</v>
      </c>
      <c r="G28" s="273">
        <v>2284</v>
      </c>
      <c r="H28" s="274">
        <v>2673</v>
      </c>
      <c r="I28" s="272">
        <v>3003</v>
      </c>
      <c r="J28" s="273">
        <v>3399</v>
      </c>
      <c r="K28" s="274">
        <v>3710</v>
      </c>
      <c r="L28" s="272"/>
      <c r="M28" s="273"/>
      <c r="N28" s="274"/>
      <c r="O28" s="272"/>
      <c r="P28" s="273"/>
      <c r="Q28" s="274"/>
      <c r="R28" s="272"/>
      <c r="S28" s="271"/>
      <c r="T28" s="272"/>
      <c r="U28" s="257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</row>
    <row r="29" spans="1:43" s="189" customFormat="1" x14ac:dyDescent="0.15">
      <c r="A29" s="233">
        <v>550</v>
      </c>
      <c r="B29" s="267">
        <v>1414</v>
      </c>
      <c r="C29" s="268">
        <v>1618</v>
      </c>
      <c r="D29" s="269">
        <v>1972</v>
      </c>
      <c r="E29" s="270">
        <v>2248</v>
      </c>
      <c r="F29" s="268">
        <v>2593</v>
      </c>
      <c r="G29" s="269">
        <v>2941</v>
      </c>
      <c r="H29" s="270">
        <v>3427</v>
      </c>
      <c r="I29" s="268">
        <v>3838</v>
      </c>
      <c r="J29" s="269">
        <v>4325</v>
      </c>
      <c r="K29" s="270">
        <v>4741</v>
      </c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</row>
    <row r="30" spans="1:43" s="189" customFormat="1" x14ac:dyDescent="0.15">
      <c r="A30" s="231" t="s">
        <v>10</v>
      </c>
      <c r="B30" s="271">
        <v>1047</v>
      </c>
      <c r="C30" s="272">
        <v>1269</v>
      </c>
      <c r="D30" s="273">
        <v>1562</v>
      </c>
      <c r="E30" s="274">
        <v>1848</v>
      </c>
      <c r="F30" s="272">
        <v>2133</v>
      </c>
      <c r="G30" s="273">
        <v>2472</v>
      </c>
      <c r="H30" s="274">
        <v>2890</v>
      </c>
      <c r="I30" s="272">
        <v>3250</v>
      </c>
      <c r="J30" s="273">
        <v>3618</v>
      </c>
      <c r="K30" s="274">
        <v>3975</v>
      </c>
      <c r="L30" s="272">
        <v>4296</v>
      </c>
      <c r="M30" s="273"/>
      <c r="N30" s="274"/>
      <c r="O30" s="272"/>
      <c r="P30" s="273"/>
      <c r="Q30" s="274"/>
      <c r="R30" s="272"/>
      <c r="S30" s="271"/>
      <c r="T30" s="272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</row>
    <row r="31" spans="1:43" s="189" customFormat="1" x14ac:dyDescent="0.15">
      <c r="A31" s="233">
        <v>600</v>
      </c>
      <c r="B31" s="275">
        <v>1517</v>
      </c>
      <c r="C31" s="276">
        <v>1739</v>
      </c>
      <c r="D31" s="277">
        <v>2086</v>
      </c>
      <c r="E31" s="278">
        <v>2426</v>
      </c>
      <c r="F31" s="276">
        <v>2787</v>
      </c>
      <c r="G31" s="277">
        <v>3183</v>
      </c>
      <c r="H31" s="278">
        <v>3684</v>
      </c>
      <c r="I31" s="276">
        <v>4130</v>
      </c>
      <c r="J31" s="277">
        <v>4588</v>
      </c>
      <c r="K31" s="278">
        <v>5056</v>
      </c>
      <c r="L31" s="276">
        <v>5486</v>
      </c>
      <c r="M31" s="277"/>
      <c r="N31" s="278"/>
      <c r="O31" s="276"/>
      <c r="P31" s="277"/>
      <c r="Q31" s="278"/>
      <c r="R31" s="276"/>
      <c r="S31" s="275"/>
      <c r="T31" s="276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</row>
    <row r="32" spans="1:43" s="189" customFormat="1" x14ac:dyDescent="0.15">
      <c r="A32" s="231" t="s">
        <v>11</v>
      </c>
      <c r="B32" s="279">
        <v>1122</v>
      </c>
      <c r="C32" s="280">
        <v>1362</v>
      </c>
      <c r="D32" s="281">
        <v>1671</v>
      </c>
      <c r="E32" s="282">
        <v>1986</v>
      </c>
      <c r="F32" s="280">
        <v>2299</v>
      </c>
      <c r="G32" s="281">
        <v>2660</v>
      </c>
      <c r="H32" s="282">
        <v>3110</v>
      </c>
      <c r="I32" s="280">
        <v>3497</v>
      </c>
      <c r="J32" s="281">
        <v>3892</v>
      </c>
      <c r="K32" s="282">
        <v>4256</v>
      </c>
      <c r="L32" s="280">
        <v>4615</v>
      </c>
      <c r="M32" s="281">
        <v>4992</v>
      </c>
      <c r="N32" s="282"/>
      <c r="O32" s="280"/>
      <c r="P32" s="281"/>
      <c r="Q32" s="282"/>
      <c r="R32" s="280"/>
      <c r="S32" s="279"/>
      <c r="T32" s="280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</row>
    <row r="33" spans="1:43" s="189" customFormat="1" x14ac:dyDescent="0.15">
      <c r="A33" s="233">
        <v>650</v>
      </c>
      <c r="B33" s="267">
        <v>1618</v>
      </c>
      <c r="C33" s="268">
        <v>1858</v>
      </c>
      <c r="D33" s="269">
        <v>2236</v>
      </c>
      <c r="E33" s="270">
        <v>2611</v>
      </c>
      <c r="F33" s="268">
        <v>2992</v>
      </c>
      <c r="G33" s="269">
        <v>3427</v>
      </c>
      <c r="H33" s="270">
        <v>3945</v>
      </c>
      <c r="I33" s="268">
        <v>4421</v>
      </c>
      <c r="J33" s="269">
        <v>4912</v>
      </c>
      <c r="K33" s="270">
        <v>5388</v>
      </c>
      <c r="L33" s="268">
        <v>5893</v>
      </c>
      <c r="M33" s="269">
        <v>6375</v>
      </c>
      <c r="N33" s="270"/>
      <c r="O33" s="268"/>
      <c r="P33" s="269"/>
      <c r="Q33" s="270"/>
      <c r="R33" s="268"/>
      <c r="S33" s="267"/>
      <c r="T33" s="26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</row>
    <row r="34" spans="1:43" s="189" customFormat="1" x14ac:dyDescent="0.15">
      <c r="A34" s="231" t="s">
        <v>12</v>
      </c>
      <c r="B34" s="271">
        <v>1196</v>
      </c>
      <c r="C34" s="272">
        <v>1454</v>
      </c>
      <c r="D34" s="273">
        <v>1785</v>
      </c>
      <c r="E34" s="274">
        <v>2125</v>
      </c>
      <c r="F34" s="272">
        <v>2458</v>
      </c>
      <c r="G34" s="273">
        <v>2845</v>
      </c>
      <c r="H34" s="274">
        <v>3328</v>
      </c>
      <c r="I34" s="272">
        <v>3741</v>
      </c>
      <c r="J34" s="273">
        <v>4165</v>
      </c>
      <c r="K34" s="274">
        <v>4528</v>
      </c>
      <c r="L34" s="272">
        <v>4935</v>
      </c>
      <c r="M34" s="273">
        <v>5336</v>
      </c>
      <c r="N34" s="274">
        <v>5740</v>
      </c>
      <c r="O34" s="272"/>
      <c r="P34" s="273"/>
      <c r="Q34" s="274"/>
      <c r="R34" s="272"/>
      <c r="S34" s="271"/>
      <c r="T34" s="272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</row>
    <row r="35" spans="1:43" s="189" customFormat="1" x14ac:dyDescent="0.15">
      <c r="A35" s="233">
        <v>700</v>
      </c>
      <c r="B35" s="267">
        <v>1717</v>
      </c>
      <c r="C35" s="268">
        <v>1975</v>
      </c>
      <c r="D35" s="269">
        <v>2376</v>
      </c>
      <c r="E35" s="270">
        <v>2797</v>
      </c>
      <c r="F35" s="268">
        <v>3202</v>
      </c>
      <c r="G35" s="269">
        <v>3668</v>
      </c>
      <c r="H35" s="270">
        <v>4249</v>
      </c>
      <c r="I35" s="268">
        <v>4759</v>
      </c>
      <c r="J35" s="269">
        <v>5287</v>
      </c>
      <c r="K35" s="270">
        <v>5714</v>
      </c>
      <c r="L35" s="268">
        <v>6302</v>
      </c>
      <c r="M35" s="269">
        <v>6814</v>
      </c>
      <c r="N35" s="270">
        <v>7331</v>
      </c>
      <c r="O35" s="268"/>
      <c r="P35" s="269"/>
      <c r="Q35" s="270"/>
      <c r="R35" s="268"/>
      <c r="S35" s="267"/>
      <c r="T35" s="26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</row>
    <row r="36" spans="1:43" s="189" customFormat="1" x14ac:dyDescent="0.15">
      <c r="A36" s="231" t="s">
        <v>13</v>
      </c>
      <c r="B36" s="271">
        <v>1274</v>
      </c>
      <c r="C36" s="272">
        <v>1550</v>
      </c>
      <c r="D36" s="273">
        <v>1901</v>
      </c>
      <c r="E36" s="274">
        <v>2265</v>
      </c>
      <c r="F36" s="272">
        <v>2620</v>
      </c>
      <c r="G36" s="273">
        <v>3031</v>
      </c>
      <c r="H36" s="274">
        <v>3548</v>
      </c>
      <c r="I36" s="272">
        <v>3990</v>
      </c>
      <c r="J36" s="273">
        <v>4438</v>
      </c>
      <c r="K36" s="274">
        <v>4819</v>
      </c>
      <c r="L36" s="272">
        <v>5256</v>
      </c>
      <c r="M36" s="273">
        <v>5687</v>
      </c>
      <c r="N36" s="274">
        <v>6117</v>
      </c>
      <c r="O36" s="272">
        <v>6548</v>
      </c>
      <c r="P36" s="273"/>
      <c r="Q36" s="274"/>
      <c r="R36" s="272"/>
      <c r="S36" s="271"/>
      <c r="T36" s="272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</row>
    <row r="37" spans="1:43" s="189" customFormat="1" x14ac:dyDescent="0.15">
      <c r="A37" s="233">
        <v>750</v>
      </c>
      <c r="B37" s="275">
        <v>1832</v>
      </c>
      <c r="C37" s="276">
        <v>2108</v>
      </c>
      <c r="D37" s="277">
        <v>2533</v>
      </c>
      <c r="E37" s="278">
        <v>2983</v>
      </c>
      <c r="F37" s="276">
        <v>3415</v>
      </c>
      <c r="G37" s="277">
        <v>3911</v>
      </c>
      <c r="H37" s="278">
        <v>4530</v>
      </c>
      <c r="I37" s="276">
        <v>5079</v>
      </c>
      <c r="J37" s="277">
        <v>5636</v>
      </c>
      <c r="K37" s="278">
        <v>6082</v>
      </c>
      <c r="L37" s="276">
        <v>6713</v>
      </c>
      <c r="M37" s="277">
        <v>7271</v>
      </c>
      <c r="N37" s="278">
        <v>7823</v>
      </c>
      <c r="O37" s="276">
        <v>8375</v>
      </c>
      <c r="P37" s="277"/>
      <c r="Q37" s="278"/>
      <c r="R37" s="276"/>
      <c r="S37" s="275"/>
      <c r="T37" s="276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</row>
    <row r="38" spans="1:43" s="189" customFormat="1" x14ac:dyDescent="0.15">
      <c r="A38" s="231" t="s">
        <v>14</v>
      </c>
      <c r="B38" s="279">
        <v>1363</v>
      </c>
      <c r="C38" s="280">
        <v>1663</v>
      </c>
      <c r="D38" s="281">
        <v>2043</v>
      </c>
      <c r="E38" s="282">
        <v>2433</v>
      </c>
      <c r="F38" s="280">
        <v>2814</v>
      </c>
      <c r="G38" s="281">
        <v>3259</v>
      </c>
      <c r="H38" s="282">
        <v>3816</v>
      </c>
      <c r="I38" s="280">
        <v>4291</v>
      </c>
      <c r="J38" s="281">
        <v>4772</v>
      </c>
      <c r="K38" s="282">
        <v>5187</v>
      </c>
      <c r="L38" s="280">
        <v>5650</v>
      </c>
      <c r="M38" s="281">
        <v>6115</v>
      </c>
      <c r="N38" s="282">
        <v>6578</v>
      </c>
      <c r="O38" s="280">
        <v>7040</v>
      </c>
      <c r="P38" s="281">
        <v>7603</v>
      </c>
      <c r="Q38" s="282"/>
      <c r="R38" s="280"/>
      <c r="S38" s="279"/>
      <c r="T38" s="280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</row>
    <row r="39" spans="1:43" s="189" customFormat="1" x14ac:dyDescent="0.15">
      <c r="A39" s="233">
        <v>800</v>
      </c>
      <c r="B39" s="267">
        <v>1945</v>
      </c>
      <c r="C39" s="268">
        <v>2245</v>
      </c>
      <c r="D39" s="269">
        <v>2704</v>
      </c>
      <c r="E39" s="270">
        <v>3183</v>
      </c>
      <c r="F39" s="268">
        <v>3640</v>
      </c>
      <c r="G39" s="269">
        <v>4199</v>
      </c>
      <c r="H39" s="270">
        <v>4841</v>
      </c>
      <c r="I39" s="268">
        <v>5424</v>
      </c>
      <c r="J39" s="269">
        <v>6020</v>
      </c>
      <c r="K39" s="270">
        <v>6533</v>
      </c>
      <c r="L39" s="268">
        <v>7161</v>
      </c>
      <c r="M39" s="269">
        <v>7753</v>
      </c>
      <c r="N39" s="270">
        <v>8341</v>
      </c>
      <c r="O39" s="268">
        <v>8930</v>
      </c>
      <c r="P39" s="269">
        <v>9619</v>
      </c>
      <c r="Q39" s="270"/>
      <c r="R39" s="268"/>
      <c r="S39" s="267"/>
      <c r="T39" s="26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</row>
    <row r="40" spans="1:43" s="189" customFormat="1" x14ac:dyDescent="0.15">
      <c r="A40" s="231" t="s">
        <v>15</v>
      </c>
      <c r="B40" s="271">
        <v>1440</v>
      </c>
      <c r="C40" s="272">
        <v>1758</v>
      </c>
      <c r="D40" s="273">
        <v>2149</v>
      </c>
      <c r="E40" s="274">
        <v>2573</v>
      </c>
      <c r="F40" s="272">
        <v>2978</v>
      </c>
      <c r="G40" s="273">
        <v>3449</v>
      </c>
      <c r="H40" s="274">
        <v>4039</v>
      </c>
      <c r="I40" s="272">
        <v>4537</v>
      </c>
      <c r="J40" s="273">
        <v>5047</v>
      </c>
      <c r="K40" s="274">
        <v>5481</v>
      </c>
      <c r="L40" s="272">
        <v>5968</v>
      </c>
      <c r="M40" s="273">
        <v>6460</v>
      </c>
      <c r="N40" s="274">
        <v>6948</v>
      </c>
      <c r="O40" s="272">
        <v>7437</v>
      </c>
      <c r="P40" s="273">
        <v>8032</v>
      </c>
      <c r="Q40" s="274">
        <v>8521</v>
      </c>
      <c r="R40" s="272"/>
      <c r="S40" s="271"/>
      <c r="T40" s="272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</row>
    <row r="41" spans="1:43" s="189" customFormat="1" x14ac:dyDescent="0.15">
      <c r="A41" s="233">
        <v>850</v>
      </c>
      <c r="B41" s="267">
        <v>2043</v>
      </c>
      <c r="C41" s="268">
        <v>2361</v>
      </c>
      <c r="D41" s="269">
        <v>2845</v>
      </c>
      <c r="E41" s="270">
        <v>3365</v>
      </c>
      <c r="F41" s="268">
        <v>3855</v>
      </c>
      <c r="G41" s="269">
        <v>4443</v>
      </c>
      <c r="H41" s="270">
        <v>5125</v>
      </c>
      <c r="I41" s="268">
        <v>5766</v>
      </c>
      <c r="J41" s="269">
        <v>6397</v>
      </c>
      <c r="K41" s="270">
        <v>6902</v>
      </c>
      <c r="L41" s="268">
        <v>7529</v>
      </c>
      <c r="M41" s="269">
        <v>8145</v>
      </c>
      <c r="N41" s="270">
        <v>8763</v>
      </c>
      <c r="O41" s="268">
        <v>9382</v>
      </c>
      <c r="P41" s="269">
        <v>10106</v>
      </c>
      <c r="Q41" s="270">
        <v>10725</v>
      </c>
      <c r="R41" s="268"/>
      <c r="S41" s="267"/>
      <c r="T41" s="26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</row>
    <row r="42" spans="1:43" s="189" customFormat="1" x14ac:dyDescent="0.15">
      <c r="A42" s="231" t="s">
        <v>16</v>
      </c>
      <c r="B42" s="271">
        <v>1515</v>
      </c>
      <c r="C42" s="272">
        <v>1851</v>
      </c>
      <c r="D42" s="273">
        <v>2266</v>
      </c>
      <c r="E42" s="274">
        <v>2711</v>
      </c>
      <c r="F42" s="272">
        <v>3154</v>
      </c>
      <c r="G42" s="273">
        <v>3635</v>
      </c>
      <c r="H42" s="274">
        <v>4255</v>
      </c>
      <c r="I42" s="272">
        <v>4782</v>
      </c>
      <c r="J42" s="273">
        <v>5317</v>
      </c>
      <c r="K42" s="274">
        <v>5773</v>
      </c>
      <c r="L42" s="272">
        <v>6312</v>
      </c>
      <c r="M42" s="273">
        <v>6830</v>
      </c>
      <c r="N42" s="274">
        <v>7347</v>
      </c>
      <c r="O42" s="272">
        <v>7864</v>
      </c>
      <c r="P42" s="273">
        <v>8493</v>
      </c>
      <c r="Q42" s="274">
        <v>9009</v>
      </c>
      <c r="R42" s="272">
        <v>9526</v>
      </c>
      <c r="S42" s="271"/>
      <c r="T42" s="272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</row>
    <row r="43" spans="1:43" s="189" customFormat="1" x14ac:dyDescent="0.15">
      <c r="A43" s="233">
        <v>900</v>
      </c>
      <c r="B43" s="275">
        <v>2152</v>
      </c>
      <c r="C43" s="276">
        <v>2488</v>
      </c>
      <c r="D43" s="277">
        <v>3003</v>
      </c>
      <c r="E43" s="278">
        <v>3548</v>
      </c>
      <c r="F43" s="276">
        <v>4082</v>
      </c>
      <c r="G43" s="277">
        <v>4686</v>
      </c>
      <c r="H43" s="278">
        <v>5429</v>
      </c>
      <c r="I43" s="276">
        <v>6078</v>
      </c>
      <c r="J43" s="277">
        <v>6681</v>
      </c>
      <c r="K43" s="278">
        <v>7272</v>
      </c>
      <c r="L43" s="276">
        <v>7957</v>
      </c>
      <c r="M43" s="277">
        <v>8615</v>
      </c>
      <c r="N43" s="278">
        <v>9269</v>
      </c>
      <c r="O43" s="276">
        <v>9923</v>
      </c>
      <c r="P43" s="277">
        <v>10689</v>
      </c>
      <c r="Q43" s="278">
        <v>11343</v>
      </c>
      <c r="R43" s="276">
        <v>11997</v>
      </c>
      <c r="S43" s="275"/>
      <c r="T43" s="276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</row>
    <row r="44" spans="1:43" s="189" customFormat="1" x14ac:dyDescent="0.15">
      <c r="A44" s="231" t="s">
        <v>17</v>
      </c>
      <c r="B44" s="279">
        <v>1590</v>
      </c>
      <c r="C44" s="280">
        <v>1944</v>
      </c>
      <c r="D44" s="281">
        <v>2380</v>
      </c>
      <c r="E44" s="282">
        <v>2847</v>
      </c>
      <c r="F44" s="280">
        <v>3314</v>
      </c>
      <c r="G44" s="281">
        <v>3820</v>
      </c>
      <c r="H44" s="282">
        <v>4475</v>
      </c>
      <c r="I44" s="280">
        <v>5023</v>
      </c>
      <c r="J44" s="281">
        <v>5582</v>
      </c>
      <c r="K44" s="282">
        <v>6066</v>
      </c>
      <c r="L44" s="280">
        <v>6638</v>
      </c>
      <c r="M44" s="281">
        <v>7186</v>
      </c>
      <c r="N44" s="282">
        <v>7729</v>
      </c>
      <c r="O44" s="280">
        <v>8273</v>
      </c>
      <c r="P44" s="281">
        <v>8935</v>
      </c>
      <c r="Q44" s="282">
        <v>9478</v>
      </c>
      <c r="R44" s="280">
        <v>10022</v>
      </c>
      <c r="S44" s="279">
        <v>10566</v>
      </c>
      <c r="T44" s="280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</row>
    <row r="45" spans="1:43" s="189" customFormat="1" x14ac:dyDescent="0.15">
      <c r="A45" s="233">
        <v>950</v>
      </c>
      <c r="B45" s="267">
        <v>2260</v>
      </c>
      <c r="C45" s="268">
        <v>2614</v>
      </c>
      <c r="D45" s="269">
        <v>3155</v>
      </c>
      <c r="E45" s="270">
        <v>3726</v>
      </c>
      <c r="F45" s="268">
        <v>4292</v>
      </c>
      <c r="G45" s="269">
        <v>4925</v>
      </c>
      <c r="H45" s="270">
        <v>5712</v>
      </c>
      <c r="I45" s="268">
        <v>6385</v>
      </c>
      <c r="J45" s="269">
        <v>7018</v>
      </c>
      <c r="K45" s="270">
        <v>7641</v>
      </c>
      <c r="L45" s="268">
        <v>8373</v>
      </c>
      <c r="M45" s="269">
        <v>9069</v>
      </c>
      <c r="N45" s="270">
        <v>9758</v>
      </c>
      <c r="O45" s="268">
        <v>10446</v>
      </c>
      <c r="P45" s="269">
        <v>11253</v>
      </c>
      <c r="Q45" s="270">
        <v>11941</v>
      </c>
      <c r="R45" s="268">
        <v>12630</v>
      </c>
      <c r="S45" s="267">
        <v>13318</v>
      </c>
      <c r="T45" s="26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</row>
    <row r="46" spans="1:43" s="189" customFormat="1" x14ac:dyDescent="0.15">
      <c r="A46" s="231" t="s">
        <v>18</v>
      </c>
      <c r="B46" s="271">
        <v>1646</v>
      </c>
      <c r="C46" s="272">
        <v>2018</v>
      </c>
      <c r="D46" s="273">
        <v>2503</v>
      </c>
      <c r="E46" s="274">
        <v>2979</v>
      </c>
      <c r="F46" s="272">
        <v>3497</v>
      </c>
      <c r="G46" s="273">
        <v>4019</v>
      </c>
      <c r="H46" s="274">
        <v>4701</v>
      </c>
      <c r="I46" s="272">
        <v>5247</v>
      </c>
      <c r="J46" s="273">
        <v>5817</v>
      </c>
      <c r="K46" s="274">
        <v>6378</v>
      </c>
      <c r="L46" s="272">
        <v>6980</v>
      </c>
      <c r="M46" s="273">
        <v>7555</v>
      </c>
      <c r="N46" s="274">
        <v>8127</v>
      </c>
      <c r="O46" s="272">
        <v>8699</v>
      </c>
      <c r="P46" s="273">
        <v>9394</v>
      </c>
      <c r="Q46" s="274">
        <v>9966</v>
      </c>
      <c r="R46" s="272">
        <v>10538</v>
      </c>
      <c r="S46" s="271">
        <v>11109</v>
      </c>
      <c r="T46" s="272">
        <v>11681</v>
      </c>
      <c r="U46" s="257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</row>
    <row r="47" spans="1:43" s="189" customFormat="1" x14ac:dyDescent="0.15">
      <c r="A47" s="233">
        <v>1000</v>
      </c>
      <c r="B47" s="267">
        <v>2334</v>
      </c>
      <c r="C47" s="268">
        <v>2706</v>
      </c>
      <c r="D47" s="269">
        <v>3315</v>
      </c>
      <c r="E47" s="270">
        <v>3903</v>
      </c>
      <c r="F47" s="268">
        <v>4524</v>
      </c>
      <c r="G47" s="269">
        <v>5183</v>
      </c>
      <c r="H47" s="270">
        <v>6000</v>
      </c>
      <c r="I47" s="268">
        <v>6682</v>
      </c>
      <c r="J47" s="269">
        <v>7327</v>
      </c>
      <c r="K47" s="270">
        <v>8035</v>
      </c>
      <c r="L47" s="268">
        <v>8761</v>
      </c>
      <c r="M47" s="269">
        <v>9490</v>
      </c>
      <c r="N47" s="270">
        <v>10210</v>
      </c>
      <c r="O47" s="268">
        <v>10931</v>
      </c>
      <c r="P47" s="269">
        <v>11775</v>
      </c>
      <c r="Q47" s="270">
        <v>12495</v>
      </c>
      <c r="R47" s="268">
        <v>13216</v>
      </c>
      <c r="S47" s="267">
        <v>13936</v>
      </c>
      <c r="T47" s="268">
        <v>14657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</row>
    <row r="48" spans="1:43" s="189" customFormat="1" x14ac:dyDescent="0.15">
      <c r="A48" s="235" t="s">
        <v>19</v>
      </c>
      <c r="B48" s="271">
        <v>1719</v>
      </c>
      <c r="C48" s="272">
        <v>2109</v>
      </c>
      <c r="D48" s="273">
        <v>2620</v>
      </c>
      <c r="E48" s="274">
        <v>3117</v>
      </c>
      <c r="F48" s="272">
        <v>3656</v>
      </c>
      <c r="G48" s="273">
        <v>4203</v>
      </c>
      <c r="H48" s="274">
        <v>4919</v>
      </c>
      <c r="I48" s="272">
        <v>5488</v>
      </c>
      <c r="J48" s="273">
        <v>6085</v>
      </c>
      <c r="K48" s="274">
        <v>6677</v>
      </c>
      <c r="L48" s="272">
        <v>7319</v>
      </c>
      <c r="M48" s="273">
        <v>7925</v>
      </c>
      <c r="N48" s="274">
        <v>8525</v>
      </c>
      <c r="O48" s="272">
        <v>9124</v>
      </c>
      <c r="P48" s="273">
        <v>9854</v>
      </c>
      <c r="Q48" s="274">
        <v>10454</v>
      </c>
      <c r="R48" s="272">
        <v>11053</v>
      </c>
      <c r="S48" s="271">
        <v>11653</v>
      </c>
      <c r="T48" s="272">
        <v>12252</v>
      </c>
      <c r="U48" s="257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</row>
    <row r="49" spans="1:43" s="189" customFormat="1" x14ac:dyDescent="0.15">
      <c r="A49" s="233">
        <v>1050</v>
      </c>
      <c r="B49" s="275">
        <v>2440</v>
      </c>
      <c r="C49" s="276">
        <v>2830</v>
      </c>
      <c r="D49" s="277">
        <v>3453</v>
      </c>
      <c r="E49" s="278">
        <v>4086</v>
      </c>
      <c r="F49" s="276">
        <v>4718</v>
      </c>
      <c r="G49" s="277">
        <v>5421</v>
      </c>
      <c r="H49" s="278">
        <v>6282</v>
      </c>
      <c r="I49" s="276">
        <v>6991</v>
      </c>
      <c r="J49" s="277">
        <v>7663</v>
      </c>
      <c r="K49" s="278">
        <v>8416</v>
      </c>
      <c r="L49" s="276">
        <v>9187</v>
      </c>
      <c r="M49" s="277">
        <v>9956</v>
      </c>
      <c r="N49" s="278">
        <v>10712</v>
      </c>
      <c r="O49" s="276">
        <v>11468</v>
      </c>
      <c r="P49" s="277">
        <v>12354</v>
      </c>
      <c r="Q49" s="278">
        <v>13110</v>
      </c>
      <c r="R49" s="276">
        <v>13866</v>
      </c>
      <c r="S49" s="275">
        <v>14621</v>
      </c>
      <c r="T49" s="276">
        <v>15377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</row>
    <row r="50" spans="1:43" s="189" customFormat="1" x14ac:dyDescent="0.15">
      <c r="A50" s="231" t="s">
        <v>20</v>
      </c>
      <c r="B50" s="279">
        <v>1796</v>
      </c>
      <c r="C50" s="280">
        <v>2204</v>
      </c>
      <c r="D50" s="281">
        <v>2736</v>
      </c>
      <c r="E50" s="282">
        <v>3255</v>
      </c>
      <c r="F50" s="280">
        <v>3818</v>
      </c>
      <c r="G50" s="281">
        <v>4391</v>
      </c>
      <c r="H50" s="282">
        <v>5136</v>
      </c>
      <c r="I50" s="280">
        <v>5732</v>
      </c>
      <c r="J50" s="281">
        <v>6352</v>
      </c>
      <c r="K50" s="282">
        <v>6968</v>
      </c>
      <c r="L50" s="280">
        <v>7647</v>
      </c>
      <c r="M50" s="281">
        <v>8277</v>
      </c>
      <c r="N50" s="282">
        <v>8903</v>
      </c>
      <c r="O50" s="280">
        <v>9530</v>
      </c>
      <c r="P50" s="281">
        <v>10292</v>
      </c>
      <c r="Q50" s="282">
        <v>10918</v>
      </c>
      <c r="R50" s="280">
        <v>11544</v>
      </c>
      <c r="S50" s="279">
        <v>12171</v>
      </c>
      <c r="T50" s="280">
        <v>12797</v>
      </c>
      <c r="U50" s="257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</row>
    <row r="51" spans="1:43" s="189" customFormat="1" x14ac:dyDescent="0.15">
      <c r="A51" s="233">
        <v>1100</v>
      </c>
      <c r="B51" s="267">
        <v>2550</v>
      </c>
      <c r="C51" s="268">
        <v>2958</v>
      </c>
      <c r="D51" s="269">
        <v>3588</v>
      </c>
      <c r="E51" s="270">
        <v>4269</v>
      </c>
      <c r="F51" s="268">
        <v>4944</v>
      </c>
      <c r="G51" s="269">
        <v>5666</v>
      </c>
      <c r="H51" s="270">
        <v>6560</v>
      </c>
      <c r="I51" s="268">
        <v>7305</v>
      </c>
      <c r="J51" s="269">
        <v>8004</v>
      </c>
      <c r="K51" s="270">
        <v>8784</v>
      </c>
      <c r="L51" s="268">
        <v>9594</v>
      </c>
      <c r="M51" s="269">
        <v>10387</v>
      </c>
      <c r="N51" s="270">
        <v>11176</v>
      </c>
      <c r="O51" s="268">
        <v>11964</v>
      </c>
      <c r="P51" s="269">
        <v>12889</v>
      </c>
      <c r="Q51" s="270">
        <v>13677</v>
      </c>
      <c r="R51" s="268">
        <v>14466</v>
      </c>
      <c r="S51" s="267">
        <v>15255</v>
      </c>
      <c r="T51" s="268">
        <v>16043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</row>
    <row r="52" spans="1:43" s="189" customFormat="1" x14ac:dyDescent="0.15">
      <c r="A52" s="231" t="s">
        <v>21</v>
      </c>
      <c r="B52" s="271">
        <v>1866</v>
      </c>
      <c r="C52" s="272">
        <v>2292</v>
      </c>
      <c r="D52" s="273">
        <v>2849</v>
      </c>
      <c r="E52" s="274">
        <v>3393</v>
      </c>
      <c r="F52" s="272">
        <v>3979</v>
      </c>
      <c r="G52" s="273">
        <v>4574</v>
      </c>
      <c r="H52" s="274">
        <v>5353</v>
      </c>
      <c r="I52" s="272">
        <v>5972</v>
      </c>
      <c r="J52" s="273">
        <v>6620</v>
      </c>
      <c r="K52" s="274">
        <v>7257</v>
      </c>
      <c r="L52" s="272">
        <v>7963</v>
      </c>
      <c r="M52" s="273">
        <v>8609</v>
      </c>
      <c r="N52" s="274">
        <v>9260</v>
      </c>
      <c r="O52" s="272">
        <v>9912</v>
      </c>
      <c r="P52" s="273">
        <v>10705</v>
      </c>
      <c r="Q52" s="274">
        <v>11356</v>
      </c>
      <c r="R52" s="272">
        <v>12008</v>
      </c>
      <c r="S52" s="271">
        <v>12659</v>
      </c>
      <c r="T52" s="272">
        <v>13310</v>
      </c>
      <c r="U52" s="257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</row>
    <row r="53" spans="1:43" s="189" customFormat="1" x14ac:dyDescent="0.15">
      <c r="A53" s="233">
        <v>1150</v>
      </c>
      <c r="B53" s="267">
        <v>2652</v>
      </c>
      <c r="C53" s="268">
        <v>3078</v>
      </c>
      <c r="D53" s="269">
        <v>3741</v>
      </c>
      <c r="E53" s="270">
        <v>4436</v>
      </c>
      <c r="F53" s="268">
        <v>5155</v>
      </c>
      <c r="G53" s="269">
        <v>5904</v>
      </c>
      <c r="H53" s="270">
        <v>6841</v>
      </c>
      <c r="I53" s="268">
        <v>7614</v>
      </c>
      <c r="J53" s="269">
        <v>8345</v>
      </c>
      <c r="K53" s="270">
        <v>9149</v>
      </c>
      <c r="L53" s="268">
        <v>9991</v>
      </c>
      <c r="M53" s="269">
        <v>10796</v>
      </c>
      <c r="N53" s="270">
        <v>11616</v>
      </c>
      <c r="O53" s="268">
        <v>12436</v>
      </c>
      <c r="P53" s="269">
        <v>13397</v>
      </c>
      <c r="Q53" s="270">
        <v>14217</v>
      </c>
      <c r="R53" s="268">
        <v>15036</v>
      </c>
      <c r="S53" s="267">
        <v>15856</v>
      </c>
      <c r="T53" s="268">
        <v>16676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</row>
    <row r="54" spans="1:43" s="189" customFormat="1" x14ac:dyDescent="0.15">
      <c r="A54" s="231" t="s">
        <v>22</v>
      </c>
      <c r="B54" s="271">
        <v>1954</v>
      </c>
      <c r="C54" s="272">
        <v>2404</v>
      </c>
      <c r="D54" s="273">
        <v>2990</v>
      </c>
      <c r="E54" s="274">
        <v>3560</v>
      </c>
      <c r="F54" s="272">
        <v>4176</v>
      </c>
      <c r="G54" s="273">
        <v>4821</v>
      </c>
      <c r="H54" s="274">
        <v>5619</v>
      </c>
      <c r="I54" s="272">
        <v>6302</v>
      </c>
      <c r="J54" s="273">
        <v>6986</v>
      </c>
      <c r="K54" s="274">
        <v>7668</v>
      </c>
      <c r="L54" s="272">
        <v>8359</v>
      </c>
      <c r="M54" s="273">
        <v>9037</v>
      </c>
      <c r="N54" s="274">
        <v>9721</v>
      </c>
      <c r="O54" s="272">
        <v>10404</v>
      </c>
      <c r="P54" s="273">
        <v>11238</v>
      </c>
      <c r="Q54" s="274">
        <v>11921</v>
      </c>
      <c r="R54" s="272">
        <v>12605</v>
      </c>
      <c r="S54" s="271">
        <v>13289</v>
      </c>
      <c r="T54" s="272">
        <v>13972</v>
      </c>
      <c r="U54" s="257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</row>
    <row r="55" spans="1:43" s="189" customFormat="1" x14ac:dyDescent="0.15">
      <c r="A55" s="233">
        <v>1200</v>
      </c>
      <c r="B55" s="275">
        <v>2774</v>
      </c>
      <c r="C55" s="276">
        <v>3224</v>
      </c>
      <c r="D55" s="277">
        <v>3920</v>
      </c>
      <c r="E55" s="278">
        <v>4620</v>
      </c>
      <c r="F55" s="276">
        <v>5369</v>
      </c>
      <c r="G55" s="277">
        <v>6173</v>
      </c>
      <c r="H55" s="278">
        <v>7132</v>
      </c>
      <c r="I55" s="276">
        <v>8002</v>
      </c>
      <c r="J55" s="277">
        <v>8784</v>
      </c>
      <c r="K55" s="278">
        <v>9638</v>
      </c>
      <c r="L55" s="276">
        <v>10470</v>
      </c>
      <c r="M55" s="277">
        <v>11320</v>
      </c>
      <c r="N55" s="278">
        <v>12179</v>
      </c>
      <c r="O55" s="276">
        <v>13038</v>
      </c>
      <c r="P55" s="277">
        <v>14047</v>
      </c>
      <c r="Q55" s="278">
        <v>14906</v>
      </c>
      <c r="R55" s="276">
        <v>15766</v>
      </c>
      <c r="S55" s="275">
        <v>16625</v>
      </c>
      <c r="T55" s="276">
        <v>17484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</row>
    <row r="56" spans="1:43" s="189" customFormat="1" x14ac:dyDescent="0.15">
      <c r="A56" s="231" t="s">
        <v>130</v>
      </c>
      <c r="B56" s="279">
        <v>1990</v>
      </c>
      <c r="C56" s="280">
        <v>2501</v>
      </c>
      <c r="D56" s="281">
        <v>3112</v>
      </c>
      <c r="E56" s="282">
        <v>3704</v>
      </c>
      <c r="F56" s="280">
        <v>4343</v>
      </c>
      <c r="G56" s="281">
        <v>5012</v>
      </c>
      <c r="H56" s="282">
        <v>5847</v>
      </c>
      <c r="I56" s="280">
        <v>6558</v>
      </c>
      <c r="J56" s="281">
        <v>7270</v>
      </c>
      <c r="K56" s="282">
        <v>7981</v>
      </c>
      <c r="L56" s="280">
        <v>8692</v>
      </c>
      <c r="M56" s="281">
        <v>9404</v>
      </c>
      <c r="N56" s="282">
        <v>10115</v>
      </c>
      <c r="O56" s="280">
        <v>10826</v>
      </c>
      <c r="P56" s="281">
        <v>11694</v>
      </c>
      <c r="Q56" s="282">
        <v>12405</v>
      </c>
      <c r="R56" s="280">
        <v>13116</v>
      </c>
      <c r="S56" s="279">
        <v>13828</v>
      </c>
      <c r="T56" s="280">
        <v>14539</v>
      </c>
      <c r="U56" s="257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</row>
    <row r="57" spans="1:43" s="189" customFormat="1" x14ac:dyDescent="0.15">
      <c r="A57" s="233">
        <v>1250</v>
      </c>
      <c r="B57" s="267">
        <v>2812</v>
      </c>
      <c r="C57" s="268">
        <v>3357</v>
      </c>
      <c r="D57" s="269">
        <v>4079</v>
      </c>
      <c r="E57" s="270">
        <v>4812</v>
      </c>
      <c r="F57" s="268">
        <v>5589</v>
      </c>
      <c r="G57" s="269">
        <v>6423</v>
      </c>
      <c r="H57" s="270">
        <v>7422</v>
      </c>
      <c r="I57" s="268">
        <v>8330</v>
      </c>
      <c r="J57" s="269">
        <v>9145</v>
      </c>
      <c r="K57" s="270">
        <v>10027</v>
      </c>
      <c r="L57" s="268">
        <v>10887</v>
      </c>
      <c r="M57" s="269">
        <v>11781</v>
      </c>
      <c r="N57" s="270">
        <v>12676</v>
      </c>
      <c r="O57" s="268">
        <v>13570</v>
      </c>
      <c r="P57" s="269">
        <v>14620</v>
      </c>
      <c r="Q57" s="270">
        <v>15514</v>
      </c>
      <c r="R57" s="268">
        <v>16409</v>
      </c>
      <c r="S57" s="267">
        <v>17303</v>
      </c>
      <c r="T57" s="268">
        <v>18197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</row>
    <row r="58" spans="1:43" s="189" customFormat="1" x14ac:dyDescent="0.15">
      <c r="A58" s="231" t="s">
        <v>131</v>
      </c>
      <c r="B58" s="271">
        <v>2068</v>
      </c>
      <c r="C58" s="272">
        <v>2599</v>
      </c>
      <c r="D58" s="273">
        <v>3234</v>
      </c>
      <c r="E58" s="274">
        <v>3849</v>
      </c>
      <c r="F58" s="272">
        <v>4512</v>
      </c>
      <c r="G58" s="273">
        <v>5207</v>
      </c>
      <c r="H58" s="274">
        <v>6075</v>
      </c>
      <c r="I58" s="272">
        <v>6814</v>
      </c>
      <c r="J58" s="273">
        <v>7553</v>
      </c>
      <c r="K58" s="274">
        <v>8292</v>
      </c>
      <c r="L58" s="272">
        <v>9031</v>
      </c>
      <c r="M58" s="273">
        <v>9770</v>
      </c>
      <c r="N58" s="274">
        <v>10509</v>
      </c>
      <c r="O58" s="272">
        <v>11248</v>
      </c>
      <c r="P58" s="273">
        <v>12149</v>
      </c>
      <c r="Q58" s="274">
        <v>12888</v>
      </c>
      <c r="R58" s="272">
        <v>13628</v>
      </c>
      <c r="S58" s="271">
        <v>14367</v>
      </c>
      <c r="T58" s="272">
        <v>15106</v>
      </c>
      <c r="U58" s="257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</row>
    <row r="59" spans="1:43" s="189" customFormat="1" x14ac:dyDescent="0.15">
      <c r="A59" s="233">
        <v>1300</v>
      </c>
      <c r="B59" s="267">
        <v>2923</v>
      </c>
      <c r="C59" s="268">
        <v>3489</v>
      </c>
      <c r="D59" s="269">
        <v>4239</v>
      </c>
      <c r="E59" s="270">
        <v>5001</v>
      </c>
      <c r="F59" s="268">
        <v>5808</v>
      </c>
      <c r="G59" s="269">
        <v>6674</v>
      </c>
      <c r="H59" s="270">
        <v>7712</v>
      </c>
      <c r="I59" s="268">
        <v>8656</v>
      </c>
      <c r="J59" s="269">
        <v>9503</v>
      </c>
      <c r="K59" s="270">
        <v>10420</v>
      </c>
      <c r="L59" s="268">
        <v>11314</v>
      </c>
      <c r="M59" s="269">
        <v>12243</v>
      </c>
      <c r="N59" s="270">
        <v>13172</v>
      </c>
      <c r="O59" s="268">
        <v>14102</v>
      </c>
      <c r="P59" s="269">
        <v>15193</v>
      </c>
      <c r="Q59" s="270">
        <v>16122</v>
      </c>
      <c r="R59" s="268">
        <v>17051</v>
      </c>
      <c r="S59" s="267">
        <v>17981</v>
      </c>
      <c r="T59" s="268">
        <v>18910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</row>
    <row r="60" spans="1:43" s="189" customFormat="1" x14ac:dyDescent="0.15">
      <c r="A60" s="231" t="s">
        <v>132</v>
      </c>
      <c r="B60" s="271">
        <v>2146</v>
      </c>
      <c r="C60" s="272">
        <v>2697</v>
      </c>
      <c r="D60" s="273">
        <v>3355</v>
      </c>
      <c r="E60" s="274">
        <v>3993</v>
      </c>
      <c r="F60" s="272">
        <v>4681</v>
      </c>
      <c r="G60" s="273">
        <v>5403</v>
      </c>
      <c r="H60" s="274">
        <v>6303</v>
      </c>
      <c r="I60" s="272">
        <v>7069</v>
      </c>
      <c r="J60" s="273">
        <v>7836</v>
      </c>
      <c r="K60" s="274">
        <v>8603</v>
      </c>
      <c r="L60" s="272">
        <v>9370</v>
      </c>
      <c r="M60" s="273">
        <v>10137</v>
      </c>
      <c r="N60" s="274">
        <v>10903</v>
      </c>
      <c r="O60" s="272">
        <v>11670</v>
      </c>
      <c r="P60" s="273">
        <v>12605</v>
      </c>
      <c r="Q60" s="274">
        <v>13372</v>
      </c>
      <c r="R60" s="272">
        <v>14139</v>
      </c>
      <c r="S60" s="271">
        <v>14906</v>
      </c>
      <c r="T60" s="272">
        <v>15672</v>
      </c>
      <c r="U60" s="257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</row>
    <row r="61" spans="1:43" s="189" customFormat="1" x14ac:dyDescent="0.15">
      <c r="A61" s="233">
        <v>1350</v>
      </c>
      <c r="B61" s="275">
        <v>3034</v>
      </c>
      <c r="C61" s="276">
        <v>3621</v>
      </c>
      <c r="D61" s="277">
        <v>4400</v>
      </c>
      <c r="E61" s="278">
        <v>5190</v>
      </c>
      <c r="F61" s="276">
        <v>6027</v>
      </c>
      <c r="G61" s="277">
        <v>6926</v>
      </c>
      <c r="H61" s="278">
        <v>8003</v>
      </c>
      <c r="I61" s="276">
        <v>8983</v>
      </c>
      <c r="J61" s="277">
        <v>9862</v>
      </c>
      <c r="K61" s="278">
        <v>10813</v>
      </c>
      <c r="L61" s="276">
        <v>11740</v>
      </c>
      <c r="M61" s="277">
        <v>12705</v>
      </c>
      <c r="N61" s="278">
        <v>13669</v>
      </c>
      <c r="O61" s="276">
        <v>14633</v>
      </c>
      <c r="P61" s="277">
        <v>15766</v>
      </c>
      <c r="Q61" s="278">
        <v>16730</v>
      </c>
      <c r="R61" s="276">
        <v>17694</v>
      </c>
      <c r="S61" s="275">
        <v>18659</v>
      </c>
      <c r="T61" s="276">
        <v>19623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</row>
    <row r="62" spans="1:43" s="189" customFormat="1" x14ac:dyDescent="0.15">
      <c r="A62" s="231" t="s">
        <v>133</v>
      </c>
      <c r="B62" s="279">
        <v>2224</v>
      </c>
      <c r="C62" s="280">
        <v>2795</v>
      </c>
      <c r="D62" s="281">
        <v>3477</v>
      </c>
      <c r="E62" s="282">
        <v>4138</v>
      </c>
      <c r="F62" s="280">
        <v>4851</v>
      </c>
      <c r="G62" s="281">
        <v>5598</v>
      </c>
      <c r="H62" s="282">
        <v>6530</v>
      </c>
      <c r="I62" s="280">
        <v>7325</v>
      </c>
      <c r="J62" s="281">
        <v>8120</v>
      </c>
      <c r="K62" s="282">
        <v>8914</v>
      </c>
      <c r="L62" s="280">
        <v>9709</v>
      </c>
      <c r="M62" s="281">
        <v>10503</v>
      </c>
      <c r="N62" s="282">
        <v>11298</v>
      </c>
      <c r="O62" s="280">
        <v>12092</v>
      </c>
      <c r="P62" s="281">
        <v>13061</v>
      </c>
      <c r="Q62" s="282">
        <v>13855</v>
      </c>
      <c r="R62" s="280">
        <v>14650</v>
      </c>
      <c r="S62" s="279">
        <v>15444</v>
      </c>
      <c r="T62" s="280">
        <v>16239</v>
      </c>
      <c r="U62" s="257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</row>
    <row r="63" spans="1:43" s="189" customFormat="1" x14ac:dyDescent="0.15">
      <c r="A63" s="233">
        <v>1400</v>
      </c>
      <c r="B63" s="267">
        <v>3145</v>
      </c>
      <c r="C63" s="268">
        <v>3753</v>
      </c>
      <c r="D63" s="269">
        <v>4560</v>
      </c>
      <c r="E63" s="270">
        <v>5379</v>
      </c>
      <c r="F63" s="268">
        <v>6246</v>
      </c>
      <c r="G63" s="269">
        <v>7178</v>
      </c>
      <c r="H63" s="270">
        <v>8294</v>
      </c>
      <c r="I63" s="268">
        <v>9309</v>
      </c>
      <c r="J63" s="269">
        <v>10220</v>
      </c>
      <c r="K63" s="270">
        <v>11206</v>
      </c>
      <c r="L63" s="268">
        <v>12167</v>
      </c>
      <c r="M63" s="269">
        <v>13166</v>
      </c>
      <c r="N63" s="270">
        <v>14166</v>
      </c>
      <c r="O63" s="268">
        <v>15165</v>
      </c>
      <c r="P63" s="269">
        <v>16338</v>
      </c>
      <c r="Q63" s="270">
        <v>17338</v>
      </c>
      <c r="R63" s="268">
        <v>18337</v>
      </c>
      <c r="S63" s="267">
        <v>19337</v>
      </c>
      <c r="T63" s="268">
        <v>20336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</row>
    <row r="64" spans="1:43" s="189" customFormat="1" x14ac:dyDescent="0.15">
      <c r="A64" s="231" t="s">
        <v>134</v>
      </c>
      <c r="B64" s="271">
        <v>2303</v>
      </c>
      <c r="C64" s="272">
        <v>2893</v>
      </c>
      <c r="D64" s="273">
        <v>3598</v>
      </c>
      <c r="E64" s="274">
        <v>4282</v>
      </c>
      <c r="F64" s="272">
        <v>5020</v>
      </c>
      <c r="G64" s="273">
        <v>5794</v>
      </c>
      <c r="H64" s="274">
        <v>6758</v>
      </c>
      <c r="I64" s="272">
        <v>7581</v>
      </c>
      <c r="J64" s="273">
        <v>8403</v>
      </c>
      <c r="K64" s="274">
        <v>9225</v>
      </c>
      <c r="L64" s="272">
        <v>10047</v>
      </c>
      <c r="M64" s="273">
        <v>10870</v>
      </c>
      <c r="N64" s="274">
        <v>11692</v>
      </c>
      <c r="O64" s="272">
        <v>12514</v>
      </c>
      <c r="P64" s="273">
        <v>13517</v>
      </c>
      <c r="Q64" s="274">
        <v>14339</v>
      </c>
      <c r="R64" s="272">
        <v>15161</v>
      </c>
      <c r="S64" s="271">
        <v>15983</v>
      </c>
      <c r="T64" s="272">
        <v>16806</v>
      </c>
      <c r="U64" s="257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</row>
    <row r="65" spans="1:42" x14ac:dyDescent="0.15">
      <c r="A65" s="233">
        <v>1450</v>
      </c>
      <c r="B65" s="267">
        <v>3256</v>
      </c>
      <c r="C65" s="268">
        <v>3885</v>
      </c>
      <c r="D65" s="269">
        <v>4720</v>
      </c>
      <c r="E65" s="270">
        <v>5568</v>
      </c>
      <c r="F65" s="268">
        <v>6466</v>
      </c>
      <c r="G65" s="269">
        <v>7430</v>
      </c>
      <c r="H65" s="270">
        <v>8585</v>
      </c>
      <c r="I65" s="268">
        <v>9636</v>
      </c>
      <c r="J65" s="269">
        <v>10578</v>
      </c>
      <c r="K65" s="270">
        <v>11599</v>
      </c>
      <c r="L65" s="268">
        <v>12593</v>
      </c>
      <c r="M65" s="269">
        <v>13628</v>
      </c>
      <c r="N65" s="270">
        <v>14662</v>
      </c>
      <c r="O65" s="268">
        <v>15697</v>
      </c>
      <c r="P65" s="269">
        <v>16911</v>
      </c>
      <c r="Q65" s="270">
        <v>17946</v>
      </c>
      <c r="R65" s="268">
        <v>18980</v>
      </c>
      <c r="S65" s="267">
        <v>20015</v>
      </c>
      <c r="T65" s="268">
        <v>21049</v>
      </c>
    </row>
    <row r="66" spans="1:42" x14ac:dyDescent="0.15">
      <c r="A66" s="231" t="s">
        <v>135</v>
      </c>
      <c r="B66" s="271">
        <v>2381</v>
      </c>
      <c r="C66" s="272">
        <v>2991</v>
      </c>
      <c r="D66" s="273">
        <v>3720</v>
      </c>
      <c r="E66" s="274">
        <v>4427</v>
      </c>
      <c r="F66" s="272">
        <v>5189</v>
      </c>
      <c r="G66" s="273">
        <v>5989</v>
      </c>
      <c r="H66" s="274">
        <v>6986</v>
      </c>
      <c r="I66" s="272">
        <v>7836</v>
      </c>
      <c r="J66" s="273">
        <v>8686</v>
      </c>
      <c r="K66" s="274">
        <v>9536</v>
      </c>
      <c r="L66" s="272">
        <v>10386</v>
      </c>
      <c r="M66" s="273">
        <v>11236</v>
      </c>
      <c r="N66" s="274">
        <v>12086</v>
      </c>
      <c r="O66" s="272">
        <v>12936</v>
      </c>
      <c r="P66" s="273">
        <v>13972</v>
      </c>
      <c r="Q66" s="274">
        <v>14822</v>
      </c>
      <c r="R66" s="272">
        <v>15672</v>
      </c>
      <c r="S66" s="271">
        <v>16522</v>
      </c>
      <c r="T66" s="272">
        <v>17372</v>
      </c>
      <c r="U66" s="257"/>
    </row>
    <row r="67" spans="1:42" x14ac:dyDescent="0.15">
      <c r="A67" s="233">
        <v>1500</v>
      </c>
      <c r="B67" s="275">
        <v>3367</v>
      </c>
      <c r="C67" s="276">
        <v>4018</v>
      </c>
      <c r="D67" s="277">
        <v>4881</v>
      </c>
      <c r="E67" s="278">
        <v>5757</v>
      </c>
      <c r="F67" s="276">
        <v>6685</v>
      </c>
      <c r="G67" s="277">
        <v>7682</v>
      </c>
      <c r="H67" s="278">
        <v>8876</v>
      </c>
      <c r="I67" s="276">
        <v>9962</v>
      </c>
      <c r="J67" s="277">
        <v>10937</v>
      </c>
      <c r="K67" s="278">
        <v>11991</v>
      </c>
      <c r="L67" s="276">
        <v>13020</v>
      </c>
      <c r="M67" s="277">
        <v>14090</v>
      </c>
      <c r="N67" s="278">
        <v>15159</v>
      </c>
      <c r="O67" s="276">
        <v>16229</v>
      </c>
      <c r="P67" s="277">
        <v>17484</v>
      </c>
      <c r="Q67" s="278">
        <v>18554</v>
      </c>
      <c r="R67" s="276">
        <v>19623</v>
      </c>
      <c r="S67" s="275">
        <v>20693</v>
      </c>
      <c r="T67" s="276">
        <v>21762</v>
      </c>
    </row>
    <row r="68" spans="1:42" x14ac:dyDescent="0.15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</row>
    <row r="69" spans="1:42" x14ac:dyDescent="0.15">
      <c r="A69" s="194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>ROUND(W76*$T$76,0)+W146</f>
        <v>337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1.55</v>
      </c>
      <c r="U76" s="188"/>
      <c r="V76" s="203">
        <v>4</v>
      </c>
      <c r="W76" s="207">
        <v>171</v>
      </c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>ROUND(W77*$T$76,0)+W146</f>
        <v>551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>
        <f>W76+B147</f>
        <v>309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>ROUND(W78*$T$76,0)+W148</f>
        <v>373</v>
      </c>
      <c r="C78" s="212">
        <f>ROUND(X78*$T$76,0)+X148</f>
        <v>427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>
        <f>X78</f>
        <v>171</v>
      </c>
      <c r="X78" s="214">
        <v>171</v>
      </c>
      <c r="Y78" s="214"/>
      <c r="Z78" s="214"/>
      <c r="AA78" s="214"/>
      <c r="AB78" s="214"/>
      <c r="AC78" s="214"/>
      <c r="AD78" s="214"/>
      <c r="AE78" s="214"/>
      <c r="AF78" s="214"/>
      <c r="AG78" s="214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>ROUND(W79*$T$76,0)+W148</f>
        <v>587</v>
      </c>
      <c r="C79" s="209">
        <f>ROUND(X79*$T$76,0)+X148</f>
        <v>641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W78+B149</f>
        <v>309</v>
      </c>
      <c r="X79" s="214">
        <f>X78+C149</f>
        <v>309</v>
      </c>
      <c r="Y79" s="214"/>
      <c r="Z79" s="214"/>
      <c r="AA79" s="214"/>
      <c r="AB79" s="214"/>
      <c r="AC79" s="214"/>
      <c r="AD79" s="214"/>
      <c r="AE79" s="214"/>
      <c r="AF79" s="214"/>
      <c r="AG79" s="214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>ROUND(W80*$T$76,0)+W150</f>
        <v>449</v>
      </c>
      <c r="C80" s="212">
        <f>ROUND(X80*$T$76,0)+X150</f>
        <v>521</v>
      </c>
      <c r="D80" s="212">
        <f>ROUND(Y80*$T$76,0)+Y150</f>
        <v>612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>
        <f>X80</f>
        <v>197</v>
      </c>
      <c r="X80" s="214">
        <v>197</v>
      </c>
      <c r="Y80" s="214">
        <v>209</v>
      </c>
      <c r="Z80" s="214"/>
      <c r="AA80" s="214"/>
      <c r="AB80" s="214"/>
      <c r="AC80" s="214"/>
      <c r="AD80" s="214"/>
      <c r="AE80" s="214"/>
      <c r="AF80" s="214"/>
      <c r="AG80" s="214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>ROUND(W81*$T$76,0)+W150</f>
        <v>693</v>
      </c>
      <c r="C81" s="209">
        <f>ROUND(X81*$T$76,0)+X150</f>
        <v>765</v>
      </c>
      <c r="D81" s="209">
        <f>ROUND(Y81*$T$76,0)+Y150</f>
        <v>872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W80+B151</f>
        <v>354</v>
      </c>
      <c r="X81" s="214">
        <f>X80+C151</f>
        <v>354</v>
      </c>
      <c r="Y81" s="214">
        <f>Y80+D151</f>
        <v>377</v>
      </c>
      <c r="Z81" s="214"/>
      <c r="AA81" s="214"/>
      <c r="AB81" s="214"/>
      <c r="AC81" s="214"/>
      <c r="AD81" s="214"/>
      <c r="AE81" s="214"/>
      <c r="AF81" s="214"/>
      <c r="AG81" s="214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>ROUND(W82*$T$76,0)+W152</f>
        <v>515</v>
      </c>
      <c r="C82" s="212">
        <f>ROUND(X82*$T$76,0)+X152</f>
        <v>605</v>
      </c>
      <c r="D82" s="212">
        <f>ROUND(Y82*$T$76,0)+Y152</f>
        <v>741</v>
      </c>
      <c r="E82" s="212">
        <f>ROUND(Z82*$T$76,0)+Z152</f>
        <v>845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>
        <f>X82</f>
        <v>216</v>
      </c>
      <c r="X82" s="214">
        <v>216</v>
      </c>
      <c r="Y82" s="214">
        <v>246</v>
      </c>
      <c r="Z82" s="214">
        <v>255</v>
      </c>
      <c r="AA82" s="214"/>
      <c r="AB82" s="214"/>
      <c r="AC82" s="214"/>
      <c r="AD82" s="214"/>
      <c r="AE82" s="214"/>
      <c r="AF82" s="214"/>
      <c r="AG82" s="214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>ROUND(W83*$T$76,0)+W152</f>
        <v>786</v>
      </c>
      <c r="C83" s="209">
        <f>ROUND(X83*$T$76,0)+X152</f>
        <v>876</v>
      </c>
      <c r="D83" s="209">
        <f>ROUND(Y83*$T$76,0)+Y152</f>
        <v>1027</v>
      </c>
      <c r="E83" s="209">
        <f>ROUND(Z83*$T$76,0)+Z152</f>
        <v>1151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W82+B153</f>
        <v>391</v>
      </c>
      <c r="X83" s="214">
        <f>X82+C153</f>
        <v>391</v>
      </c>
      <c r="Y83" s="214">
        <f>Y82+D153</f>
        <v>430</v>
      </c>
      <c r="Z83" s="214">
        <f>Z82+E153</f>
        <v>452</v>
      </c>
      <c r="AA83" s="214"/>
      <c r="AB83" s="214"/>
      <c r="AC83" s="214"/>
      <c r="AD83" s="214"/>
      <c r="AE83" s="214"/>
      <c r="AF83" s="214"/>
      <c r="AG83" s="214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>ROUND(W84*$T$76,0)+W154</f>
        <v>588</v>
      </c>
      <c r="C84" s="212">
        <f>ROUND(X84*$T$76,0)+X154</f>
        <v>696</v>
      </c>
      <c r="D84" s="212">
        <f>ROUND(Y84*$T$76,0)+Y154</f>
        <v>852</v>
      </c>
      <c r="E84" s="212">
        <f>ROUND(Z84*$T$76,0)+Z154</f>
        <v>986</v>
      </c>
      <c r="F84" s="212">
        <f>ROUND(AA84*$T$76,0)+AA154</f>
        <v>1127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>
        <f>X84</f>
        <v>240</v>
      </c>
      <c r="X84" s="214">
        <v>240</v>
      </c>
      <c r="Y84" s="214">
        <v>271</v>
      </c>
      <c r="Z84" s="214">
        <v>288</v>
      </c>
      <c r="AA84" s="214">
        <v>309</v>
      </c>
      <c r="AB84" s="214"/>
      <c r="AC84" s="214"/>
      <c r="AD84" s="214"/>
      <c r="AE84" s="214"/>
      <c r="AF84" s="214"/>
      <c r="AG84" s="214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>ROUND(W85*$T$76,0)+W154</f>
        <v>883</v>
      </c>
      <c r="C85" s="216">
        <f>ROUND(X85*$T$76,0)+X154</f>
        <v>991</v>
      </c>
      <c r="D85" s="216">
        <f>ROUND(Y85*$T$76,0)+Y154</f>
        <v>1181</v>
      </c>
      <c r="E85" s="216">
        <f>ROUND(Z85*$T$76,0)+Z154</f>
        <v>1329</v>
      </c>
      <c r="F85" s="216">
        <f>ROUND(AA85*$T$76,0)+AA154</f>
        <v>1497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W84+B155</f>
        <v>430</v>
      </c>
      <c r="X85" s="214">
        <f>X84+C155</f>
        <v>430</v>
      </c>
      <c r="Y85" s="214">
        <f>Y84+D155</f>
        <v>483</v>
      </c>
      <c r="Z85" s="214">
        <f>Z84+E155</f>
        <v>509</v>
      </c>
      <c r="AA85" s="214">
        <f>AA84+F155</f>
        <v>548</v>
      </c>
      <c r="AB85" s="214"/>
      <c r="AC85" s="214"/>
      <c r="AD85" s="214"/>
      <c r="AE85" s="214"/>
      <c r="AF85" s="214"/>
      <c r="AG85" s="214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ref="B86:G86" si="0">ROUND(W86*$T$76,0)+W156</f>
        <v>669</v>
      </c>
      <c r="C86" s="205">
        <f t="shared" si="0"/>
        <v>795</v>
      </c>
      <c r="D86" s="205">
        <f t="shared" si="0"/>
        <v>975</v>
      </c>
      <c r="E86" s="205">
        <f t="shared" si="0"/>
        <v>1131</v>
      </c>
      <c r="F86" s="205">
        <f t="shared" si="0"/>
        <v>1292</v>
      </c>
      <c r="G86" s="205">
        <f t="shared" si="0"/>
        <v>1497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>
        <f>X86</f>
        <v>269</v>
      </c>
      <c r="X86" s="214">
        <v>269</v>
      </c>
      <c r="Y86" s="214">
        <v>304</v>
      </c>
      <c r="Z86" s="214">
        <v>323</v>
      </c>
      <c r="AA86" s="214">
        <v>346</v>
      </c>
      <c r="AB86" s="214">
        <v>397</v>
      </c>
      <c r="AC86" s="214"/>
      <c r="AD86" s="214"/>
      <c r="AE86" s="214"/>
      <c r="AF86" s="214"/>
      <c r="AG86" s="214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ref="B87:G87" si="1">ROUND(W87*$T$76,0)+W156</f>
        <v>991</v>
      </c>
      <c r="C87" s="209">
        <f t="shared" si="1"/>
        <v>1117</v>
      </c>
      <c r="D87" s="209">
        <f t="shared" si="1"/>
        <v>1341</v>
      </c>
      <c r="E87" s="209">
        <f t="shared" si="1"/>
        <v>1518</v>
      </c>
      <c r="F87" s="209">
        <f t="shared" si="1"/>
        <v>1712</v>
      </c>
      <c r="G87" s="209">
        <f t="shared" si="1"/>
        <v>1945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 t="shared" ref="W87:AB87" si="2">W86+B157</f>
        <v>477</v>
      </c>
      <c r="X87" s="214">
        <f t="shared" si="2"/>
        <v>477</v>
      </c>
      <c r="Y87" s="214">
        <f t="shared" si="2"/>
        <v>540</v>
      </c>
      <c r="Z87" s="214">
        <f t="shared" si="2"/>
        <v>573</v>
      </c>
      <c r="AA87" s="214">
        <f t="shared" si="2"/>
        <v>617</v>
      </c>
      <c r="AB87" s="214">
        <f t="shared" si="2"/>
        <v>686</v>
      </c>
      <c r="AC87" s="214"/>
      <c r="AD87" s="214"/>
      <c r="AE87" s="214"/>
      <c r="AF87" s="214"/>
      <c r="AG87" s="214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ref="B88:H88" si="3">ROUND(W88*$T$76,0)+W158</f>
        <v>760</v>
      </c>
      <c r="C88" s="212">
        <f t="shared" si="3"/>
        <v>910</v>
      </c>
      <c r="D88" s="212">
        <f t="shared" si="3"/>
        <v>1096</v>
      </c>
      <c r="E88" s="212">
        <f t="shared" si="3"/>
        <v>1302</v>
      </c>
      <c r="F88" s="212">
        <f t="shared" si="3"/>
        <v>1492</v>
      </c>
      <c r="G88" s="212">
        <f t="shared" si="3"/>
        <v>1729</v>
      </c>
      <c r="H88" s="212">
        <f t="shared" si="3"/>
        <v>2022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>
        <f>X88</f>
        <v>297</v>
      </c>
      <c r="X88" s="214">
        <v>297</v>
      </c>
      <c r="Y88" s="214">
        <v>320</v>
      </c>
      <c r="Z88" s="214">
        <v>356</v>
      </c>
      <c r="AA88" s="214">
        <v>382</v>
      </c>
      <c r="AB88" s="214">
        <v>438</v>
      </c>
      <c r="AC88" s="214">
        <v>498</v>
      </c>
      <c r="AD88" s="214"/>
      <c r="AE88" s="214"/>
      <c r="AF88" s="214"/>
      <c r="AG88" s="214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ref="B89:H89" si="4">ROUND(W89*$T$76,0)+W158</f>
        <v>1115</v>
      </c>
      <c r="C89" s="209">
        <f t="shared" si="4"/>
        <v>1265</v>
      </c>
      <c r="D89" s="209">
        <f t="shared" si="4"/>
        <v>1488</v>
      </c>
      <c r="E89" s="209">
        <f t="shared" si="4"/>
        <v>1736</v>
      </c>
      <c r="F89" s="209">
        <f t="shared" si="4"/>
        <v>1962</v>
      </c>
      <c r="G89" s="209">
        <f t="shared" si="4"/>
        <v>2220</v>
      </c>
      <c r="H89" s="209">
        <f t="shared" si="4"/>
        <v>2586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 t="shared" ref="W89:AC89" si="5">W88+B159</f>
        <v>526</v>
      </c>
      <c r="X89" s="214">
        <f t="shared" si="5"/>
        <v>526</v>
      </c>
      <c r="Y89" s="214">
        <f t="shared" si="5"/>
        <v>573</v>
      </c>
      <c r="Z89" s="214">
        <f t="shared" si="5"/>
        <v>636</v>
      </c>
      <c r="AA89" s="214">
        <f t="shared" si="5"/>
        <v>685</v>
      </c>
      <c r="AB89" s="214">
        <f t="shared" si="5"/>
        <v>755</v>
      </c>
      <c r="AC89" s="214">
        <f t="shared" si="5"/>
        <v>862</v>
      </c>
      <c r="AD89" s="214"/>
      <c r="AE89" s="214"/>
      <c r="AF89" s="214"/>
      <c r="AG89" s="214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ref="B90:I90" si="6">ROUND(W90*$T$76,0)+W160</f>
        <v>838</v>
      </c>
      <c r="C90" s="212">
        <f t="shared" si="6"/>
        <v>1006</v>
      </c>
      <c r="D90" s="212">
        <f t="shared" si="6"/>
        <v>1216</v>
      </c>
      <c r="E90" s="212">
        <f t="shared" si="6"/>
        <v>1446</v>
      </c>
      <c r="F90" s="212">
        <f t="shared" si="6"/>
        <v>1661</v>
      </c>
      <c r="G90" s="212">
        <f t="shared" si="6"/>
        <v>1922</v>
      </c>
      <c r="H90" s="212">
        <f t="shared" si="6"/>
        <v>2245</v>
      </c>
      <c r="I90" s="212">
        <f t="shared" si="6"/>
        <v>2524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>
        <f>X90</f>
        <v>324</v>
      </c>
      <c r="X90" s="214">
        <v>324</v>
      </c>
      <c r="Y90" s="214">
        <v>351</v>
      </c>
      <c r="Z90" s="214">
        <v>391</v>
      </c>
      <c r="AA90" s="214">
        <v>421</v>
      </c>
      <c r="AB90" s="214">
        <v>481</v>
      </c>
      <c r="AC90" s="214">
        <v>545</v>
      </c>
      <c r="AD90" s="214">
        <v>617</v>
      </c>
      <c r="AE90" s="214"/>
      <c r="AF90" s="214"/>
      <c r="AG90" s="214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ref="B91:I91" si="7">ROUND(W91*$T$76,0)+W160</f>
        <v>1224</v>
      </c>
      <c r="C91" s="209">
        <f t="shared" si="7"/>
        <v>1392</v>
      </c>
      <c r="D91" s="209">
        <f t="shared" si="7"/>
        <v>1641</v>
      </c>
      <c r="E91" s="209">
        <f t="shared" si="7"/>
        <v>1905</v>
      </c>
      <c r="F91" s="209">
        <f t="shared" si="7"/>
        <v>2180</v>
      </c>
      <c r="G91" s="209">
        <f t="shared" si="7"/>
        <v>2458</v>
      </c>
      <c r="H91" s="209">
        <f t="shared" si="7"/>
        <v>2873</v>
      </c>
      <c r="I91" s="209">
        <f t="shared" si="7"/>
        <v>3222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 t="shared" ref="W91:AD91" si="8">W90+B161</f>
        <v>573</v>
      </c>
      <c r="X91" s="214">
        <f t="shared" si="8"/>
        <v>573</v>
      </c>
      <c r="Y91" s="214">
        <f t="shared" si="8"/>
        <v>625</v>
      </c>
      <c r="Z91" s="214">
        <f t="shared" si="8"/>
        <v>687</v>
      </c>
      <c r="AA91" s="214">
        <f t="shared" si="8"/>
        <v>756</v>
      </c>
      <c r="AB91" s="214">
        <f t="shared" si="8"/>
        <v>827</v>
      </c>
      <c r="AC91" s="214">
        <f t="shared" si="8"/>
        <v>950</v>
      </c>
      <c r="AD91" s="214">
        <f t="shared" si="8"/>
        <v>1067</v>
      </c>
      <c r="AE91" s="214"/>
      <c r="AF91" s="214"/>
      <c r="AG91" s="214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ref="B92:J92" si="9">ROUND(W92*$T$76,0)+W162</f>
        <v>919</v>
      </c>
      <c r="C92" s="212">
        <f t="shared" si="9"/>
        <v>1105</v>
      </c>
      <c r="D92" s="212">
        <f t="shared" si="9"/>
        <v>1335</v>
      </c>
      <c r="E92" s="212">
        <f t="shared" si="9"/>
        <v>1587</v>
      </c>
      <c r="F92" s="212">
        <f t="shared" si="9"/>
        <v>1809</v>
      </c>
      <c r="G92" s="212">
        <f t="shared" si="9"/>
        <v>2114</v>
      </c>
      <c r="H92" s="212">
        <f t="shared" si="9"/>
        <v>2468</v>
      </c>
      <c r="I92" s="212">
        <f t="shared" si="9"/>
        <v>2770</v>
      </c>
      <c r="J92" s="212">
        <f t="shared" si="9"/>
        <v>3112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>
        <f>X92</f>
        <v>353</v>
      </c>
      <c r="X92" s="214">
        <v>353</v>
      </c>
      <c r="Y92" s="214">
        <v>381</v>
      </c>
      <c r="Z92" s="214">
        <v>424</v>
      </c>
      <c r="AA92" s="214">
        <v>447</v>
      </c>
      <c r="AB92" s="214">
        <v>524</v>
      </c>
      <c r="AC92" s="214">
        <v>592</v>
      </c>
      <c r="AD92" s="214">
        <v>667</v>
      </c>
      <c r="AE92" s="214">
        <v>768</v>
      </c>
      <c r="AF92" s="214"/>
      <c r="AG92" s="214"/>
      <c r="AH92" s="207"/>
      <c r="AI92" s="207"/>
      <c r="AJ92" s="207"/>
      <c r="AK92" s="207"/>
      <c r="AL92" s="207"/>
      <c r="AM92" s="207"/>
      <c r="AN92" s="207"/>
      <c r="AO92" s="207"/>
      <c r="AP92" s="189"/>
    </row>
    <row r="93" spans="1:42" x14ac:dyDescent="0.15">
      <c r="A93" s="208">
        <v>500</v>
      </c>
      <c r="B93" s="209">
        <f t="shared" ref="B93:J93" si="10">ROUND(W93*$T$76,0)+W162</f>
        <v>1325</v>
      </c>
      <c r="C93" s="209">
        <f t="shared" si="10"/>
        <v>1511</v>
      </c>
      <c r="D93" s="209">
        <f t="shared" si="10"/>
        <v>1801</v>
      </c>
      <c r="E93" s="209">
        <f t="shared" si="10"/>
        <v>2079</v>
      </c>
      <c r="F93" s="209">
        <f t="shared" si="10"/>
        <v>2376</v>
      </c>
      <c r="G93" s="209">
        <f t="shared" si="10"/>
        <v>2705</v>
      </c>
      <c r="H93" s="209">
        <f t="shared" si="10"/>
        <v>3157</v>
      </c>
      <c r="I93" s="209">
        <f t="shared" si="10"/>
        <v>3532</v>
      </c>
      <c r="J93" s="209">
        <f t="shared" si="10"/>
        <v>3960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 t="shared" ref="W93:AE93" si="11">W92+B163</f>
        <v>615</v>
      </c>
      <c r="X93" s="214">
        <f t="shared" si="11"/>
        <v>615</v>
      </c>
      <c r="Y93" s="214">
        <f t="shared" si="11"/>
        <v>682</v>
      </c>
      <c r="Z93" s="214">
        <f t="shared" si="11"/>
        <v>741</v>
      </c>
      <c r="AA93" s="214">
        <f t="shared" si="11"/>
        <v>813</v>
      </c>
      <c r="AB93" s="214">
        <f t="shared" si="11"/>
        <v>905</v>
      </c>
      <c r="AC93" s="214">
        <f t="shared" si="11"/>
        <v>1037</v>
      </c>
      <c r="AD93" s="214">
        <f t="shared" si="11"/>
        <v>1159</v>
      </c>
      <c r="AE93" s="214">
        <f t="shared" si="11"/>
        <v>1315</v>
      </c>
      <c r="AF93" s="214"/>
      <c r="AG93" s="214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ref="B94:K94" si="12">ROUND(W94*$T$76,0)+W164</f>
        <v>971</v>
      </c>
      <c r="C94" s="212">
        <f t="shared" si="12"/>
        <v>1175</v>
      </c>
      <c r="D94" s="212">
        <f t="shared" si="12"/>
        <v>1481</v>
      </c>
      <c r="E94" s="212">
        <f t="shared" si="12"/>
        <v>1711</v>
      </c>
      <c r="F94" s="212">
        <f t="shared" si="12"/>
        <v>1973</v>
      </c>
      <c r="G94" s="212">
        <f t="shared" si="12"/>
        <v>2284</v>
      </c>
      <c r="H94" s="212">
        <f t="shared" si="12"/>
        <v>2673</v>
      </c>
      <c r="I94" s="212">
        <f t="shared" si="12"/>
        <v>3003</v>
      </c>
      <c r="J94" s="212">
        <f t="shared" si="12"/>
        <v>3399</v>
      </c>
      <c r="K94" s="212">
        <f t="shared" si="12"/>
        <v>3710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>
        <f>X94</f>
        <v>363</v>
      </c>
      <c r="X94" s="214">
        <v>363</v>
      </c>
      <c r="Y94" s="214">
        <v>429</v>
      </c>
      <c r="Z94" s="214">
        <v>446</v>
      </c>
      <c r="AA94" s="214">
        <v>483</v>
      </c>
      <c r="AB94" s="214">
        <v>552</v>
      </c>
      <c r="AC94" s="214">
        <v>628</v>
      </c>
      <c r="AD94" s="214">
        <v>709</v>
      </c>
      <c r="AE94" s="214">
        <v>833</v>
      </c>
      <c r="AF94" s="214">
        <v>902</v>
      </c>
      <c r="AG94" s="214"/>
      <c r="AH94" s="207"/>
      <c r="AI94" s="207"/>
      <c r="AJ94" s="207"/>
      <c r="AK94" s="207"/>
      <c r="AL94" s="207"/>
      <c r="AM94" s="207"/>
      <c r="AN94" s="207"/>
      <c r="AO94" s="207"/>
      <c r="AP94" s="189"/>
    </row>
    <row r="95" spans="1:42" x14ac:dyDescent="0.15">
      <c r="A95" s="208">
        <v>550</v>
      </c>
      <c r="B95" s="209">
        <f t="shared" ref="B95:K95" si="13">ROUND(W95*$T$76,0)+W164</f>
        <v>1414</v>
      </c>
      <c r="C95" s="209">
        <f t="shared" si="13"/>
        <v>1618</v>
      </c>
      <c r="D95" s="209">
        <f t="shared" si="13"/>
        <v>1972</v>
      </c>
      <c r="E95" s="209">
        <f t="shared" si="13"/>
        <v>2248</v>
      </c>
      <c r="F95" s="209">
        <f t="shared" si="13"/>
        <v>2593</v>
      </c>
      <c r="G95" s="209">
        <f t="shared" si="13"/>
        <v>2941</v>
      </c>
      <c r="H95" s="209">
        <f t="shared" si="13"/>
        <v>3427</v>
      </c>
      <c r="I95" s="209">
        <f t="shared" si="13"/>
        <v>3838</v>
      </c>
      <c r="J95" s="209">
        <f t="shared" si="13"/>
        <v>4325</v>
      </c>
      <c r="K95" s="209">
        <f t="shared" si="13"/>
        <v>4741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 t="shared" ref="W95:AF95" si="14">W94+B165</f>
        <v>649</v>
      </c>
      <c r="X95" s="214">
        <f t="shared" si="14"/>
        <v>649</v>
      </c>
      <c r="Y95" s="214">
        <f t="shared" si="14"/>
        <v>746</v>
      </c>
      <c r="Z95" s="214">
        <f t="shared" si="14"/>
        <v>792</v>
      </c>
      <c r="AA95" s="214">
        <f t="shared" si="14"/>
        <v>883</v>
      </c>
      <c r="AB95" s="214">
        <f t="shared" si="14"/>
        <v>976</v>
      </c>
      <c r="AC95" s="214">
        <f t="shared" si="14"/>
        <v>1114</v>
      </c>
      <c r="AD95" s="214">
        <f t="shared" si="14"/>
        <v>1248</v>
      </c>
      <c r="AE95" s="214">
        <f t="shared" si="14"/>
        <v>1430</v>
      </c>
      <c r="AF95" s="214">
        <f t="shared" si="14"/>
        <v>1567</v>
      </c>
      <c r="AG95" s="214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ref="B96:L96" si="15">ROUND(W96*$T$76,0)+W166</f>
        <v>1047</v>
      </c>
      <c r="C96" s="212">
        <f t="shared" si="15"/>
        <v>1269</v>
      </c>
      <c r="D96" s="212">
        <f t="shared" si="15"/>
        <v>1562</v>
      </c>
      <c r="E96" s="212">
        <f t="shared" si="15"/>
        <v>1848</v>
      </c>
      <c r="F96" s="212">
        <f t="shared" si="15"/>
        <v>2133</v>
      </c>
      <c r="G96" s="212">
        <f t="shared" si="15"/>
        <v>2472</v>
      </c>
      <c r="H96" s="212">
        <f t="shared" si="15"/>
        <v>2890</v>
      </c>
      <c r="I96" s="212">
        <f t="shared" si="15"/>
        <v>3250</v>
      </c>
      <c r="J96" s="212">
        <f t="shared" si="15"/>
        <v>3618</v>
      </c>
      <c r="K96" s="212">
        <f t="shared" si="15"/>
        <v>3975</v>
      </c>
      <c r="L96" s="212">
        <f t="shared" si="15"/>
        <v>4296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>
        <f>X96</f>
        <v>389</v>
      </c>
      <c r="X96" s="214">
        <v>389</v>
      </c>
      <c r="Y96" s="214">
        <v>435</v>
      </c>
      <c r="Z96" s="214">
        <v>476</v>
      </c>
      <c r="AA96" s="214">
        <v>517</v>
      </c>
      <c r="AB96" s="214">
        <v>592</v>
      </c>
      <c r="AC96" s="214">
        <v>671</v>
      </c>
      <c r="AD96" s="214">
        <v>760</v>
      </c>
      <c r="AE96" s="214">
        <v>854</v>
      </c>
      <c r="AF96" s="214">
        <v>941</v>
      </c>
      <c r="AG96" s="214">
        <v>1005</v>
      </c>
      <c r="AH96" s="207"/>
      <c r="AI96" s="207"/>
      <c r="AJ96" s="207"/>
      <c r="AK96" s="207"/>
      <c r="AL96" s="207"/>
      <c r="AM96" s="207"/>
      <c r="AN96" s="207"/>
      <c r="AO96" s="207"/>
      <c r="AP96" s="189">
        <v>1.74</v>
      </c>
    </row>
    <row r="97" spans="1:42" ht="13" thickBot="1" x14ac:dyDescent="0.2">
      <c r="A97" s="204">
        <v>600</v>
      </c>
      <c r="B97" s="216">
        <f t="shared" ref="B97:L97" si="16">ROUND(W97*$T$76,0)+W166</f>
        <v>1517</v>
      </c>
      <c r="C97" s="216">
        <f t="shared" si="16"/>
        <v>1739</v>
      </c>
      <c r="D97" s="216">
        <f t="shared" si="16"/>
        <v>2086</v>
      </c>
      <c r="E97" s="216">
        <f t="shared" si="16"/>
        <v>2426</v>
      </c>
      <c r="F97" s="216">
        <f t="shared" si="16"/>
        <v>2787</v>
      </c>
      <c r="G97" s="216">
        <f t="shared" si="16"/>
        <v>3183</v>
      </c>
      <c r="H97" s="216">
        <f t="shared" si="16"/>
        <v>3684</v>
      </c>
      <c r="I97" s="216">
        <f t="shared" si="16"/>
        <v>4130</v>
      </c>
      <c r="J97" s="216">
        <f t="shared" si="16"/>
        <v>4588</v>
      </c>
      <c r="K97" s="216">
        <f t="shared" si="16"/>
        <v>5056</v>
      </c>
      <c r="L97" s="216">
        <f t="shared" si="16"/>
        <v>5486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 t="shared" ref="W97:AG97" si="17">W96+B167</f>
        <v>692</v>
      </c>
      <c r="X97" s="214">
        <f t="shared" si="17"/>
        <v>692</v>
      </c>
      <c r="Y97" s="214">
        <f t="shared" si="17"/>
        <v>773</v>
      </c>
      <c r="Z97" s="214">
        <f t="shared" si="17"/>
        <v>849</v>
      </c>
      <c r="AA97" s="214">
        <f t="shared" si="17"/>
        <v>939</v>
      </c>
      <c r="AB97" s="214">
        <f t="shared" si="17"/>
        <v>1051</v>
      </c>
      <c r="AC97" s="214">
        <f t="shared" si="17"/>
        <v>1183</v>
      </c>
      <c r="AD97" s="214">
        <f t="shared" si="17"/>
        <v>1328</v>
      </c>
      <c r="AE97" s="214">
        <f t="shared" si="17"/>
        <v>1480</v>
      </c>
      <c r="AF97" s="214">
        <f t="shared" si="17"/>
        <v>1639</v>
      </c>
      <c r="AG97" s="214">
        <f t="shared" si="17"/>
        <v>1773</v>
      </c>
      <c r="AH97" s="207"/>
      <c r="AI97" s="207"/>
      <c r="AJ97" s="207"/>
      <c r="AK97" s="207"/>
      <c r="AL97" s="207"/>
      <c r="AM97" s="207"/>
      <c r="AN97" s="207"/>
      <c r="AO97" s="207"/>
      <c r="AP97" s="189">
        <v>3.07</v>
      </c>
    </row>
    <row r="98" spans="1:42" x14ac:dyDescent="0.15">
      <c r="A98" s="202" t="s">
        <v>11</v>
      </c>
      <c r="B98" s="205">
        <f t="shared" ref="B98:M98" si="18">ROUND(W98*$T$76,0)+W168</f>
        <v>1122</v>
      </c>
      <c r="C98" s="205">
        <f t="shared" si="18"/>
        <v>1362</v>
      </c>
      <c r="D98" s="205">
        <f t="shared" si="18"/>
        <v>1671</v>
      </c>
      <c r="E98" s="205">
        <f t="shared" si="18"/>
        <v>1986</v>
      </c>
      <c r="F98" s="205">
        <f t="shared" si="18"/>
        <v>2299</v>
      </c>
      <c r="G98" s="205">
        <f t="shared" si="18"/>
        <v>2660</v>
      </c>
      <c r="H98" s="205">
        <f t="shared" si="18"/>
        <v>3110</v>
      </c>
      <c r="I98" s="205">
        <f t="shared" si="18"/>
        <v>3497</v>
      </c>
      <c r="J98" s="205">
        <f t="shared" si="18"/>
        <v>3892</v>
      </c>
      <c r="K98" s="205">
        <f t="shared" si="18"/>
        <v>4256</v>
      </c>
      <c r="L98" s="205">
        <f t="shared" si="18"/>
        <v>4615</v>
      </c>
      <c r="M98" s="205">
        <f t="shared" si="18"/>
        <v>4992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07">
        <f>X98</f>
        <v>414</v>
      </c>
      <c r="X98" s="214">
        <v>414</v>
      </c>
      <c r="Y98" s="214">
        <v>459</v>
      </c>
      <c r="Z98" s="214">
        <v>507</v>
      </c>
      <c r="AA98" s="214">
        <v>554</v>
      </c>
      <c r="AB98" s="214">
        <v>632</v>
      </c>
      <c r="AC98" s="214">
        <v>716</v>
      </c>
      <c r="AD98" s="214">
        <v>811</v>
      </c>
      <c r="AE98" s="214">
        <v>911</v>
      </c>
      <c r="AF98" s="214">
        <v>991</v>
      </c>
      <c r="AG98" s="214">
        <v>1068</v>
      </c>
      <c r="AH98" s="207">
        <f>$AH$74*V98*AP98</f>
        <v>1155.96</v>
      </c>
      <c r="AI98" s="207"/>
      <c r="AJ98" s="207"/>
      <c r="AK98" s="207"/>
      <c r="AL98" s="207"/>
      <c r="AM98" s="207"/>
      <c r="AN98" s="207"/>
      <c r="AO98" s="207"/>
      <c r="AP98" s="189">
        <v>1.71</v>
      </c>
    </row>
    <row r="99" spans="1:42" x14ac:dyDescent="0.15">
      <c r="A99" s="208">
        <v>650</v>
      </c>
      <c r="B99" s="209">
        <f t="shared" ref="B99:M99" si="19">ROUND(W99*$T$76,0)+W168</f>
        <v>1618</v>
      </c>
      <c r="C99" s="209">
        <f t="shared" si="19"/>
        <v>1858</v>
      </c>
      <c r="D99" s="209">
        <f t="shared" si="19"/>
        <v>2236</v>
      </c>
      <c r="E99" s="209">
        <f t="shared" si="19"/>
        <v>2611</v>
      </c>
      <c r="F99" s="209">
        <f t="shared" si="19"/>
        <v>2992</v>
      </c>
      <c r="G99" s="209">
        <f t="shared" si="19"/>
        <v>3427</v>
      </c>
      <c r="H99" s="209">
        <f t="shared" si="19"/>
        <v>3945</v>
      </c>
      <c r="I99" s="209">
        <f t="shared" si="19"/>
        <v>4421</v>
      </c>
      <c r="J99" s="209">
        <f t="shared" si="19"/>
        <v>4912</v>
      </c>
      <c r="K99" s="209">
        <f t="shared" si="19"/>
        <v>5388</v>
      </c>
      <c r="L99" s="209">
        <f t="shared" si="19"/>
        <v>5893</v>
      </c>
      <c r="M99" s="209">
        <f t="shared" si="19"/>
        <v>6375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 t="shared" ref="W99:AH99" si="20">W98+B169</f>
        <v>734</v>
      </c>
      <c r="X99" s="214">
        <f t="shared" si="20"/>
        <v>734</v>
      </c>
      <c r="Y99" s="214">
        <f t="shared" si="20"/>
        <v>823</v>
      </c>
      <c r="Z99" s="214">
        <f t="shared" si="20"/>
        <v>910</v>
      </c>
      <c r="AA99" s="214">
        <f t="shared" si="20"/>
        <v>1001</v>
      </c>
      <c r="AB99" s="214">
        <f t="shared" si="20"/>
        <v>1127</v>
      </c>
      <c r="AC99" s="214">
        <f t="shared" si="20"/>
        <v>1255</v>
      </c>
      <c r="AD99" s="214">
        <f t="shared" si="20"/>
        <v>1407</v>
      </c>
      <c r="AE99" s="214">
        <f t="shared" si="20"/>
        <v>1569</v>
      </c>
      <c r="AF99" s="214">
        <f t="shared" si="20"/>
        <v>1721</v>
      </c>
      <c r="AG99" s="214">
        <f t="shared" si="20"/>
        <v>1892</v>
      </c>
      <c r="AH99" s="207">
        <f t="shared" si="20"/>
        <v>2048.2800000000002</v>
      </c>
      <c r="AI99" s="207"/>
      <c r="AJ99" s="207"/>
      <c r="AK99" s="207"/>
      <c r="AL99" s="207"/>
      <c r="AM99" s="207"/>
      <c r="AN99" s="207"/>
      <c r="AO99" s="207"/>
      <c r="AP99" s="189">
        <v>3.03</v>
      </c>
    </row>
    <row r="100" spans="1:42" x14ac:dyDescent="0.15">
      <c r="A100" s="215" t="s">
        <v>12</v>
      </c>
      <c r="B100" s="212">
        <f t="shared" ref="B100:N100" si="21">ROUND(W100*$T$76,0)+W170</f>
        <v>1196</v>
      </c>
      <c r="C100" s="212">
        <f t="shared" si="21"/>
        <v>1454</v>
      </c>
      <c r="D100" s="212">
        <f t="shared" si="21"/>
        <v>1785</v>
      </c>
      <c r="E100" s="212">
        <f t="shared" si="21"/>
        <v>2125</v>
      </c>
      <c r="F100" s="212">
        <f t="shared" si="21"/>
        <v>2458</v>
      </c>
      <c r="G100" s="212">
        <f t="shared" si="21"/>
        <v>2845</v>
      </c>
      <c r="H100" s="212">
        <f t="shared" si="21"/>
        <v>3328</v>
      </c>
      <c r="I100" s="212">
        <f t="shared" si="21"/>
        <v>3741</v>
      </c>
      <c r="J100" s="212">
        <f t="shared" si="21"/>
        <v>4165</v>
      </c>
      <c r="K100" s="212">
        <f t="shared" si="21"/>
        <v>4528</v>
      </c>
      <c r="L100" s="212">
        <f t="shared" si="21"/>
        <v>4935</v>
      </c>
      <c r="M100" s="212">
        <f t="shared" si="21"/>
        <v>5336</v>
      </c>
      <c r="N100" s="212">
        <f t="shared" si="21"/>
        <v>5740</v>
      </c>
      <c r="O100" s="212"/>
      <c r="P100" s="212"/>
      <c r="Q100" s="212"/>
      <c r="R100" s="212"/>
      <c r="S100" s="212"/>
      <c r="T100" s="213"/>
      <c r="V100" s="203">
        <v>28</v>
      </c>
      <c r="W100" s="207">
        <f>X100</f>
        <v>439</v>
      </c>
      <c r="X100" s="214">
        <v>439</v>
      </c>
      <c r="Y100" s="214">
        <v>486</v>
      </c>
      <c r="Z100" s="214">
        <v>539</v>
      </c>
      <c r="AA100" s="214">
        <v>587</v>
      </c>
      <c r="AB100" s="214">
        <v>670</v>
      </c>
      <c r="AC100" s="214">
        <v>760</v>
      </c>
      <c r="AD100" s="214">
        <v>860</v>
      </c>
      <c r="AE100" s="214">
        <v>967</v>
      </c>
      <c r="AF100" s="214">
        <v>1035</v>
      </c>
      <c r="AG100" s="214">
        <v>1131</v>
      </c>
      <c r="AH100" s="207">
        <f>$AH$74*V100*AP100</f>
        <v>1223.04</v>
      </c>
      <c r="AI100" s="207">
        <f>$AI$74*V100*AP100</f>
        <v>1317.12</v>
      </c>
      <c r="AJ100" s="207"/>
      <c r="AK100" s="207"/>
      <c r="AL100" s="207"/>
      <c r="AM100" s="207"/>
      <c r="AN100" s="207"/>
      <c r="AO100" s="207"/>
      <c r="AP100" s="189">
        <v>1.68</v>
      </c>
    </row>
    <row r="101" spans="1:42" x14ac:dyDescent="0.15">
      <c r="A101" s="208">
        <v>700</v>
      </c>
      <c r="B101" s="209">
        <f t="shared" ref="B101:N101" si="22">ROUND(W101*$T$76,0)+W170</f>
        <v>1717</v>
      </c>
      <c r="C101" s="209">
        <f t="shared" si="22"/>
        <v>1975</v>
      </c>
      <c r="D101" s="209">
        <f t="shared" si="22"/>
        <v>2376</v>
      </c>
      <c r="E101" s="209">
        <f t="shared" si="22"/>
        <v>2797</v>
      </c>
      <c r="F101" s="209">
        <f t="shared" si="22"/>
        <v>3202</v>
      </c>
      <c r="G101" s="209">
        <f t="shared" si="22"/>
        <v>3668</v>
      </c>
      <c r="H101" s="209">
        <f t="shared" si="22"/>
        <v>4249</v>
      </c>
      <c r="I101" s="209">
        <f t="shared" si="22"/>
        <v>4759</v>
      </c>
      <c r="J101" s="209">
        <f t="shared" si="22"/>
        <v>5287</v>
      </c>
      <c r="K101" s="209">
        <f t="shared" si="22"/>
        <v>5714</v>
      </c>
      <c r="L101" s="209">
        <f t="shared" si="22"/>
        <v>6302</v>
      </c>
      <c r="M101" s="209">
        <f t="shared" si="22"/>
        <v>6814</v>
      </c>
      <c r="N101" s="209">
        <f t="shared" si="22"/>
        <v>7331</v>
      </c>
      <c r="O101" s="209"/>
      <c r="P101" s="209"/>
      <c r="Q101" s="209"/>
      <c r="R101" s="209"/>
      <c r="S101" s="209"/>
      <c r="T101" s="210"/>
      <c r="V101" s="203">
        <v>700</v>
      </c>
      <c r="W101" s="207">
        <f t="shared" ref="W101:AI101" si="23">W100+B171</f>
        <v>775</v>
      </c>
      <c r="X101" s="214">
        <f t="shared" si="23"/>
        <v>775</v>
      </c>
      <c r="Y101" s="214">
        <f t="shared" si="23"/>
        <v>867</v>
      </c>
      <c r="Z101" s="214">
        <f t="shared" si="23"/>
        <v>972</v>
      </c>
      <c r="AA101" s="214">
        <f t="shared" si="23"/>
        <v>1067</v>
      </c>
      <c r="AB101" s="214">
        <f t="shared" si="23"/>
        <v>1201</v>
      </c>
      <c r="AC101" s="214">
        <f t="shared" si="23"/>
        <v>1354</v>
      </c>
      <c r="AD101" s="214">
        <f t="shared" si="23"/>
        <v>1517</v>
      </c>
      <c r="AE101" s="214">
        <f t="shared" si="23"/>
        <v>1691</v>
      </c>
      <c r="AF101" s="214">
        <f t="shared" si="23"/>
        <v>1800</v>
      </c>
      <c r="AG101" s="214">
        <f t="shared" si="23"/>
        <v>2013</v>
      </c>
      <c r="AH101" s="207">
        <f t="shared" si="23"/>
        <v>2176.7200000000003</v>
      </c>
      <c r="AI101" s="207">
        <f t="shared" si="23"/>
        <v>2344.16</v>
      </c>
      <c r="AJ101" s="207"/>
      <c r="AK101" s="207"/>
      <c r="AL101" s="207"/>
      <c r="AM101" s="207"/>
      <c r="AN101" s="207"/>
      <c r="AO101" s="207"/>
      <c r="AP101" s="189">
        <v>2.99</v>
      </c>
    </row>
    <row r="102" spans="1:42" x14ac:dyDescent="0.15">
      <c r="A102" s="215" t="s">
        <v>13</v>
      </c>
      <c r="B102" s="212">
        <f t="shared" ref="B102:O102" si="24">ROUND(W102*$T$76,0)+W172</f>
        <v>1274</v>
      </c>
      <c r="C102" s="212">
        <f t="shared" si="24"/>
        <v>1550</v>
      </c>
      <c r="D102" s="212">
        <f t="shared" si="24"/>
        <v>1901</v>
      </c>
      <c r="E102" s="212">
        <f t="shared" si="24"/>
        <v>2265</v>
      </c>
      <c r="F102" s="212">
        <f t="shared" si="24"/>
        <v>2620</v>
      </c>
      <c r="G102" s="212">
        <f t="shared" si="24"/>
        <v>3031</v>
      </c>
      <c r="H102" s="212">
        <f t="shared" si="24"/>
        <v>3548</v>
      </c>
      <c r="I102" s="212">
        <f t="shared" si="24"/>
        <v>3990</v>
      </c>
      <c r="J102" s="212">
        <f t="shared" si="24"/>
        <v>4438</v>
      </c>
      <c r="K102" s="212">
        <f t="shared" si="24"/>
        <v>4819</v>
      </c>
      <c r="L102" s="212">
        <f t="shared" si="24"/>
        <v>5256</v>
      </c>
      <c r="M102" s="212">
        <f t="shared" si="24"/>
        <v>5687</v>
      </c>
      <c r="N102" s="212">
        <f t="shared" si="24"/>
        <v>6117</v>
      </c>
      <c r="O102" s="212">
        <f t="shared" si="24"/>
        <v>6548</v>
      </c>
      <c r="P102" s="212"/>
      <c r="Q102" s="212"/>
      <c r="R102" s="212"/>
      <c r="S102" s="212"/>
      <c r="T102" s="213"/>
      <c r="V102" s="203">
        <v>30</v>
      </c>
      <c r="W102" s="207">
        <f>X102</f>
        <v>466</v>
      </c>
      <c r="X102" s="214">
        <v>466</v>
      </c>
      <c r="Y102" s="214">
        <v>514</v>
      </c>
      <c r="Z102" s="214">
        <v>571</v>
      </c>
      <c r="AA102" s="214">
        <v>622</v>
      </c>
      <c r="AB102" s="214">
        <v>709</v>
      </c>
      <c r="AC102" s="214">
        <v>805</v>
      </c>
      <c r="AD102" s="214">
        <v>912</v>
      </c>
      <c r="AE102" s="214">
        <v>1023</v>
      </c>
      <c r="AF102" s="214">
        <v>1091</v>
      </c>
      <c r="AG102" s="214">
        <v>1195</v>
      </c>
      <c r="AH102" s="207">
        <f>$AH$74*V102*AP102</f>
        <v>1294.8</v>
      </c>
      <c r="AI102" s="207">
        <f>$AI$74*V102*AP102</f>
        <v>1394.3999999999999</v>
      </c>
      <c r="AJ102" s="207">
        <f>$AJ$74*V102*AP102</f>
        <v>1494</v>
      </c>
      <c r="AK102" s="207"/>
      <c r="AL102" s="207"/>
      <c r="AM102" s="207"/>
      <c r="AN102" s="207"/>
      <c r="AO102" s="207"/>
      <c r="AP102" s="189">
        <v>1.66</v>
      </c>
    </row>
    <row r="103" spans="1:42" x14ac:dyDescent="0.15">
      <c r="A103" s="208">
        <v>750</v>
      </c>
      <c r="B103" s="209">
        <f t="shared" ref="B103:O103" si="25">ROUND(W103*$T$76,0)+W172</f>
        <v>1832</v>
      </c>
      <c r="C103" s="209">
        <f t="shared" si="25"/>
        <v>2108</v>
      </c>
      <c r="D103" s="209">
        <f t="shared" si="25"/>
        <v>2533</v>
      </c>
      <c r="E103" s="209">
        <f t="shared" si="25"/>
        <v>2983</v>
      </c>
      <c r="F103" s="209">
        <f t="shared" si="25"/>
        <v>3415</v>
      </c>
      <c r="G103" s="209">
        <f t="shared" si="25"/>
        <v>3911</v>
      </c>
      <c r="H103" s="209">
        <f t="shared" si="25"/>
        <v>4530</v>
      </c>
      <c r="I103" s="209">
        <f t="shared" si="25"/>
        <v>5079</v>
      </c>
      <c r="J103" s="209">
        <f t="shared" si="25"/>
        <v>5636</v>
      </c>
      <c r="K103" s="209">
        <f t="shared" si="25"/>
        <v>6082</v>
      </c>
      <c r="L103" s="209">
        <f t="shared" si="25"/>
        <v>6713</v>
      </c>
      <c r="M103" s="209">
        <f t="shared" si="25"/>
        <v>7271</v>
      </c>
      <c r="N103" s="209">
        <f t="shared" si="25"/>
        <v>7823</v>
      </c>
      <c r="O103" s="209">
        <f t="shared" si="25"/>
        <v>8375</v>
      </c>
      <c r="P103" s="209"/>
      <c r="Q103" s="209"/>
      <c r="R103" s="209"/>
      <c r="S103" s="209"/>
      <c r="T103" s="210"/>
      <c r="V103" s="203">
        <v>750</v>
      </c>
      <c r="W103" s="207">
        <f t="shared" ref="W103:AJ103" si="26">W102+B173</f>
        <v>826</v>
      </c>
      <c r="X103" s="214">
        <f t="shared" si="26"/>
        <v>826</v>
      </c>
      <c r="Y103" s="214">
        <f t="shared" si="26"/>
        <v>922</v>
      </c>
      <c r="Z103" s="214">
        <f t="shared" si="26"/>
        <v>1034</v>
      </c>
      <c r="AA103" s="214">
        <f t="shared" si="26"/>
        <v>1135</v>
      </c>
      <c r="AB103" s="214">
        <f t="shared" si="26"/>
        <v>1277</v>
      </c>
      <c r="AC103" s="214">
        <f t="shared" si="26"/>
        <v>1439</v>
      </c>
      <c r="AD103" s="214">
        <f t="shared" si="26"/>
        <v>1615</v>
      </c>
      <c r="AE103" s="214">
        <f t="shared" si="26"/>
        <v>1796</v>
      </c>
      <c r="AF103" s="214">
        <f t="shared" si="26"/>
        <v>1906</v>
      </c>
      <c r="AG103" s="214">
        <f t="shared" si="26"/>
        <v>2135</v>
      </c>
      <c r="AH103" s="207">
        <f t="shared" si="26"/>
        <v>2316.6</v>
      </c>
      <c r="AI103" s="207">
        <f t="shared" si="26"/>
        <v>2494.8000000000002</v>
      </c>
      <c r="AJ103" s="207">
        <f t="shared" si="26"/>
        <v>2673</v>
      </c>
      <c r="AK103" s="207"/>
      <c r="AL103" s="207"/>
      <c r="AM103" s="207"/>
      <c r="AN103" s="207"/>
      <c r="AO103" s="207"/>
      <c r="AP103" s="189">
        <v>2.97</v>
      </c>
    </row>
    <row r="104" spans="1:42" x14ac:dyDescent="0.15">
      <c r="A104" s="215" t="s">
        <v>14</v>
      </c>
      <c r="B104" s="212">
        <f t="shared" ref="B104:P104" si="27">ROUND(W104*$T$76,0)+W174</f>
        <v>1363</v>
      </c>
      <c r="C104" s="212">
        <f t="shared" si="27"/>
        <v>1663</v>
      </c>
      <c r="D104" s="212">
        <f t="shared" si="27"/>
        <v>2043</v>
      </c>
      <c r="E104" s="212">
        <f t="shared" si="27"/>
        <v>2433</v>
      </c>
      <c r="F104" s="212">
        <f t="shared" si="27"/>
        <v>2814</v>
      </c>
      <c r="G104" s="212">
        <f t="shared" si="27"/>
        <v>3259</v>
      </c>
      <c r="H104" s="212">
        <f t="shared" si="27"/>
        <v>3816</v>
      </c>
      <c r="I104" s="212">
        <f t="shared" si="27"/>
        <v>4291</v>
      </c>
      <c r="J104" s="212">
        <f t="shared" si="27"/>
        <v>4772</v>
      </c>
      <c r="K104" s="212">
        <f t="shared" si="27"/>
        <v>5187</v>
      </c>
      <c r="L104" s="212">
        <f t="shared" si="27"/>
        <v>5650</v>
      </c>
      <c r="M104" s="212">
        <f t="shared" si="27"/>
        <v>6115</v>
      </c>
      <c r="N104" s="212">
        <f t="shared" si="27"/>
        <v>6578</v>
      </c>
      <c r="O104" s="212">
        <f t="shared" si="27"/>
        <v>7040</v>
      </c>
      <c r="P104" s="212">
        <f t="shared" si="27"/>
        <v>7603</v>
      </c>
      <c r="Q104" s="212"/>
      <c r="R104" s="212"/>
      <c r="S104" s="212"/>
      <c r="T104" s="213"/>
      <c r="V104" s="203">
        <v>32</v>
      </c>
      <c r="W104" s="207">
        <f>X104</f>
        <v>492</v>
      </c>
      <c r="X104" s="214">
        <v>492</v>
      </c>
      <c r="Y104" s="214">
        <v>544</v>
      </c>
      <c r="Z104" s="214">
        <v>602</v>
      </c>
      <c r="AA104" s="214">
        <v>654</v>
      </c>
      <c r="AB104" s="214">
        <v>748</v>
      </c>
      <c r="AC104" s="214">
        <v>849</v>
      </c>
      <c r="AD104" s="214">
        <v>962</v>
      </c>
      <c r="AE104" s="214">
        <v>1079</v>
      </c>
      <c r="AF104" s="214">
        <v>1153</v>
      </c>
      <c r="AG104" s="214">
        <v>1258</v>
      </c>
      <c r="AH104" s="207">
        <f>$AH$74*V104*AP104</f>
        <v>1364.48</v>
      </c>
      <c r="AI104" s="207">
        <f>$AI$74*V104*AP104</f>
        <v>1469.4399999999998</v>
      </c>
      <c r="AJ104" s="207">
        <f>$AJ$74*V104*AP104</f>
        <v>1574.3999999999999</v>
      </c>
      <c r="AK104" s="207">
        <f>$AK$74*V104*AP104</f>
        <v>1679.36</v>
      </c>
      <c r="AL104" s="207"/>
      <c r="AM104" s="207"/>
      <c r="AN104" s="207"/>
      <c r="AO104" s="207"/>
      <c r="AP104" s="189">
        <v>1.64</v>
      </c>
    </row>
    <row r="105" spans="1:42" x14ac:dyDescent="0.15">
      <c r="A105" s="208">
        <v>800</v>
      </c>
      <c r="B105" s="209">
        <f t="shared" ref="B105:P105" si="28">ROUND(W105*$T$76,0)+W174</f>
        <v>1945</v>
      </c>
      <c r="C105" s="209">
        <f t="shared" si="28"/>
        <v>2245</v>
      </c>
      <c r="D105" s="209">
        <f t="shared" si="28"/>
        <v>2704</v>
      </c>
      <c r="E105" s="209">
        <f t="shared" si="28"/>
        <v>3183</v>
      </c>
      <c r="F105" s="209">
        <f t="shared" si="28"/>
        <v>3640</v>
      </c>
      <c r="G105" s="209">
        <f t="shared" si="28"/>
        <v>4199</v>
      </c>
      <c r="H105" s="209">
        <f t="shared" si="28"/>
        <v>4841</v>
      </c>
      <c r="I105" s="209">
        <f t="shared" si="28"/>
        <v>5424</v>
      </c>
      <c r="J105" s="209">
        <f t="shared" si="28"/>
        <v>6020</v>
      </c>
      <c r="K105" s="209">
        <f t="shared" si="28"/>
        <v>6533</v>
      </c>
      <c r="L105" s="209">
        <f t="shared" si="28"/>
        <v>7161</v>
      </c>
      <c r="M105" s="209">
        <f t="shared" si="28"/>
        <v>7753</v>
      </c>
      <c r="N105" s="209">
        <f t="shared" si="28"/>
        <v>8341</v>
      </c>
      <c r="O105" s="209">
        <f t="shared" si="28"/>
        <v>8930</v>
      </c>
      <c r="P105" s="209">
        <f t="shared" si="28"/>
        <v>9619</v>
      </c>
      <c r="Q105" s="209"/>
      <c r="R105" s="209"/>
      <c r="S105" s="209"/>
      <c r="T105" s="210"/>
      <c r="V105" s="203">
        <v>800</v>
      </c>
      <c r="W105" s="207">
        <f t="shared" ref="W105:AK105" si="29">W104+B175</f>
        <v>868</v>
      </c>
      <c r="X105" s="214">
        <f t="shared" si="29"/>
        <v>868</v>
      </c>
      <c r="Y105" s="214">
        <f t="shared" si="29"/>
        <v>970</v>
      </c>
      <c r="Z105" s="214">
        <f t="shared" si="29"/>
        <v>1086</v>
      </c>
      <c r="AA105" s="214">
        <f t="shared" si="29"/>
        <v>1187</v>
      </c>
      <c r="AB105" s="214">
        <f t="shared" si="29"/>
        <v>1354</v>
      </c>
      <c r="AC105" s="214">
        <f t="shared" si="29"/>
        <v>1510</v>
      </c>
      <c r="AD105" s="214">
        <f t="shared" si="29"/>
        <v>1693</v>
      </c>
      <c r="AE105" s="214">
        <f t="shared" si="29"/>
        <v>1884</v>
      </c>
      <c r="AF105" s="214">
        <f t="shared" si="29"/>
        <v>2021</v>
      </c>
      <c r="AG105" s="214">
        <f t="shared" si="29"/>
        <v>2233</v>
      </c>
      <c r="AH105" s="207">
        <f t="shared" si="29"/>
        <v>2421.12</v>
      </c>
      <c r="AI105" s="207">
        <f t="shared" si="29"/>
        <v>2607.3599999999997</v>
      </c>
      <c r="AJ105" s="207">
        <f t="shared" si="29"/>
        <v>2793.6</v>
      </c>
      <c r="AK105" s="207">
        <f t="shared" si="29"/>
        <v>2979.84</v>
      </c>
      <c r="AL105" s="207"/>
      <c r="AM105" s="207"/>
      <c r="AN105" s="207"/>
      <c r="AO105" s="207"/>
      <c r="AP105" s="189">
        <v>2.91</v>
      </c>
    </row>
    <row r="106" spans="1:42" x14ac:dyDescent="0.15">
      <c r="A106" s="215" t="s">
        <v>15</v>
      </c>
      <c r="B106" s="212">
        <f t="shared" ref="B106:Q106" si="30">ROUND(W106*$T$76,0)+W176</f>
        <v>1440</v>
      </c>
      <c r="C106" s="212">
        <f t="shared" si="30"/>
        <v>1758</v>
      </c>
      <c r="D106" s="212">
        <f t="shared" si="30"/>
        <v>2149</v>
      </c>
      <c r="E106" s="212">
        <f t="shared" si="30"/>
        <v>2573</v>
      </c>
      <c r="F106" s="212">
        <f t="shared" si="30"/>
        <v>2978</v>
      </c>
      <c r="G106" s="212">
        <f t="shared" si="30"/>
        <v>3449</v>
      </c>
      <c r="H106" s="212">
        <f t="shared" si="30"/>
        <v>4039</v>
      </c>
      <c r="I106" s="212">
        <f t="shared" si="30"/>
        <v>4537</v>
      </c>
      <c r="J106" s="212">
        <f t="shared" si="30"/>
        <v>5047</v>
      </c>
      <c r="K106" s="212">
        <f t="shared" si="30"/>
        <v>5481</v>
      </c>
      <c r="L106" s="212">
        <f t="shared" si="30"/>
        <v>5968</v>
      </c>
      <c r="M106" s="212">
        <f t="shared" si="30"/>
        <v>6460</v>
      </c>
      <c r="N106" s="212">
        <f t="shared" si="30"/>
        <v>6948</v>
      </c>
      <c r="O106" s="212">
        <f t="shared" si="30"/>
        <v>7437</v>
      </c>
      <c r="P106" s="212">
        <f t="shared" si="30"/>
        <v>8032</v>
      </c>
      <c r="Q106" s="212">
        <f t="shared" si="30"/>
        <v>8521</v>
      </c>
      <c r="R106" s="212"/>
      <c r="S106" s="212"/>
      <c r="T106" s="213"/>
      <c r="V106" s="203">
        <v>34</v>
      </c>
      <c r="W106" s="207">
        <f>X106</f>
        <v>519</v>
      </c>
      <c r="X106" s="214">
        <v>519</v>
      </c>
      <c r="Y106" s="214">
        <v>566</v>
      </c>
      <c r="Z106" s="214">
        <v>634</v>
      </c>
      <c r="AA106" s="214">
        <v>690</v>
      </c>
      <c r="AB106" s="214">
        <v>789</v>
      </c>
      <c r="AC106" s="214">
        <v>896</v>
      </c>
      <c r="AD106" s="214">
        <v>1012</v>
      </c>
      <c r="AE106" s="214">
        <v>1136</v>
      </c>
      <c r="AF106" s="214">
        <v>1211</v>
      </c>
      <c r="AG106" s="214">
        <v>1320</v>
      </c>
      <c r="AH106" s="207">
        <f>$AH$74*V106*AP106</f>
        <v>1432.0800000000002</v>
      </c>
      <c r="AI106" s="207">
        <f>$AI$74*V106*AP106</f>
        <v>1542.24</v>
      </c>
      <c r="AJ106" s="207">
        <f>$AJ$74*V106*AP106</f>
        <v>1652.4</v>
      </c>
      <c r="AK106" s="207">
        <f>$AK$74*V106*AP106</f>
        <v>1762.5600000000002</v>
      </c>
      <c r="AL106" s="207">
        <f>$AL$74*V106*AP106</f>
        <v>1872.72</v>
      </c>
      <c r="AM106" s="207"/>
      <c r="AN106" s="207"/>
      <c r="AO106" s="207"/>
      <c r="AP106" s="189">
        <v>1.62</v>
      </c>
    </row>
    <row r="107" spans="1:42" x14ac:dyDescent="0.15">
      <c r="A107" s="208">
        <v>850</v>
      </c>
      <c r="B107" s="209">
        <f t="shared" ref="B107:Q107" si="31">ROUND(W107*$T$76,0)+W176</f>
        <v>2043</v>
      </c>
      <c r="C107" s="209">
        <f t="shared" si="31"/>
        <v>2361</v>
      </c>
      <c r="D107" s="209">
        <f t="shared" si="31"/>
        <v>2845</v>
      </c>
      <c r="E107" s="209">
        <f t="shared" si="31"/>
        <v>3365</v>
      </c>
      <c r="F107" s="209">
        <f t="shared" si="31"/>
        <v>3855</v>
      </c>
      <c r="G107" s="209">
        <f t="shared" si="31"/>
        <v>4443</v>
      </c>
      <c r="H107" s="209">
        <f t="shared" si="31"/>
        <v>5125</v>
      </c>
      <c r="I107" s="209">
        <f t="shared" si="31"/>
        <v>5766</v>
      </c>
      <c r="J107" s="209">
        <f t="shared" si="31"/>
        <v>6397</v>
      </c>
      <c r="K107" s="209">
        <f t="shared" si="31"/>
        <v>6902</v>
      </c>
      <c r="L107" s="209">
        <f t="shared" si="31"/>
        <v>7529</v>
      </c>
      <c r="M107" s="209">
        <f t="shared" si="31"/>
        <v>8145</v>
      </c>
      <c r="N107" s="209">
        <f t="shared" si="31"/>
        <v>8763</v>
      </c>
      <c r="O107" s="209">
        <f t="shared" si="31"/>
        <v>9382</v>
      </c>
      <c r="P107" s="209">
        <f t="shared" si="31"/>
        <v>10106</v>
      </c>
      <c r="Q107" s="209">
        <f t="shared" si="31"/>
        <v>10725</v>
      </c>
      <c r="R107" s="209"/>
      <c r="S107" s="209"/>
      <c r="T107" s="210"/>
      <c r="V107" s="203">
        <v>850</v>
      </c>
      <c r="W107" s="207">
        <f t="shared" ref="W107:AL107" si="32">W106+B177</f>
        <v>908</v>
      </c>
      <c r="X107" s="214">
        <f t="shared" si="32"/>
        <v>908</v>
      </c>
      <c r="Y107" s="214">
        <f t="shared" si="32"/>
        <v>1015</v>
      </c>
      <c r="Z107" s="214">
        <f t="shared" si="32"/>
        <v>1145</v>
      </c>
      <c r="AA107" s="214">
        <f t="shared" si="32"/>
        <v>1256</v>
      </c>
      <c r="AB107" s="214">
        <f t="shared" si="32"/>
        <v>1430</v>
      </c>
      <c r="AC107" s="214">
        <f t="shared" si="32"/>
        <v>1597</v>
      </c>
      <c r="AD107" s="214">
        <f t="shared" si="32"/>
        <v>1805</v>
      </c>
      <c r="AE107" s="214">
        <f t="shared" si="32"/>
        <v>2007</v>
      </c>
      <c r="AF107" s="214">
        <f t="shared" si="32"/>
        <v>2128</v>
      </c>
      <c r="AG107" s="214">
        <f t="shared" si="32"/>
        <v>2327</v>
      </c>
      <c r="AH107" s="207">
        <f t="shared" si="32"/>
        <v>2519.4</v>
      </c>
      <c r="AI107" s="207">
        <f t="shared" si="32"/>
        <v>2713.2</v>
      </c>
      <c r="AJ107" s="207">
        <f t="shared" si="32"/>
        <v>2907</v>
      </c>
      <c r="AK107" s="207">
        <f t="shared" si="32"/>
        <v>3100.8</v>
      </c>
      <c r="AL107" s="207">
        <f t="shared" si="32"/>
        <v>3294.6</v>
      </c>
      <c r="AM107" s="207"/>
      <c r="AN107" s="207"/>
      <c r="AO107" s="207"/>
      <c r="AP107" s="189">
        <v>2.85</v>
      </c>
    </row>
    <row r="108" spans="1:42" x14ac:dyDescent="0.15">
      <c r="A108" s="215" t="s">
        <v>16</v>
      </c>
      <c r="B108" s="212">
        <f t="shared" ref="B108:R108" si="33">ROUND(W108*$T$76,0)+W178</f>
        <v>1515</v>
      </c>
      <c r="C108" s="212">
        <f t="shared" si="33"/>
        <v>1851</v>
      </c>
      <c r="D108" s="212">
        <f t="shared" si="33"/>
        <v>2266</v>
      </c>
      <c r="E108" s="212">
        <f t="shared" si="33"/>
        <v>2711</v>
      </c>
      <c r="F108" s="212">
        <f t="shared" si="33"/>
        <v>3154</v>
      </c>
      <c r="G108" s="212">
        <f t="shared" si="33"/>
        <v>3635</v>
      </c>
      <c r="H108" s="212">
        <f t="shared" si="33"/>
        <v>4255</v>
      </c>
      <c r="I108" s="212">
        <f t="shared" si="33"/>
        <v>4782</v>
      </c>
      <c r="J108" s="212">
        <f t="shared" si="33"/>
        <v>5317</v>
      </c>
      <c r="K108" s="212">
        <f t="shared" si="33"/>
        <v>5773</v>
      </c>
      <c r="L108" s="212">
        <f t="shared" si="33"/>
        <v>6312</v>
      </c>
      <c r="M108" s="212">
        <f t="shared" si="33"/>
        <v>6830</v>
      </c>
      <c r="N108" s="212">
        <f t="shared" si="33"/>
        <v>7347</v>
      </c>
      <c r="O108" s="212">
        <f t="shared" si="33"/>
        <v>7864</v>
      </c>
      <c r="P108" s="212">
        <f t="shared" si="33"/>
        <v>8493</v>
      </c>
      <c r="Q108" s="212">
        <f t="shared" si="33"/>
        <v>9009</v>
      </c>
      <c r="R108" s="212">
        <f t="shared" si="33"/>
        <v>9526</v>
      </c>
      <c r="S108" s="212"/>
      <c r="T108" s="213"/>
      <c r="V108" s="203">
        <v>36</v>
      </c>
      <c r="W108" s="207">
        <f>X108</f>
        <v>544</v>
      </c>
      <c r="X108" s="214">
        <v>544</v>
      </c>
      <c r="Y108" s="214">
        <v>595</v>
      </c>
      <c r="Z108" s="214">
        <v>665</v>
      </c>
      <c r="AA108" s="214">
        <v>734</v>
      </c>
      <c r="AB108" s="214">
        <v>828</v>
      </c>
      <c r="AC108" s="214">
        <v>939</v>
      </c>
      <c r="AD108" s="214">
        <v>1062</v>
      </c>
      <c r="AE108" s="214">
        <v>1190</v>
      </c>
      <c r="AF108" s="214">
        <v>1268</v>
      </c>
      <c r="AG108" s="214">
        <v>1399</v>
      </c>
      <c r="AH108" s="207">
        <f>$AH$74*V108*AP108</f>
        <v>1516.3200000000002</v>
      </c>
      <c r="AI108" s="207">
        <f>$AI$74*V108*AP108</f>
        <v>1632.96</v>
      </c>
      <c r="AJ108" s="207">
        <f>$AJ$74*V108*AP108</f>
        <v>1749.6000000000001</v>
      </c>
      <c r="AK108" s="207">
        <f>$AK$74*V108*AP108</f>
        <v>1866.2400000000002</v>
      </c>
      <c r="AL108" s="207">
        <f>$AL$74*V108*AP108</f>
        <v>1982.88</v>
      </c>
      <c r="AM108" s="207">
        <f>$AM$74*V108*AP108</f>
        <v>2099.52</v>
      </c>
      <c r="AN108" s="207"/>
      <c r="AO108" s="207"/>
      <c r="AP108" s="189">
        <v>1.62</v>
      </c>
    </row>
    <row r="109" spans="1:42" ht="13" thickBot="1" x14ac:dyDescent="0.2">
      <c r="A109" s="204">
        <v>900</v>
      </c>
      <c r="B109" s="216">
        <f t="shared" ref="B109:R109" si="34">ROUND(W109*$T$76,0)+W178</f>
        <v>2152</v>
      </c>
      <c r="C109" s="216">
        <f t="shared" si="34"/>
        <v>2488</v>
      </c>
      <c r="D109" s="216">
        <f t="shared" si="34"/>
        <v>3003</v>
      </c>
      <c r="E109" s="216">
        <f t="shared" si="34"/>
        <v>3548</v>
      </c>
      <c r="F109" s="216">
        <f t="shared" si="34"/>
        <v>4082</v>
      </c>
      <c r="G109" s="216">
        <f t="shared" si="34"/>
        <v>4686</v>
      </c>
      <c r="H109" s="216">
        <f t="shared" si="34"/>
        <v>5429</v>
      </c>
      <c r="I109" s="216">
        <f t="shared" si="34"/>
        <v>6078</v>
      </c>
      <c r="J109" s="216">
        <f t="shared" si="34"/>
        <v>6681</v>
      </c>
      <c r="K109" s="216">
        <f t="shared" si="34"/>
        <v>7272</v>
      </c>
      <c r="L109" s="216">
        <f t="shared" si="34"/>
        <v>7957</v>
      </c>
      <c r="M109" s="216">
        <f t="shared" si="34"/>
        <v>8615</v>
      </c>
      <c r="N109" s="216">
        <f t="shared" si="34"/>
        <v>9269</v>
      </c>
      <c r="O109" s="216">
        <f t="shared" si="34"/>
        <v>9923</v>
      </c>
      <c r="P109" s="216">
        <f t="shared" si="34"/>
        <v>10689</v>
      </c>
      <c r="Q109" s="216">
        <f t="shared" si="34"/>
        <v>11343</v>
      </c>
      <c r="R109" s="216">
        <f t="shared" si="34"/>
        <v>11997</v>
      </c>
      <c r="S109" s="216"/>
      <c r="T109" s="217"/>
      <c r="V109" s="203">
        <v>900</v>
      </c>
      <c r="W109" s="207">
        <f t="shared" ref="W109:AM109" si="35">W108+B179</f>
        <v>955</v>
      </c>
      <c r="X109" s="214">
        <f t="shared" si="35"/>
        <v>955</v>
      </c>
      <c r="Y109" s="214">
        <f t="shared" si="35"/>
        <v>1070</v>
      </c>
      <c r="Z109" s="214">
        <f t="shared" si="35"/>
        <v>1205</v>
      </c>
      <c r="AA109" s="214">
        <f t="shared" si="35"/>
        <v>1333</v>
      </c>
      <c r="AB109" s="214">
        <f t="shared" si="35"/>
        <v>1506</v>
      </c>
      <c r="AC109" s="214">
        <f t="shared" si="35"/>
        <v>1696</v>
      </c>
      <c r="AD109" s="214">
        <f t="shared" si="35"/>
        <v>1898</v>
      </c>
      <c r="AE109" s="214">
        <f t="shared" si="35"/>
        <v>2070</v>
      </c>
      <c r="AF109" s="214">
        <f t="shared" si="35"/>
        <v>2235</v>
      </c>
      <c r="AG109" s="214">
        <f t="shared" si="35"/>
        <v>2460</v>
      </c>
      <c r="AH109" s="207">
        <f t="shared" si="35"/>
        <v>2667.6000000000004</v>
      </c>
      <c r="AI109" s="207">
        <f t="shared" si="35"/>
        <v>2872.8</v>
      </c>
      <c r="AJ109" s="207">
        <f t="shared" si="35"/>
        <v>3078</v>
      </c>
      <c r="AK109" s="207">
        <f t="shared" si="35"/>
        <v>3283.2000000000003</v>
      </c>
      <c r="AL109" s="207">
        <f t="shared" si="35"/>
        <v>3488.4</v>
      </c>
      <c r="AM109" s="207">
        <f t="shared" si="35"/>
        <v>3693.6</v>
      </c>
      <c r="AN109" s="207"/>
      <c r="AO109" s="207"/>
      <c r="AP109" s="189">
        <v>2.85</v>
      </c>
    </row>
    <row r="110" spans="1:42" x14ac:dyDescent="0.15">
      <c r="A110" s="202" t="s">
        <v>17</v>
      </c>
      <c r="B110" s="205">
        <f t="shared" ref="B110:S110" si="36">ROUND(W110*$T$76,0)+W180</f>
        <v>1590</v>
      </c>
      <c r="C110" s="205">
        <f t="shared" si="36"/>
        <v>1944</v>
      </c>
      <c r="D110" s="205">
        <f t="shared" si="36"/>
        <v>2380</v>
      </c>
      <c r="E110" s="205">
        <f t="shared" si="36"/>
        <v>2847</v>
      </c>
      <c r="F110" s="205">
        <f t="shared" si="36"/>
        <v>3314</v>
      </c>
      <c r="G110" s="205">
        <f t="shared" si="36"/>
        <v>3820</v>
      </c>
      <c r="H110" s="205">
        <f t="shared" si="36"/>
        <v>4475</v>
      </c>
      <c r="I110" s="205">
        <f t="shared" si="36"/>
        <v>5023</v>
      </c>
      <c r="J110" s="205">
        <f t="shared" si="36"/>
        <v>5582</v>
      </c>
      <c r="K110" s="205">
        <f t="shared" si="36"/>
        <v>6066</v>
      </c>
      <c r="L110" s="205">
        <f t="shared" si="36"/>
        <v>6638</v>
      </c>
      <c r="M110" s="205">
        <f t="shared" si="36"/>
        <v>7186</v>
      </c>
      <c r="N110" s="205">
        <f t="shared" si="36"/>
        <v>7729</v>
      </c>
      <c r="O110" s="205">
        <f t="shared" si="36"/>
        <v>8273</v>
      </c>
      <c r="P110" s="205">
        <f t="shared" si="36"/>
        <v>8935</v>
      </c>
      <c r="Q110" s="205">
        <f t="shared" si="36"/>
        <v>9478</v>
      </c>
      <c r="R110" s="205">
        <f t="shared" si="36"/>
        <v>10022</v>
      </c>
      <c r="S110" s="205">
        <f t="shared" si="36"/>
        <v>10566</v>
      </c>
      <c r="T110" s="206"/>
      <c r="V110" s="203">
        <v>38</v>
      </c>
      <c r="W110" s="207">
        <f>X110</f>
        <v>569</v>
      </c>
      <c r="X110" s="214">
        <v>569</v>
      </c>
      <c r="Y110" s="214">
        <v>622</v>
      </c>
      <c r="Z110" s="214">
        <v>695</v>
      </c>
      <c r="AA110" s="214">
        <v>768</v>
      </c>
      <c r="AB110" s="214">
        <v>866</v>
      </c>
      <c r="AC110" s="214">
        <v>984</v>
      </c>
      <c r="AD110" s="214">
        <v>1109</v>
      </c>
      <c r="AE110" s="214">
        <v>1241</v>
      </c>
      <c r="AF110" s="214">
        <v>1325</v>
      </c>
      <c r="AG110" s="214">
        <v>1466</v>
      </c>
      <c r="AH110" s="207">
        <f>$AH$74*V110*AP110</f>
        <v>1590.68</v>
      </c>
      <c r="AI110" s="207">
        <f>$AI$74*V110*AP110</f>
        <v>1713.0400000000002</v>
      </c>
      <c r="AJ110" s="207">
        <f>$AJ$74*V110*AP110</f>
        <v>1835.4</v>
      </c>
      <c r="AK110" s="207">
        <f>$AK$74*V110*AP110</f>
        <v>1957.7600000000002</v>
      </c>
      <c r="AL110" s="207">
        <f>$AL$74*V110*AP110</f>
        <v>2080.1200000000003</v>
      </c>
      <c r="AM110" s="207">
        <f>$AM$74*V110*AP110</f>
        <v>2202.48</v>
      </c>
      <c r="AN110" s="207">
        <f>$AN$74*V110*AP110</f>
        <v>2324.84</v>
      </c>
      <c r="AO110" s="207"/>
      <c r="AP110" s="189">
        <v>1.61</v>
      </c>
    </row>
    <row r="111" spans="1:42" x14ac:dyDescent="0.15">
      <c r="A111" s="208">
        <v>950</v>
      </c>
      <c r="B111" s="209">
        <f t="shared" ref="B111:S111" si="37">ROUND(W111*$T$76,0)+W180</f>
        <v>2260</v>
      </c>
      <c r="C111" s="209">
        <f t="shared" si="37"/>
        <v>2614</v>
      </c>
      <c r="D111" s="209">
        <f t="shared" si="37"/>
        <v>3155</v>
      </c>
      <c r="E111" s="209">
        <f t="shared" si="37"/>
        <v>3726</v>
      </c>
      <c r="F111" s="209">
        <f t="shared" si="37"/>
        <v>4292</v>
      </c>
      <c r="G111" s="209">
        <f t="shared" si="37"/>
        <v>4925</v>
      </c>
      <c r="H111" s="209">
        <f t="shared" si="37"/>
        <v>5712</v>
      </c>
      <c r="I111" s="209">
        <f t="shared" si="37"/>
        <v>6385</v>
      </c>
      <c r="J111" s="209">
        <f t="shared" si="37"/>
        <v>7018</v>
      </c>
      <c r="K111" s="209">
        <f t="shared" si="37"/>
        <v>7641</v>
      </c>
      <c r="L111" s="209">
        <f t="shared" si="37"/>
        <v>8373</v>
      </c>
      <c r="M111" s="209">
        <f t="shared" si="37"/>
        <v>9069</v>
      </c>
      <c r="N111" s="209">
        <f t="shared" si="37"/>
        <v>9758</v>
      </c>
      <c r="O111" s="209">
        <f t="shared" si="37"/>
        <v>10446</v>
      </c>
      <c r="P111" s="209">
        <f t="shared" si="37"/>
        <v>11253</v>
      </c>
      <c r="Q111" s="209">
        <f t="shared" si="37"/>
        <v>11941</v>
      </c>
      <c r="R111" s="209">
        <f t="shared" si="37"/>
        <v>12630</v>
      </c>
      <c r="S111" s="209">
        <f t="shared" si="37"/>
        <v>13318</v>
      </c>
      <c r="T111" s="210"/>
      <c r="V111" s="203">
        <v>950</v>
      </c>
      <c r="W111" s="207">
        <f t="shared" ref="W111:AN111" si="38">W110+B181</f>
        <v>1001</v>
      </c>
      <c r="X111" s="214">
        <f t="shared" si="38"/>
        <v>1001</v>
      </c>
      <c r="Y111" s="214">
        <f t="shared" si="38"/>
        <v>1122</v>
      </c>
      <c r="Z111" s="214">
        <f t="shared" si="38"/>
        <v>1262</v>
      </c>
      <c r="AA111" s="214">
        <f t="shared" si="38"/>
        <v>1399</v>
      </c>
      <c r="AB111" s="214">
        <f t="shared" si="38"/>
        <v>1579</v>
      </c>
      <c r="AC111" s="214">
        <f t="shared" si="38"/>
        <v>1782</v>
      </c>
      <c r="AD111" s="214">
        <f t="shared" si="38"/>
        <v>1988</v>
      </c>
      <c r="AE111" s="214">
        <f t="shared" si="38"/>
        <v>2168</v>
      </c>
      <c r="AF111" s="214">
        <f t="shared" si="38"/>
        <v>2341</v>
      </c>
      <c r="AG111" s="214">
        <f t="shared" si="38"/>
        <v>2585</v>
      </c>
      <c r="AH111" s="207">
        <f t="shared" si="38"/>
        <v>2805.92</v>
      </c>
      <c r="AI111" s="207">
        <f t="shared" si="38"/>
        <v>3021.76</v>
      </c>
      <c r="AJ111" s="207">
        <f t="shared" si="38"/>
        <v>3237.6000000000004</v>
      </c>
      <c r="AK111" s="207">
        <f t="shared" si="38"/>
        <v>3453.4400000000005</v>
      </c>
      <c r="AL111" s="207">
        <f t="shared" si="38"/>
        <v>3669.2800000000007</v>
      </c>
      <c r="AM111" s="207">
        <f t="shared" si="38"/>
        <v>3885.12</v>
      </c>
      <c r="AN111" s="207">
        <f t="shared" si="38"/>
        <v>4100.96</v>
      </c>
      <c r="AO111" s="207"/>
      <c r="AP111" s="189">
        <v>2.84</v>
      </c>
    </row>
    <row r="112" spans="1:42" x14ac:dyDescent="0.15">
      <c r="A112" s="215" t="s">
        <v>18</v>
      </c>
      <c r="B112" s="212">
        <f t="shared" ref="B112:T112" si="39">ROUND(W112*$T$76,0)+W182</f>
        <v>1646</v>
      </c>
      <c r="C112" s="212">
        <f t="shared" si="39"/>
        <v>2018</v>
      </c>
      <c r="D112" s="212">
        <f t="shared" si="39"/>
        <v>2503</v>
      </c>
      <c r="E112" s="212">
        <f t="shared" si="39"/>
        <v>2979</v>
      </c>
      <c r="F112" s="212">
        <f t="shared" si="39"/>
        <v>3497</v>
      </c>
      <c r="G112" s="212">
        <f t="shared" si="39"/>
        <v>4019</v>
      </c>
      <c r="H112" s="212">
        <f t="shared" si="39"/>
        <v>4701</v>
      </c>
      <c r="I112" s="212">
        <f t="shared" si="39"/>
        <v>5247</v>
      </c>
      <c r="J112" s="212">
        <f t="shared" si="39"/>
        <v>5817</v>
      </c>
      <c r="K112" s="212">
        <f t="shared" si="39"/>
        <v>6378</v>
      </c>
      <c r="L112" s="212">
        <f t="shared" si="39"/>
        <v>6980</v>
      </c>
      <c r="M112" s="212">
        <f t="shared" si="39"/>
        <v>7555</v>
      </c>
      <c r="N112" s="212">
        <f t="shared" si="39"/>
        <v>8127</v>
      </c>
      <c r="O112" s="212">
        <f t="shared" si="39"/>
        <v>8699</v>
      </c>
      <c r="P112" s="212">
        <f t="shared" si="39"/>
        <v>9394</v>
      </c>
      <c r="Q112" s="212">
        <f t="shared" si="39"/>
        <v>9966</v>
      </c>
      <c r="R112" s="212">
        <f t="shared" si="39"/>
        <v>10538</v>
      </c>
      <c r="S112" s="212">
        <f t="shared" si="39"/>
        <v>11109</v>
      </c>
      <c r="T112" s="213">
        <f t="shared" si="39"/>
        <v>11681</v>
      </c>
      <c r="V112" s="203">
        <v>40</v>
      </c>
      <c r="W112" s="207">
        <f>X112</f>
        <v>582</v>
      </c>
      <c r="X112" s="214">
        <v>582</v>
      </c>
      <c r="Y112" s="214">
        <v>655</v>
      </c>
      <c r="Z112" s="214">
        <v>722</v>
      </c>
      <c r="AA112" s="214">
        <v>816</v>
      </c>
      <c r="AB112" s="214">
        <v>913</v>
      </c>
      <c r="AC112" s="214">
        <v>1033</v>
      </c>
      <c r="AD112" s="214">
        <v>1145</v>
      </c>
      <c r="AE112" s="214">
        <v>1273</v>
      </c>
      <c r="AF112" s="214">
        <v>1395</v>
      </c>
      <c r="AG112" s="214">
        <v>1543</v>
      </c>
      <c r="AH112" s="207">
        <f>$AH$74*V112*AP112</f>
        <v>1674.4</v>
      </c>
      <c r="AI112" s="207">
        <f>$AI$74*V112*AP112</f>
        <v>1803.2</v>
      </c>
      <c r="AJ112" s="207">
        <f>$AJ$74*V112*AP112</f>
        <v>1932.0000000000002</v>
      </c>
      <c r="AK112" s="207">
        <f>$AK$74*V112*AP112</f>
        <v>2060.8000000000002</v>
      </c>
      <c r="AL112" s="207">
        <f>$AL$74*V112*AP112</f>
        <v>2189.6</v>
      </c>
      <c r="AM112" s="207">
        <f>$AM$74*V112*AP112</f>
        <v>2318.4</v>
      </c>
      <c r="AN112" s="207">
        <f>$AN$74*V112*AP112</f>
        <v>2447.2000000000003</v>
      </c>
      <c r="AO112" s="207">
        <f>$AO$74*V112*AP112</f>
        <v>2576</v>
      </c>
      <c r="AP112" s="189">
        <v>1.61</v>
      </c>
    </row>
    <row r="113" spans="1:42" x14ac:dyDescent="0.15">
      <c r="A113" s="208">
        <v>1000</v>
      </c>
      <c r="B113" s="209">
        <f t="shared" ref="B113:T113" si="40">ROUND(W113*$T$76,0)+W182</f>
        <v>2334</v>
      </c>
      <c r="C113" s="209">
        <f t="shared" si="40"/>
        <v>2706</v>
      </c>
      <c r="D113" s="209">
        <f t="shared" si="40"/>
        <v>3315</v>
      </c>
      <c r="E113" s="209">
        <f t="shared" si="40"/>
        <v>3903</v>
      </c>
      <c r="F113" s="209">
        <f t="shared" si="40"/>
        <v>4524</v>
      </c>
      <c r="G113" s="209">
        <f t="shared" si="40"/>
        <v>5183</v>
      </c>
      <c r="H113" s="209">
        <f t="shared" si="40"/>
        <v>6000</v>
      </c>
      <c r="I113" s="209">
        <f t="shared" si="40"/>
        <v>6682</v>
      </c>
      <c r="J113" s="209">
        <f t="shared" si="40"/>
        <v>7327</v>
      </c>
      <c r="K113" s="209">
        <f t="shared" si="40"/>
        <v>8035</v>
      </c>
      <c r="L113" s="209">
        <f t="shared" si="40"/>
        <v>8761</v>
      </c>
      <c r="M113" s="209">
        <f t="shared" si="40"/>
        <v>9490</v>
      </c>
      <c r="N113" s="209">
        <f t="shared" si="40"/>
        <v>10210</v>
      </c>
      <c r="O113" s="209">
        <f t="shared" si="40"/>
        <v>10931</v>
      </c>
      <c r="P113" s="209">
        <f t="shared" si="40"/>
        <v>11775</v>
      </c>
      <c r="Q113" s="209">
        <f t="shared" si="40"/>
        <v>12495</v>
      </c>
      <c r="R113" s="209">
        <f t="shared" si="40"/>
        <v>13216</v>
      </c>
      <c r="S113" s="209">
        <f t="shared" si="40"/>
        <v>13936</v>
      </c>
      <c r="T113" s="210">
        <f t="shared" si="40"/>
        <v>14657</v>
      </c>
      <c r="V113" s="203">
        <v>1000</v>
      </c>
      <c r="W113" s="207">
        <f t="shared" ref="W113:AO113" si="41">W112+B183</f>
        <v>1026</v>
      </c>
      <c r="X113" s="214">
        <f t="shared" si="41"/>
        <v>1026</v>
      </c>
      <c r="Y113" s="214">
        <f t="shared" si="41"/>
        <v>1179</v>
      </c>
      <c r="Z113" s="214">
        <f t="shared" si="41"/>
        <v>1318</v>
      </c>
      <c r="AA113" s="214">
        <f t="shared" si="41"/>
        <v>1479</v>
      </c>
      <c r="AB113" s="214">
        <f t="shared" si="41"/>
        <v>1664</v>
      </c>
      <c r="AC113" s="214">
        <f t="shared" si="41"/>
        <v>1871</v>
      </c>
      <c r="AD113" s="214">
        <f t="shared" si="41"/>
        <v>2071</v>
      </c>
      <c r="AE113" s="214">
        <f t="shared" si="41"/>
        <v>2247</v>
      </c>
      <c r="AF113" s="214">
        <f t="shared" si="41"/>
        <v>2464</v>
      </c>
      <c r="AG113" s="214">
        <f t="shared" si="41"/>
        <v>2692</v>
      </c>
      <c r="AH113" s="207">
        <f t="shared" si="41"/>
        <v>2922.4</v>
      </c>
      <c r="AI113" s="207">
        <f t="shared" si="41"/>
        <v>3147.2</v>
      </c>
      <c r="AJ113" s="207">
        <f t="shared" si="41"/>
        <v>3372</v>
      </c>
      <c r="AK113" s="207">
        <f t="shared" si="41"/>
        <v>3596.8</v>
      </c>
      <c r="AL113" s="207">
        <f t="shared" si="41"/>
        <v>3821.6</v>
      </c>
      <c r="AM113" s="207">
        <f t="shared" si="41"/>
        <v>4046.4</v>
      </c>
      <c r="AN113" s="207">
        <f t="shared" si="41"/>
        <v>4271.2000000000007</v>
      </c>
      <c r="AO113" s="207">
        <f t="shared" si="41"/>
        <v>4496</v>
      </c>
      <c r="AP113" s="189">
        <v>2.81</v>
      </c>
    </row>
    <row r="114" spans="1:42" x14ac:dyDescent="0.15">
      <c r="A114" s="215" t="s">
        <v>19</v>
      </c>
      <c r="B114" s="212">
        <f t="shared" ref="B114:T114" si="42">ROUND(W114*$T$76,0)+W184</f>
        <v>1719</v>
      </c>
      <c r="C114" s="212">
        <f t="shared" si="42"/>
        <v>2109</v>
      </c>
      <c r="D114" s="212">
        <f t="shared" si="42"/>
        <v>2620</v>
      </c>
      <c r="E114" s="212">
        <f t="shared" si="42"/>
        <v>3117</v>
      </c>
      <c r="F114" s="212">
        <f t="shared" si="42"/>
        <v>3656</v>
      </c>
      <c r="G114" s="212">
        <f t="shared" si="42"/>
        <v>4203</v>
      </c>
      <c r="H114" s="212">
        <f t="shared" si="42"/>
        <v>4919</v>
      </c>
      <c r="I114" s="212">
        <f t="shared" si="42"/>
        <v>5488</v>
      </c>
      <c r="J114" s="212">
        <f t="shared" si="42"/>
        <v>6085</v>
      </c>
      <c r="K114" s="212">
        <f t="shared" si="42"/>
        <v>6677</v>
      </c>
      <c r="L114" s="212">
        <f t="shared" si="42"/>
        <v>7319</v>
      </c>
      <c r="M114" s="212">
        <f t="shared" si="42"/>
        <v>7925</v>
      </c>
      <c r="N114" s="212">
        <f t="shared" si="42"/>
        <v>8525</v>
      </c>
      <c r="O114" s="212">
        <f t="shared" si="42"/>
        <v>9124</v>
      </c>
      <c r="P114" s="212">
        <f t="shared" si="42"/>
        <v>9854</v>
      </c>
      <c r="Q114" s="212">
        <f t="shared" si="42"/>
        <v>10454</v>
      </c>
      <c r="R114" s="212">
        <f t="shared" si="42"/>
        <v>11053</v>
      </c>
      <c r="S114" s="212">
        <f t="shared" si="42"/>
        <v>11653</v>
      </c>
      <c r="T114" s="213">
        <f t="shared" si="42"/>
        <v>12252</v>
      </c>
      <c r="V114" s="203">
        <v>42</v>
      </c>
      <c r="W114" s="207">
        <f>X114</f>
        <v>606</v>
      </c>
      <c r="X114" s="214">
        <v>606</v>
      </c>
      <c r="Y114" s="214">
        <v>684</v>
      </c>
      <c r="Z114" s="214">
        <v>753</v>
      </c>
      <c r="AA114" s="214">
        <v>849</v>
      </c>
      <c r="AB114" s="214">
        <v>950</v>
      </c>
      <c r="AC114" s="214">
        <v>1077</v>
      </c>
      <c r="AD114" s="214">
        <v>1192</v>
      </c>
      <c r="AE114" s="214">
        <v>1326</v>
      </c>
      <c r="AF114" s="214">
        <v>1456</v>
      </c>
      <c r="AG114" s="214">
        <v>1619</v>
      </c>
      <c r="AH114" s="207">
        <f>$AH$74*V114*AP114</f>
        <v>1758.1200000000001</v>
      </c>
      <c r="AI114" s="207">
        <f>$AI$74*V114*AP114</f>
        <v>1893.3600000000001</v>
      </c>
      <c r="AJ114" s="207">
        <f>$AJ$74*V114*AP114</f>
        <v>2028.6000000000001</v>
      </c>
      <c r="AK114" s="207">
        <f>$AK$74*V114*AP114</f>
        <v>2163.84</v>
      </c>
      <c r="AL114" s="207">
        <f>$AL$74*V114*AP114</f>
        <v>2299.08</v>
      </c>
      <c r="AM114" s="207">
        <f>$AM$74*V114*AP114</f>
        <v>2434.3200000000002</v>
      </c>
      <c r="AN114" s="207">
        <f>$AN$74*V114*AP114</f>
        <v>2569.56</v>
      </c>
      <c r="AO114" s="207">
        <f>$AO$74*V114*AP114</f>
        <v>2704.8</v>
      </c>
      <c r="AP114" s="189">
        <v>1.61</v>
      </c>
    </row>
    <row r="115" spans="1:42" x14ac:dyDescent="0.15">
      <c r="A115" s="208">
        <v>1050</v>
      </c>
      <c r="B115" s="209">
        <f t="shared" ref="B115:T115" si="43">ROUND(W115*$T$76,0)+W184</f>
        <v>2440</v>
      </c>
      <c r="C115" s="209">
        <f t="shared" si="43"/>
        <v>2830</v>
      </c>
      <c r="D115" s="209">
        <f t="shared" si="43"/>
        <v>3453</v>
      </c>
      <c r="E115" s="209">
        <f t="shared" si="43"/>
        <v>4086</v>
      </c>
      <c r="F115" s="209">
        <f t="shared" si="43"/>
        <v>4718</v>
      </c>
      <c r="G115" s="209">
        <f t="shared" si="43"/>
        <v>5421</v>
      </c>
      <c r="H115" s="209">
        <f t="shared" si="43"/>
        <v>6282</v>
      </c>
      <c r="I115" s="209">
        <f t="shared" si="43"/>
        <v>6991</v>
      </c>
      <c r="J115" s="209">
        <f t="shared" si="43"/>
        <v>7663</v>
      </c>
      <c r="K115" s="209">
        <f t="shared" si="43"/>
        <v>8416</v>
      </c>
      <c r="L115" s="209">
        <f t="shared" si="43"/>
        <v>9187</v>
      </c>
      <c r="M115" s="209">
        <f t="shared" si="43"/>
        <v>9956</v>
      </c>
      <c r="N115" s="209">
        <f t="shared" si="43"/>
        <v>10712</v>
      </c>
      <c r="O115" s="209">
        <f t="shared" si="43"/>
        <v>11468</v>
      </c>
      <c r="P115" s="209">
        <f t="shared" si="43"/>
        <v>12354</v>
      </c>
      <c r="Q115" s="209">
        <f t="shared" si="43"/>
        <v>13110</v>
      </c>
      <c r="R115" s="209">
        <f t="shared" si="43"/>
        <v>13866</v>
      </c>
      <c r="S115" s="209">
        <f t="shared" si="43"/>
        <v>14621</v>
      </c>
      <c r="T115" s="210">
        <f t="shared" si="43"/>
        <v>15377</v>
      </c>
      <c r="V115" s="203">
        <v>1050</v>
      </c>
      <c r="W115" s="207">
        <f t="shared" ref="W115:AO115" si="44">W114+B185</f>
        <v>1071</v>
      </c>
      <c r="X115" s="214">
        <f t="shared" si="44"/>
        <v>1071</v>
      </c>
      <c r="Y115" s="214">
        <f t="shared" si="44"/>
        <v>1221</v>
      </c>
      <c r="Z115" s="214">
        <f t="shared" si="44"/>
        <v>1378</v>
      </c>
      <c r="AA115" s="214">
        <f t="shared" si="44"/>
        <v>1534</v>
      </c>
      <c r="AB115" s="214">
        <f t="shared" si="44"/>
        <v>1736</v>
      </c>
      <c r="AC115" s="214">
        <f t="shared" si="44"/>
        <v>1956</v>
      </c>
      <c r="AD115" s="214">
        <f t="shared" si="44"/>
        <v>2162</v>
      </c>
      <c r="AE115" s="214">
        <f t="shared" si="44"/>
        <v>2344</v>
      </c>
      <c r="AF115" s="214">
        <f t="shared" si="44"/>
        <v>2578</v>
      </c>
      <c r="AG115" s="214">
        <f t="shared" si="44"/>
        <v>2824</v>
      </c>
      <c r="AH115" s="207">
        <f t="shared" si="44"/>
        <v>3068.52</v>
      </c>
      <c r="AI115" s="207">
        <f t="shared" si="44"/>
        <v>3304.5600000000004</v>
      </c>
      <c r="AJ115" s="207">
        <f t="shared" si="44"/>
        <v>3540.6000000000004</v>
      </c>
      <c r="AK115" s="207">
        <f t="shared" si="44"/>
        <v>3776.6400000000003</v>
      </c>
      <c r="AL115" s="207">
        <f t="shared" si="44"/>
        <v>4012.68</v>
      </c>
      <c r="AM115" s="207">
        <f t="shared" si="44"/>
        <v>4248.72</v>
      </c>
      <c r="AN115" s="207">
        <f t="shared" si="44"/>
        <v>4484.76</v>
      </c>
      <c r="AO115" s="207">
        <f t="shared" si="44"/>
        <v>4720.8</v>
      </c>
      <c r="AP115" s="189">
        <v>2.81</v>
      </c>
    </row>
    <row r="116" spans="1:42" x14ac:dyDescent="0.15">
      <c r="A116" s="215" t="s">
        <v>20</v>
      </c>
      <c r="B116" s="212">
        <f t="shared" ref="B116:T116" si="45">ROUND(W116*$T$76,0)+W186</f>
        <v>1796</v>
      </c>
      <c r="C116" s="212">
        <f t="shared" si="45"/>
        <v>2204</v>
      </c>
      <c r="D116" s="212">
        <f t="shared" si="45"/>
        <v>2736</v>
      </c>
      <c r="E116" s="212">
        <f t="shared" si="45"/>
        <v>3255</v>
      </c>
      <c r="F116" s="212">
        <f t="shared" si="45"/>
        <v>3818</v>
      </c>
      <c r="G116" s="212">
        <f t="shared" si="45"/>
        <v>4391</v>
      </c>
      <c r="H116" s="212">
        <f t="shared" si="45"/>
        <v>5136</v>
      </c>
      <c r="I116" s="212">
        <f t="shared" si="45"/>
        <v>5732</v>
      </c>
      <c r="J116" s="212">
        <f t="shared" si="45"/>
        <v>6352</v>
      </c>
      <c r="K116" s="212">
        <f t="shared" si="45"/>
        <v>6968</v>
      </c>
      <c r="L116" s="212">
        <f t="shared" si="45"/>
        <v>7647</v>
      </c>
      <c r="M116" s="212">
        <f t="shared" si="45"/>
        <v>8277</v>
      </c>
      <c r="N116" s="212">
        <f t="shared" si="45"/>
        <v>8903</v>
      </c>
      <c r="O116" s="212">
        <f t="shared" si="45"/>
        <v>9530</v>
      </c>
      <c r="P116" s="212">
        <f t="shared" si="45"/>
        <v>10292</v>
      </c>
      <c r="Q116" s="212">
        <f t="shared" si="45"/>
        <v>10918</v>
      </c>
      <c r="R116" s="212">
        <f t="shared" si="45"/>
        <v>11544</v>
      </c>
      <c r="S116" s="212">
        <f t="shared" si="45"/>
        <v>12171</v>
      </c>
      <c r="T116" s="213">
        <f t="shared" si="45"/>
        <v>12797</v>
      </c>
      <c r="V116" s="203">
        <v>44</v>
      </c>
      <c r="W116" s="207">
        <f>X116</f>
        <v>632</v>
      </c>
      <c r="X116" s="214">
        <v>632</v>
      </c>
      <c r="Y116" s="214">
        <v>712</v>
      </c>
      <c r="Z116" s="214">
        <v>784</v>
      </c>
      <c r="AA116" s="214">
        <v>884</v>
      </c>
      <c r="AB116" s="214">
        <v>990</v>
      </c>
      <c r="AC116" s="214">
        <v>1120</v>
      </c>
      <c r="AD116" s="214">
        <v>1241</v>
      </c>
      <c r="AE116" s="214">
        <v>1378</v>
      </c>
      <c r="AF116" s="214">
        <v>1512</v>
      </c>
      <c r="AG116" s="214">
        <v>1687</v>
      </c>
      <c r="AH116" s="207">
        <f>$AH$74*V116*AP116</f>
        <v>1830.4</v>
      </c>
      <c r="AI116" s="207">
        <f>$AI$74*V116*AP116</f>
        <v>1971.2</v>
      </c>
      <c r="AJ116" s="207">
        <f>$AJ$74*V116*AP116</f>
        <v>2112</v>
      </c>
      <c r="AK116" s="207">
        <f>$AK$74*V116*AP116</f>
        <v>2252.8000000000002</v>
      </c>
      <c r="AL116" s="207">
        <f>$AL$74*V116*AP116</f>
        <v>2393.6</v>
      </c>
      <c r="AM116" s="207">
        <f>$AM$74*V116*AP116</f>
        <v>2534.4</v>
      </c>
      <c r="AN116" s="207">
        <f>$AN$74*V116*AP116</f>
        <v>2675.2000000000003</v>
      </c>
      <c r="AO116" s="207">
        <f>$AO$74*V116*AP116</f>
        <v>2816</v>
      </c>
      <c r="AP116" s="189">
        <v>1.6</v>
      </c>
    </row>
    <row r="117" spans="1:42" x14ac:dyDescent="0.15">
      <c r="A117" s="208">
        <v>1100</v>
      </c>
      <c r="B117" s="209">
        <f t="shared" ref="B117:T117" si="46">ROUND(W117*$T$76,0)+W186</f>
        <v>2550</v>
      </c>
      <c r="C117" s="209">
        <f t="shared" si="46"/>
        <v>2958</v>
      </c>
      <c r="D117" s="209">
        <f t="shared" si="46"/>
        <v>3588</v>
      </c>
      <c r="E117" s="209">
        <f t="shared" si="46"/>
        <v>4269</v>
      </c>
      <c r="F117" s="209">
        <f t="shared" si="46"/>
        <v>4944</v>
      </c>
      <c r="G117" s="209">
        <f t="shared" si="46"/>
        <v>5666</v>
      </c>
      <c r="H117" s="209">
        <f t="shared" si="46"/>
        <v>6560</v>
      </c>
      <c r="I117" s="209">
        <f t="shared" si="46"/>
        <v>7305</v>
      </c>
      <c r="J117" s="209">
        <f t="shared" si="46"/>
        <v>8004</v>
      </c>
      <c r="K117" s="209">
        <f t="shared" si="46"/>
        <v>8784</v>
      </c>
      <c r="L117" s="209">
        <f t="shared" si="46"/>
        <v>9594</v>
      </c>
      <c r="M117" s="209">
        <f t="shared" si="46"/>
        <v>10387</v>
      </c>
      <c r="N117" s="209">
        <f t="shared" si="46"/>
        <v>11176</v>
      </c>
      <c r="O117" s="209">
        <f t="shared" si="46"/>
        <v>11964</v>
      </c>
      <c r="P117" s="209">
        <f t="shared" si="46"/>
        <v>12889</v>
      </c>
      <c r="Q117" s="209">
        <f t="shared" si="46"/>
        <v>13677</v>
      </c>
      <c r="R117" s="209">
        <f t="shared" si="46"/>
        <v>14466</v>
      </c>
      <c r="S117" s="209">
        <f t="shared" si="46"/>
        <v>15255</v>
      </c>
      <c r="T117" s="210">
        <f t="shared" si="46"/>
        <v>16043</v>
      </c>
      <c r="V117" s="203">
        <v>1100</v>
      </c>
      <c r="W117" s="207">
        <f t="shared" ref="W117:AO117" si="47">W116+B187</f>
        <v>1119</v>
      </c>
      <c r="X117" s="214">
        <f t="shared" si="47"/>
        <v>1119</v>
      </c>
      <c r="Y117" s="214">
        <f t="shared" si="47"/>
        <v>1262</v>
      </c>
      <c r="Z117" s="214">
        <f t="shared" si="47"/>
        <v>1438</v>
      </c>
      <c r="AA117" s="214">
        <f t="shared" si="47"/>
        <v>1610</v>
      </c>
      <c r="AB117" s="214">
        <f t="shared" si="47"/>
        <v>1813</v>
      </c>
      <c r="AC117" s="214">
        <f t="shared" si="47"/>
        <v>2039</v>
      </c>
      <c r="AD117" s="214">
        <f t="shared" si="47"/>
        <v>2256</v>
      </c>
      <c r="AE117" s="214">
        <f t="shared" si="47"/>
        <v>2444</v>
      </c>
      <c r="AF117" s="214">
        <f t="shared" si="47"/>
        <v>2684</v>
      </c>
      <c r="AG117" s="214">
        <f t="shared" si="47"/>
        <v>2943</v>
      </c>
      <c r="AH117" s="207">
        <f t="shared" si="47"/>
        <v>3191.76</v>
      </c>
      <c r="AI117" s="207">
        <f t="shared" si="47"/>
        <v>3437.2799999999997</v>
      </c>
      <c r="AJ117" s="207">
        <f t="shared" si="47"/>
        <v>3682.8</v>
      </c>
      <c r="AK117" s="207">
        <f t="shared" si="47"/>
        <v>3928.32</v>
      </c>
      <c r="AL117" s="207">
        <f t="shared" si="47"/>
        <v>4173.84</v>
      </c>
      <c r="AM117" s="207">
        <f t="shared" si="47"/>
        <v>4419.3599999999997</v>
      </c>
      <c r="AN117" s="207">
        <f t="shared" si="47"/>
        <v>4664.88</v>
      </c>
      <c r="AO117" s="207">
        <f t="shared" si="47"/>
        <v>4910.3999999999996</v>
      </c>
      <c r="AP117" s="189">
        <v>2.79</v>
      </c>
    </row>
    <row r="118" spans="1:42" x14ac:dyDescent="0.15">
      <c r="A118" s="215" t="s">
        <v>21</v>
      </c>
      <c r="B118" s="212">
        <f t="shared" ref="B118:T118" si="48">ROUND(W118*$T$76,0)+W188</f>
        <v>1866</v>
      </c>
      <c r="C118" s="212">
        <f t="shared" si="48"/>
        <v>2292</v>
      </c>
      <c r="D118" s="212">
        <f t="shared" si="48"/>
        <v>2849</v>
      </c>
      <c r="E118" s="212">
        <f t="shared" si="48"/>
        <v>3393</v>
      </c>
      <c r="F118" s="212">
        <f t="shared" si="48"/>
        <v>3979</v>
      </c>
      <c r="G118" s="212">
        <f t="shared" si="48"/>
        <v>4574</v>
      </c>
      <c r="H118" s="212">
        <f t="shared" si="48"/>
        <v>5353</v>
      </c>
      <c r="I118" s="212">
        <f t="shared" si="48"/>
        <v>5972</v>
      </c>
      <c r="J118" s="212">
        <f t="shared" si="48"/>
        <v>6620</v>
      </c>
      <c r="K118" s="212">
        <f t="shared" si="48"/>
        <v>7257</v>
      </c>
      <c r="L118" s="212">
        <f t="shared" si="48"/>
        <v>7963</v>
      </c>
      <c r="M118" s="212">
        <f t="shared" si="48"/>
        <v>8609</v>
      </c>
      <c r="N118" s="212">
        <f t="shared" si="48"/>
        <v>9260</v>
      </c>
      <c r="O118" s="212">
        <f t="shared" si="48"/>
        <v>9912</v>
      </c>
      <c r="P118" s="212">
        <f t="shared" si="48"/>
        <v>10705</v>
      </c>
      <c r="Q118" s="212">
        <f t="shared" si="48"/>
        <v>11356</v>
      </c>
      <c r="R118" s="212">
        <f t="shared" si="48"/>
        <v>12008</v>
      </c>
      <c r="S118" s="212">
        <f t="shared" si="48"/>
        <v>12659</v>
      </c>
      <c r="T118" s="213">
        <f t="shared" si="48"/>
        <v>13310</v>
      </c>
      <c r="V118" s="203">
        <v>46</v>
      </c>
      <c r="W118" s="207">
        <f>X118</f>
        <v>654</v>
      </c>
      <c r="X118" s="214">
        <v>654</v>
      </c>
      <c r="Y118" s="214">
        <v>739</v>
      </c>
      <c r="Z118" s="214">
        <v>815</v>
      </c>
      <c r="AA118" s="214">
        <v>918</v>
      </c>
      <c r="AB118" s="214">
        <v>1027</v>
      </c>
      <c r="AC118" s="214">
        <v>1163</v>
      </c>
      <c r="AD118" s="214">
        <v>1288</v>
      </c>
      <c r="AE118" s="214">
        <v>1431</v>
      </c>
      <c r="AF118" s="214">
        <v>1567</v>
      </c>
      <c r="AG118" s="214">
        <v>1748</v>
      </c>
      <c r="AH118" s="207">
        <f>$AH$74*V118*AP118</f>
        <v>1889.68</v>
      </c>
      <c r="AI118" s="207">
        <f>$AI$74*V118*AP118</f>
        <v>2035.0400000000002</v>
      </c>
      <c r="AJ118" s="207">
        <f>$AJ$74*V118*AP118</f>
        <v>2180.4</v>
      </c>
      <c r="AK118" s="207">
        <f>$AK$74*V118*AP118</f>
        <v>2325.7600000000002</v>
      </c>
      <c r="AL118" s="207">
        <f>$AL$74*V118*AP118</f>
        <v>2471.12</v>
      </c>
      <c r="AM118" s="207">
        <f>$AM$74*V118*AP118</f>
        <v>2616.48</v>
      </c>
      <c r="AN118" s="207">
        <f>$AN$74*V118*AP118</f>
        <v>2761.84</v>
      </c>
      <c r="AO118" s="207">
        <f>$AO$74*V118*AP118</f>
        <v>2907.2000000000003</v>
      </c>
      <c r="AP118" s="189">
        <v>1.58</v>
      </c>
    </row>
    <row r="119" spans="1:42" x14ac:dyDescent="0.15">
      <c r="A119" s="208">
        <v>1150</v>
      </c>
      <c r="B119" s="209">
        <f t="shared" ref="B119:T119" si="49">ROUND(W119*$T$76,0)+W188</f>
        <v>2652</v>
      </c>
      <c r="C119" s="209">
        <f t="shared" si="49"/>
        <v>3078</v>
      </c>
      <c r="D119" s="209">
        <f t="shared" si="49"/>
        <v>3741</v>
      </c>
      <c r="E119" s="209">
        <f t="shared" si="49"/>
        <v>4436</v>
      </c>
      <c r="F119" s="209">
        <f t="shared" si="49"/>
        <v>5155</v>
      </c>
      <c r="G119" s="209">
        <f t="shared" si="49"/>
        <v>5904</v>
      </c>
      <c r="H119" s="209">
        <f t="shared" si="49"/>
        <v>6841</v>
      </c>
      <c r="I119" s="209">
        <f t="shared" si="49"/>
        <v>7614</v>
      </c>
      <c r="J119" s="209">
        <f t="shared" si="49"/>
        <v>8345</v>
      </c>
      <c r="K119" s="209">
        <f t="shared" si="49"/>
        <v>9149</v>
      </c>
      <c r="L119" s="209">
        <f t="shared" si="49"/>
        <v>9991</v>
      </c>
      <c r="M119" s="209">
        <f t="shared" si="49"/>
        <v>10796</v>
      </c>
      <c r="N119" s="209">
        <f t="shared" si="49"/>
        <v>11616</v>
      </c>
      <c r="O119" s="209">
        <f t="shared" si="49"/>
        <v>12436</v>
      </c>
      <c r="P119" s="209">
        <f t="shared" si="49"/>
        <v>13397</v>
      </c>
      <c r="Q119" s="209">
        <f t="shared" si="49"/>
        <v>14217</v>
      </c>
      <c r="R119" s="209">
        <f t="shared" si="49"/>
        <v>15036</v>
      </c>
      <c r="S119" s="209">
        <f t="shared" si="49"/>
        <v>15856</v>
      </c>
      <c r="T119" s="210">
        <f t="shared" si="49"/>
        <v>16676</v>
      </c>
      <c r="V119" s="203">
        <v>1150</v>
      </c>
      <c r="W119" s="207">
        <f t="shared" ref="W119:AO119" si="50">W118+B189</f>
        <v>1161</v>
      </c>
      <c r="X119" s="214">
        <f t="shared" si="50"/>
        <v>1161</v>
      </c>
      <c r="Y119" s="214">
        <f t="shared" si="50"/>
        <v>1314</v>
      </c>
      <c r="Z119" s="214">
        <f t="shared" si="50"/>
        <v>1488</v>
      </c>
      <c r="AA119" s="214">
        <f t="shared" si="50"/>
        <v>1677</v>
      </c>
      <c r="AB119" s="214">
        <f t="shared" si="50"/>
        <v>1885</v>
      </c>
      <c r="AC119" s="214">
        <f t="shared" si="50"/>
        <v>2123</v>
      </c>
      <c r="AD119" s="214">
        <f t="shared" si="50"/>
        <v>2347</v>
      </c>
      <c r="AE119" s="214">
        <f t="shared" si="50"/>
        <v>2544</v>
      </c>
      <c r="AF119" s="214">
        <f t="shared" si="50"/>
        <v>2788</v>
      </c>
      <c r="AG119" s="214">
        <f t="shared" si="50"/>
        <v>3056</v>
      </c>
      <c r="AH119" s="207">
        <f t="shared" si="50"/>
        <v>3300.96</v>
      </c>
      <c r="AI119" s="207">
        <f t="shared" si="50"/>
        <v>3554.88</v>
      </c>
      <c r="AJ119" s="207">
        <f t="shared" si="50"/>
        <v>3808.8</v>
      </c>
      <c r="AK119" s="207">
        <f t="shared" si="50"/>
        <v>4062.7200000000003</v>
      </c>
      <c r="AL119" s="207">
        <f t="shared" si="50"/>
        <v>4316.6399999999994</v>
      </c>
      <c r="AM119" s="207">
        <f t="shared" si="50"/>
        <v>4570.5599999999995</v>
      </c>
      <c r="AN119" s="207">
        <f t="shared" si="50"/>
        <v>4824.4799999999996</v>
      </c>
      <c r="AO119" s="207">
        <f t="shared" si="50"/>
        <v>5078.3999999999996</v>
      </c>
      <c r="AP119" s="189">
        <v>2.76</v>
      </c>
    </row>
    <row r="120" spans="1:42" x14ac:dyDescent="0.15">
      <c r="A120" s="215" t="s">
        <v>22</v>
      </c>
      <c r="B120" s="212">
        <f t="shared" ref="B120:T120" si="51">ROUND(W120*$T$76,0)+W190</f>
        <v>1954</v>
      </c>
      <c r="C120" s="212">
        <f t="shared" si="51"/>
        <v>2404</v>
      </c>
      <c r="D120" s="212">
        <f t="shared" si="51"/>
        <v>2990</v>
      </c>
      <c r="E120" s="212">
        <f t="shared" si="51"/>
        <v>3560</v>
      </c>
      <c r="F120" s="212">
        <f t="shared" si="51"/>
        <v>4176</v>
      </c>
      <c r="G120" s="212">
        <f t="shared" si="51"/>
        <v>4821</v>
      </c>
      <c r="H120" s="212">
        <f t="shared" si="51"/>
        <v>5619</v>
      </c>
      <c r="I120" s="212">
        <f t="shared" si="51"/>
        <v>6302</v>
      </c>
      <c r="J120" s="212">
        <f t="shared" si="51"/>
        <v>6986</v>
      </c>
      <c r="K120" s="212">
        <f t="shared" si="51"/>
        <v>7668</v>
      </c>
      <c r="L120" s="212">
        <f t="shared" si="51"/>
        <v>8359</v>
      </c>
      <c r="M120" s="212">
        <f t="shared" si="51"/>
        <v>9037</v>
      </c>
      <c r="N120" s="212">
        <f t="shared" si="51"/>
        <v>9721</v>
      </c>
      <c r="O120" s="212">
        <f t="shared" si="51"/>
        <v>10404</v>
      </c>
      <c r="P120" s="212">
        <f t="shared" si="51"/>
        <v>11238</v>
      </c>
      <c r="Q120" s="212">
        <f t="shared" si="51"/>
        <v>11921</v>
      </c>
      <c r="R120" s="212">
        <f t="shared" si="51"/>
        <v>12605</v>
      </c>
      <c r="S120" s="212">
        <f t="shared" si="51"/>
        <v>13289</v>
      </c>
      <c r="T120" s="213">
        <f t="shared" si="51"/>
        <v>13972</v>
      </c>
      <c r="V120" s="203">
        <v>48</v>
      </c>
      <c r="W120" s="207">
        <f>X120</f>
        <v>680</v>
      </c>
      <c r="X120" s="214">
        <v>680</v>
      </c>
      <c r="Y120" s="214">
        <v>768</v>
      </c>
      <c r="Z120" s="214">
        <v>845</v>
      </c>
      <c r="AA120" s="214">
        <v>952</v>
      </c>
      <c r="AB120" s="214">
        <v>1078</v>
      </c>
      <c r="AC120" s="214">
        <v>1206</v>
      </c>
      <c r="AD120" s="214">
        <v>1356</v>
      </c>
      <c r="AE120" s="214">
        <v>1507</v>
      </c>
      <c r="AF120" s="214">
        <v>1657</v>
      </c>
      <c r="AG120" s="214">
        <v>1812</v>
      </c>
      <c r="AH120" s="207">
        <f>$AH$74*V120*AP120</f>
        <v>1959.3600000000001</v>
      </c>
      <c r="AI120" s="207">
        <f>$AI$74*V120*AP120</f>
        <v>2110.08</v>
      </c>
      <c r="AJ120" s="207">
        <f>$AJ$74*V120*AP120</f>
        <v>2260.8000000000002</v>
      </c>
      <c r="AK120" s="207">
        <f>$AK$74*V120*AP120</f>
        <v>2411.52</v>
      </c>
      <c r="AL120" s="207">
        <f>$AL$74*V120*AP120</f>
        <v>2562.2400000000002</v>
      </c>
      <c r="AM120" s="207">
        <f>$AM$74*V120*AP120</f>
        <v>2712.96</v>
      </c>
      <c r="AN120" s="207">
        <f>$AN$74*V120*AP120</f>
        <v>2863.6800000000003</v>
      </c>
      <c r="AO120" s="207">
        <f>$AO$74*V120*AP120</f>
        <v>3014.4</v>
      </c>
      <c r="AP120" s="189">
        <v>1.57</v>
      </c>
    </row>
    <row r="121" spans="1:42" ht="13" thickBot="1" x14ac:dyDescent="0.2">
      <c r="A121" s="204">
        <v>1200</v>
      </c>
      <c r="B121" s="216">
        <f t="shared" ref="B121:T121" si="52">ROUND(W121*$T$76,0)+W190</f>
        <v>2774</v>
      </c>
      <c r="C121" s="216">
        <f t="shared" si="52"/>
        <v>3224</v>
      </c>
      <c r="D121" s="216">
        <f t="shared" si="52"/>
        <v>3920</v>
      </c>
      <c r="E121" s="216">
        <f t="shared" si="52"/>
        <v>4620</v>
      </c>
      <c r="F121" s="216">
        <f t="shared" si="52"/>
        <v>5369</v>
      </c>
      <c r="G121" s="216">
        <f t="shared" si="52"/>
        <v>6173</v>
      </c>
      <c r="H121" s="216">
        <f t="shared" si="52"/>
        <v>7132</v>
      </c>
      <c r="I121" s="216">
        <f t="shared" si="52"/>
        <v>8002</v>
      </c>
      <c r="J121" s="216">
        <f t="shared" si="52"/>
        <v>8784</v>
      </c>
      <c r="K121" s="216">
        <f t="shared" si="52"/>
        <v>9638</v>
      </c>
      <c r="L121" s="216">
        <f t="shared" si="52"/>
        <v>10470</v>
      </c>
      <c r="M121" s="216">
        <f t="shared" si="52"/>
        <v>11320</v>
      </c>
      <c r="N121" s="216">
        <f t="shared" si="52"/>
        <v>12179</v>
      </c>
      <c r="O121" s="216">
        <f t="shared" si="52"/>
        <v>13038</v>
      </c>
      <c r="P121" s="216">
        <f t="shared" si="52"/>
        <v>14047</v>
      </c>
      <c r="Q121" s="216">
        <f t="shared" si="52"/>
        <v>14906</v>
      </c>
      <c r="R121" s="216">
        <f t="shared" si="52"/>
        <v>15766</v>
      </c>
      <c r="S121" s="216">
        <f t="shared" si="52"/>
        <v>16625</v>
      </c>
      <c r="T121" s="217">
        <f t="shared" si="52"/>
        <v>17484</v>
      </c>
      <c r="V121" s="203">
        <v>1200</v>
      </c>
      <c r="W121" s="207">
        <f t="shared" ref="W121:AO121" si="53">W120+B191</f>
        <v>1209</v>
      </c>
      <c r="X121" s="214">
        <f t="shared" si="53"/>
        <v>1209</v>
      </c>
      <c r="Y121" s="214">
        <f t="shared" si="53"/>
        <v>1368</v>
      </c>
      <c r="Z121" s="214">
        <f t="shared" si="53"/>
        <v>1529</v>
      </c>
      <c r="AA121" s="214">
        <f t="shared" si="53"/>
        <v>1722</v>
      </c>
      <c r="AB121" s="214">
        <f t="shared" si="53"/>
        <v>1950</v>
      </c>
      <c r="AC121" s="214">
        <f t="shared" si="53"/>
        <v>2182</v>
      </c>
      <c r="AD121" s="214">
        <f t="shared" si="53"/>
        <v>2453</v>
      </c>
      <c r="AE121" s="214">
        <f t="shared" si="53"/>
        <v>2667</v>
      </c>
      <c r="AF121" s="214">
        <f t="shared" si="53"/>
        <v>2928</v>
      </c>
      <c r="AG121" s="214">
        <f t="shared" si="53"/>
        <v>3174</v>
      </c>
      <c r="AH121" s="207">
        <f t="shared" si="53"/>
        <v>3432</v>
      </c>
      <c r="AI121" s="207">
        <f t="shared" si="53"/>
        <v>3696</v>
      </c>
      <c r="AJ121" s="207">
        <f t="shared" si="53"/>
        <v>3960</v>
      </c>
      <c r="AK121" s="207">
        <f t="shared" si="53"/>
        <v>4224</v>
      </c>
      <c r="AL121" s="207">
        <f t="shared" si="53"/>
        <v>4488</v>
      </c>
      <c r="AM121" s="207">
        <f t="shared" si="53"/>
        <v>4752</v>
      </c>
      <c r="AN121" s="207">
        <f t="shared" si="53"/>
        <v>5016</v>
      </c>
      <c r="AO121" s="207">
        <f t="shared" si="53"/>
        <v>5280</v>
      </c>
      <c r="AP121" s="189">
        <v>2.75</v>
      </c>
    </row>
    <row r="122" spans="1:42" x14ac:dyDescent="0.15">
      <c r="A122" s="202" t="s">
        <v>130</v>
      </c>
      <c r="B122" s="205">
        <f t="shared" ref="B122:T122" si="54">ROUND(W122*$T$76,0)+W192</f>
        <v>1990</v>
      </c>
      <c r="C122" s="205">
        <f t="shared" si="54"/>
        <v>2501</v>
      </c>
      <c r="D122" s="205">
        <f t="shared" si="54"/>
        <v>3112</v>
      </c>
      <c r="E122" s="205">
        <f t="shared" si="54"/>
        <v>3704</v>
      </c>
      <c r="F122" s="205">
        <f t="shared" si="54"/>
        <v>4343</v>
      </c>
      <c r="G122" s="205">
        <f t="shared" si="54"/>
        <v>5012</v>
      </c>
      <c r="H122" s="205">
        <f t="shared" si="54"/>
        <v>5847</v>
      </c>
      <c r="I122" s="205">
        <f t="shared" si="54"/>
        <v>6558</v>
      </c>
      <c r="J122" s="205">
        <f t="shared" si="54"/>
        <v>7270</v>
      </c>
      <c r="K122" s="205">
        <f t="shared" si="54"/>
        <v>7981</v>
      </c>
      <c r="L122" s="205">
        <f t="shared" si="54"/>
        <v>8692</v>
      </c>
      <c r="M122" s="205">
        <f t="shared" si="54"/>
        <v>9404</v>
      </c>
      <c r="N122" s="205">
        <f t="shared" si="54"/>
        <v>10115</v>
      </c>
      <c r="O122" s="205">
        <f t="shared" si="54"/>
        <v>10826</v>
      </c>
      <c r="P122" s="205">
        <f t="shared" si="54"/>
        <v>11694</v>
      </c>
      <c r="Q122" s="205">
        <f t="shared" si="54"/>
        <v>12405</v>
      </c>
      <c r="R122" s="205">
        <f t="shared" si="54"/>
        <v>13116</v>
      </c>
      <c r="S122" s="205">
        <f t="shared" si="54"/>
        <v>13828</v>
      </c>
      <c r="T122" s="206">
        <f t="shared" si="54"/>
        <v>14539</v>
      </c>
      <c r="V122" s="203">
        <v>50</v>
      </c>
      <c r="W122" s="207">
        <f>$W$74*V122*$W$134</f>
        <v>680</v>
      </c>
      <c r="X122" s="207">
        <f t="shared" ref="X122:AO122" si="55">X74*$V$122*X134</f>
        <v>708</v>
      </c>
      <c r="Y122" s="207">
        <f t="shared" si="55"/>
        <v>800</v>
      </c>
      <c r="Z122" s="207">
        <f t="shared" si="55"/>
        <v>880</v>
      </c>
      <c r="AA122" s="207">
        <f t="shared" si="55"/>
        <v>990</v>
      </c>
      <c r="AB122" s="207">
        <f t="shared" si="55"/>
        <v>1120</v>
      </c>
      <c r="AC122" s="207">
        <f t="shared" si="55"/>
        <v>1256</v>
      </c>
      <c r="AD122" s="207">
        <f t="shared" si="55"/>
        <v>1413</v>
      </c>
      <c r="AE122" s="207">
        <f t="shared" si="55"/>
        <v>1570</v>
      </c>
      <c r="AF122" s="207">
        <f t="shared" si="55"/>
        <v>1727</v>
      </c>
      <c r="AG122" s="207">
        <f t="shared" si="55"/>
        <v>1884</v>
      </c>
      <c r="AH122" s="207">
        <f t="shared" si="55"/>
        <v>2041</v>
      </c>
      <c r="AI122" s="207">
        <f t="shared" si="55"/>
        <v>2198</v>
      </c>
      <c r="AJ122" s="207">
        <f t="shared" si="55"/>
        <v>2355</v>
      </c>
      <c r="AK122" s="207">
        <f t="shared" si="55"/>
        <v>2512</v>
      </c>
      <c r="AL122" s="207">
        <f t="shared" si="55"/>
        <v>2669</v>
      </c>
      <c r="AM122" s="207">
        <f t="shared" si="55"/>
        <v>2826</v>
      </c>
      <c r="AN122" s="207">
        <f t="shared" si="55"/>
        <v>2983</v>
      </c>
      <c r="AO122" s="207">
        <f t="shared" si="55"/>
        <v>3140</v>
      </c>
      <c r="AP122" s="189">
        <v>1.57</v>
      </c>
    </row>
    <row r="123" spans="1:42" x14ac:dyDescent="0.15">
      <c r="A123" s="208">
        <v>1250</v>
      </c>
      <c r="B123" s="209">
        <f t="shared" ref="B123:T123" si="56">ROUND(W123*$T$76,0)+W192</f>
        <v>2812</v>
      </c>
      <c r="C123" s="209">
        <f t="shared" si="56"/>
        <v>3357</v>
      </c>
      <c r="D123" s="209">
        <f t="shared" si="56"/>
        <v>4079</v>
      </c>
      <c r="E123" s="209">
        <f t="shared" si="56"/>
        <v>4812</v>
      </c>
      <c r="F123" s="209">
        <f t="shared" si="56"/>
        <v>5589</v>
      </c>
      <c r="G123" s="209">
        <f t="shared" si="56"/>
        <v>6423</v>
      </c>
      <c r="H123" s="209">
        <f t="shared" si="56"/>
        <v>7422</v>
      </c>
      <c r="I123" s="209">
        <f t="shared" si="56"/>
        <v>8330</v>
      </c>
      <c r="J123" s="209">
        <f t="shared" si="56"/>
        <v>9145</v>
      </c>
      <c r="K123" s="209">
        <f t="shared" si="56"/>
        <v>10027</v>
      </c>
      <c r="L123" s="209">
        <f t="shared" si="56"/>
        <v>10887</v>
      </c>
      <c r="M123" s="209">
        <f t="shared" si="56"/>
        <v>11781</v>
      </c>
      <c r="N123" s="209">
        <f t="shared" si="56"/>
        <v>12676</v>
      </c>
      <c r="O123" s="209">
        <f t="shared" si="56"/>
        <v>13570</v>
      </c>
      <c r="P123" s="209">
        <f t="shared" si="56"/>
        <v>14620</v>
      </c>
      <c r="Q123" s="209">
        <f t="shared" si="56"/>
        <v>15514</v>
      </c>
      <c r="R123" s="209">
        <f t="shared" si="56"/>
        <v>16409</v>
      </c>
      <c r="S123" s="209">
        <f t="shared" si="56"/>
        <v>17303</v>
      </c>
      <c r="T123" s="210">
        <f t="shared" si="56"/>
        <v>18197</v>
      </c>
      <c r="V123" s="203">
        <v>1250</v>
      </c>
      <c r="W123" s="207">
        <f t="shared" ref="W123:AO123" si="57">W122+B193</f>
        <v>1210</v>
      </c>
      <c r="X123" s="207">
        <f t="shared" si="57"/>
        <v>1260</v>
      </c>
      <c r="Y123" s="207">
        <f t="shared" si="57"/>
        <v>1424</v>
      </c>
      <c r="Z123" s="207">
        <f t="shared" si="57"/>
        <v>1595</v>
      </c>
      <c r="AA123" s="207">
        <f t="shared" si="57"/>
        <v>1794</v>
      </c>
      <c r="AB123" s="207">
        <f t="shared" si="57"/>
        <v>2030</v>
      </c>
      <c r="AC123" s="207">
        <f t="shared" si="57"/>
        <v>2272</v>
      </c>
      <c r="AD123" s="207">
        <f t="shared" si="57"/>
        <v>2556</v>
      </c>
      <c r="AE123" s="207">
        <f t="shared" si="57"/>
        <v>2780</v>
      </c>
      <c r="AF123" s="207">
        <f t="shared" si="57"/>
        <v>3047</v>
      </c>
      <c r="AG123" s="207">
        <f t="shared" si="57"/>
        <v>3300</v>
      </c>
      <c r="AH123" s="207">
        <f t="shared" si="57"/>
        <v>3575</v>
      </c>
      <c r="AI123" s="207">
        <f t="shared" si="57"/>
        <v>3850</v>
      </c>
      <c r="AJ123" s="207">
        <f t="shared" si="57"/>
        <v>4125</v>
      </c>
      <c r="AK123" s="207">
        <f t="shared" si="57"/>
        <v>4400</v>
      </c>
      <c r="AL123" s="207">
        <f t="shared" si="57"/>
        <v>4675</v>
      </c>
      <c r="AM123" s="207">
        <f t="shared" si="57"/>
        <v>4950</v>
      </c>
      <c r="AN123" s="207">
        <f t="shared" si="57"/>
        <v>5225</v>
      </c>
      <c r="AO123" s="207">
        <f t="shared" si="57"/>
        <v>5500</v>
      </c>
      <c r="AP123" s="189">
        <v>2.75</v>
      </c>
    </row>
    <row r="124" spans="1:42" x14ac:dyDescent="0.15">
      <c r="A124" s="215" t="s">
        <v>131</v>
      </c>
      <c r="B124" s="212">
        <f t="shared" ref="B124:T124" si="58">ROUND(W124*$T$76,0)+W194</f>
        <v>2068</v>
      </c>
      <c r="C124" s="212">
        <f t="shared" si="58"/>
        <v>2599</v>
      </c>
      <c r="D124" s="212">
        <f t="shared" si="58"/>
        <v>3234</v>
      </c>
      <c r="E124" s="212">
        <f t="shared" si="58"/>
        <v>3849</v>
      </c>
      <c r="F124" s="212">
        <f t="shared" si="58"/>
        <v>4512</v>
      </c>
      <c r="G124" s="212">
        <f t="shared" si="58"/>
        <v>5207</v>
      </c>
      <c r="H124" s="212">
        <f t="shared" si="58"/>
        <v>6075</v>
      </c>
      <c r="I124" s="212">
        <f t="shared" si="58"/>
        <v>6814</v>
      </c>
      <c r="J124" s="212">
        <f t="shared" si="58"/>
        <v>7553</v>
      </c>
      <c r="K124" s="212">
        <f t="shared" si="58"/>
        <v>8292</v>
      </c>
      <c r="L124" s="212">
        <f t="shared" si="58"/>
        <v>9031</v>
      </c>
      <c r="M124" s="212">
        <f t="shared" si="58"/>
        <v>9770</v>
      </c>
      <c r="N124" s="212">
        <f t="shared" si="58"/>
        <v>10509</v>
      </c>
      <c r="O124" s="212">
        <f t="shared" si="58"/>
        <v>11248</v>
      </c>
      <c r="P124" s="212">
        <f t="shared" si="58"/>
        <v>12149</v>
      </c>
      <c r="Q124" s="212">
        <f t="shared" si="58"/>
        <v>12888</v>
      </c>
      <c r="R124" s="212">
        <f t="shared" si="58"/>
        <v>13628</v>
      </c>
      <c r="S124" s="212">
        <f t="shared" si="58"/>
        <v>14367</v>
      </c>
      <c r="T124" s="213">
        <f t="shared" si="58"/>
        <v>15106</v>
      </c>
      <c r="V124" s="203">
        <v>52</v>
      </c>
      <c r="W124" s="207">
        <f>$W$74*V124*$W$134</f>
        <v>707.19999999999993</v>
      </c>
      <c r="X124" s="207">
        <f t="shared" ref="X124:AO124" si="59">X74*$V$124*X134</f>
        <v>736.31999999999994</v>
      </c>
      <c r="Y124" s="207">
        <f t="shared" si="59"/>
        <v>832</v>
      </c>
      <c r="Z124" s="207">
        <f t="shared" si="59"/>
        <v>915.2</v>
      </c>
      <c r="AA124" s="207">
        <f t="shared" si="59"/>
        <v>1029.5999999999999</v>
      </c>
      <c r="AB124" s="207">
        <f t="shared" si="59"/>
        <v>1164.8</v>
      </c>
      <c r="AC124" s="207">
        <f t="shared" si="59"/>
        <v>1306.24</v>
      </c>
      <c r="AD124" s="207">
        <f t="shared" si="59"/>
        <v>1469.52</v>
      </c>
      <c r="AE124" s="207">
        <f t="shared" si="59"/>
        <v>1632.8</v>
      </c>
      <c r="AF124" s="207">
        <f t="shared" si="59"/>
        <v>1796.0800000000002</v>
      </c>
      <c r="AG124" s="207">
        <f t="shared" si="59"/>
        <v>1959.3600000000001</v>
      </c>
      <c r="AH124" s="207">
        <f t="shared" si="59"/>
        <v>2122.64</v>
      </c>
      <c r="AI124" s="207">
        <f t="shared" si="59"/>
        <v>2285.92</v>
      </c>
      <c r="AJ124" s="207">
        <f t="shared" si="59"/>
        <v>2449.2000000000003</v>
      </c>
      <c r="AK124" s="207">
        <f t="shared" si="59"/>
        <v>2612.48</v>
      </c>
      <c r="AL124" s="207">
        <f t="shared" si="59"/>
        <v>2775.76</v>
      </c>
      <c r="AM124" s="207">
        <f t="shared" si="59"/>
        <v>2939.04</v>
      </c>
      <c r="AN124" s="207">
        <f t="shared" si="59"/>
        <v>3102.32</v>
      </c>
      <c r="AO124" s="207">
        <f t="shared" si="59"/>
        <v>3265.6</v>
      </c>
      <c r="AP124" s="189">
        <v>1.57</v>
      </c>
    </row>
    <row r="125" spans="1:42" x14ac:dyDescent="0.15">
      <c r="A125" s="208">
        <v>1300</v>
      </c>
      <c r="B125" s="209">
        <f t="shared" ref="B125:T125" si="60">ROUND(W125*$T$76,0)+W194</f>
        <v>2923</v>
      </c>
      <c r="C125" s="209">
        <f t="shared" si="60"/>
        <v>3489</v>
      </c>
      <c r="D125" s="209">
        <f t="shared" si="60"/>
        <v>4239</v>
      </c>
      <c r="E125" s="209">
        <f t="shared" si="60"/>
        <v>5001</v>
      </c>
      <c r="F125" s="209">
        <f t="shared" si="60"/>
        <v>5808</v>
      </c>
      <c r="G125" s="209">
        <f t="shared" si="60"/>
        <v>6674</v>
      </c>
      <c r="H125" s="209">
        <f t="shared" si="60"/>
        <v>7712</v>
      </c>
      <c r="I125" s="209">
        <f t="shared" si="60"/>
        <v>8656</v>
      </c>
      <c r="J125" s="209">
        <f t="shared" si="60"/>
        <v>9503</v>
      </c>
      <c r="K125" s="209">
        <f t="shared" si="60"/>
        <v>10420</v>
      </c>
      <c r="L125" s="209">
        <f t="shared" si="60"/>
        <v>11314</v>
      </c>
      <c r="M125" s="209">
        <f t="shared" si="60"/>
        <v>12243</v>
      </c>
      <c r="N125" s="209">
        <f t="shared" si="60"/>
        <v>13172</v>
      </c>
      <c r="O125" s="209">
        <f t="shared" si="60"/>
        <v>14102</v>
      </c>
      <c r="P125" s="209">
        <f t="shared" si="60"/>
        <v>15193</v>
      </c>
      <c r="Q125" s="209">
        <f t="shared" si="60"/>
        <v>16122</v>
      </c>
      <c r="R125" s="209">
        <f t="shared" si="60"/>
        <v>17051</v>
      </c>
      <c r="S125" s="209">
        <f t="shared" si="60"/>
        <v>17981</v>
      </c>
      <c r="T125" s="210">
        <f t="shared" si="60"/>
        <v>18910</v>
      </c>
      <c r="V125" s="203">
        <v>1300</v>
      </c>
      <c r="W125" s="207">
        <f t="shared" ref="W125:AO125" si="61">W124+B195</f>
        <v>1258.3999999999999</v>
      </c>
      <c r="X125" s="207">
        <f t="shared" si="61"/>
        <v>1310.4000000000001</v>
      </c>
      <c r="Y125" s="207">
        <f t="shared" si="61"/>
        <v>1480.96</v>
      </c>
      <c r="Z125" s="207">
        <f t="shared" si="61"/>
        <v>1658.8000000000002</v>
      </c>
      <c r="AA125" s="207">
        <f t="shared" si="61"/>
        <v>1865.76</v>
      </c>
      <c r="AB125" s="207">
        <f t="shared" si="61"/>
        <v>2111.1999999999998</v>
      </c>
      <c r="AC125" s="207">
        <f t="shared" si="61"/>
        <v>2362.88</v>
      </c>
      <c r="AD125" s="207">
        <f t="shared" si="61"/>
        <v>2658.24</v>
      </c>
      <c r="AE125" s="207">
        <f t="shared" si="61"/>
        <v>2891.2</v>
      </c>
      <c r="AF125" s="207">
        <f t="shared" si="61"/>
        <v>3168.88</v>
      </c>
      <c r="AG125" s="207">
        <f t="shared" si="61"/>
        <v>3432</v>
      </c>
      <c r="AH125" s="207">
        <f t="shared" si="61"/>
        <v>3718</v>
      </c>
      <c r="AI125" s="207">
        <f t="shared" si="61"/>
        <v>4004</v>
      </c>
      <c r="AJ125" s="207">
        <f t="shared" si="61"/>
        <v>4290</v>
      </c>
      <c r="AK125" s="207">
        <f t="shared" si="61"/>
        <v>4576</v>
      </c>
      <c r="AL125" s="207">
        <f t="shared" si="61"/>
        <v>4862</v>
      </c>
      <c r="AM125" s="207">
        <f t="shared" si="61"/>
        <v>5148</v>
      </c>
      <c r="AN125" s="207">
        <f t="shared" si="61"/>
        <v>5434</v>
      </c>
      <c r="AO125" s="207">
        <f t="shared" si="61"/>
        <v>5720</v>
      </c>
      <c r="AP125" s="189">
        <v>2.75</v>
      </c>
    </row>
    <row r="126" spans="1:42" x14ac:dyDescent="0.15">
      <c r="A126" s="215" t="s">
        <v>132</v>
      </c>
      <c r="B126" s="212">
        <f t="shared" ref="B126:T126" si="62">ROUND(W126*$T$76,0)+W196</f>
        <v>2146</v>
      </c>
      <c r="C126" s="212">
        <f t="shared" si="62"/>
        <v>2697</v>
      </c>
      <c r="D126" s="212">
        <f t="shared" si="62"/>
        <v>3355</v>
      </c>
      <c r="E126" s="212">
        <f t="shared" si="62"/>
        <v>3993</v>
      </c>
      <c r="F126" s="212">
        <f t="shared" si="62"/>
        <v>4681</v>
      </c>
      <c r="G126" s="212">
        <f t="shared" si="62"/>
        <v>5403</v>
      </c>
      <c r="H126" s="212">
        <f t="shared" si="62"/>
        <v>6303</v>
      </c>
      <c r="I126" s="212">
        <f t="shared" si="62"/>
        <v>7069</v>
      </c>
      <c r="J126" s="212">
        <f t="shared" si="62"/>
        <v>7836</v>
      </c>
      <c r="K126" s="212">
        <f t="shared" si="62"/>
        <v>8603</v>
      </c>
      <c r="L126" s="212">
        <f t="shared" si="62"/>
        <v>9370</v>
      </c>
      <c r="M126" s="212">
        <f t="shared" si="62"/>
        <v>10137</v>
      </c>
      <c r="N126" s="212">
        <f t="shared" si="62"/>
        <v>10903</v>
      </c>
      <c r="O126" s="212">
        <f t="shared" si="62"/>
        <v>11670</v>
      </c>
      <c r="P126" s="212">
        <f t="shared" si="62"/>
        <v>12605</v>
      </c>
      <c r="Q126" s="212">
        <f t="shared" si="62"/>
        <v>13372</v>
      </c>
      <c r="R126" s="212">
        <f t="shared" si="62"/>
        <v>14139</v>
      </c>
      <c r="S126" s="212">
        <f t="shared" si="62"/>
        <v>14906</v>
      </c>
      <c r="T126" s="213">
        <f t="shared" si="62"/>
        <v>15672</v>
      </c>
      <c r="V126" s="203">
        <v>54</v>
      </c>
      <c r="W126" s="207">
        <f>$W$74*V126*$W$134</f>
        <v>734.4</v>
      </c>
      <c r="X126" s="207">
        <f t="shared" ref="X126:AO126" si="63">X74*$V$126*X134</f>
        <v>764.64</v>
      </c>
      <c r="Y126" s="207">
        <f t="shared" si="63"/>
        <v>864</v>
      </c>
      <c r="Z126" s="207">
        <f t="shared" si="63"/>
        <v>950.4</v>
      </c>
      <c r="AA126" s="207">
        <f t="shared" si="63"/>
        <v>1069.2</v>
      </c>
      <c r="AB126" s="207">
        <f t="shared" si="63"/>
        <v>1209.6000000000001</v>
      </c>
      <c r="AC126" s="207">
        <f t="shared" si="63"/>
        <v>1356.48</v>
      </c>
      <c r="AD126" s="207">
        <f t="shared" si="63"/>
        <v>1526.04</v>
      </c>
      <c r="AE126" s="207">
        <f t="shared" si="63"/>
        <v>1695.6000000000001</v>
      </c>
      <c r="AF126" s="207">
        <f t="shared" si="63"/>
        <v>1865.16</v>
      </c>
      <c r="AG126" s="207">
        <f t="shared" si="63"/>
        <v>2034.72</v>
      </c>
      <c r="AH126" s="207">
        <f t="shared" si="63"/>
        <v>2204.2800000000002</v>
      </c>
      <c r="AI126" s="207">
        <f t="shared" si="63"/>
        <v>2373.84</v>
      </c>
      <c r="AJ126" s="207">
        <f t="shared" si="63"/>
        <v>2543.4</v>
      </c>
      <c r="AK126" s="207">
        <f t="shared" si="63"/>
        <v>2712.96</v>
      </c>
      <c r="AL126" s="207">
        <f t="shared" si="63"/>
        <v>2882.52</v>
      </c>
      <c r="AM126" s="207">
        <f t="shared" si="63"/>
        <v>3052.08</v>
      </c>
      <c r="AN126" s="207">
        <f t="shared" si="63"/>
        <v>3221.6400000000003</v>
      </c>
      <c r="AO126" s="207">
        <f t="shared" si="63"/>
        <v>3391.2000000000003</v>
      </c>
      <c r="AP126" s="189">
        <v>1.57</v>
      </c>
    </row>
    <row r="127" spans="1:42" x14ac:dyDescent="0.15">
      <c r="A127" s="208">
        <v>1350</v>
      </c>
      <c r="B127" s="209">
        <f t="shared" ref="B127:T127" si="64">ROUND(W127*$T$76,0)+W196</f>
        <v>3034</v>
      </c>
      <c r="C127" s="209">
        <f t="shared" si="64"/>
        <v>3621</v>
      </c>
      <c r="D127" s="209">
        <f t="shared" si="64"/>
        <v>4400</v>
      </c>
      <c r="E127" s="209">
        <f t="shared" si="64"/>
        <v>5190</v>
      </c>
      <c r="F127" s="209">
        <f t="shared" si="64"/>
        <v>6027</v>
      </c>
      <c r="G127" s="209">
        <f t="shared" si="64"/>
        <v>6926</v>
      </c>
      <c r="H127" s="209">
        <f t="shared" si="64"/>
        <v>8003</v>
      </c>
      <c r="I127" s="209">
        <f t="shared" si="64"/>
        <v>8983</v>
      </c>
      <c r="J127" s="209">
        <f t="shared" si="64"/>
        <v>9862</v>
      </c>
      <c r="K127" s="209">
        <f t="shared" si="64"/>
        <v>10813</v>
      </c>
      <c r="L127" s="209">
        <f t="shared" si="64"/>
        <v>11740</v>
      </c>
      <c r="M127" s="209">
        <f t="shared" si="64"/>
        <v>12705</v>
      </c>
      <c r="N127" s="209">
        <f t="shared" si="64"/>
        <v>13669</v>
      </c>
      <c r="O127" s="209">
        <f t="shared" si="64"/>
        <v>14633</v>
      </c>
      <c r="P127" s="209">
        <f t="shared" si="64"/>
        <v>15766</v>
      </c>
      <c r="Q127" s="209">
        <f t="shared" si="64"/>
        <v>16730</v>
      </c>
      <c r="R127" s="209">
        <f t="shared" si="64"/>
        <v>17694</v>
      </c>
      <c r="S127" s="209">
        <f t="shared" si="64"/>
        <v>18659</v>
      </c>
      <c r="T127" s="210">
        <f t="shared" si="64"/>
        <v>19623</v>
      </c>
      <c r="V127" s="203">
        <v>1350</v>
      </c>
      <c r="W127" s="207">
        <f t="shared" ref="W127:AO127" si="65">W126+B197</f>
        <v>1306.8</v>
      </c>
      <c r="X127" s="207">
        <f t="shared" si="65"/>
        <v>1360.8000000000002</v>
      </c>
      <c r="Y127" s="207">
        <f t="shared" si="65"/>
        <v>1537.92</v>
      </c>
      <c r="Z127" s="207">
        <f t="shared" si="65"/>
        <v>1722.6</v>
      </c>
      <c r="AA127" s="207">
        <f t="shared" si="65"/>
        <v>1937.52</v>
      </c>
      <c r="AB127" s="207">
        <f t="shared" si="65"/>
        <v>2192.4</v>
      </c>
      <c r="AC127" s="207">
        <f t="shared" si="65"/>
        <v>2453.7600000000002</v>
      </c>
      <c r="AD127" s="207">
        <f t="shared" si="65"/>
        <v>2760.48</v>
      </c>
      <c r="AE127" s="207">
        <f t="shared" si="65"/>
        <v>3002.4</v>
      </c>
      <c r="AF127" s="207">
        <f t="shared" si="65"/>
        <v>3290.76</v>
      </c>
      <c r="AG127" s="207">
        <f t="shared" si="65"/>
        <v>3564</v>
      </c>
      <c r="AH127" s="207">
        <f t="shared" si="65"/>
        <v>3861</v>
      </c>
      <c r="AI127" s="207">
        <f t="shared" si="65"/>
        <v>4158</v>
      </c>
      <c r="AJ127" s="207">
        <f t="shared" si="65"/>
        <v>4455</v>
      </c>
      <c r="AK127" s="207">
        <f t="shared" si="65"/>
        <v>4752</v>
      </c>
      <c r="AL127" s="207">
        <f t="shared" si="65"/>
        <v>5049</v>
      </c>
      <c r="AM127" s="207">
        <f t="shared" si="65"/>
        <v>5346</v>
      </c>
      <c r="AN127" s="207">
        <f t="shared" si="65"/>
        <v>5643</v>
      </c>
      <c r="AO127" s="207">
        <f t="shared" si="65"/>
        <v>5940</v>
      </c>
      <c r="AP127" s="189">
        <v>2.75</v>
      </c>
    </row>
    <row r="128" spans="1:42" x14ac:dyDescent="0.15">
      <c r="A128" s="215" t="s">
        <v>133</v>
      </c>
      <c r="B128" s="212">
        <f t="shared" ref="B128:T128" si="66">ROUND(W128*$T$76,0)+W198</f>
        <v>2224</v>
      </c>
      <c r="C128" s="212">
        <f t="shared" si="66"/>
        <v>2795</v>
      </c>
      <c r="D128" s="212">
        <f t="shared" si="66"/>
        <v>3477</v>
      </c>
      <c r="E128" s="212">
        <f t="shared" si="66"/>
        <v>4138</v>
      </c>
      <c r="F128" s="212">
        <f t="shared" si="66"/>
        <v>4851</v>
      </c>
      <c r="G128" s="212">
        <f t="shared" si="66"/>
        <v>5598</v>
      </c>
      <c r="H128" s="212">
        <f t="shared" si="66"/>
        <v>6530</v>
      </c>
      <c r="I128" s="212">
        <f t="shared" si="66"/>
        <v>7325</v>
      </c>
      <c r="J128" s="212">
        <f t="shared" si="66"/>
        <v>8120</v>
      </c>
      <c r="K128" s="212">
        <f t="shared" si="66"/>
        <v>8914</v>
      </c>
      <c r="L128" s="212">
        <f t="shared" si="66"/>
        <v>9709</v>
      </c>
      <c r="M128" s="212">
        <f t="shared" si="66"/>
        <v>10503</v>
      </c>
      <c r="N128" s="212">
        <f t="shared" si="66"/>
        <v>11298</v>
      </c>
      <c r="O128" s="212">
        <f t="shared" si="66"/>
        <v>12092</v>
      </c>
      <c r="P128" s="212">
        <f t="shared" si="66"/>
        <v>13061</v>
      </c>
      <c r="Q128" s="212">
        <f t="shared" si="66"/>
        <v>13855</v>
      </c>
      <c r="R128" s="212">
        <f t="shared" si="66"/>
        <v>14650</v>
      </c>
      <c r="S128" s="212">
        <f t="shared" si="66"/>
        <v>15444</v>
      </c>
      <c r="T128" s="213">
        <f t="shared" si="66"/>
        <v>16239</v>
      </c>
      <c r="V128" s="203">
        <v>56</v>
      </c>
      <c r="W128" s="207">
        <f>$W$74*V128*$W$134</f>
        <v>761.6</v>
      </c>
      <c r="X128" s="207">
        <f t="shared" ref="X128:AO128" si="67">X74*$V$128*X134</f>
        <v>792.95999999999992</v>
      </c>
      <c r="Y128" s="207">
        <f t="shared" si="67"/>
        <v>896</v>
      </c>
      <c r="Z128" s="207">
        <f t="shared" si="67"/>
        <v>985.6</v>
      </c>
      <c r="AA128" s="207">
        <f t="shared" si="67"/>
        <v>1108.8</v>
      </c>
      <c r="AB128" s="207">
        <f t="shared" si="67"/>
        <v>1254.4000000000001</v>
      </c>
      <c r="AC128" s="207">
        <f t="shared" si="67"/>
        <v>1406.72</v>
      </c>
      <c r="AD128" s="207">
        <f t="shared" si="67"/>
        <v>1582.5600000000002</v>
      </c>
      <c r="AE128" s="207">
        <f t="shared" si="67"/>
        <v>1758.4</v>
      </c>
      <c r="AF128" s="207">
        <f t="shared" si="67"/>
        <v>1934.24</v>
      </c>
      <c r="AG128" s="207">
        <f t="shared" si="67"/>
        <v>2110.08</v>
      </c>
      <c r="AH128" s="207">
        <f t="shared" si="67"/>
        <v>2285.92</v>
      </c>
      <c r="AI128" s="207">
        <f t="shared" si="67"/>
        <v>2461.7600000000002</v>
      </c>
      <c r="AJ128" s="207">
        <f t="shared" si="67"/>
        <v>2637.6</v>
      </c>
      <c r="AK128" s="207">
        <f t="shared" si="67"/>
        <v>2813.44</v>
      </c>
      <c r="AL128" s="207">
        <f t="shared" si="67"/>
        <v>2989.28</v>
      </c>
      <c r="AM128" s="207">
        <f t="shared" si="67"/>
        <v>3165.1200000000003</v>
      </c>
      <c r="AN128" s="207">
        <f t="shared" si="67"/>
        <v>3340.96</v>
      </c>
      <c r="AO128" s="207">
        <f t="shared" si="67"/>
        <v>3516.8</v>
      </c>
      <c r="AP128" s="189">
        <v>1.57</v>
      </c>
    </row>
    <row r="129" spans="1:42" x14ac:dyDescent="0.15">
      <c r="A129" s="208">
        <v>1400</v>
      </c>
      <c r="B129" s="209">
        <f t="shared" ref="B129:T129" si="68">ROUND(W129*$T$76,0)+W198</f>
        <v>3145</v>
      </c>
      <c r="C129" s="209">
        <f t="shared" si="68"/>
        <v>3753</v>
      </c>
      <c r="D129" s="209">
        <f t="shared" si="68"/>
        <v>4560</v>
      </c>
      <c r="E129" s="209">
        <f t="shared" si="68"/>
        <v>5379</v>
      </c>
      <c r="F129" s="209">
        <f t="shared" si="68"/>
        <v>6246</v>
      </c>
      <c r="G129" s="209">
        <f t="shared" si="68"/>
        <v>7178</v>
      </c>
      <c r="H129" s="209">
        <f t="shared" si="68"/>
        <v>8294</v>
      </c>
      <c r="I129" s="209">
        <f t="shared" si="68"/>
        <v>9309</v>
      </c>
      <c r="J129" s="209">
        <f t="shared" si="68"/>
        <v>10220</v>
      </c>
      <c r="K129" s="209">
        <f t="shared" si="68"/>
        <v>11206</v>
      </c>
      <c r="L129" s="209">
        <f t="shared" si="68"/>
        <v>12167</v>
      </c>
      <c r="M129" s="209">
        <f t="shared" si="68"/>
        <v>13166</v>
      </c>
      <c r="N129" s="209">
        <f t="shared" si="68"/>
        <v>14166</v>
      </c>
      <c r="O129" s="209">
        <f t="shared" si="68"/>
        <v>15165</v>
      </c>
      <c r="P129" s="209">
        <f t="shared" si="68"/>
        <v>16338</v>
      </c>
      <c r="Q129" s="209">
        <f t="shared" si="68"/>
        <v>17338</v>
      </c>
      <c r="R129" s="209">
        <f t="shared" si="68"/>
        <v>18337</v>
      </c>
      <c r="S129" s="209">
        <f t="shared" si="68"/>
        <v>19337</v>
      </c>
      <c r="T129" s="210">
        <f t="shared" si="68"/>
        <v>20336</v>
      </c>
      <c r="V129" s="203">
        <v>1400</v>
      </c>
      <c r="W129" s="207">
        <f t="shared" ref="W129:AO129" si="69">W128+B199</f>
        <v>1355.2</v>
      </c>
      <c r="X129" s="207">
        <f t="shared" si="69"/>
        <v>1411.1999999999998</v>
      </c>
      <c r="Y129" s="207">
        <f t="shared" si="69"/>
        <v>1594.88</v>
      </c>
      <c r="Z129" s="207">
        <f t="shared" si="69"/>
        <v>1786.4</v>
      </c>
      <c r="AA129" s="207">
        <f t="shared" si="69"/>
        <v>2009.28</v>
      </c>
      <c r="AB129" s="207">
        <f t="shared" si="69"/>
        <v>2273.6000000000004</v>
      </c>
      <c r="AC129" s="207">
        <f t="shared" si="69"/>
        <v>2544.6400000000003</v>
      </c>
      <c r="AD129" s="207">
        <f t="shared" si="69"/>
        <v>2862.7200000000003</v>
      </c>
      <c r="AE129" s="207">
        <f t="shared" si="69"/>
        <v>3113.6000000000004</v>
      </c>
      <c r="AF129" s="207">
        <f t="shared" si="69"/>
        <v>3412.64</v>
      </c>
      <c r="AG129" s="207">
        <f t="shared" si="69"/>
        <v>3696</v>
      </c>
      <c r="AH129" s="207">
        <f t="shared" si="69"/>
        <v>4004</v>
      </c>
      <c r="AI129" s="207">
        <f t="shared" si="69"/>
        <v>4312</v>
      </c>
      <c r="AJ129" s="207">
        <f t="shared" si="69"/>
        <v>4620</v>
      </c>
      <c r="AK129" s="207">
        <f t="shared" si="69"/>
        <v>4928</v>
      </c>
      <c r="AL129" s="207">
        <f t="shared" si="69"/>
        <v>5236</v>
      </c>
      <c r="AM129" s="207">
        <f t="shared" si="69"/>
        <v>5544</v>
      </c>
      <c r="AN129" s="207">
        <f t="shared" si="69"/>
        <v>5852</v>
      </c>
      <c r="AO129" s="207">
        <f t="shared" si="69"/>
        <v>6160</v>
      </c>
      <c r="AP129" s="189">
        <v>2.75</v>
      </c>
    </row>
    <row r="130" spans="1:42" x14ac:dyDescent="0.15">
      <c r="A130" s="215" t="s">
        <v>134</v>
      </c>
      <c r="B130" s="212">
        <f t="shared" ref="B130:T130" si="70">ROUND(W130*$T$76,0)+W200</f>
        <v>2303</v>
      </c>
      <c r="C130" s="212">
        <f t="shared" si="70"/>
        <v>2893</v>
      </c>
      <c r="D130" s="212">
        <f t="shared" si="70"/>
        <v>3598</v>
      </c>
      <c r="E130" s="212">
        <f t="shared" si="70"/>
        <v>4282</v>
      </c>
      <c r="F130" s="212">
        <f t="shared" si="70"/>
        <v>5020</v>
      </c>
      <c r="G130" s="212">
        <f t="shared" si="70"/>
        <v>5794</v>
      </c>
      <c r="H130" s="212">
        <f t="shared" si="70"/>
        <v>6758</v>
      </c>
      <c r="I130" s="212">
        <f t="shared" si="70"/>
        <v>7581</v>
      </c>
      <c r="J130" s="212">
        <f t="shared" si="70"/>
        <v>8403</v>
      </c>
      <c r="K130" s="212">
        <f t="shared" si="70"/>
        <v>9225</v>
      </c>
      <c r="L130" s="212">
        <f t="shared" si="70"/>
        <v>10047</v>
      </c>
      <c r="M130" s="212">
        <f t="shared" si="70"/>
        <v>10870</v>
      </c>
      <c r="N130" s="212">
        <f t="shared" si="70"/>
        <v>11692</v>
      </c>
      <c r="O130" s="212">
        <f t="shared" si="70"/>
        <v>12514</v>
      </c>
      <c r="P130" s="212">
        <f t="shared" si="70"/>
        <v>13517</v>
      </c>
      <c r="Q130" s="212">
        <f t="shared" si="70"/>
        <v>14339</v>
      </c>
      <c r="R130" s="212">
        <f t="shared" si="70"/>
        <v>15161</v>
      </c>
      <c r="S130" s="212">
        <f t="shared" si="70"/>
        <v>15983</v>
      </c>
      <c r="T130" s="213">
        <f t="shared" si="70"/>
        <v>16806</v>
      </c>
      <c r="V130" s="203">
        <v>58</v>
      </c>
      <c r="W130" s="207">
        <f>$W$74*V130*$W$134</f>
        <v>788.8</v>
      </c>
      <c r="X130" s="207">
        <f t="shared" ref="X130:AO130" si="71">X74*$V$130*X134</f>
        <v>821.28</v>
      </c>
      <c r="Y130" s="207">
        <f t="shared" si="71"/>
        <v>928</v>
      </c>
      <c r="Z130" s="207">
        <f t="shared" si="71"/>
        <v>1020.8</v>
      </c>
      <c r="AA130" s="207">
        <f t="shared" si="71"/>
        <v>1148.3999999999999</v>
      </c>
      <c r="AB130" s="207">
        <f t="shared" si="71"/>
        <v>1299.2</v>
      </c>
      <c r="AC130" s="207">
        <f t="shared" si="71"/>
        <v>1456.96</v>
      </c>
      <c r="AD130" s="207">
        <f t="shared" si="71"/>
        <v>1639.0800000000002</v>
      </c>
      <c r="AE130" s="207">
        <f t="shared" si="71"/>
        <v>1821.2</v>
      </c>
      <c r="AF130" s="207">
        <f t="shared" si="71"/>
        <v>2003.3200000000002</v>
      </c>
      <c r="AG130" s="207">
        <f t="shared" si="71"/>
        <v>2185.44</v>
      </c>
      <c r="AH130" s="207">
        <f t="shared" si="71"/>
        <v>2367.56</v>
      </c>
      <c r="AI130" s="207">
        <f t="shared" si="71"/>
        <v>2549.6800000000003</v>
      </c>
      <c r="AJ130" s="207">
        <f t="shared" si="71"/>
        <v>2731.8</v>
      </c>
      <c r="AK130" s="207">
        <f t="shared" si="71"/>
        <v>2913.92</v>
      </c>
      <c r="AL130" s="207">
        <f t="shared" si="71"/>
        <v>3096.04</v>
      </c>
      <c r="AM130" s="207">
        <f t="shared" si="71"/>
        <v>3278.1600000000003</v>
      </c>
      <c r="AN130" s="207">
        <f t="shared" si="71"/>
        <v>3460.28</v>
      </c>
      <c r="AO130" s="207">
        <f t="shared" si="71"/>
        <v>3642.4</v>
      </c>
      <c r="AP130" s="189">
        <v>1.57</v>
      </c>
    </row>
    <row r="131" spans="1:42" x14ac:dyDescent="0.15">
      <c r="A131" s="208">
        <v>1450</v>
      </c>
      <c r="B131" s="209">
        <f t="shared" ref="B131:T131" si="72">ROUND(W131*$T$76,0)+W200</f>
        <v>3256</v>
      </c>
      <c r="C131" s="209">
        <f t="shared" si="72"/>
        <v>3885</v>
      </c>
      <c r="D131" s="209">
        <f t="shared" si="72"/>
        <v>4720</v>
      </c>
      <c r="E131" s="209">
        <f t="shared" si="72"/>
        <v>5568</v>
      </c>
      <c r="F131" s="209">
        <f t="shared" si="72"/>
        <v>6466</v>
      </c>
      <c r="G131" s="209">
        <f t="shared" si="72"/>
        <v>7430</v>
      </c>
      <c r="H131" s="209">
        <f t="shared" si="72"/>
        <v>8585</v>
      </c>
      <c r="I131" s="209">
        <f t="shared" si="72"/>
        <v>9636</v>
      </c>
      <c r="J131" s="209">
        <f t="shared" si="72"/>
        <v>10578</v>
      </c>
      <c r="K131" s="209">
        <f t="shared" si="72"/>
        <v>11599</v>
      </c>
      <c r="L131" s="209">
        <f t="shared" si="72"/>
        <v>12593</v>
      </c>
      <c r="M131" s="209">
        <f t="shared" si="72"/>
        <v>13628</v>
      </c>
      <c r="N131" s="209">
        <f t="shared" si="72"/>
        <v>14662</v>
      </c>
      <c r="O131" s="209">
        <f t="shared" si="72"/>
        <v>15697</v>
      </c>
      <c r="P131" s="209">
        <f t="shared" si="72"/>
        <v>16911</v>
      </c>
      <c r="Q131" s="209">
        <f t="shared" si="72"/>
        <v>17946</v>
      </c>
      <c r="R131" s="209">
        <f t="shared" si="72"/>
        <v>18980</v>
      </c>
      <c r="S131" s="209">
        <f t="shared" si="72"/>
        <v>20015</v>
      </c>
      <c r="T131" s="210">
        <f t="shared" si="72"/>
        <v>21049</v>
      </c>
      <c r="V131" s="203">
        <v>1450</v>
      </c>
      <c r="W131" s="207">
        <f t="shared" ref="W131:AO131" si="73">W130+B201</f>
        <v>1403.6</v>
      </c>
      <c r="X131" s="207">
        <f t="shared" si="73"/>
        <v>1461.6</v>
      </c>
      <c r="Y131" s="207">
        <f t="shared" si="73"/>
        <v>1651.8400000000001</v>
      </c>
      <c r="Z131" s="207">
        <f t="shared" si="73"/>
        <v>1850.1999999999998</v>
      </c>
      <c r="AA131" s="207">
        <f t="shared" si="73"/>
        <v>2081.04</v>
      </c>
      <c r="AB131" s="207">
        <f t="shared" si="73"/>
        <v>2354.8000000000002</v>
      </c>
      <c r="AC131" s="207">
        <f t="shared" si="73"/>
        <v>2635.52</v>
      </c>
      <c r="AD131" s="207">
        <f t="shared" si="73"/>
        <v>2964.96</v>
      </c>
      <c r="AE131" s="207">
        <f t="shared" si="73"/>
        <v>3224.8</v>
      </c>
      <c r="AF131" s="207">
        <f t="shared" si="73"/>
        <v>3534.5200000000004</v>
      </c>
      <c r="AG131" s="207">
        <f t="shared" si="73"/>
        <v>3828</v>
      </c>
      <c r="AH131" s="207">
        <f t="shared" si="73"/>
        <v>4147</v>
      </c>
      <c r="AI131" s="207">
        <f t="shared" si="73"/>
        <v>4466</v>
      </c>
      <c r="AJ131" s="207">
        <f t="shared" si="73"/>
        <v>4785</v>
      </c>
      <c r="AK131" s="207">
        <f t="shared" si="73"/>
        <v>5104</v>
      </c>
      <c r="AL131" s="207">
        <f t="shared" si="73"/>
        <v>5423</v>
      </c>
      <c r="AM131" s="207">
        <f t="shared" si="73"/>
        <v>5742</v>
      </c>
      <c r="AN131" s="207">
        <f t="shared" si="73"/>
        <v>6061</v>
      </c>
      <c r="AO131" s="207">
        <f t="shared" si="73"/>
        <v>6380</v>
      </c>
      <c r="AP131" s="189">
        <v>2.75</v>
      </c>
    </row>
    <row r="132" spans="1:42" x14ac:dyDescent="0.15">
      <c r="A132" s="215" t="s">
        <v>135</v>
      </c>
      <c r="B132" s="212">
        <f t="shared" ref="B132:T132" si="74">ROUND(W132*$T$76,0)+W202</f>
        <v>2381</v>
      </c>
      <c r="C132" s="212">
        <f t="shared" si="74"/>
        <v>2991</v>
      </c>
      <c r="D132" s="212">
        <f t="shared" si="74"/>
        <v>3720</v>
      </c>
      <c r="E132" s="212">
        <f t="shared" si="74"/>
        <v>4427</v>
      </c>
      <c r="F132" s="212">
        <f t="shared" si="74"/>
        <v>5189</v>
      </c>
      <c r="G132" s="212">
        <f t="shared" si="74"/>
        <v>5989</v>
      </c>
      <c r="H132" s="212">
        <f t="shared" si="74"/>
        <v>6986</v>
      </c>
      <c r="I132" s="212">
        <f t="shared" si="74"/>
        <v>7836</v>
      </c>
      <c r="J132" s="212">
        <f t="shared" si="74"/>
        <v>8686</v>
      </c>
      <c r="K132" s="212">
        <f t="shared" si="74"/>
        <v>9536</v>
      </c>
      <c r="L132" s="212">
        <f t="shared" si="74"/>
        <v>10386</v>
      </c>
      <c r="M132" s="212">
        <f t="shared" si="74"/>
        <v>11236</v>
      </c>
      <c r="N132" s="212">
        <f t="shared" si="74"/>
        <v>12086</v>
      </c>
      <c r="O132" s="212">
        <f t="shared" si="74"/>
        <v>12936</v>
      </c>
      <c r="P132" s="212">
        <f t="shared" si="74"/>
        <v>13972</v>
      </c>
      <c r="Q132" s="212">
        <f t="shared" si="74"/>
        <v>14822</v>
      </c>
      <c r="R132" s="212">
        <f t="shared" si="74"/>
        <v>15672</v>
      </c>
      <c r="S132" s="212">
        <f t="shared" si="74"/>
        <v>16522</v>
      </c>
      <c r="T132" s="213">
        <f t="shared" si="74"/>
        <v>17372</v>
      </c>
      <c r="V132" s="203">
        <v>60</v>
      </c>
      <c r="W132" s="207">
        <f>$W$74*V132*$W$134</f>
        <v>816</v>
      </c>
      <c r="X132" s="207">
        <f t="shared" ref="X132:AO132" si="75">X74*$V$132*X134</f>
        <v>849.59999999999991</v>
      </c>
      <c r="Y132" s="207">
        <f t="shared" si="75"/>
        <v>960</v>
      </c>
      <c r="Z132" s="207">
        <f t="shared" si="75"/>
        <v>1056</v>
      </c>
      <c r="AA132" s="207">
        <f t="shared" si="75"/>
        <v>1188</v>
      </c>
      <c r="AB132" s="207">
        <f t="shared" si="75"/>
        <v>1344</v>
      </c>
      <c r="AC132" s="207">
        <f t="shared" si="75"/>
        <v>1507.2</v>
      </c>
      <c r="AD132" s="207">
        <f t="shared" si="75"/>
        <v>1695.6000000000001</v>
      </c>
      <c r="AE132" s="207">
        <f t="shared" si="75"/>
        <v>1884</v>
      </c>
      <c r="AF132" s="207">
        <f t="shared" si="75"/>
        <v>2072.4</v>
      </c>
      <c r="AG132" s="207">
        <f t="shared" si="75"/>
        <v>2260.8000000000002</v>
      </c>
      <c r="AH132" s="207">
        <f t="shared" si="75"/>
        <v>2449.2000000000003</v>
      </c>
      <c r="AI132" s="207">
        <f t="shared" si="75"/>
        <v>2637.6</v>
      </c>
      <c r="AJ132" s="207">
        <f t="shared" si="75"/>
        <v>2826</v>
      </c>
      <c r="AK132" s="207">
        <f t="shared" si="75"/>
        <v>3014.4</v>
      </c>
      <c r="AL132" s="207">
        <f t="shared" si="75"/>
        <v>3202.8</v>
      </c>
      <c r="AM132" s="207">
        <f t="shared" si="75"/>
        <v>3391.2000000000003</v>
      </c>
      <c r="AN132" s="207">
        <f t="shared" si="75"/>
        <v>3579.6000000000004</v>
      </c>
      <c r="AO132" s="207">
        <f t="shared" si="75"/>
        <v>3768</v>
      </c>
      <c r="AP132" s="189">
        <v>1.57</v>
      </c>
    </row>
    <row r="133" spans="1:42" ht="13" thickBot="1" x14ac:dyDescent="0.2">
      <c r="A133" s="204">
        <v>1500</v>
      </c>
      <c r="B133" s="216">
        <f t="shared" ref="B133:T133" si="76">ROUND(W133*$T$76,0)+W202</f>
        <v>3367</v>
      </c>
      <c r="C133" s="216">
        <f t="shared" si="76"/>
        <v>4018</v>
      </c>
      <c r="D133" s="216">
        <f t="shared" si="76"/>
        <v>4881</v>
      </c>
      <c r="E133" s="216">
        <f t="shared" si="76"/>
        <v>5757</v>
      </c>
      <c r="F133" s="216">
        <f t="shared" si="76"/>
        <v>6685</v>
      </c>
      <c r="G133" s="216">
        <f t="shared" si="76"/>
        <v>7682</v>
      </c>
      <c r="H133" s="216">
        <f t="shared" si="76"/>
        <v>8876</v>
      </c>
      <c r="I133" s="216">
        <f t="shared" si="76"/>
        <v>9962</v>
      </c>
      <c r="J133" s="216">
        <f t="shared" si="76"/>
        <v>10937</v>
      </c>
      <c r="K133" s="216">
        <f t="shared" si="76"/>
        <v>11991</v>
      </c>
      <c r="L133" s="216">
        <f t="shared" si="76"/>
        <v>13020</v>
      </c>
      <c r="M133" s="216">
        <f t="shared" si="76"/>
        <v>14090</v>
      </c>
      <c r="N133" s="216">
        <f t="shared" si="76"/>
        <v>15159</v>
      </c>
      <c r="O133" s="216">
        <f t="shared" si="76"/>
        <v>16229</v>
      </c>
      <c r="P133" s="216">
        <f t="shared" si="76"/>
        <v>17484</v>
      </c>
      <c r="Q133" s="216">
        <f t="shared" si="76"/>
        <v>18554</v>
      </c>
      <c r="R133" s="216">
        <f t="shared" si="76"/>
        <v>19623</v>
      </c>
      <c r="S133" s="216">
        <f t="shared" si="76"/>
        <v>20693</v>
      </c>
      <c r="T133" s="217">
        <f t="shared" si="76"/>
        <v>21762</v>
      </c>
      <c r="V133" s="203">
        <v>1500</v>
      </c>
      <c r="W133" s="207">
        <f t="shared" ref="W133:AO133" si="77">W132+B203</f>
        <v>1452</v>
      </c>
      <c r="X133" s="207">
        <f t="shared" si="77"/>
        <v>1512</v>
      </c>
      <c r="Y133" s="207">
        <f t="shared" si="77"/>
        <v>1708.8000000000002</v>
      </c>
      <c r="Z133" s="207">
        <f t="shared" si="77"/>
        <v>1914</v>
      </c>
      <c r="AA133" s="207">
        <f t="shared" si="77"/>
        <v>2152.8000000000002</v>
      </c>
      <c r="AB133" s="207">
        <f t="shared" si="77"/>
        <v>2436</v>
      </c>
      <c r="AC133" s="207">
        <f t="shared" si="77"/>
        <v>2726.4</v>
      </c>
      <c r="AD133" s="207">
        <f t="shared" si="77"/>
        <v>3067.2</v>
      </c>
      <c r="AE133" s="207">
        <f t="shared" si="77"/>
        <v>3336</v>
      </c>
      <c r="AF133" s="207">
        <f t="shared" si="77"/>
        <v>3656.4</v>
      </c>
      <c r="AG133" s="207">
        <f t="shared" si="77"/>
        <v>3960</v>
      </c>
      <c r="AH133" s="207">
        <f t="shared" si="77"/>
        <v>4290</v>
      </c>
      <c r="AI133" s="207">
        <f t="shared" si="77"/>
        <v>4620</v>
      </c>
      <c r="AJ133" s="207">
        <f t="shared" si="77"/>
        <v>4950</v>
      </c>
      <c r="AK133" s="207">
        <f t="shared" si="77"/>
        <v>5280</v>
      </c>
      <c r="AL133" s="207">
        <f t="shared" si="77"/>
        <v>5610</v>
      </c>
      <c r="AM133" s="207">
        <f t="shared" si="77"/>
        <v>5940</v>
      </c>
      <c r="AN133" s="207">
        <f t="shared" si="77"/>
        <v>6270</v>
      </c>
      <c r="AO133" s="207">
        <f t="shared" si="77"/>
        <v>6600</v>
      </c>
      <c r="AP133" s="189">
        <v>2.75</v>
      </c>
    </row>
    <row r="134" spans="1:42" x14ac:dyDescent="0.15">
      <c r="W134" s="291">
        <v>3.4</v>
      </c>
      <c r="X134" s="230">
        <v>2.36</v>
      </c>
      <c r="Y134" s="230">
        <v>2</v>
      </c>
      <c r="Z134" s="230">
        <v>1.76</v>
      </c>
      <c r="AA134" s="230">
        <v>1.65</v>
      </c>
      <c r="AB134" s="230">
        <v>1.6</v>
      </c>
      <c r="AC134" s="230">
        <v>1.57</v>
      </c>
      <c r="AD134" s="230">
        <v>1.57</v>
      </c>
      <c r="AE134" s="230">
        <v>1.57</v>
      </c>
      <c r="AF134" s="230">
        <v>1.57</v>
      </c>
      <c r="AG134" s="230">
        <v>1.57</v>
      </c>
      <c r="AH134" s="230">
        <v>1.57</v>
      </c>
      <c r="AI134" s="230">
        <v>1.57</v>
      </c>
      <c r="AJ134" s="230">
        <v>1.57</v>
      </c>
      <c r="AK134" s="230">
        <v>1.57</v>
      </c>
      <c r="AL134" s="230">
        <v>1.57</v>
      </c>
      <c r="AM134" s="230">
        <v>1.57</v>
      </c>
      <c r="AN134" s="230">
        <v>1.57</v>
      </c>
      <c r="AO134" s="230">
        <v>1.57</v>
      </c>
    </row>
    <row r="135" spans="1:42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92">
        <f>W134+B204</f>
        <v>6.05</v>
      </c>
      <c r="X135" s="230">
        <f>X134+C204</f>
        <v>4.2</v>
      </c>
      <c r="Y135" s="230">
        <f t="shared" ref="Y135:AO135" si="78">Y134+D204</f>
        <v>3.56</v>
      </c>
      <c r="Z135" s="230">
        <f t="shared" si="78"/>
        <v>3.19</v>
      </c>
      <c r="AA135" s="230">
        <f t="shared" si="78"/>
        <v>2.99</v>
      </c>
      <c r="AB135" s="230">
        <f t="shared" si="78"/>
        <v>2.9000000000000004</v>
      </c>
      <c r="AC135" s="230">
        <f t="shared" si="78"/>
        <v>2.84</v>
      </c>
      <c r="AD135" s="230">
        <f t="shared" si="78"/>
        <v>2.84</v>
      </c>
      <c r="AE135" s="230">
        <f t="shared" si="78"/>
        <v>2.7800000000000002</v>
      </c>
      <c r="AF135" s="230">
        <f t="shared" si="78"/>
        <v>2.77</v>
      </c>
      <c r="AG135" s="230">
        <f t="shared" si="78"/>
        <v>2.75</v>
      </c>
      <c r="AH135" s="230">
        <f t="shared" si="78"/>
        <v>2.75</v>
      </c>
      <c r="AI135" s="230">
        <f t="shared" si="78"/>
        <v>2.75</v>
      </c>
      <c r="AJ135" s="230">
        <f t="shared" si="78"/>
        <v>2.75</v>
      </c>
      <c r="AK135" s="230">
        <f t="shared" si="78"/>
        <v>2.75</v>
      </c>
      <c r="AL135" s="230">
        <f t="shared" si="78"/>
        <v>2.75</v>
      </c>
      <c r="AM135" s="230">
        <f t="shared" si="78"/>
        <v>2.75</v>
      </c>
      <c r="AN135" s="230">
        <f t="shared" si="78"/>
        <v>2.75</v>
      </c>
      <c r="AO135" s="230">
        <f t="shared" si="78"/>
        <v>2.75</v>
      </c>
    </row>
    <row r="136" spans="1:42" x14ac:dyDescent="0.15">
      <c r="X136" s="230"/>
      <c r="Y136" s="230"/>
      <c r="Z136" s="230"/>
      <c r="AA136" s="230"/>
      <c r="AB136" s="230"/>
      <c r="AC136" s="230"/>
      <c r="AD136" s="230"/>
      <c r="AE136" s="230"/>
      <c r="AF136" s="230"/>
      <c r="AG136" s="230"/>
    </row>
    <row r="137" spans="1:42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</row>
    <row r="140" spans="1:42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2" x14ac:dyDescent="0.15">
      <c r="A142" s="194"/>
    </row>
    <row r="143" spans="1:42" x14ac:dyDescent="0.15">
      <c r="V143" s="188" t="s">
        <v>328</v>
      </c>
      <c r="X143" s="187">
        <v>2</v>
      </c>
      <c r="Y143" s="188" t="s">
        <v>329</v>
      </c>
    </row>
    <row r="144" spans="1:42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203" t="s">
        <v>0</v>
      </c>
      <c r="W144" s="203">
        <v>4</v>
      </c>
      <c r="X144" s="203">
        <v>6</v>
      </c>
      <c r="Y144" s="203">
        <v>8</v>
      </c>
      <c r="Z144" s="203">
        <v>10</v>
      </c>
      <c r="AA144" s="203">
        <v>12</v>
      </c>
      <c r="AB144" s="203">
        <v>14</v>
      </c>
      <c r="AC144" s="203">
        <v>16</v>
      </c>
      <c r="AD144" s="203">
        <v>18</v>
      </c>
      <c r="AE144" s="203">
        <v>20</v>
      </c>
      <c r="AF144" s="203">
        <v>22</v>
      </c>
      <c r="AG144" s="203">
        <v>24</v>
      </c>
      <c r="AH144" s="203">
        <v>26</v>
      </c>
      <c r="AI144" s="203">
        <v>28</v>
      </c>
      <c r="AJ144" s="203">
        <v>30</v>
      </c>
      <c r="AK144" s="203">
        <v>32</v>
      </c>
      <c r="AL144" s="203">
        <v>34</v>
      </c>
      <c r="AM144" s="203">
        <v>36</v>
      </c>
      <c r="AN144" s="203">
        <v>38</v>
      </c>
      <c r="AO144" s="203">
        <v>40</v>
      </c>
      <c r="AP144" s="187" t="s">
        <v>330</v>
      </c>
    </row>
    <row r="145" spans="1:4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203"/>
      <c r="W145" s="203">
        <v>100</v>
      </c>
      <c r="X145" s="203">
        <v>150</v>
      </c>
      <c r="Y145" s="203">
        <v>200</v>
      </c>
      <c r="Z145" s="203">
        <v>250</v>
      </c>
      <c r="AA145" s="203">
        <v>300</v>
      </c>
      <c r="AB145" s="203">
        <v>350</v>
      </c>
      <c r="AC145" s="203">
        <v>400</v>
      </c>
      <c r="AD145" s="203">
        <v>450</v>
      </c>
      <c r="AE145" s="203">
        <v>500</v>
      </c>
      <c r="AF145" s="203">
        <v>550</v>
      </c>
      <c r="AG145" s="203">
        <v>600</v>
      </c>
      <c r="AH145" s="203">
        <v>650</v>
      </c>
      <c r="AI145" s="203">
        <v>700</v>
      </c>
      <c r="AJ145" s="203">
        <v>750</v>
      </c>
      <c r="AK145" s="203">
        <v>800</v>
      </c>
      <c r="AL145" s="203">
        <v>850</v>
      </c>
      <c r="AM145" s="203">
        <v>900</v>
      </c>
      <c r="AN145" s="203">
        <v>950</v>
      </c>
      <c r="AO145" s="203">
        <v>1000</v>
      </c>
      <c r="AP145" s="187" t="s">
        <v>331</v>
      </c>
    </row>
    <row r="146" spans="1:4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203">
        <v>4</v>
      </c>
      <c r="W146" s="207">
        <f>AP146*$W$204*$X$143</f>
        <v>72</v>
      </c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207"/>
      <c r="AI146" s="207"/>
      <c r="AJ146" s="207"/>
      <c r="AK146" s="207"/>
      <c r="AL146" s="207"/>
      <c r="AM146" s="207"/>
      <c r="AN146" s="207"/>
      <c r="AO146" s="207"/>
      <c r="AP146" s="187">
        <f>ROUNDDOWN(V147/16,0)</f>
        <v>6</v>
      </c>
    </row>
    <row r="147" spans="1:4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203">
        <v>100</v>
      </c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187"/>
    </row>
    <row r="148" spans="1:4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203">
        <v>6</v>
      </c>
      <c r="W148" s="207">
        <f>AP148*$W$204*$X$143</f>
        <v>108</v>
      </c>
      <c r="X148" s="214">
        <f>AP148*$X$204*$X$143</f>
        <v>162</v>
      </c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07"/>
      <c r="AI148" s="207"/>
      <c r="AJ148" s="207"/>
      <c r="AK148" s="207"/>
      <c r="AL148" s="207"/>
      <c r="AM148" s="207"/>
      <c r="AN148" s="207"/>
      <c r="AO148" s="207"/>
      <c r="AP148" s="187">
        <f>ROUNDDOWN(V149/16,0)</f>
        <v>9</v>
      </c>
    </row>
    <row r="149" spans="1:4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203">
        <v>150</v>
      </c>
      <c r="W149" s="207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207"/>
      <c r="AI149" s="207"/>
      <c r="AJ149" s="207"/>
      <c r="AK149" s="207"/>
      <c r="AL149" s="207"/>
      <c r="AM149" s="207"/>
      <c r="AN149" s="207"/>
      <c r="AO149" s="207"/>
      <c r="AP149" s="187"/>
    </row>
    <row r="150" spans="1:4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203">
        <v>8</v>
      </c>
      <c r="W150" s="207">
        <f>AP150*$W$204*$X$143</f>
        <v>144</v>
      </c>
      <c r="X150" s="214">
        <f>AP150*$X$204*$X$143</f>
        <v>216</v>
      </c>
      <c r="Y150" s="214">
        <f>AP150*$Y$204*$X$143</f>
        <v>288</v>
      </c>
      <c r="Z150" s="214"/>
      <c r="AA150" s="214"/>
      <c r="AB150" s="214"/>
      <c r="AC150" s="214"/>
      <c r="AD150" s="214"/>
      <c r="AE150" s="214"/>
      <c r="AF150" s="214"/>
      <c r="AG150" s="214"/>
      <c r="AH150" s="207"/>
      <c r="AI150" s="207"/>
      <c r="AJ150" s="207"/>
      <c r="AK150" s="207"/>
      <c r="AL150" s="207"/>
      <c r="AM150" s="207"/>
      <c r="AN150" s="207"/>
      <c r="AO150" s="207"/>
      <c r="AP150" s="187">
        <f>ROUNDDOWN(V151/16,0)</f>
        <v>12</v>
      </c>
    </row>
    <row r="151" spans="1:4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203">
        <v>200</v>
      </c>
      <c r="W151" s="207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07"/>
      <c r="AI151" s="207"/>
      <c r="AJ151" s="207"/>
      <c r="AK151" s="207"/>
      <c r="AL151" s="207"/>
      <c r="AM151" s="207"/>
      <c r="AN151" s="207"/>
      <c r="AO151" s="207"/>
      <c r="AP151" s="187"/>
    </row>
    <row r="152" spans="1:4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203">
        <v>10</v>
      </c>
      <c r="W152" s="207">
        <f>AP152*$W$204*$X$143</f>
        <v>180</v>
      </c>
      <c r="X152" s="214">
        <f>AP152*$X$204*$X$143</f>
        <v>270</v>
      </c>
      <c r="Y152" s="214">
        <f>AP152*$Y$204*$X$143</f>
        <v>360</v>
      </c>
      <c r="Z152" s="214">
        <f>AP152*$Z$204*$X$143</f>
        <v>450</v>
      </c>
      <c r="AA152" s="214"/>
      <c r="AB152" s="214"/>
      <c r="AC152" s="214"/>
      <c r="AD152" s="214"/>
      <c r="AE152" s="214"/>
      <c r="AF152" s="214"/>
      <c r="AG152" s="214"/>
      <c r="AH152" s="207"/>
      <c r="AI152" s="207"/>
      <c r="AJ152" s="207"/>
      <c r="AK152" s="207"/>
      <c r="AL152" s="207"/>
      <c r="AM152" s="207"/>
      <c r="AN152" s="207"/>
      <c r="AO152" s="207"/>
      <c r="AP152" s="187">
        <f>ROUNDDOWN(V153/16,0)</f>
        <v>15</v>
      </c>
    </row>
    <row r="153" spans="1:4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203">
        <v>250</v>
      </c>
      <c r="W153" s="207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07"/>
      <c r="AI153" s="207"/>
      <c r="AJ153" s="207"/>
      <c r="AK153" s="207"/>
      <c r="AL153" s="207"/>
      <c r="AM153" s="207"/>
      <c r="AN153" s="207"/>
      <c r="AO153" s="207"/>
      <c r="AP153" s="187"/>
    </row>
    <row r="154" spans="1:4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203">
        <v>12</v>
      </c>
      <c r="W154" s="207">
        <f>AP154*$W$204*$X$143</f>
        <v>216</v>
      </c>
      <c r="X154" s="214">
        <f>AP154*$X$204*$X$143</f>
        <v>324</v>
      </c>
      <c r="Y154" s="214">
        <f>AP154*$Y$204*$X$143</f>
        <v>432</v>
      </c>
      <c r="Z154" s="214">
        <f>AP154*$Z$204*$X$143</f>
        <v>540</v>
      </c>
      <c r="AA154" s="214">
        <f>AP154*$AA$204*$X$143</f>
        <v>648</v>
      </c>
      <c r="AB154" s="214"/>
      <c r="AC154" s="214"/>
      <c r="AD154" s="214"/>
      <c r="AE154" s="214"/>
      <c r="AF154" s="214"/>
      <c r="AG154" s="214"/>
      <c r="AH154" s="207"/>
      <c r="AI154" s="207"/>
      <c r="AJ154" s="207"/>
      <c r="AK154" s="207"/>
      <c r="AL154" s="207"/>
      <c r="AM154" s="207"/>
      <c r="AN154" s="207"/>
      <c r="AO154" s="207"/>
      <c r="AP154" s="187">
        <f>ROUNDDOWN(V155/16,0)</f>
        <v>18</v>
      </c>
    </row>
    <row r="155" spans="1:4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203">
        <v>300</v>
      </c>
      <c r="W155" s="207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07"/>
      <c r="AI155" s="207"/>
      <c r="AJ155" s="207"/>
      <c r="AK155" s="207"/>
      <c r="AL155" s="207"/>
      <c r="AM155" s="207"/>
      <c r="AN155" s="207"/>
      <c r="AO155" s="207"/>
      <c r="AP155" s="187"/>
    </row>
    <row r="156" spans="1:4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203">
        <v>14</v>
      </c>
      <c r="W156" s="207">
        <f>AP156*$W$204*$X$143</f>
        <v>252</v>
      </c>
      <c r="X156" s="214">
        <f>AP156*$X$204*$X$143</f>
        <v>378</v>
      </c>
      <c r="Y156" s="214">
        <f>AP156*$Y$204*$X$143</f>
        <v>504</v>
      </c>
      <c r="Z156" s="214">
        <f>AP156*$Z$204*$X$143</f>
        <v>630</v>
      </c>
      <c r="AA156" s="214">
        <f>AP156*$AA$204*$X$143</f>
        <v>756</v>
      </c>
      <c r="AB156" s="214">
        <f>AP156*$AB$204*$X$143</f>
        <v>882</v>
      </c>
      <c r="AC156" s="214"/>
      <c r="AD156" s="214"/>
      <c r="AE156" s="214"/>
      <c r="AF156" s="214"/>
      <c r="AG156" s="214"/>
      <c r="AH156" s="207"/>
      <c r="AI156" s="207"/>
      <c r="AJ156" s="207"/>
      <c r="AK156" s="207"/>
      <c r="AL156" s="207"/>
      <c r="AM156" s="207"/>
      <c r="AN156" s="207"/>
      <c r="AO156" s="207"/>
      <c r="AP156" s="187">
        <f>ROUNDDOWN(V157/16,0)</f>
        <v>21</v>
      </c>
    </row>
    <row r="157" spans="1:4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203">
        <v>350</v>
      </c>
      <c r="W157" s="207"/>
      <c r="X157" s="214"/>
      <c r="Y157" s="214"/>
      <c r="Z157" s="214"/>
      <c r="AA157" s="214"/>
      <c r="AB157" s="214"/>
      <c r="AC157" s="214"/>
      <c r="AD157" s="214"/>
      <c r="AE157" s="214"/>
      <c r="AF157" s="214"/>
      <c r="AG157" s="214"/>
      <c r="AH157" s="207"/>
      <c r="AI157" s="207"/>
      <c r="AJ157" s="207"/>
      <c r="AK157" s="207"/>
      <c r="AL157" s="207"/>
      <c r="AM157" s="207"/>
      <c r="AN157" s="207"/>
      <c r="AO157" s="207"/>
      <c r="AP157" s="187"/>
    </row>
    <row r="158" spans="1:4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203">
        <v>16</v>
      </c>
      <c r="W158" s="207">
        <f>AP158*$W$204*$X$143</f>
        <v>300</v>
      </c>
      <c r="X158" s="214">
        <f>AP158*$X$204*$X$143</f>
        <v>450</v>
      </c>
      <c r="Y158" s="214">
        <f>AP158*$Y$204*$X$143</f>
        <v>600</v>
      </c>
      <c r="Z158" s="214">
        <f>AP158*$Z$204*$X$143</f>
        <v>750</v>
      </c>
      <c r="AA158" s="214">
        <f>AP158*$AA$204*$X$143</f>
        <v>900</v>
      </c>
      <c r="AB158" s="214">
        <f>AP158*$AB$204*$X$143</f>
        <v>1050</v>
      </c>
      <c r="AC158" s="214">
        <f>AP158*$AC$204*$X$143</f>
        <v>1250</v>
      </c>
      <c r="AD158" s="214"/>
      <c r="AE158" s="214"/>
      <c r="AF158" s="214"/>
      <c r="AG158" s="214"/>
      <c r="AH158" s="207"/>
      <c r="AI158" s="207"/>
      <c r="AJ158" s="207"/>
      <c r="AK158" s="207"/>
      <c r="AL158" s="207"/>
      <c r="AM158" s="207"/>
      <c r="AN158" s="207"/>
      <c r="AO158" s="207"/>
      <c r="AP158" s="187">
        <f>ROUNDDOWN(V159/16,0)</f>
        <v>25</v>
      </c>
    </row>
    <row r="159" spans="1:4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203">
        <v>400</v>
      </c>
      <c r="W159" s="207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07"/>
      <c r="AI159" s="207"/>
      <c r="AJ159" s="207"/>
      <c r="AK159" s="207"/>
      <c r="AL159" s="207"/>
      <c r="AM159" s="207"/>
      <c r="AN159" s="207"/>
      <c r="AO159" s="207"/>
      <c r="AP159" s="187"/>
    </row>
    <row r="160" spans="1:4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203">
        <v>18</v>
      </c>
      <c r="W160" s="207">
        <f>AP160*$W$204*$X$143</f>
        <v>336</v>
      </c>
      <c r="X160" s="214">
        <f>AP160*$X$204*$X$143</f>
        <v>504</v>
      </c>
      <c r="Y160" s="214">
        <f>AP160*$Y$204*$X$143</f>
        <v>672</v>
      </c>
      <c r="Z160" s="214">
        <f>AP160*$Z$204*$X$143</f>
        <v>840</v>
      </c>
      <c r="AA160" s="214">
        <f>AP160*$AA$204*$X$143</f>
        <v>1008</v>
      </c>
      <c r="AB160" s="214">
        <f>AP160*$AB$204*$X$143</f>
        <v>1176</v>
      </c>
      <c r="AC160" s="214">
        <f>AP160*$AC$204*$X$143</f>
        <v>1400</v>
      </c>
      <c r="AD160" s="214">
        <f>AP160*$AD$204*$X$143</f>
        <v>1568</v>
      </c>
      <c r="AE160" s="214"/>
      <c r="AF160" s="214"/>
      <c r="AG160" s="214"/>
      <c r="AH160" s="207"/>
      <c r="AI160" s="207"/>
      <c r="AJ160" s="207"/>
      <c r="AK160" s="207"/>
      <c r="AL160" s="207"/>
      <c r="AM160" s="207"/>
      <c r="AN160" s="207"/>
      <c r="AO160" s="207"/>
      <c r="AP160" s="187">
        <f>ROUNDDOWN(V161/16,0)</f>
        <v>28</v>
      </c>
    </row>
    <row r="161" spans="1:4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203">
        <v>450</v>
      </c>
      <c r="W161" s="207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207"/>
      <c r="AI161" s="207"/>
      <c r="AJ161" s="207"/>
      <c r="AK161" s="207"/>
      <c r="AL161" s="207"/>
      <c r="AM161" s="207"/>
      <c r="AN161" s="207"/>
      <c r="AO161" s="207"/>
      <c r="AP161" s="187"/>
    </row>
    <row r="162" spans="1:4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203">
        <v>20</v>
      </c>
      <c r="W162" s="207">
        <f>AP162*$W$204*$X$143</f>
        <v>372</v>
      </c>
      <c r="X162" s="214">
        <f>AP162*$X$204*$X$143</f>
        <v>558</v>
      </c>
      <c r="Y162" s="214">
        <f>AP162*$Y$204*$X$143</f>
        <v>744</v>
      </c>
      <c r="Z162" s="214">
        <f>AP162*$Z$204*$X$143</f>
        <v>930</v>
      </c>
      <c r="AA162" s="214">
        <f>AP162*$AA$204*$X$143</f>
        <v>1116</v>
      </c>
      <c r="AB162" s="214">
        <f>AP162*$AB$204*$X$143</f>
        <v>1302</v>
      </c>
      <c r="AC162" s="214">
        <f>AP162*$AC$204*$X$143</f>
        <v>1550</v>
      </c>
      <c r="AD162" s="214">
        <f>AP162*$AD$204*$X$143</f>
        <v>1736</v>
      </c>
      <c r="AE162" s="214">
        <f>AP162*$AE$204*$X$143</f>
        <v>1922</v>
      </c>
      <c r="AF162" s="214"/>
      <c r="AG162" s="214"/>
      <c r="AH162" s="207"/>
      <c r="AI162" s="207"/>
      <c r="AJ162" s="207"/>
      <c r="AK162" s="207"/>
      <c r="AL162" s="207"/>
      <c r="AM162" s="207"/>
      <c r="AN162" s="207"/>
      <c r="AO162" s="207"/>
      <c r="AP162" s="187">
        <f>ROUNDDOWN(V163/16,0)</f>
        <v>31</v>
      </c>
    </row>
    <row r="163" spans="1:4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203">
        <v>500</v>
      </c>
      <c r="W163" s="207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207"/>
      <c r="AI163" s="207"/>
      <c r="AJ163" s="207"/>
      <c r="AK163" s="207"/>
      <c r="AL163" s="207"/>
      <c r="AM163" s="207"/>
      <c r="AN163" s="207"/>
      <c r="AO163" s="207"/>
      <c r="AP163" s="187"/>
    </row>
    <row r="164" spans="1:4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203">
        <v>22</v>
      </c>
      <c r="W164" s="207">
        <f>AP164*$W$204*$X$143</f>
        <v>408</v>
      </c>
      <c r="X164" s="214">
        <f>AP164*$X$204*$X$143</f>
        <v>612</v>
      </c>
      <c r="Y164" s="214">
        <f>AP164*$Y$204*$X$143</f>
        <v>816</v>
      </c>
      <c r="Z164" s="214">
        <f>AP164*$Z$204*$X$143</f>
        <v>1020</v>
      </c>
      <c r="AA164" s="214">
        <f>AP164*$AA$204*$X$143</f>
        <v>1224</v>
      </c>
      <c r="AB164" s="214">
        <f>AP164*$AB$204*$X$143</f>
        <v>1428</v>
      </c>
      <c r="AC164" s="214">
        <f>AP164*$AC$204*$X$143</f>
        <v>1700</v>
      </c>
      <c r="AD164" s="214">
        <f>AP164*$AD$204*$X$143</f>
        <v>1904</v>
      </c>
      <c r="AE164" s="214">
        <f>AP164*$AE$204*$X$143</f>
        <v>2108</v>
      </c>
      <c r="AF164" s="214">
        <f>AP164*$AF$204*$X$143</f>
        <v>2312</v>
      </c>
      <c r="AG164" s="214"/>
      <c r="AH164" s="207"/>
      <c r="AI164" s="207"/>
      <c r="AJ164" s="207"/>
      <c r="AK164" s="207"/>
      <c r="AL164" s="207"/>
      <c r="AM164" s="207"/>
      <c r="AN164" s="207"/>
      <c r="AO164" s="207"/>
      <c r="AP164" s="187">
        <f>ROUNDDOWN(V165/16,0)</f>
        <v>34</v>
      </c>
    </row>
    <row r="165" spans="1:4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203">
        <v>550</v>
      </c>
      <c r="W165" s="207"/>
      <c r="X165" s="214"/>
      <c r="Y165" s="214"/>
      <c r="Z165" s="214"/>
      <c r="AA165" s="214"/>
      <c r="AB165" s="214"/>
      <c r="AC165" s="214"/>
      <c r="AD165" s="214"/>
      <c r="AE165" s="214"/>
      <c r="AF165" s="214"/>
      <c r="AG165" s="214"/>
      <c r="AH165" s="207"/>
      <c r="AI165" s="207"/>
      <c r="AJ165" s="207"/>
      <c r="AK165" s="207"/>
      <c r="AL165" s="207"/>
      <c r="AM165" s="207"/>
      <c r="AN165" s="207"/>
      <c r="AO165" s="207"/>
      <c r="AP165" s="187"/>
    </row>
    <row r="166" spans="1:4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203">
        <v>24</v>
      </c>
      <c r="W166" s="207">
        <f>AP166*$W$204*$X$143</f>
        <v>444</v>
      </c>
      <c r="X166" s="214">
        <f>AP166*$X$204*$X$143</f>
        <v>666</v>
      </c>
      <c r="Y166" s="214">
        <f>AP166*$Y$204*$X$143</f>
        <v>888</v>
      </c>
      <c r="Z166" s="214">
        <f>AP166*$Z$204*$X$143</f>
        <v>1110</v>
      </c>
      <c r="AA166" s="214">
        <f>AP166*$AA$204*$X$143</f>
        <v>1332</v>
      </c>
      <c r="AB166" s="214">
        <f>AP166*$AB$204*$X$143</f>
        <v>1554</v>
      </c>
      <c r="AC166" s="214">
        <f>AP166*$AC$204*$X$143</f>
        <v>1850</v>
      </c>
      <c r="AD166" s="214">
        <f>AP166*$AD$204*$X$143</f>
        <v>2072</v>
      </c>
      <c r="AE166" s="214">
        <f>AP166*$AE$204*$X$143</f>
        <v>2294</v>
      </c>
      <c r="AF166" s="214">
        <f>AP166*$AF$204*$X$143</f>
        <v>2516</v>
      </c>
      <c r="AG166" s="214">
        <f>AP166*$AG$204*$X$143</f>
        <v>2738</v>
      </c>
      <c r="AH166" s="207"/>
      <c r="AI166" s="207"/>
      <c r="AJ166" s="207"/>
      <c r="AK166" s="207"/>
      <c r="AL166" s="207"/>
      <c r="AM166" s="207"/>
      <c r="AN166" s="207"/>
      <c r="AO166" s="207"/>
      <c r="AP166" s="187">
        <f>ROUNDDOWN(V167/16,0)</f>
        <v>37</v>
      </c>
    </row>
    <row r="167" spans="1:4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203">
        <v>600</v>
      </c>
      <c r="W167" s="207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07"/>
      <c r="AI167" s="207"/>
      <c r="AJ167" s="207"/>
      <c r="AK167" s="207"/>
      <c r="AL167" s="207"/>
      <c r="AM167" s="207"/>
      <c r="AN167" s="207"/>
      <c r="AO167" s="207"/>
      <c r="AP167" s="187"/>
    </row>
    <row r="168" spans="1:4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203">
        <v>26</v>
      </c>
      <c r="W168" s="207">
        <f>AP168*$W$204*$X$143</f>
        <v>480</v>
      </c>
      <c r="X168" s="214">
        <f>AP168*$X$204*$X$143</f>
        <v>720</v>
      </c>
      <c r="Y168" s="214">
        <f>AP168*$Y$204*$X$143</f>
        <v>960</v>
      </c>
      <c r="Z168" s="214">
        <f>AP168*$Z$204*$X$143</f>
        <v>1200</v>
      </c>
      <c r="AA168" s="214">
        <f>AP168*$AA$204*$X$143</f>
        <v>1440</v>
      </c>
      <c r="AB168" s="214">
        <f>AP168*$AB$204*$X$143</f>
        <v>1680</v>
      </c>
      <c r="AC168" s="214">
        <f>AP168*$AC$204*$X$143</f>
        <v>2000</v>
      </c>
      <c r="AD168" s="214">
        <f>AP168*$AD$204*$X$143</f>
        <v>2240</v>
      </c>
      <c r="AE168" s="214">
        <f>AP168*$AE$204*$X$143</f>
        <v>2480</v>
      </c>
      <c r="AF168" s="214">
        <f>AP168*$AF$204*$X$143</f>
        <v>2720</v>
      </c>
      <c r="AG168" s="214">
        <f>AP168*$AG$204*$X$143</f>
        <v>2960</v>
      </c>
      <c r="AH168" s="207">
        <f>AP168*$AH$204*$X$143</f>
        <v>3200</v>
      </c>
      <c r="AI168" s="207"/>
      <c r="AJ168" s="207"/>
      <c r="AK168" s="207"/>
      <c r="AL168" s="207"/>
      <c r="AM168" s="207"/>
      <c r="AN168" s="207"/>
      <c r="AO168" s="207"/>
      <c r="AP168" s="187">
        <f>ROUNDDOWN(V169/16,0)</f>
        <v>40</v>
      </c>
    </row>
    <row r="169" spans="1:4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203">
        <v>650</v>
      </c>
      <c r="W169" s="207"/>
      <c r="X169" s="214"/>
      <c r="Y169" s="214"/>
      <c r="Z169" s="214"/>
      <c r="AA169" s="214"/>
      <c r="AB169" s="214"/>
      <c r="AC169" s="214"/>
      <c r="AD169" s="214"/>
      <c r="AE169" s="214"/>
      <c r="AF169" s="214"/>
      <c r="AG169" s="214"/>
      <c r="AH169" s="207"/>
      <c r="AI169" s="207"/>
      <c r="AJ169" s="207"/>
      <c r="AK169" s="207"/>
      <c r="AL169" s="207"/>
      <c r="AM169" s="207"/>
      <c r="AN169" s="207"/>
      <c r="AO169" s="207"/>
      <c r="AP169" s="187"/>
    </row>
    <row r="170" spans="1:4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203">
        <v>28</v>
      </c>
      <c r="W170" s="207">
        <f>AP170*$W$204*$X$143</f>
        <v>516</v>
      </c>
      <c r="X170" s="214">
        <f>AP170*$X$204*$X$143</f>
        <v>774</v>
      </c>
      <c r="Y170" s="214">
        <f>AP170*$Y$204*$X$143</f>
        <v>1032</v>
      </c>
      <c r="Z170" s="214">
        <f>AP170*$Z$204*$X$143</f>
        <v>1290</v>
      </c>
      <c r="AA170" s="214">
        <f>AP170*$AA$204*$X$143</f>
        <v>1548</v>
      </c>
      <c r="AB170" s="214">
        <f>AP170*$AB$204*$X$143</f>
        <v>1806</v>
      </c>
      <c r="AC170" s="214">
        <f>AP170*$AC$204*$X$143</f>
        <v>2150</v>
      </c>
      <c r="AD170" s="214">
        <f>AP170*$AD$204*$X$143</f>
        <v>2408</v>
      </c>
      <c r="AE170" s="214">
        <f>AP170*$AE$204*$X$143</f>
        <v>2666</v>
      </c>
      <c r="AF170" s="214">
        <f>AP170*$AF$204*$X$143</f>
        <v>2924</v>
      </c>
      <c r="AG170" s="214">
        <f>AP170*$AG$204*$X$143</f>
        <v>3182</v>
      </c>
      <c r="AH170" s="207">
        <f>AP170*$AH$204*$X$143</f>
        <v>3440</v>
      </c>
      <c r="AI170" s="207">
        <f>AP170*$AI$204*$X$143</f>
        <v>3698</v>
      </c>
      <c r="AJ170" s="207"/>
      <c r="AK170" s="207"/>
      <c r="AL170" s="207"/>
      <c r="AM170" s="207"/>
      <c r="AN170" s="207"/>
      <c r="AO170" s="207"/>
      <c r="AP170" s="187">
        <f>ROUNDDOWN(V171/16,0)</f>
        <v>43</v>
      </c>
    </row>
    <row r="171" spans="1:4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203">
        <v>700</v>
      </c>
      <c r="W171" s="207"/>
      <c r="X171" s="214"/>
      <c r="Y171" s="214"/>
      <c r="Z171" s="214"/>
      <c r="AA171" s="214"/>
      <c r="AB171" s="214"/>
      <c r="AC171" s="214"/>
      <c r="AD171" s="214"/>
      <c r="AE171" s="214"/>
      <c r="AF171" s="214"/>
      <c r="AG171" s="214"/>
      <c r="AH171" s="207"/>
      <c r="AI171" s="207"/>
      <c r="AJ171" s="207"/>
      <c r="AK171" s="207"/>
      <c r="AL171" s="207"/>
      <c r="AM171" s="207"/>
      <c r="AN171" s="207"/>
      <c r="AO171" s="207"/>
      <c r="AP171" s="187"/>
    </row>
    <row r="172" spans="1:4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203">
        <v>30</v>
      </c>
      <c r="W172" s="207">
        <f>AP172*$W$204*$X$143</f>
        <v>552</v>
      </c>
      <c r="X172" s="214">
        <f>AP172*$X$204*$X$143</f>
        <v>828</v>
      </c>
      <c r="Y172" s="214">
        <f>AP172*$Y$204*$X$143</f>
        <v>1104</v>
      </c>
      <c r="Z172" s="214">
        <f>AP172*$Z$204*$X$143</f>
        <v>1380</v>
      </c>
      <c r="AA172" s="214">
        <f>AP172*$AA$204*$X$143</f>
        <v>1656</v>
      </c>
      <c r="AB172" s="214">
        <f>AP172*$AB$204*$X$143</f>
        <v>1932</v>
      </c>
      <c r="AC172" s="214">
        <f>AP172*$AC$204*$X$143</f>
        <v>2300</v>
      </c>
      <c r="AD172" s="214">
        <f>AP172*$AD$204*$X$143</f>
        <v>2576</v>
      </c>
      <c r="AE172" s="214">
        <f>AP172*$AE$204*$X$143</f>
        <v>2852</v>
      </c>
      <c r="AF172" s="214">
        <f>AP172*$AF$204*$X$143</f>
        <v>3128</v>
      </c>
      <c r="AG172" s="214">
        <f>AP172*$AG$204*$X$143</f>
        <v>3404</v>
      </c>
      <c r="AH172" s="207">
        <f>AP172*$AH$204*$X$143</f>
        <v>3680</v>
      </c>
      <c r="AI172" s="207">
        <f>AP172*$AI$204*$X$143</f>
        <v>3956</v>
      </c>
      <c r="AJ172" s="207">
        <f>AP172*$AJ$204*$X$143</f>
        <v>4232</v>
      </c>
      <c r="AK172" s="207"/>
      <c r="AL172" s="207"/>
      <c r="AM172" s="207"/>
      <c r="AN172" s="207"/>
      <c r="AO172" s="207"/>
      <c r="AP172" s="187">
        <f>ROUNDDOWN(V173/16,0)</f>
        <v>46</v>
      </c>
    </row>
    <row r="173" spans="1:4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203">
        <v>750</v>
      </c>
      <c r="W173" s="207"/>
      <c r="X173" s="214"/>
      <c r="Y173" s="214"/>
      <c r="Z173" s="214"/>
      <c r="AA173" s="214"/>
      <c r="AB173" s="214"/>
      <c r="AC173" s="214"/>
      <c r="AD173" s="214"/>
      <c r="AE173" s="214"/>
      <c r="AF173" s="214"/>
      <c r="AG173" s="214"/>
      <c r="AH173" s="207"/>
      <c r="AI173" s="207"/>
      <c r="AJ173" s="207"/>
      <c r="AK173" s="207"/>
      <c r="AL173" s="207"/>
      <c r="AM173" s="207"/>
      <c r="AN173" s="207"/>
      <c r="AO173" s="207"/>
      <c r="AP173" s="187"/>
    </row>
    <row r="174" spans="1:4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203">
        <v>32</v>
      </c>
      <c r="W174" s="207">
        <f>AP174*$W$204*$X$143</f>
        <v>600</v>
      </c>
      <c r="X174" s="214">
        <f>AP174*$X$204*$X$143</f>
        <v>900</v>
      </c>
      <c r="Y174" s="214">
        <f>AP174*$Y$204*$X$143</f>
        <v>1200</v>
      </c>
      <c r="Z174" s="214">
        <f>AP174*$Z$204*$X$143</f>
        <v>1500</v>
      </c>
      <c r="AA174" s="214">
        <f>AP174*$AA$204*$X$143</f>
        <v>1800</v>
      </c>
      <c r="AB174" s="214">
        <f>AP174*$AB$204*$X$143</f>
        <v>2100</v>
      </c>
      <c r="AC174" s="214">
        <f>AP174*$AC$204*$X$143</f>
        <v>2500</v>
      </c>
      <c r="AD174" s="214">
        <f>AP174*$AD$204*$X$143</f>
        <v>2800</v>
      </c>
      <c r="AE174" s="214">
        <f>AP174*$AE$204*$X$143</f>
        <v>3100</v>
      </c>
      <c r="AF174" s="214">
        <f>AP174*$AF$204*$X$143</f>
        <v>3400</v>
      </c>
      <c r="AG174" s="214">
        <f>AP174*$AG$204*$X$143</f>
        <v>3700</v>
      </c>
      <c r="AH174" s="207">
        <f>AP174*$AH$204*$X$143</f>
        <v>4000</v>
      </c>
      <c r="AI174" s="207">
        <f>AP174*$AI$204*$X$143</f>
        <v>4300</v>
      </c>
      <c r="AJ174" s="207">
        <f>AP174*$AJ$204*$X$143</f>
        <v>4600</v>
      </c>
      <c r="AK174" s="207">
        <f>AP174*$AK$204*$X$143</f>
        <v>5000</v>
      </c>
      <c r="AL174" s="207"/>
      <c r="AM174" s="207"/>
      <c r="AN174" s="207"/>
      <c r="AO174" s="207"/>
      <c r="AP174" s="187">
        <f>ROUNDDOWN(V175/16,0)</f>
        <v>50</v>
      </c>
    </row>
    <row r="175" spans="1:4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203">
        <v>800</v>
      </c>
      <c r="W175" s="207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07"/>
      <c r="AI175" s="207"/>
      <c r="AJ175" s="207"/>
      <c r="AK175" s="207"/>
      <c r="AL175" s="207"/>
      <c r="AM175" s="207"/>
      <c r="AN175" s="207"/>
      <c r="AO175" s="207"/>
      <c r="AP175" s="187"/>
    </row>
    <row r="176" spans="1:4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203">
        <v>34</v>
      </c>
      <c r="W176" s="207">
        <f>AP176*$W$204*$X$143</f>
        <v>636</v>
      </c>
      <c r="X176" s="214">
        <f>AP176*$X$204*$X$143</f>
        <v>954</v>
      </c>
      <c r="Y176" s="214">
        <f>AP176*$Y$204*$X$143</f>
        <v>1272</v>
      </c>
      <c r="Z176" s="214">
        <f>AP176*$Z$204*$X$143</f>
        <v>1590</v>
      </c>
      <c r="AA176" s="214">
        <f>AP176*$AA$204*$X$143</f>
        <v>1908</v>
      </c>
      <c r="AB176" s="214">
        <f>AP176*$AB$204*$X$143</f>
        <v>2226</v>
      </c>
      <c r="AC176" s="214">
        <f>AP176*$AC$204*$X$143</f>
        <v>2650</v>
      </c>
      <c r="AD176" s="214">
        <f>AP176*$AD$204*$X$143</f>
        <v>2968</v>
      </c>
      <c r="AE176" s="214">
        <f>AP176*$AE$204*$X$143</f>
        <v>3286</v>
      </c>
      <c r="AF176" s="214">
        <f>AP176*$AF$204*$X$143</f>
        <v>3604</v>
      </c>
      <c r="AG176" s="214">
        <f>AP176*$AG$204*$X$143</f>
        <v>3922</v>
      </c>
      <c r="AH176" s="207">
        <f>AP176*$AH$204*$X$143</f>
        <v>4240</v>
      </c>
      <c r="AI176" s="207">
        <f>AP176*$AI$204*$X$143</f>
        <v>4558</v>
      </c>
      <c r="AJ176" s="207">
        <f>AP176*$AJ$204*$X$143</f>
        <v>4876</v>
      </c>
      <c r="AK176" s="207">
        <f>AP176*$AK$204*$X$143</f>
        <v>5300</v>
      </c>
      <c r="AL176" s="207">
        <f>AP176*$AL$204*$X$143</f>
        <v>5618</v>
      </c>
      <c r="AM176" s="207"/>
      <c r="AN176" s="207"/>
      <c r="AO176" s="207"/>
      <c r="AP176" s="187">
        <f>ROUNDDOWN(V177/16,0)</f>
        <v>53</v>
      </c>
    </row>
    <row r="177" spans="1:4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203">
        <v>850</v>
      </c>
      <c r="W177" s="207"/>
      <c r="X177" s="214"/>
      <c r="Y177" s="214"/>
      <c r="Z177" s="214"/>
      <c r="AA177" s="214"/>
      <c r="AB177" s="214"/>
      <c r="AC177" s="214"/>
      <c r="AD177" s="214"/>
      <c r="AE177" s="214"/>
      <c r="AF177" s="214"/>
      <c r="AG177" s="214"/>
      <c r="AH177" s="207"/>
      <c r="AI177" s="207"/>
      <c r="AJ177" s="207"/>
      <c r="AK177" s="207"/>
      <c r="AL177" s="207"/>
      <c r="AM177" s="207"/>
      <c r="AN177" s="207"/>
      <c r="AO177" s="207"/>
      <c r="AP177" s="187"/>
    </row>
    <row r="178" spans="1:4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203">
        <v>36</v>
      </c>
      <c r="W178" s="207">
        <f>AP178*$W$204*$X$143</f>
        <v>672</v>
      </c>
      <c r="X178" s="214">
        <f>AP178*$X$204*$X$143</f>
        <v>1008</v>
      </c>
      <c r="Y178" s="214">
        <f>AP178*$Y$204*$X$143</f>
        <v>1344</v>
      </c>
      <c r="Z178" s="214">
        <f>AP178*$Z$204*$X$143</f>
        <v>1680</v>
      </c>
      <c r="AA178" s="214">
        <f>AP178*$AA$204*$X$143</f>
        <v>2016</v>
      </c>
      <c r="AB178" s="214">
        <f>AP178*$AB$204*$X$143</f>
        <v>2352</v>
      </c>
      <c r="AC178" s="214">
        <f>AP178*$AC$204*$X$143</f>
        <v>2800</v>
      </c>
      <c r="AD178" s="214">
        <f>AP178*$AD$204*$X$143</f>
        <v>3136</v>
      </c>
      <c r="AE178" s="214">
        <f>AP178*$AE$204*$X$143</f>
        <v>3472</v>
      </c>
      <c r="AF178" s="214">
        <f>AP178*$AF$204*$X$143</f>
        <v>3808</v>
      </c>
      <c r="AG178" s="214">
        <f>AP178*$AG$204*$X$143</f>
        <v>4144</v>
      </c>
      <c r="AH178" s="207">
        <f>AP178*$AH$204*$X$143</f>
        <v>4480</v>
      </c>
      <c r="AI178" s="207">
        <f>AP178*$AI$204*$X$143</f>
        <v>4816</v>
      </c>
      <c r="AJ178" s="207">
        <f>AP178*$AJ$204*$X$143</f>
        <v>5152</v>
      </c>
      <c r="AK178" s="207">
        <f>AP178*$AK$204*$X$143</f>
        <v>5600</v>
      </c>
      <c r="AL178" s="207">
        <f>AP178*$AL$204*$X$143</f>
        <v>5936</v>
      </c>
      <c r="AM178" s="207">
        <f>AP178*$AM$204*$X$143</f>
        <v>6272</v>
      </c>
      <c r="AN178" s="207"/>
      <c r="AO178" s="207"/>
      <c r="AP178" s="187">
        <f>ROUNDDOWN(V179/16,0)</f>
        <v>56</v>
      </c>
    </row>
    <row r="179" spans="1:4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79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203">
        <v>900</v>
      </c>
      <c r="W179" s="207"/>
      <c r="X179" s="214"/>
      <c r="Y179" s="214"/>
      <c r="Z179" s="214"/>
      <c r="AA179" s="214"/>
      <c r="AB179" s="214"/>
      <c r="AC179" s="214"/>
      <c r="AD179" s="214"/>
      <c r="AE179" s="214"/>
      <c r="AF179" s="214"/>
      <c r="AG179" s="214"/>
      <c r="AH179" s="207"/>
      <c r="AI179" s="207"/>
      <c r="AJ179" s="207"/>
      <c r="AK179" s="207"/>
      <c r="AL179" s="207"/>
      <c r="AM179" s="207"/>
      <c r="AN179" s="207"/>
      <c r="AO179" s="207"/>
      <c r="AP179" s="187"/>
    </row>
    <row r="180" spans="1:4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203">
        <v>38</v>
      </c>
      <c r="W180" s="207">
        <f>AP180*$W$204*$X$143</f>
        <v>708</v>
      </c>
      <c r="X180" s="214">
        <f>AP180*$X$204*$X$143</f>
        <v>1062</v>
      </c>
      <c r="Y180" s="214">
        <f>AP180*$Y$204*$X$143</f>
        <v>1416</v>
      </c>
      <c r="Z180" s="214">
        <f>AP180*$Z$204*$X$143</f>
        <v>1770</v>
      </c>
      <c r="AA180" s="214">
        <f>AP180*$AA$204*$X$143</f>
        <v>2124</v>
      </c>
      <c r="AB180" s="214">
        <f>AP180*$AB$204*$X$143</f>
        <v>2478</v>
      </c>
      <c r="AC180" s="214">
        <f>AP180*$AC$204*$X$143</f>
        <v>2950</v>
      </c>
      <c r="AD180" s="214">
        <f>AP180*$AD$204*$X$143</f>
        <v>3304</v>
      </c>
      <c r="AE180" s="214">
        <f>AP180*$AE$204*$X$143</f>
        <v>3658</v>
      </c>
      <c r="AF180" s="214">
        <f>AP180*$AF$204*$X$143</f>
        <v>4012</v>
      </c>
      <c r="AG180" s="214">
        <f>AP180*$AG$204*$X$143</f>
        <v>4366</v>
      </c>
      <c r="AH180" s="207">
        <f>AP180*$AH$204*$X$143</f>
        <v>4720</v>
      </c>
      <c r="AI180" s="207">
        <f>AP180*$AI$204*$X$143</f>
        <v>5074</v>
      </c>
      <c r="AJ180" s="207">
        <f>AP180*$AJ$204*$X$143</f>
        <v>5428</v>
      </c>
      <c r="AK180" s="207">
        <f>AP180*$AK$204*$X$143</f>
        <v>5900</v>
      </c>
      <c r="AL180" s="207">
        <f>AP180*$AL$204*$X$143</f>
        <v>6254</v>
      </c>
      <c r="AM180" s="207">
        <f>AP180*$AM$204*$X$143</f>
        <v>6608</v>
      </c>
      <c r="AN180" s="207">
        <f>AP180*$AN$204*$X$143</f>
        <v>6962</v>
      </c>
      <c r="AO180" s="207"/>
      <c r="AP180" s="187">
        <f>ROUNDDOWN(V181/16,0)</f>
        <v>59</v>
      </c>
    </row>
    <row r="181" spans="1:4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79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203">
        <v>950</v>
      </c>
      <c r="W181" s="207"/>
      <c r="X181" s="214"/>
      <c r="Y181" s="214"/>
      <c r="Z181" s="214"/>
      <c r="AA181" s="214"/>
      <c r="AB181" s="214"/>
      <c r="AC181" s="214"/>
      <c r="AD181" s="214"/>
      <c r="AE181" s="214"/>
      <c r="AF181" s="214"/>
      <c r="AG181" s="214"/>
      <c r="AH181" s="207"/>
      <c r="AI181" s="207"/>
      <c r="AJ181" s="207"/>
      <c r="AK181" s="207"/>
      <c r="AL181" s="207"/>
      <c r="AM181" s="207"/>
      <c r="AN181" s="207"/>
      <c r="AO181" s="207"/>
      <c r="AP181" s="187"/>
    </row>
    <row r="182" spans="1:4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203">
        <v>40</v>
      </c>
      <c r="W182" s="207">
        <f>AP182*$W$204*$X$143</f>
        <v>744</v>
      </c>
      <c r="X182" s="214">
        <f>AP182*$X$204*$X$143</f>
        <v>1116</v>
      </c>
      <c r="Y182" s="214">
        <f>AP182*$Y$204*$X$143</f>
        <v>1488</v>
      </c>
      <c r="Z182" s="214">
        <f>AP182*$Z$204*$X$143</f>
        <v>1860</v>
      </c>
      <c r="AA182" s="214">
        <f>AP182*$AA$204*$X$143</f>
        <v>2232</v>
      </c>
      <c r="AB182" s="214">
        <f>AP182*$AB$204*$X$143</f>
        <v>2604</v>
      </c>
      <c r="AC182" s="214">
        <f>AP182*$AC$204*$X$143</f>
        <v>3100</v>
      </c>
      <c r="AD182" s="214">
        <f>AP182*$AD$204*$X$143</f>
        <v>3472</v>
      </c>
      <c r="AE182" s="214">
        <f>AP182*$AE$204*$X$143</f>
        <v>3844</v>
      </c>
      <c r="AF182" s="214">
        <f>AP182*$AF$204*$X$143</f>
        <v>4216</v>
      </c>
      <c r="AG182" s="214">
        <f>AP182*$AG$204*$X$143</f>
        <v>4588</v>
      </c>
      <c r="AH182" s="207">
        <f>AP182*$AH$204*$X$143</f>
        <v>4960</v>
      </c>
      <c r="AI182" s="207">
        <f>AP182*$AI$204*$X$143</f>
        <v>5332</v>
      </c>
      <c r="AJ182" s="207">
        <f>AP182*$AJ$204*$X$143</f>
        <v>5704</v>
      </c>
      <c r="AK182" s="207">
        <f>AP182*$AK$204*$X$143</f>
        <v>6200</v>
      </c>
      <c r="AL182" s="207">
        <f>AP182*$AL$204*$X$143</f>
        <v>6572</v>
      </c>
      <c r="AM182" s="207">
        <f>AP182*$AM$204*$X$143</f>
        <v>6944</v>
      </c>
      <c r="AN182" s="207">
        <f>AP182*$AN$204*$X$143</f>
        <v>7316</v>
      </c>
      <c r="AO182" s="207">
        <f>AP182*$AO$204*$X$143</f>
        <v>7688</v>
      </c>
      <c r="AP182" s="187">
        <f>ROUNDDOWN(V183/16,0)</f>
        <v>62</v>
      </c>
    </row>
    <row r="183" spans="1:4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79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203">
        <v>1000</v>
      </c>
      <c r="W183" s="207"/>
      <c r="X183" s="214"/>
      <c r="Y183" s="214"/>
      <c r="Z183" s="214"/>
      <c r="AA183" s="214"/>
      <c r="AB183" s="214"/>
      <c r="AC183" s="214"/>
      <c r="AD183" s="214"/>
      <c r="AE183" s="214"/>
      <c r="AF183" s="214"/>
      <c r="AG183" s="214"/>
      <c r="AH183" s="207"/>
      <c r="AI183" s="207"/>
      <c r="AJ183" s="207"/>
      <c r="AK183" s="207"/>
      <c r="AL183" s="207"/>
      <c r="AM183" s="207"/>
      <c r="AN183" s="207"/>
      <c r="AO183" s="207"/>
      <c r="AP183" s="187"/>
    </row>
    <row r="184" spans="1:4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203">
        <v>42</v>
      </c>
      <c r="W184" s="207">
        <f>AP184*$W$204*$X$143</f>
        <v>780</v>
      </c>
      <c r="X184" s="214">
        <f>AP184*$X$204*$X$143</f>
        <v>1170</v>
      </c>
      <c r="Y184" s="214">
        <f>AP184*$Y$204*$X$143</f>
        <v>1560</v>
      </c>
      <c r="Z184" s="214">
        <f>AP184*$Z$204*$X$143</f>
        <v>1950</v>
      </c>
      <c r="AA184" s="214">
        <f>AP184*$AA$204*$X$143</f>
        <v>2340</v>
      </c>
      <c r="AB184" s="214">
        <f>AP184*$AB$204*$X$143</f>
        <v>2730</v>
      </c>
      <c r="AC184" s="214">
        <f>AP184*$AC$204*$X$143</f>
        <v>3250</v>
      </c>
      <c r="AD184" s="214">
        <f>AP184*$AD$204*$X$143</f>
        <v>3640</v>
      </c>
      <c r="AE184" s="214">
        <f>AP184*$AE$204*$X$143</f>
        <v>4030</v>
      </c>
      <c r="AF184" s="214">
        <f>AP184*$AF$204*$X$143</f>
        <v>4420</v>
      </c>
      <c r="AG184" s="214">
        <f>AP184*$AG$204*$X$143</f>
        <v>4810</v>
      </c>
      <c r="AH184" s="207">
        <f>AP184*$AH$204*$X$143</f>
        <v>5200</v>
      </c>
      <c r="AI184" s="207">
        <f>AP184*$AI$204*$X$143</f>
        <v>5590</v>
      </c>
      <c r="AJ184" s="207">
        <f>AP184*$AJ$204*$X$143</f>
        <v>5980</v>
      </c>
      <c r="AK184" s="207">
        <f>AP184*$AK$204*$X$143</f>
        <v>6500</v>
      </c>
      <c r="AL184" s="207">
        <f>AP184*$AL$204*$X$143</f>
        <v>6890</v>
      </c>
      <c r="AM184" s="207">
        <f>AP184*$AM$204*$X$143</f>
        <v>7280</v>
      </c>
      <c r="AN184" s="207">
        <f>AP184*$AN$204*$X$143</f>
        <v>7670</v>
      </c>
      <c r="AO184" s="207">
        <f>AP184*$AO$204*$X$143</f>
        <v>8060</v>
      </c>
      <c r="AP184" s="187">
        <f>ROUNDDOWN(V185/16,0)</f>
        <v>65</v>
      </c>
    </row>
    <row r="185" spans="1:4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79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203">
        <v>1050</v>
      </c>
      <c r="W185" s="207"/>
      <c r="X185" s="214"/>
      <c r="Y185" s="214"/>
      <c r="Z185" s="214"/>
      <c r="AA185" s="214"/>
      <c r="AB185" s="214"/>
      <c r="AC185" s="214"/>
      <c r="AD185" s="214"/>
      <c r="AE185" s="214"/>
      <c r="AF185" s="214"/>
      <c r="AG185" s="214"/>
      <c r="AH185" s="207"/>
      <c r="AI185" s="207"/>
      <c r="AJ185" s="207"/>
      <c r="AK185" s="207"/>
      <c r="AL185" s="207"/>
      <c r="AM185" s="207"/>
      <c r="AN185" s="207"/>
      <c r="AO185" s="207"/>
      <c r="AP185" s="187"/>
    </row>
    <row r="186" spans="1:4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203">
        <v>44</v>
      </c>
      <c r="W186" s="207">
        <f>AP186*$W$204*$X$143</f>
        <v>816</v>
      </c>
      <c r="X186" s="214">
        <f>AP186*$X$204*$X$143</f>
        <v>1224</v>
      </c>
      <c r="Y186" s="214">
        <f>AP186*$Y$204*$X$143</f>
        <v>1632</v>
      </c>
      <c r="Z186" s="214">
        <f>AP186*$Z$204*$X$143</f>
        <v>2040</v>
      </c>
      <c r="AA186" s="214">
        <f>AP186*$AA$204*$X$143</f>
        <v>2448</v>
      </c>
      <c r="AB186" s="214">
        <f>AP186*$AB$204*$X$143</f>
        <v>2856</v>
      </c>
      <c r="AC186" s="214">
        <f>AP186*$AC$204*$X$143</f>
        <v>3400</v>
      </c>
      <c r="AD186" s="214">
        <f>AP186*$AD$204*$X$143</f>
        <v>3808</v>
      </c>
      <c r="AE186" s="214">
        <f>AP186*$AE$204*$X$143</f>
        <v>4216</v>
      </c>
      <c r="AF186" s="214">
        <f>AP186*$AF$204*$X$143</f>
        <v>4624</v>
      </c>
      <c r="AG186" s="214">
        <f>AP186*$AG$204*$X$143</f>
        <v>5032</v>
      </c>
      <c r="AH186" s="207">
        <f>AP186*$AH$204*$X$143</f>
        <v>5440</v>
      </c>
      <c r="AI186" s="207">
        <f>AP186*$AI$204*$X$143</f>
        <v>5848</v>
      </c>
      <c r="AJ186" s="207">
        <f>AP186*$AJ$204*$X$143</f>
        <v>6256</v>
      </c>
      <c r="AK186" s="207">
        <f>AP186*$AK$204*$X$143</f>
        <v>6800</v>
      </c>
      <c r="AL186" s="207">
        <f>AP186*$AL$204*$X$143</f>
        <v>7208</v>
      </c>
      <c r="AM186" s="207">
        <f>AP186*$AM$204*$X$143</f>
        <v>7616</v>
      </c>
      <c r="AN186" s="207">
        <f>AP186*$AN$204*$X$143</f>
        <v>8024</v>
      </c>
      <c r="AO186" s="207">
        <f>AP186*$AO$204*$X$143</f>
        <v>8432</v>
      </c>
      <c r="AP186" s="187">
        <f>ROUNDDOWN(V187/16,0)</f>
        <v>68</v>
      </c>
    </row>
    <row r="187" spans="1:4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79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203">
        <v>1100</v>
      </c>
      <c r="W187" s="207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07"/>
      <c r="AI187" s="207"/>
      <c r="AJ187" s="207"/>
      <c r="AK187" s="207"/>
      <c r="AL187" s="207"/>
      <c r="AM187" s="207"/>
      <c r="AN187" s="207"/>
      <c r="AO187" s="207"/>
      <c r="AP187" s="187"/>
    </row>
    <row r="188" spans="1:4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203">
        <v>46</v>
      </c>
      <c r="W188" s="207">
        <f>AP188*$W$204*$X$143</f>
        <v>852</v>
      </c>
      <c r="X188" s="214">
        <f>AP188*$X$204*$X$143</f>
        <v>1278</v>
      </c>
      <c r="Y188" s="214">
        <f>AP188*$Y$204*$X$143</f>
        <v>1704</v>
      </c>
      <c r="Z188" s="214">
        <f>AP188*$Z$204*$X$143</f>
        <v>2130</v>
      </c>
      <c r="AA188" s="214">
        <f>AP188*$AA$204*$X$143</f>
        <v>2556</v>
      </c>
      <c r="AB188" s="214">
        <f>AP188*$AB$204*$X$143</f>
        <v>2982</v>
      </c>
      <c r="AC188" s="214">
        <f>AP188*$AC$204*$X$143</f>
        <v>3550</v>
      </c>
      <c r="AD188" s="214">
        <f>AP188*$AD$204*$X$143</f>
        <v>3976</v>
      </c>
      <c r="AE188" s="214">
        <f>AP188*$AE$204*$X$143</f>
        <v>4402</v>
      </c>
      <c r="AF188" s="214">
        <f>AP188*$AF$204*$X$143</f>
        <v>4828</v>
      </c>
      <c r="AG188" s="214">
        <f>AP188*$AG$204*$X$143</f>
        <v>5254</v>
      </c>
      <c r="AH188" s="207">
        <f>AP188*$AH$204*$X$143</f>
        <v>5680</v>
      </c>
      <c r="AI188" s="207">
        <f>AP188*$AI$204*$X$143</f>
        <v>6106</v>
      </c>
      <c r="AJ188" s="207">
        <f>AP188*$AJ$204*$X$143</f>
        <v>6532</v>
      </c>
      <c r="AK188" s="207">
        <f>AP188*$AK$204*$X$143</f>
        <v>7100</v>
      </c>
      <c r="AL188" s="207">
        <f>AP188*$AL$204*$X$143</f>
        <v>7526</v>
      </c>
      <c r="AM188" s="207">
        <f>AP188*$AM$204*$X$143</f>
        <v>7952</v>
      </c>
      <c r="AN188" s="207">
        <f>AP188*$AN$204*$X$143</f>
        <v>8378</v>
      </c>
      <c r="AO188" s="207">
        <f>AP188*$AO$204*$X$143</f>
        <v>8804</v>
      </c>
      <c r="AP188" s="187">
        <f>ROUNDDOWN(V189/16,0)</f>
        <v>71</v>
      </c>
    </row>
    <row r="189" spans="1:4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79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203">
        <v>1150</v>
      </c>
      <c r="W189" s="207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207"/>
      <c r="AI189" s="207"/>
      <c r="AJ189" s="207"/>
      <c r="AK189" s="207"/>
      <c r="AL189" s="207"/>
      <c r="AM189" s="207"/>
      <c r="AN189" s="207"/>
      <c r="AO189" s="207"/>
      <c r="AP189" s="187"/>
    </row>
    <row r="190" spans="1:4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203">
        <v>48</v>
      </c>
      <c r="W190" s="207">
        <f>AP190*$W$204*$X$143</f>
        <v>900</v>
      </c>
      <c r="X190" s="214">
        <f>AP190*$X$204*$X$143</f>
        <v>1350</v>
      </c>
      <c r="Y190" s="214">
        <f>AP190*$Y$204*$X$143</f>
        <v>1800</v>
      </c>
      <c r="Z190" s="214">
        <f>AP190*$Z$204*$X$143</f>
        <v>2250</v>
      </c>
      <c r="AA190" s="214">
        <f>AP190*$AA$204*$X$143</f>
        <v>2700</v>
      </c>
      <c r="AB190" s="214">
        <f>AP190*$AB$204*$X$143</f>
        <v>3150</v>
      </c>
      <c r="AC190" s="214">
        <f>AP190*$AC$204*$X$143</f>
        <v>3750</v>
      </c>
      <c r="AD190" s="214">
        <f>AP190*$AD$204*$X$143</f>
        <v>4200</v>
      </c>
      <c r="AE190" s="214">
        <f>AP190*$AE$204*$X$143</f>
        <v>4650</v>
      </c>
      <c r="AF190" s="214">
        <f>AP190*$AF$204*$X$143</f>
        <v>5100</v>
      </c>
      <c r="AG190" s="214">
        <f>AP190*$AG$204*$X$143</f>
        <v>5550</v>
      </c>
      <c r="AH190" s="207">
        <f>AP190*$AH$204*$X$143</f>
        <v>6000</v>
      </c>
      <c r="AI190" s="207">
        <f>AP190*$AI$204*$X$143</f>
        <v>6450</v>
      </c>
      <c r="AJ190" s="207">
        <f>AP190*$AJ$204*$X$143</f>
        <v>6900</v>
      </c>
      <c r="AK190" s="207">
        <f>AP190*$AK$204*$X$143</f>
        <v>7500</v>
      </c>
      <c r="AL190" s="207">
        <f>AP190*$AL$204*$X$143</f>
        <v>7950</v>
      </c>
      <c r="AM190" s="207">
        <f>AP190*$AM$204*$X$143</f>
        <v>8400</v>
      </c>
      <c r="AN190" s="207">
        <f>AP190*$AN$204*$X$143</f>
        <v>8850</v>
      </c>
      <c r="AO190" s="207">
        <f>AP190*$AO$204*$X$143</f>
        <v>9300</v>
      </c>
      <c r="AP190" s="187">
        <f>ROUNDDOWN(V191/16,0)</f>
        <v>75</v>
      </c>
    </row>
    <row r="191" spans="1:4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79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203">
        <v>1200</v>
      </c>
      <c r="W191" s="207"/>
      <c r="X191" s="214"/>
      <c r="Y191" s="214"/>
      <c r="Z191" s="214"/>
      <c r="AA191" s="214"/>
      <c r="AB191" s="214"/>
      <c r="AC191" s="214"/>
      <c r="AD191" s="214"/>
      <c r="AE191" s="214"/>
      <c r="AF191" s="214"/>
      <c r="AG191" s="214"/>
      <c r="AH191" s="207"/>
      <c r="AI191" s="207"/>
      <c r="AJ191" s="207"/>
      <c r="AK191" s="207"/>
      <c r="AL191" s="207"/>
      <c r="AM191" s="207"/>
      <c r="AN191" s="207"/>
      <c r="AO191" s="207"/>
      <c r="AP191" s="187"/>
    </row>
    <row r="192" spans="1:4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  <c r="V192" s="203">
        <v>50</v>
      </c>
      <c r="W192" s="207">
        <f>AP192*$W$204*$X$143</f>
        <v>936</v>
      </c>
      <c r="X192" s="207">
        <f>AP192*$X$204*$X$143</f>
        <v>1404</v>
      </c>
      <c r="Y192" s="207">
        <f>AP192*$Y$204*$X$143</f>
        <v>1872</v>
      </c>
      <c r="Z192" s="207">
        <f>AP192*$Z$204*$X$143</f>
        <v>2340</v>
      </c>
      <c r="AA192" s="207">
        <f>AP192*$AA$204*$X$143</f>
        <v>2808</v>
      </c>
      <c r="AB192" s="207">
        <f>AP192*$AB$204*$X$143</f>
        <v>3276</v>
      </c>
      <c r="AC192" s="207">
        <f>AP192*$AC$204*$X$143</f>
        <v>3900</v>
      </c>
      <c r="AD192" s="207">
        <f>AP192*$AD$204*$X$143</f>
        <v>4368</v>
      </c>
      <c r="AE192" s="207">
        <f>AP192*$AE$204*$X$143</f>
        <v>4836</v>
      </c>
      <c r="AF192" s="207">
        <f>AP192*$AF$204*$X$143</f>
        <v>5304</v>
      </c>
      <c r="AG192" s="207">
        <f>AP192*$AG$204*$X$143</f>
        <v>5772</v>
      </c>
      <c r="AH192" s="207">
        <f>AP192*$AH$204*$X$143</f>
        <v>6240</v>
      </c>
      <c r="AI192" s="207">
        <f>AP192*$AI$204*$X$143</f>
        <v>6708</v>
      </c>
      <c r="AJ192" s="207">
        <f>AP192*$AJ$204*$X$143</f>
        <v>7176</v>
      </c>
      <c r="AK192" s="207">
        <f>AP192*$AK$204*$X$143</f>
        <v>7800</v>
      </c>
      <c r="AL192" s="207">
        <f>AP192*$AL$204*$X$143</f>
        <v>8268</v>
      </c>
      <c r="AM192" s="207">
        <f>AP192*$AM$204*$X$143</f>
        <v>8736</v>
      </c>
      <c r="AN192" s="207">
        <f>AP192*$AN$204*$X$143</f>
        <v>9204</v>
      </c>
      <c r="AO192" s="207">
        <f>AP192*$AO$204*$X$143</f>
        <v>9672</v>
      </c>
      <c r="AP192" s="187">
        <f>ROUNDDOWN(V193/16,0)</f>
        <v>78</v>
      </c>
    </row>
    <row r="193" spans="1:42" x14ac:dyDescent="0.15">
      <c r="A193" s="203">
        <v>1250</v>
      </c>
      <c r="B193" s="207">
        <f t="shared" ref="B193:T193" si="80">B144*$A$192*B204</f>
        <v>530</v>
      </c>
      <c r="C193" s="207">
        <f t="shared" si="80"/>
        <v>552</v>
      </c>
      <c r="D193" s="207">
        <f t="shared" si="80"/>
        <v>624</v>
      </c>
      <c r="E193" s="207">
        <f t="shared" si="80"/>
        <v>715</v>
      </c>
      <c r="F193" s="207">
        <f t="shared" si="80"/>
        <v>804</v>
      </c>
      <c r="G193" s="207">
        <f t="shared" si="80"/>
        <v>910</v>
      </c>
      <c r="H193" s="207">
        <f t="shared" si="80"/>
        <v>1016</v>
      </c>
      <c r="I193" s="207">
        <f t="shared" si="80"/>
        <v>1143</v>
      </c>
      <c r="J193" s="207">
        <f t="shared" si="80"/>
        <v>1210</v>
      </c>
      <c r="K193" s="207">
        <f t="shared" si="80"/>
        <v>1320</v>
      </c>
      <c r="L193" s="207">
        <f t="shared" si="80"/>
        <v>1416</v>
      </c>
      <c r="M193" s="207">
        <f t="shared" si="80"/>
        <v>1534</v>
      </c>
      <c r="N193" s="207">
        <f t="shared" si="80"/>
        <v>1652</v>
      </c>
      <c r="O193" s="207">
        <f t="shared" si="80"/>
        <v>1770</v>
      </c>
      <c r="P193" s="207">
        <f t="shared" si="80"/>
        <v>1888</v>
      </c>
      <c r="Q193" s="207">
        <f t="shared" si="80"/>
        <v>2006</v>
      </c>
      <c r="R193" s="207">
        <f t="shared" si="80"/>
        <v>2124</v>
      </c>
      <c r="S193" s="207">
        <f t="shared" si="80"/>
        <v>2242</v>
      </c>
      <c r="T193" s="207">
        <f t="shared" si="80"/>
        <v>2360</v>
      </c>
      <c r="U193" s="222">
        <v>1.18</v>
      </c>
      <c r="V193" s="203">
        <v>1250</v>
      </c>
      <c r="W193" s="207"/>
      <c r="X193" s="207"/>
      <c r="Y193" s="207"/>
      <c r="Z193" s="207"/>
      <c r="AA193" s="207"/>
      <c r="AB193" s="207"/>
      <c r="AC193" s="207"/>
      <c r="AD193" s="207"/>
      <c r="AE193" s="207"/>
      <c r="AF193" s="207"/>
      <c r="AG193" s="207"/>
      <c r="AH193" s="207"/>
      <c r="AI193" s="207"/>
      <c r="AJ193" s="207"/>
      <c r="AK193" s="207"/>
      <c r="AL193" s="207"/>
      <c r="AM193" s="207"/>
      <c r="AN193" s="207"/>
      <c r="AO193" s="207"/>
      <c r="AP193" s="187"/>
    </row>
    <row r="194" spans="1:42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V194" s="203">
        <v>52</v>
      </c>
      <c r="W194" s="207">
        <f>AP194*$W$204*$X$143</f>
        <v>972</v>
      </c>
      <c r="X194" s="207">
        <f>AP194*$X$204*$X$143</f>
        <v>1458</v>
      </c>
      <c r="Y194" s="207">
        <f>AP194*$Y$204*$X$143</f>
        <v>1944</v>
      </c>
      <c r="Z194" s="207">
        <f>AP194*$Z$204*$X$143</f>
        <v>2430</v>
      </c>
      <c r="AA194" s="207">
        <f>AP194*$AA$204*$X$143</f>
        <v>2916</v>
      </c>
      <c r="AB194" s="207">
        <f>AP194*$AB$204*$X$143</f>
        <v>3402</v>
      </c>
      <c r="AC194" s="207">
        <f>AP194*$AC$204*$X$143</f>
        <v>4050</v>
      </c>
      <c r="AD194" s="207">
        <f>AP194*$AD$204*$X$143</f>
        <v>4536</v>
      </c>
      <c r="AE194" s="207">
        <f>AP194*$AE$204*$X$143</f>
        <v>5022</v>
      </c>
      <c r="AF194" s="207">
        <f>AP194*$AF$204*$X$143</f>
        <v>5508</v>
      </c>
      <c r="AG194" s="207">
        <f>AP194*$AG$204*$X$143</f>
        <v>5994</v>
      </c>
      <c r="AH194" s="207">
        <f>AP194*$AH$204*$X$143</f>
        <v>6480</v>
      </c>
      <c r="AI194" s="207">
        <f>AP194*$AI$204*$X$143</f>
        <v>6966</v>
      </c>
      <c r="AJ194" s="207">
        <f>AP194*$AJ$204*$X$143</f>
        <v>7452</v>
      </c>
      <c r="AK194" s="207">
        <f>AP194*$AK$204*$X$143</f>
        <v>8100</v>
      </c>
      <c r="AL194" s="207">
        <f>AP194*$AL$204*$X$143</f>
        <v>8586</v>
      </c>
      <c r="AM194" s="207">
        <f>AP194*$AM$204*$X$143</f>
        <v>9072</v>
      </c>
      <c r="AN194" s="207">
        <f>AP194*$AN$204*$X$143</f>
        <v>9558</v>
      </c>
      <c r="AO194" s="207">
        <f>AP194*$AO$204*$X$143</f>
        <v>10044</v>
      </c>
      <c r="AP194" s="187">
        <f>ROUNDDOWN(V195/16,0)</f>
        <v>81</v>
      </c>
    </row>
    <row r="195" spans="1:42" x14ac:dyDescent="0.15">
      <c r="A195" s="203">
        <v>1300</v>
      </c>
      <c r="B195" s="207">
        <f t="shared" ref="B195:T195" si="81">B144*$A$194*B204</f>
        <v>551.19999999999993</v>
      </c>
      <c r="C195" s="207">
        <f t="shared" si="81"/>
        <v>574.08000000000004</v>
      </c>
      <c r="D195" s="207">
        <f t="shared" si="81"/>
        <v>648.96</v>
      </c>
      <c r="E195" s="207">
        <f t="shared" si="81"/>
        <v>743.6</v>
      </c>
      <c r="F195" s="207">
        <f t="shared" si="81"/>
        <v>836.16000000000008</v>
      </c>
      <c r="G195" s="207">
        <f t="shared" si="81"/>
        <v>946.4</v>
      </c>
      <c r="H195" s="207">
        <f t="shared" si="81"/>
        <v>1056.6400000000001</v>
      </c>
      <c r="I195" s="207">
        <f t="shared" si="81"/>
        <v>1188.72</v>
      </c>
      <c r="J195" s="207">
        <f t="shared" si="81"/>
        <v>1258.3999999999999</v>
      </c>
      <c r="K195" s="207">
        <f t="shared" si="81"/>
        <v>1372.8</v>
      </c>
      <c r="L195" s="207">
        <f t="shared" si="81"/>
        <v>1472.6399999999999</v>
      </c>
      <c r="M195" s="207">
        <f t="shared" si="81"/>
        <v>1595.36</v>
      </c>
      <c r="N195" s="207">
        <f t="shared" si="81"/>
        <v>1718.08</v>
      </c>
      <c r="O195" s="207">
        <f t="shared" si="81"/>
        <v>1840.8</v>
      </c>
      <c r="P195" s="207">
        <f t="shared" si="81"/>
        <v>1963.52</v>
      </c>
      <c r="Q195" s="207">
        <f t="shared" si="81"/>
        <v>2086.2399999999998</v>
      </c>
      <c r="R195" s="207">
        <f t="shared" si="81"/>
        <v>2208.96</v>
      </c>
      <c r="S195" s="207">
        <f t="shared" si="81"/>
        <v>2331.6799999999998</v>
      </c>
      <c r="T195" s="207">
        <f t="shared" si="81"/>
        <v>2454.4</v>
      </c>
      <c r="U195" s="222">
        <v>1.18</v>
      </c>
      <c r="V195" s="203">
        <v>1300</v>
      </c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7"/>
      <c r="AI195" s="207"/>
      <c r="AJ195" s="207"/>
      <c r="AK195" s="207"/>
      <c r="AL195" s="207"/>
      <c r="AM195" s="207"/>
      <c r="AN195" s="207"/>
      <c r="AO195" s="207"/>
      <c r="AP195" s="187"/>
    </row>
    <row r="196" spans="1:42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V196" s="203">
        <v>54</v>
      </c>
      <c r="W196" s="207">
        <f>AP196*$W$204*$X$143</f>
        <v>1008</v>
      </c>
      <c r="X196" s="207">
        <f>AP196*$X$204*$X$143</f>
        <v>1512</v>
      </c>
      <c r="Y196" s="207">
        <f>AP196*$Y$204*$X$143</f>
        <v>2016</v>
      </c>
      <c r="Z196" s="207">
        <f>AP196*$Z$204*$X$143</f>
        <v>2520</v>
      </c>
      <c r="AA196" s="207">
        <f>AP196*$AA$204*$X$143</f>
        <v>3024</v>
      </c>
      <c r="AB196" s="207">
        <f>AP196*$AB$204*$X$143</f>
        <v>3528</v>
      </c>
      <c r="AC196" s="207">
        <f>AP196*$AC$204*$X$143</f>
        <v>4200</v>
      </c>
      <c r="AD196" s="207">
        <f>AP196*$AD$204*$X$143</f>
        <v>4704</v>
      </c>
      <c r="AE196" s="207">
        <f>AP196*$AE$204*$X$143</f>
        <v>5208</v>
      </c>
      <c r="AF196" s="207">
        <f>AP196*$AF$204*$X$143</f>
        <v>5712</v>
      </c>
      <c r="AG196" s="207">
        <f>AP196*$AG$204*$X$143</f>
        <v>6216</v>
      </c>
      <c r="AH196" s="207">
        <f>AP196*$AH$204*$X$143</f>
        <v>6720</v>
      </c>
      <c r="AI196" s="207">
        <f>AP196*$AI$204*$X$143</f>
        <v>7224</v>
      </c>
      <c r="AJ196" s="207">
        <f>AP196*$AJ$204*$X$143</f>
        <v>7728</v>
      </c>
      <c r="AK196" s="207">
        <f>AP196*$AK$204*$X$143</f>
        <v>8400</v>
      </c>
      <c r="AL196" s="207">
        <f>AP196*$AL$204*$X$143</f>
        <v>8904</v>
      </c>
      <c r="AM196" s="207">
        <f>AP196*$AM$204*$X$143</f>
        <v>9408</v>
      </c>
      <c r="AN196" s="207">
        <f>AP196*$AN$204*$X$143</f>
        <v>9912</v>
      </c>
      <c r="AO196" s="207">
        <f>AP196*$AO$204*$X$143</f>
        <v>10416</v>
      </c>
      <c r="AP196" s="187">
        <f>ROUNDDOWN(V197/16,0)</f>
        <v>84</v>
      </c>
    </row>
    <row r="197" spans="1:42" x14ac:dyDescent="0.15">
      <c r="A197" s="203">
        <v>1350</v>
      </c>
      <c r="B197" s="207">
        <f t="shared" ref="B197:T197" si="82">B144*$A$196*B204</f>
        <v>572.4</v>
      </c>
      <c r="C197" s="207">
        <f t="shared" si="82"/>
        <v>596.16000000000008</v>
      </c>
      <c r="D197" s="207">
        <f t="shared" si="82"/>
        <v>673.92000000000007</v>
      </c>
      <c r="E197" s="207">
        <f t="shared" si="82"/>
        <v>772.19999999999993</v>
      </c>
      <c r="F197" s="207">
        <f t="shared" si="82"/>
        <v>868.32</v>
      </c>
      <c r="G197" s="207">
        <f t="shared" si="82"/>
        <v>982.80000000000007</v>
      </c>
      <c r="H197" s="207">
        <f t="shared" si="82"/>
        <v>1097.28</v>
      </c>
      <c r="I197" s="207">
        <f t="shared" si="82"/>
        <v>1234.44</v>
      </c>
      <c r="J197" s="207">
        <f t="shared" si="82"/>
        <v>1306.8</v>
      </c>
      <c r="K197" s="207">
        <f t="shared" si="82"/>
        <v>1425.6</v>
      </c>
      <c r="L197" s="207">
        <f t="shared" si="82"/>
        <v>1529.28</v>
      </c>
      <c r="M197" s="207">
        <f t="shared" si="82"/>
        <v>1656.7199999999998</v>
      </c>
      <c r="N197" s="207">
        <f t="shared" si="82"/>
        <v>1784.1599999999999</v>
      </c>
      <c r="O197" s="207">
        <f t="shared" si="82"/>
        <v>1911.6</v>
      </c>
      <c r="P197" s="207">
        <f t="shared" si="82"/>
        <v>2039.04</v>
      </c>
      <c r="Q197" s="207">
        <f t="shared" si="82"/>
        <v>2166.48</v>
      </c>
      <c r="R197" s="207">
        <f t="shared" si="82"/>
        <v>2293.92</v>
      </c>
      <c r="S197" s="207">
        <f t="shared" si="82"/>
        <v>2421.3599999999997</v>
      </c>
      <c r="T197" s="207">
        <f t="shared" si="82"/>
        <v>2548.7999999999997</v>
      </c>
      <c r="U197" s="222">
        <v>1.18</v>
      </c>
      <c r="V197" s="203">
        <v>1350</v>
      </c>
      <c r="W197" s="207"/>
      <c r="X197" s="207"/>
      <c r="Y197" s="207"/>
      <c r="Z197" s="207"/>
      <c r="AA197" s="207"/>
      <c r="AB197" s="207"/>
      <c r="AC197" s="207"/>
      <c r="AD197" s="207"/>
      <c r="AE197" s="207"/>
      <c r="AF197" s="207"/>
      <c r="AG197" s="207"/>
      <c r="AH197" s="207"/>
      <c r="AI197" s="207"/>
      <c r="AJ197" s="207"/>
      <c r="AK197" s="207"/>
      <c r="AL197" s="207"/>
      <c r="AM197" s="207"/>
      <c r="AN197" s="207"/>
      <c r="AO197" s="207"/>
      <c r="AP197" s="187"/>
    </row>
    <row r="198" spans="1:42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V198" s="203">
        <v>56</v>
      </c>
      <c r="W198" s="207">
        <f>AP198*$W$204*$X$143</f>
        <v>1044</v>
      </c>
      <c r="X198" s="207">
        <f>AP198*$X$204*$X$143</f>
        <v>1566</v>
      </c>
      <c r="Y198" s="207">
        <f>AP198*$Y$204*$X$143</f>
        <v>2088</v>
      </c>
      <c r="Z198" s="207">
        <f>AP198*$Z$204*$X$143</f>
        <v>2610</v>
      </c>
      <c r="AA198" s="207">
        <f>AP198*$AA$204*$X$143</f>
        <v>3132</v>
      </c>
      <c r="AB198" s="207">
        <f>AP198*$AB$204*$X$143</f>
        <v>3654</v>
      </c>
      <c r="AC198" s="207">
        <f>AP198*$AC$204*$X$143</f>
        <v>4350</v>
      </c>
      <c r="AD198" s="207">
        <f>AP198*$AD$204*$X$143</f>
        <v>4872</v>
      </c>
      <c r="AE198" s="207">
        <f>AP198*$AE$204*$X$143</f>
        <v>5394</v>
      </c>
      <c r="AF198" s="207">
        <f>AP198*$AF$204*$X$143</f>
        <v>5916</v>
      </c>
      <c r="AG198" s="207">
        <f>AP198*$AG$204*$X$143</f>
        <v>6438</v>
      </c>
      <c r="AH198" s="207">
        <f>AP198*$AH$204*$X$143</f>
        <v>6960</v>
      </c>
      <c r="AI198" s="207">
        <f>AP198*$AI$204*$X$143</f>
        <v>7482</v>
      </c>
      <c r="AJ198" s="207">
        <f>AP198*$AJ$204*$X$143</f>
        <v>8004</v>
      </c>
      <c r="AK198" s="207">
        <f>AP198*$AK$204*$X$143</f>
        <v>8700</v>
      </c>
      <c r="AL198" s="207">
        <f>AP198*$AL$204*$X$143</f>
        <v>9222</v>
      </c>
      <c r="AM198" s="207">
        <f>AP198*$AM$204*$X$143</f>
        <v>9744</v>
      </c>
      <c r="AN198" s="207">
        <f>AP198*$AN$204*$X$143</f>
        <v>10266</v>
      </c>
      <c r="AO198" s="207">
        <f>AP198*$AO$204*$X$143</f>
        <v>10788</v>
      </c>
      <c r="AP198" s="187">
        <f>ROUNDDOWN(V199/16,0)</f>
        <v>87</v>
      </c>
    </row>
    <row r="199" spans="1:42" x14ac:dyDescent="0.15">
      <c r="A199" s="203">
        <v>1400</v>
      </c>
      <c r="B199" s="207">
        <f t="shared" ref="B199:S199" si="83">B144*$A$198*B204</f>
        <v>593.6</v>
      </c>
      <c r="C199" s="207">
        <f t="shared" si="83"/>
        <v>618.24</v>
      </c>
      <c r="D199" s="207">
        <f t="shared" si="83"/>
        <v>698.88</v>
      </c>
      <c r="E199" s="207">
        <f t="shared" si="83"/>
        <v>800.8</v>
      </c>
      <c r="F199" s="207">
        <f t="shared" si="83"/>
        <v>900.48</v>
      </c>
      <c r="G199" s="207">
        <f t="shared" si="83"/>
        <v>1019.2</v>
      </c>
      <c r="H199" s="207">
        <f t="shared" si="83"/>
        <v>1137.92</v>
      </c>
      <c r="I199" s="207">
        <f t="shared" si="83"/>
        <v>1280.1600000000001</v>
      </c>
      <c r="J199" s="207">
        <f t="shared" si="83"/>
        <v>1355.2</v>
      </c>
      <c r="K199" s="207">
        <f t="shared" si="83"/>
        <v>1478.3999999999999</v>
      </c>
      <c r="L199" s="207">
        <f t="shared" si="83"/>
        <v>1585.9199999999998</v>
      </c>
      <c r="M199" s="207">
        <f t="shared" si="83"/>
        <v>1718.08</v>
      </c>
      <c r="N199" s="207">
        <f t="shared" si="83"/>
        <v>1850.24</v>
      </c>
      <c r="O199" s="207">
        <f t="shared" si="83"/>
        <v>1982.3999999999999</v>
      </c>
      <c r="P199" s="207">
        <f t="shared" si="83"/>
        <v>2114.56</v>
      </c>
      <c r="Q199" s="207">
        <f t="shared" si="83"/>
        <v>2246.7199999999998</v>
      </c>
      <c r="R199" s="207">
        <f t="shared" si="83"/>
        <v>2378.8799999999997</v>
      </c>
      <c r="S199" s="207">
        <f t="shared" si="83"/>
        <v>2511.04</v>
      </c>
      <c r="T199" s="207">
        <f>T144*$A$198*T204</f>
        <v>2643.2</v>
      </c>
      <c r="U199" s="222">
        <v>1.18</v>
      </c>
      <c r="V199" s="203">
        <v>1400</v>
      </c>
      <c r="W199" s="207"/>
      <c r="X199" s="207"/>
      <c r="Y199" s="207"/>
      <c r="Z199" s="207"/>
      <c r="AA199" s="207"/>
      <c r="AB199" s="207"/>
      <c r="AC199" s="207"/>
      <c r="AD199" s="207"/>
      <c r="AE199" s="207"/>
      <c r="AF199" s="207"/>
      <c r="AG199" s="207"/>
      <c r="AH199" s="207"/>
      <c r="AI199" s="207"/>
      <c r="AJ199" s="207"/>
      <c r="AK199" s="207"/>
      <c r="AL199" s="207"/>
      <c r="AM199" s="207"/>
      <c r="AN199" s="207"/>
      <c r="AO199" s="207"/>
      <c r="AP199" s="187"/>
    </row>
    <row r="200" spans="1:42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V200" s="203">
        <v>58</v>
      </c>
      <c r="W200" s="207">
        <f>AP200*$W$204*$X$143</f>
        <v>1080</v>
      </c>
      <c r="X200" s="207">
        <f>AP200*$X$204*$X$143</f>
        <v>1620</v>
      </c>
      <c r="Y200" s="207">
        <f>AP200*$Y$204*$X$143</f>
        <v>2160</v>
      </c>
      <c r="Z200" s="207">
        <f>AP200*$Z$204*$X$143</f>
        <v>2700</v>
      </c>
      <c r="AA200" s="207">
        <f>AP200*$AA$204*$X$143</f>
        <v>3240</v>
      </c>
      <c r="AB200" s="207">
        <f>AP200*$AB$204*$X$143</f>
        <v>3780</v>
      </c>
      <c r="AC200" s="207">
        <f>AP200*$AC$204*$X$143</f>
        <v>4500</v>
      </c>
      <c r="AD200" s="207">
        <f>AP200*$AD$204*$X$143</f>
        <v>5040</v>
      </c>
      <c r="AE200" s="207">
        <f>AP200*$AE$204*$X$143</f>
        <v>5580</v>
      </c>
      <c r="AF200" s="207">
        <f>AP200*$AF$204*$X$143</f>
        <v>6120</v>
      </c>
      <c r="AG200" s="207">
        <f>AP200*$AG$204*$X$143</f>
        <v>6660</v>
      </c>
      <c r="AH200" s="207">
        <f>AP200*$AH$204*$X$143</f>
        <v>7200</v>
      </c>
      <c r="AI200" s="207">
        <f>AP200*$AI$204*$X$143</f>
        <v>7740</v>
      </c>
      <c r="AJ200" s="207">
        <f>AP200*$AJ$204*$X$143</f>
        <v>8280</v>
      </c>
      <c r="AK200" s="207">
        <f>AP200*$AK$204*$X$143</f>
        <v>9000</v>
      </c>
      <c r="AL200" s="207">
        <f>AP200*$AL$204*$X$143</f>
        <v>9540</v>
      </c>
      <c r="AM200" s="207">
        <f>AP200*$AM$204*$X$143</f>
        <v>10080</v>
      </c>
      <c r="AN200" s="207">
        <f>AP200*$AN$204*$X$143</f>
        <v>10620</v>
      </c>
      <c r="AO200" s="207">
        <f>AP200*$AO$204*$X$143</f>
        <v>11160</v>
      </c>
      <c r="AP200" s="187">
        <f>ROUNDDOWN(V201/16,0)</f>
        <v>90</v>
      </c>
    </row>
    <row r="201" spans="1:42" x14ac:dyDescent="0.15">
      <c r="A201" s="203">
        <v>1450</v>
      </c>
      <c r="B201" s="207">
        <f t="shared" ref="B201:T201" si="84">B144*$A$200*B204</f>
        <v>614.79999999999995</v>
      </c>
      <c r="C201" s="207">
        <f t="shared" si="84"/>
        <v>640.32000000000005</v>
      </c>
      <c r="D201" s="207">
        <f t="shared" si="84"/>
        <v>723.84</v>
      </c>
      <c r="E201" s="207">
        <f t="shared" si="84"/>
        <v>829.4</v>
      </c>
      <c r="F201" s="207">
        <f t="shared" si="84"/>
        <v>932.6400000000001</v>
      </c>
      <c r="G201" s="207">
        <f t="shared" si="84"/>
        <v>1055.6000000000001</v>
      </c>
      <c r="H201" s="207">
        <f t="shared" si="84"/>
        <v>1178.56</v>
      </c>
      <c r="I201" s="207">
        <f t="shared" si="84"/>
        <v>1325.88</v>
      </c>
      <c r="J201" s="207">
        <f t="shared" si="84"/>
        <v>1403.6</v>
      </c>
      <c r="K201" s="207">
        <f t="shared" si="84"/>
        <v>1531.2</v>
      </c>
      <c r="L201" s="207">
        <f t="shared" si="84"/>
        <v>1642.56</v>
      </c>
      <c r="M201" s="207">
        <f t="shared" si="84"/>
        <v>1779.4399999999998</v>
      </c>
      <c r="N201" s="207">
        <f t="shared" si="84"/>
        <v>1916.32</v>
      </c>
      <c r="O201" s="207">
        <f t="shared" si="84"/>
        <v>2053.1999999999998</v>
      </c>
      <c r="P201" s="207">
        <f t="shared" si="84"/>
        <v>2190.08</v>
      </c>
      <c r="Q201" s="207">
        <f t="shared" si="84"/>
        <v>2326.96</v>
      </c>
      <c r="R201" s="207">
        <f t="shared" si="84"/>
        <v>2463.8399999999997</v>
      </c>
      <c r="S201" s="207">
        <f t="shared" si="84"/>
        <v>2600.7199999999998</v>
      </c>
      <c r="T201" s="207">
        <f t="shared" si="84"/>
        <v>2737.6</v>
      </c>
      <c r="U201" s="222">
        <v>1.18</v>
      </c>
      <c r="V201" s="203">
        <v>1450</v>
      </c>
      <c r="W201" s="207"/>
      <c r="X201" s="207"/>
      <c r="Y201" s="207"/>
      <c r="Z201" s="207"/>
      <c r="AA201" s="207"/>
      <c r="AB201" s="207"/>
      <c r="AC201" s="207"/>
      <c r="AD201" s="207"/>
      <c r="AE201" s="207"/>
      <c r="AF201" s="207"/>
      <c r="AG201" s="207"/>
      <c r="AH201" s="207"/>
      <c r="AI201" s="207"/>
      <c r="AJ201" s="207"/>
      <c r="AK201" s="207"/>
      <c r="AL201" s="207"/>
      <c r="AM201" s="207"/>
      <c r="AN201" s="207"/>
      <c r="AO201" s="207"/>
      <c r="AP201" s="187"/>
    </row>
    <row r="202" spans="1:42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V202" s="203">
        <v>60</v>
      </c>
      <c r="W202" s="207">
        <f>AP202*$W$204*$X$143</f>
        <v>1116</v>
      </c>
      <c r="X202" s="207">
        <f>AP202*$X$204*$X$143</f>
        <v>1674</v>
      </c>
      <c r="Y202" s="207">
        <f>AP202*$Y$204*$X$143</f>
        <v>2232</v>
      </c>
      <c r="Z202" s="207">
        <f>AP202*$Z$204*$X$143</f>
        <v>2790</v>
      </c>
      <c r="AA202" s="207">
        <f>AP202*$AA$204*$X$143</f>
        <v>3348</v>
      </c>
      <c r="AB202" s="207">
        <f>AP202*$AB$204*$X$143</f>
        <v>3906</v>
      </c>
      <c r="AC202" s="207">
        <f>AP202*$AC$204*$X$143</f>
        <v>4650</v>
      </c>
      <c r="AD202" s="207">
        <f>AP202*$AD$204*$X$143</f>
        <v>5208</v>
      </c>
      <c r="AE202" s="207">
        <f>AP202*$AE$204*$X$143</f>
        <v>5766</v>
      </c>
      <c r="AF202" s="207">
        <f>AP202*$AF$204*$X$143</f>
        <v>6324</v>
      </c>
      <c r="AG202" s="207">
        <f>AP202*$AG$204*$X$143</f>
        <v>6882</v>
      </c>
      <c r="AH202" s="207">
        <f>AP202*$AH$204*$X$143</f>
        <v>7440</v>
      </c>
      <c r="AI202" s="207">
        <f>AP202*$AI$204*$X$143</f>
        <v>7998</v>
      </c>
      <c r="AJ202" s="207">
        <f>AP202*$AJ$204*$X$143</f>
        <v>8556</v>
      </c>
      <c r="AK202" s="207">
        <f>AP202*$AK$204*$X$143</f>
        <v>9300</v>
      </c>
      <c r="AL202" s="207">
        <f>AP202*$AL$204*$X$143</f>
        <v>9858</v>
      </c>
      <c r="AM202" s="207">
        <f>AP202*$AM$204*$X$143</f>
        <v>10416</v>
      </c>
      <c r="AN202" s="207">
        <f>AP202*$AN$204*$X$143</f>
        <v>10974</v>
      </c>
      <c r="AO202" s="207">
        <f>AP202*$AO$204*$X$143</f>
        <v>11532</v>
      </c>
      <c r="AP202" s="187">
        <f>ROUNDDOWN(V203/16,0)</f>
        <v>93</v>
      </c>
    </row>
    <row r="203" spans="1:42" x14ac:dyDescent="0.15">
      <c r="A203" s="203">
        <v>1500</v>
      </c>
      <c r="B203" s="207">
        <f t="shared" ref="B203:T203" si="85">B144*$A$202*B204</f>
        <v>636</v>
      </c>
      <c r="C203" s="207">
        <f t="shared" si="85"/>
        <v>662.4</v>
      </c>
      <c r="D203" s="207">
        <f t="shared" si="85"/>
        <v>748.80000000000007</v>
      </c>
      <c r="E203" s="207">
        <f t="shared" si="85"/>
        <v>858</v>
      </c>
      <c r="F203" s="207">
        <f t="shared" si="85"/>
        <v>964.80000000000007</v>
      </c>
      <c r="G203" s="207">
        <f t="shared" si="85"/>
        <v>1092</v>
      </c>
      <c r="H203" s="207">
        <f t="shared" si="85"/>
        <v>1219.2</v>
      </c>
      <c r="I203" s="207">
        <f t="shared" si="85"/>
        <v>1371.6</v>
      </c>
      <c r="J203" s="207">
        <f t="shared" si="85"/>
        <v>1452</v>
      </c>
      <c r="K203" s="207">
        <f t="shared" si="85"/>
        <v>1584</v>
      </c>
      <c r="L203" s="207">
        <f t="shared" si="85"/>
        <v>1699.1999999999998</v>
      </c>
      <c r="M203" s="207">
        <f t="shared" si="85"/>
        <v>1840.8</v>
      </c>
      <c r="N203" s="207">
        <f t="shared" si="85"/>
        <v>1982.3999999999999</v>
      </c>
      <c r="O203" s="207">
        <f t="shared" si="85"/>
        <v>2124</v>
      </c>
      <c r="P203" s="207">
        <f t="shared" si="85"/>
        <v>2265.6</v>
      </c>
      <c r="Q203" s="207">
        <f t="shared" si="85"/>
        <v>2407.1999999999998</v>
      </c>
      <c r="R203" s="207">
        <f t="shared" si="85"/>
        <v>2548.7999999999997</v>
      </c>
      <c r="S203" s="207">
        <f t="shared" si="85"/>
        <v>2690.3999999999996</v>
      </c>
      <c r="T203" s="207">
        <f t="shared" si="85"/>
        <v>2832</v>
      </c>
      <c r="U203" s="222">
        <v>1.18</v>
      </c>
      <c r="V203" s="203">
        <v>1500</v>
      </c>
      <c r="W203" s="207"/>
      <c r="X203" s="207"/>
      <c r="Y203" s="207"/>
      <c r="Z203" s="207"/>
      <c r="AA203" s="207"/>
      <c r="AB203" s="207"/>
      <c r="AC203" s="207"/>
      <c r="AD203" s="207"/>
      <c r="AE203" s="207"/>
      <c r="AF203" s="207"/>
      <c r="AG203" s="207"/>
      <c r="AH203" s="207"/>
      <c r="AI203" s="207"/>
      <c r="AJ203" s="207"/>
      <c r="AK203" s="207"/>
      <c r="AL203" s="207"/>
      <c r="AM203" s="207"/>
      <c r="AN203" s="207"/>
      <c r="AO203" s="207"/>
      <c r="AP203" s="187"/>
    </row>
    <row r="204" spans="1:42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  <c r="V204" s="187" t="s">
        <v>330</v>
      </c>
      <c r="W204" s="187">
        <f>ROUNDDOWN(W145/16,0)</f>
        <v>6</v>
      </c>
      <c r="X204" s="187">
        <f t="shared" ref="X204:AO204" si="86">ROUNDDOWN(X145/16,0)</f>
        <v>9</v>
      </c>
      <c r="Y204" s="187">
        <f t="shared" si="86"/>
        <v>12</v>
      </c>
      <c r="Z204" s="187">
        <f t="shared" si="86"/>
        <v>15</v>
      </c>
      <c r="AA204" s="187">
        <f t="shared" si="86"/>
        <v>18</v>
      </c>
      <c r="AB204" s="187">
        <f t="shared" si="86"/>
        <v>21</v>
      </c>
      <c r="AC204" s="187">
        <f t="shared" si="86"/>
        <v>25</v>
      </c>
      <c r="AD204" s="187">
        <f t="shared" si="86"/>
        <v>28</v>
      </c>
      <c r="AE204" s="187">
        <f t="shared" si="86"/>
        <v>31</v>
      </c>
      <c r="AF204" s="187">
        <f t="shared" si="86"/>
        <v>34</v>
      </c>
      <c r="AG204" s="187">
        <f t="shared" si="86"/>
        <v>37</v>
      </c>
      <c r="AH204" s="187">
        <f t="shared" si="86"/>
        <v>40</v>
      </c>
      <c r="AI204" s="187">
        <f t="shared" si="86"/>
        <v>43</v>
      </c>
      <c r="AJ204" s="187">
        <f t="shared" si="86"/>
        <v>46</v>
      </c>
      <c r="AK204" s="187">
        <f t="shared" si="86"/>
        <v>50</v>
      </c>
      <c r="AL204" s="187">
        <f t="shared" si="86"/>
        <v>53</v>
      </c>
      <c r="AM204" s="187">
        <f t="shared" si="86"/>
        <v>56</v>
      </c>
      <c r="AN204" s="187">
        <f t="shared" si="86"/>
        <v>59</v>
      </c>
      <c r="AO204" s="187">
        <f t="shared" si="86"/>
        <v>62</v>
      </c>
    </row>
    <row r="205" spans="1:42" x14ac:dyDescent="0.15">
      <c r="B205" s="187">
        <v>2.14</v>
      </c>
      <c r="V205" s="187" t="s">
        <v>331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03A3F-56F8-2749-9F49-FE5D64D67C96}">
  <sheetPr>
    <tabColor theme="9" tint="0.79998168889431442"/>
  </sheetPr>
  <dimension ref="A1:AQ205"/>
  <sheetViews>
    <sheetView showGridLines="0" zoomScaleNormal="100" workbookViewId="0">
      <selection activeCell="Y36" sqref="Y36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5" width="4.6640625" style="188" customWidth="1"/>
    <col min="46" max="16384" width="9" style="188"/>
  </cols>
  <sheetData>
    <row r="1" spans="1:43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</row>
    <row r="2" spans="1:43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</row>
    <row r="3" spans="1:43" s="189" customFormat="1" x14ac:dyDescent="0.15">
      <c r="A3" s="187"/>
      <c r="B3" s="187"/>
      <c r="C3" s="188"/>
      <c r="D3" s="188"/>
      <c r="E3" s="188"/>
      <c r="F3" s="188"/>
      <c r="G3" s="191" t="s">
        <v>338</v>
      </c>
      <c r="H3" s="192"/>
      <c r="I3" s="192"/>
      <c r="J3" s="192"/>
      <c r="K3" s="192"/>
      <c r="L3" s="192"/>
      <c r="M3" s="192"/>
      <c r="N3" s="193"/>
      <c r="O3" s="257" t="s">
        <v>348</v>
      </c>
      <c r="P3" s="191" t="s">
        <v>332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</row>
    <row r="4" spans="1:43" s="189" customFormat="1" x14ac:dyDescent="0.15">
      <c r="A4" s="187"/>
      <c r="B4" s="187"/>
      <c r="C4" s="188"/>
      <c r="D4" s="188"/>
      <c r="E4" s="188"/>
      <c r="F4" s="195"/>
      <c r="G4" s="191" t="s">
        <v>339</v>
      </c>
      <c r="H4" s="192"/>
      <c r="I4" s="192"/>
      <c r="J4" s="192"/>
      <c r="K4" s="192"/>
      <c r="L4" s="192"/>
      <c r="M4" s="192"/>
      <c r="N4" s="193"/>
      <c r="O4" s="257" t="s">
        <v>348</v>
      </c>
      <c r="P4" s="191" t="s">
        <v>333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</row>
    <row r="5" spans="1:43" x14ac:dyDescent="0.15">
      <c r="G5" s="191"/>
      <c r="H5" s="192"/>
      <c r="I5" s="192"/>
      <c r="J5" s="192"/>
      <c r="K5" s="192"/>
      <c r="L5" s="192"/>
      <c r="M5" s="192"/>
      <c r="N5" s="193"/>
      <c r="O5" s="189"/>
      <c r="P5" s="191"/>
      <c r="Q5" s="191"/>
      <c r="R5" s="192"/>
      <c r="S5" s="192"/>
      <c r="T5" s="192"/>
    </row>
    <row r="6" spans="1:43" s="189" customFormat="1" x14ac:dyDescent="0.15">
      <c r="A6" s="187"/>
      <c r="B6" s="187"/>
      <c r="C6" s="188"/>
      <c r="D6" s="188"/>
      <c r="E6" s="188"/>
      <c r="F6" s="188"/>
      <c r="G6" s="191"/>
      <c r="H6" s="192"/>
      <c r="I6" s="192"/>
      <c r="J6" s="192"/>
      <c r="K6" s="192"/>
      <c r="L6" s="192"/>
      <c r="M6" s="192"/>
      <c r="N6" s="193"/>
      <c r="P6" s="191"/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</row>
    <row r="7" spans="1:43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N7" s="193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</row>
    <row r="8" spans="1:43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</row>
    <row r="9" spans="1:43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</row>
    <row r="10" spans="1:43" s="189" customFormat="1" x14ac:dyDescent="0.15">
      <c r="A10" s="235" t="s">
        <v>28</v>
      </c>
      <c r="B10" s="263">
        <v>297</v>
      </c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</row>
    <row r="11" spans="1:43" s="189" customFormat="1" x14ac:dyDescent="0.15">
      <c r="A11" s="235">
        <v>100</v>
      </c>
      <c r="B11" s="267">
        <v>511</v>
      </c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</row>
    <row r="12" spans="1:43" s="189" customFormat="1" x14ac:dyDescent="0.15">
      <c r="A12" s="231" t="s">
        <v>1</v>
      </c>
      <c r="B12" s="271">
        <v>321</v>
      </c>
      <c r="C12" s="272">
        <v>363</v>
      </c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</row>
    <row r="13" spans="1:43" s="189" customFormat="1" x14ac:dyDescent="0.15">
      <c r="A13" s="233">
        <v>150</v>
      </c>
      <c r="B13" s="275">
        <v>535</v>
      </c>
      <c r="C13" s="276">
        <v>577</v>
      </c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</row>
    <row r="14" spans="1:43" s="189" customFormat="1" x14ac:dyDescent="0.15">
      <c r="A14" s="231" t="s">
        <v>2</v>
      </c>
      <c r="B14" s="279">
        <v>377</v>
      </c>
      <c r="C14" s="280">
        <v>431</v>
      </c>
      <c r="D14" s="281">
        <v>486</v>
      </c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</row>
    <row r="15" spans="1:43" s="189" customFormat="1" x14ac:dyDescent="0.15">
      <c r="A15" s="233">
        <v>200</v>
      </c>
      <c r="B15" s="267">
        <v>621</v>
      </c>
      <c r="C15" s="268">
        <v>675</v>
      </c>
      <c r="D15" s="269">
        <v>746</v>
      </c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</row>
    <row r="16" spans="1:43" s="189" customFormat="1" x14ac:dyDescent="0.15">
      <c r="A16" s="231" t="s">
        <v>3</v>
      </c>
      <c r="B16" s="271">
        <v>423</v>
      </c>
      <c r="C16" s="272">
        <v>489</v>
      </c>
      <c r="D16" s="273">
        <v>579</v>
      </c>
      <c r="E16" s="274">
        <v>637</v>
      </c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</row>
    <row r="17" spans="1:43" s="189" customFormat="1" x14ac:dyDescent="0.15">
      <c r="A17" s="233">
        <v>250</v>
      </c>
      <c r="B17" s="267">
        <v>694</v>
      </c>
      <c r="C17" s="268">
        <v>760</v>
      </c>
      <c r="D17" s="269">
        <v>865</v>
      </c>
      <c r="E17" s="270">
        <v>943</v>
      </c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</row>
    <row r="18" spans="1:43" s="189" customFormat="1" x14ac:dyDescent="0.15">
      <c r="A18" s="235" t="s">
        <v>4</v>
      </c>
      <c r="B18" s="271">
        <v>484</v>
      </c>
      <c r="C18" s="272">
        <v>568</v>
      </c>
      <c r="D18" s="273">
        <v>672</v>
      </c>
      <c r="E18" s="274">
        <v>754</v>
      </c>
      <c r="F18" s="272">
        <v>871</v>
      </c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</row>
    <row r="19" spans="1:43" s="189" customFormat="1" x14ac:dyDescent="0.15">
      <c r="A19" s="233">
        <v>300</v>
      </c>
      <c r="B19" s="275">
        <v>779</v>
      </c>
      <c r="C19" s="276">
        <v>863</v>
      </c>
      <c r="D19" s="277">
        <v>1001</v>
      </c>
      <c r="E19" s="278">
        <v>1097</v>
      </c>
      <c r="F19" s="276">
        <v>1241</v>
      </c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</row>
    <row r="20" spans="1:43" s="189" customFormat="1" x14ac:dyDescent="0.15">
      <c r="A20" s="231" t="s">
        <v>5</v>
      </c>
      <c r="B20" s="279">
        <v>545</v>
      </c>
      <c r="C20" s="280">
        <v>641</v>
      </c>
      <c r="D20" s="281">
        <v>759</v>
      </c>
      <c r="E20" s="282">
        <v>853</v>
      </c>
      <c r="F20" s="280">
        <v>984</v>
      </c>
      <c r="G20" s="281">
        <v>1127</v>
      </c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</row>
    <row r="21" spans="1:43" s="189" customFormat="1" x14ac:dyDescent="0.15">
      <c r="A21" s="233">
        <v>350</v>
      </c>
      <c r="B21" s="267">
        <v>867</v>
      </c>
      <c r="C21" s="268">
        <v>963</v>
      </c>
      <c r="D21" s="269">
        <v>1125</v>
      </c>
      <c r="E21" s="270">
        <v>1240</v>
      </c>
      <c r="F21" s="268">
        <v>1404</v>
      </c>
      <c r="G21" s="269">
        <v>1575</v>
      </c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</row>
    <row r="22" spans="1:43" s="189" customFormat="1" x14ac:dyDescent="0.15">
      <c r="A22" s="231" t="s">
        <v>6</v>
      </c>
      <c r="B22" s="271">
        <v>612</v>
      </c>
      <c r="C22" s="272">
        <v>726</v>
      </c>
      <c r="D22" s="273">
        <v>838</v>
      </c>
      <c r="E22" s="274">
        <v>970</v>
      </c>
      <c r="F22" s="272">
        <v>1124</v>
      </c>
      <c r="G22" s="273">
        <v>1287</v>
      </c>
      <c r="H22" s="274">
        <v>1494</v>
      </c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</row>
    <row r="23" spans="1:43" s="189" customFormat="1" x14ac:dyDescent="0.15">
      <c r="A23" s="233">
        <v>400</v>
      </c>
      <c r="B23" s="267">
        <v>967</v>
      </c>
      <c r="C23" s="268">
        <v>1081</v>
      </c>
      <c r="D23" s="269">
        <v>1230</v>
      </c>
      <c r="E23" s="270">
        <v>1404</v>
      </c>
      <c r="F23" s="268">
        <v>1594</v>
      </c>
      <c r="G23" s="269">
        <v>1778</v>
      </c>
      <c r="H23" s="270">
        <v>2058</v>
      </c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</row>
    <row r="24" spans="1:43" s="189" customFormat="1" x14ac:dyDescent="0.15">
      <c r="A24" s="231" t="s">
        <v>7</v>
      </c>
      <c r="B24" s="271">
        <v>670</v>
      </c>
      <c r="C24" s="272">
        <v>796</v>
      </c>
      <c r="D24" s="273">
        <v>922</v>
      </c>
      <c r="E24" s="274">
        <v>1068</v>
      </c>
      <c r="F24" s="272">
        <v>1241</v>
      </c>
      <c r="G24" s="273">
        <v>1418</v>
      </c>
      <c r="H24" s="274">
        <v>1643</v>
      </c>
      <c r="I24" s="272">
        <v>1838</v>
      </c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U24" s="257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</row>
    <row r="25" spans="1:43" s="189" customFormat="1" x14ac:dyDescent="0.15">
      <c r="A25" s="233">
        <v>450</v>
      </c>
      <c r="B25" s="275">
        <v>1056</v>
      </c>
      <c r="C25" s="276">
        <v>1182</v>
      </c>
      <c r="D25" s="277">
        <v>1347</v>
      </c>
      <c r="E25" s="278">
        <v>1527</v>
      </c>
      <c r="F25" s="276">
        <v>1760</v>
      </c>
      <c r="G25" s="277">
        <v>1954</v>
      </c>
      <c r="H25" s="278">
        <v>2271</v>
      </c>
      <c r="I25" s="276">
        <v>2536</v>
      </c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</row>
    <row r="26" spans="1:43" s="189" customFormat="1" x14ac:dyDescent="0.15">
      <c r="A26" s="231" t="s">
        <v>8</v>
      </c>
      <c r="B26" s="279">
        <v>731</v>
      </c>
      <c r="C26" s="280">
        <v>869</v>
      </c>
      <c r="D26" s="281">
        <v>1005</v>
      </c>
      <c r="E26" s="282">
        <v>1163</v>
      </c>
      <c r="F26" s="280">
        <v>1337</v>
      </c>
      <c r="G26" s="281">
        <v>1548</v>
      </c>
      <c r="H26" s="282">
        <v>1792</v>
      </c>
      <c r="I26" s="280">
        <v>2000</v>
      </c>
      <c r="J26" s="281">
        <v>2248</v>
      </c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U26" s="257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</row>
    <row r="27" spans="1:43" s="189" customFormat="1" x14ac:dyDescent="0.15">
      <c r="A27" s="233">
        <v>500</v>
      </c>
      <c r="B27" s="267">
        <v>1137</v>
      </c>
      <c r="C27" s="268">
        <v>1275</v>
      </c>
      <c r="D27" s="269">
        <v>1471</v>
      </c>
      <c r="E27" s="270">
        <v>1655</v>
      </c>
      <c r="F27" s="268">
        <v>1904</v>
      </c>
      <c r="G27" s="269">
        <v>2139</v>
      </c>
      <c r="H27" s="270">
        <v>2481</v>
      </c>
      <c r="I27" s="268">
        <v>2762</v>
      </c>
      <c r="J27" s="269">
        <v>3096</v>
      </c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</row>
    <row r="28" spans="1:43" s="189" customFormat="1" x14ac:dyDescent="0.15">
      <c r="A28" s="235" t="s">
        <v>9</v>
      </c>
      <c r="B28" s="271">
        <v>771</v>
      </c>
      <c r="C28" s="272">
        <v>927</v>
      </c>
      <c r="D28" s="273">
        <v>1133</v>
      </c>
      <c r="E28" s="274">
        <v>1263</v>
      </c>
      <c r="F28" s="272">
        <v>1477</v>
      </c>
      <c r="G28" s="273">
        <v>1688</v>
      </c>
      <c r="H28" s="274">
        <v>1961</v>
      </c>
      <c r="I28" s="272">
        <v>2191</v>
      </c>
      <c r="J28" s="273">
        <v>2487</v>
      </c>
      <c r="K28" s="274">
        <v>2750</v>
      </c>
      <c r="L28" s="272"/>
      <c r="M28" s="273"/>
      <c r="N28" s="274"/>
      <c r="O28" s="272"/>
      <c r="P28" s="273"/>
      <c r="Q28" s="274"/>
      <c r="R28" s="272"/>
      <c r="S28" s="271"/>
      <c r="T28" s="272"/>
      <c r="U28" s="257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</row>
    <row r="29" spans="1:43" s="189" customFormat="1" x14ac:dyDescent="0.15">
      <c r="A29" s="233">
        <v>550</v>
      </c>
      <c r="B29" s="267">
        <v>1214</v>
      </c>
      <c r="C29" s="268">
        <v>1370</v>
      </c>
      <c r="D29" s="269">
        <v>1624</v>
      </c>
      <c r="E29" s="270">
        <v>1800</v>
      </c>
      <c r="F29" s="268">
        <v>2097</v>
      </c>
      <c r="G29" s="269">
        <v>2345</v>
      </c>
      <c r="H29" s="270">
        <v>2715</v>
      </c>
      <c r="I29" s="268">
        <v>3026</v>
      </c>
      <c r="J29" s="269">
        <v>3413</v>
      </c>
      <c r="K29" s="270">
        <v>3781</v>
      </c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</row>
    <row r="30" spans="1:43" s="189" customFormat="1" x14ac:dyDescent="0.15">
      <c r="A30" s="231" t="s">
        <v>10</v>
      </c>
      <c r="B30" s="271">
        <v>827</v>
      </c>
      <c r="C30" s="272">
        <v>995</v>
      </c>
      <c r="D30" s="273">
        <v>1178</v>
      </c>
      <c r="E30" s="274">
        <v>1354</v>
      </c>
      <c r="F30" s="272">
        <v>1585</v>
      </c>
      <c r="G30" s="273">
        <v>1814</v>
      </c>
      <c r="H30" s="274">
        <v>2104</v>
      </c>
      <c r="I30" s="272">
        <v>2354</v>
      </c>
      <c r="J30" s="273">
        <v>2612</v>
      </c>
      <c r="K30" s="274">
        <v>2915</v>
      </c>
      <c r="L30" s="272">
        <v>3126</v>
      </c>
      <c r="M30" s="273"/>
      <c r="N30" s="274"/>
      <c r="O30" s="272"/>
      <c r="P30" s="273"/>
      <c r="Q30" s="274"/>
      <c r="R30" s="272"/>
      <c r="S30" s="271"/>
      <c r="T30" s="272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</row>
    <row r="31" spans="1:43" s="189" customFormat="1" x14ac:dyDescent="0.15">
      <c r="A31" s="233">
        <v>600</v>
      </c>
      <c r="B31" s="275">
        <v>1297</v>
      </c>
      <c r="C31" s="276">
        <v>1465</v>
      </c>
      <c r="D31" s="277">
        <v>1702</v>
      </c>
      <c r="E31" s="278">
        <v>1932</v>
      </c>
      <c r="F31" s="276">
        <v>2239</v>
      </c>
      <c r="G31" s="277">
        <v>2525</v>
      </c>
      <c r="H31" s="278">
        <v>2898</v>
      </c>
      <c r="I31" s="276">
        <v>3234</v>
      </c>
      <c r="J31" s="277">
        <v>3582</v>
      </c>
      <c r="K31" s="278">
        <v>3996</v>
      </c>
      <c r="L31" s="276">
        <v>4316</v>
      </c>
      <c r="M31" s="277"/>
      <c r="N31" s="278"/>
      <c r="O31" s="276"/>
      <c r="P31" s="277"/>
      <c r="Q31" s="278"/>
      <c r="R31" s="276"/>
      <c r="S31" s="275"/>
      <c r="T31" s="276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</row>
    <row r="32" spans="1:43" s="189" customFormat="1" x14ac:dyDescent="0.15">
      <c r="A32" s="231" t="s">
        <v>11</v>
      </c>
      <c r="B32" s="279">
        <v>882</v>
      </c>
      <c r="C32" s="280">
        <v>1062</v>
      </c>
      <c r="D32" s="281">
        <v>1251</v>
      </c>
      <c r="E32" s="282">
        <v>1446</v>
      </c>
      <c r="F32" s="280">
        <v>1699</v>
      </c>
      <c r="G32" s="281">
        <v>1940</v>
      </c>
      <c r="H32" s="282">
        <v>2250</v>
      </c>
      <c r="I32" s="280">
        <v>2517</v>
      </c>
      <c r="J32" s="281">
        <v>2792</v>
      </c>
      <c r="K32" s="282">
        <v>3096</v>
      </c>
      <c r="L32" s="280">
        <v>3335</v>
      </c>
      <c r="M32" s="281">
        <v>3592</v>
      </c>
      <c r="N32" s="282"/>
      <c r="O32" s="280"/>
      <c r="P32" s="281"/>
      <c r="Q32" s="282"/>
      <c r="R32" s="280"/>
      <c r="S32" s="279"/>
      <c r="T32" s="280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</row>
    <row r="33" spans="1:43" s="189" customFormat="1" x14ac:dyDescent="0.15">
      <c r="A33" s="233">
        <v>650</v>
      </c>
      <c r="B33" s="267">
        <v>1378</v>
      </c>
      <c r="C33" s="268">
        <v>1558</v>
      </c>
      <c r="D33" s="269">
        <v>1816</v>
      </c>
      <c r="E33" s="270">
        <v>2071</v>
      </c>
      <c r="F33" s="268">
        <v>2392</v>
      </c>
      <c r="G33" s="269">
        <v>2707</v>
      </c>
      <c r="H33" s="270">
        <v>3085</v>
      </c>
      <c r="I33" s="268">
        <v>3441</v>
      </c>
      <c r="J33" s="269">
        <v>3812</v>
      </c>
      <c r="K33" s="270">
        <v>4228</v>
      </c>
      <c r="L33" s="268">
        <v>4613</v>
      </c>
      <c r="M33" s="269">
        <v>4975</v>
      </c>
      <c r="N33" s="270"/>
      <c r="O33" s="268"/>
      <c r="P33" s="269"/>
      <c r="Q33" s="270"/>
      <c r="R33" s="268"/>
      <c r="S33" s="267"/>
      <c r="T33" s="26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</row>
    <row r="34" spans="1:43" s="189" customFormat="1" x14ac:dyDescent="0.15">
      <c r="A34" s="231" t="s">
        <v>12</v>
      </c>
      <c r="B34" s="271">
        <v>944</v>
      </c>
      <c r="C34" s="272">
        <v>1142</v>
      </c>
      <c r="D34" s="273">
        <v>1347</v>
      </c>
      <c r="E34" s="274">
        <v>1561</v>
      </c>
      <c r="F34" s="272">
        <v>1834</v>
      </c>
      <c r="G34" s="273">
        <v>2095</v>
      </c>
      <c r="H34" s="274">
        <v>2432</v>
      </c>
      <c r="I34" s="272">
        <v>2719</v>
      </c>
      <c r="J34" s="273">
        <v>3017</v>
      </c>
      <c r="K34" s="274">
        <v>3320</v>
      </c>
      <c r="L34" s="272">
        <v>3601</v>
      </c>
      <c r="M34" s="273">
        <v>3876</v>
      </c>
      <c r="N34" s="274">
        <v>4220</v>
      </c>
      <c r="O34" s="272"/>
      <c r="P34" s="273"/>
      <c r="Q34" s="274"/>
      <c r="R34" s="272"/>
      <c r="S34" s="271"/>
      <c r="T34" s="272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</row>
    <row r="35" spans="1:43" s="189" customFormat="1" x14ac:dyDescent="0.15">
      <c r="A35" s="233">
        <v>700</v>
      </c>
      <c r="B35" s="267">
        <v>1465</v>
      </c>
      <c r="C35" s="268">
        <v>1663</v>
      </c>
      <c r="D35" s="269">
        <v>1938</v>
      </c>
      <c r="E35" s="270">
        <v>2233</v>
      </c>
      <c r="F35" s="268">
        <v>2578</v>
      </c>
      <c r="G35" s="269">
        <v>2918</v>
      </c>
      <c r="H35" s="270">
        <v>3353</v>
      </c>
      <c r="I35" s="268">
        <v>3737</v>
      </c>
      <c r="J35" s="269">
        <v>4139</v>
      </c>
      <c r="K35" s="270">
        <v>4506</v>
      </c>
      <c r="L35" s="268">
        <v>4968</v>
      </c>
      <c r="M35" s="269">
        <v>5354</v>
      </c>
      <c r="N35" s="270">
        <v>5811</v>
      </c>
      <c r="O35" s="268"/>
      <c r="P35" s="269"/>
      <c r="Q35" s="270"/>
      <c r="R35" s="268"/>
      <c r="S35" s="267"/>
      <c r="T35" s="26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</row>
    <row r="36" spans="1:43" s="189" customFormat="1" x14ac:dyDescent="0.15">
      <c r="A36" s="231" t="s">
        <v>13</v>
      </c>
      <c r="B36" s="271">
        <v>1002</v>
      </c>
      <c r="C36" s="272">
        <v>1212</v>
      </c>
      <c r="D36" s="273">
        <v>1427</v>
      </c>
      <c r="E36" s="274">
        <v>1655</v>
      </c>
      <c r="F36" s="272">
        <v>1944</v>
      </c>
      <c r="G36" s="273">
        <v>2219</v>
      </c>
      <c r="H36" s="274">
        <v>2578</v>
      </c>
      <c r="I36" s="272">
        <v>2884</v>
      </c>
      <c r="J36" s="273">
        <v>3196</v>
      </c>
      <c r="K36" s="274">
        <v>3511</v>
      </c>
      <c r="L36" s="272">
        <v>3812</v>
      </c>
      <c r="M36" s="273">
        <v>4107</v>
      </c>
      <c r="N36" s="274">
        <v>4471</v>
      </c>
      <c r="O36" s="272">
        <v>4766</v>
      </c>
      <c r="P36" s="273"/>
      <c r="Q36" s="274"/>
      <c r="R36" s="272"/>
      <c r="S36" s="271"/>
      <c r="T36" s="272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</row>
    <row r="37" spans="1:43" s="189" customFormat="1" x14ac:dyDescent="0.15">
      <c r="A37" s="233">
        <v>750</v>
      </c>
      <c r="B37" s="275">
        <v>1560</v>
      </c>
      <c r="C37" s="276">
        <v>1770</v>
      </c>
      <c r="D37" s="277">
        <v>2059</v>
      </c>
      <c r="E37" s="278">
        <v>2373</v>
      </c>
      <c r="F37" s="276">
        <v>2739</v>
      </c>
      <c r="G37" s="277">
        <v>3099</v>
      </c>
      <c r="H37" s="278">
        <v>3560</v>
      </c>
      <c r="I37" s="276">
        <v>3973</v>
      </c>
      <c r="J37" s="277">
        <v>4394</v>
      </c>
      <c r="K37" s="278">
        <v>4774</v>
      </c>
      <c r="L37" s="276">
        <v>5269</v>
      </c>
      <c r="M37" s="277">
        <v>5691</v>
      </c>
      <c r="N37" s="278">
        <v>6177</v>
      </c>
      <c r="O37" s="276">
        <v>6593</v>
      </c>
      <c r="P37" s="277"/>
      <c r="Q37" s="278"/>
      <c r="R37" s="276"/>
      <c r="S37" s="275"/>
      <c r="T37" s="276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</row>
    <row r="38" spans="1:43" s="189" customFormat="1" x14ac:dyDescent="0.15">
      <c r="A38" s="231" t="s">
        <v>14</v>
      </c>
      <c r="B38" s="279">
        <v>1067</v>
      </c>
      <c r="C38" s="280">
        <v>1295</v>
      </c>
      <c r="D38" s="281">
        <v>1527</v>
      </c>
      <c r="E38" s="282">
        <v>1769</v>
      </c>
      <c r="F38" s="280">
        <v>2078</v>
      </c>
      <c r="G38" s="281">
        <v>2375</v>
      </c>
      <c r="H38" s="282">
        <v>2760</v>
      </c>
      <c r="I38" s="280">
        <v>3087</v>
      </c>
      <c r="J38" s="281">
        <v>3420</v>
      </c>
      <c r="K38" s="282">
        <v>3763</v>
      </c>
      <c r="L38" s="280">
        <v>4078</v>
      </c>
      <c r="M38" s="281">
        <v>4395</v>
      </c>
      <c r="N38" s="282">
        <v>4786</v>
      </c>
      <c r="O38" s="280">
        <v>5100</v>
      </c>
      <c r="P38" s="281">
        <v>5491</v>
      </c>
      <c r="Q38" s="282"/>
      <c r="R38" s="280"/>
      <c r="S38" s="279"/>
      <c r="T38" s="280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</row>
    <row r="39" spans="1:43" s="189" customFormat="1" x14ac:dyDescent="0.15">
      <c r="A39" s="233">
        <v>800</v>
      </c>
      <c r="B39" s="267">
        <v>1649</v>
      </c>
      <c r="C39" s="268">
        <v>1877</v>
      </c>
      <c r="D39" s="269">
        <v>2188</v>
      </c>
      <c r="E39" s="270">
        <v>2519</v>
      </c>
      <c r="F39" s="268">
        <v>2904</v>
      </c>
      <c r="G39" s="269">
        <v>3315</v>
      </c>
      <c r="H39" s="270">
        <v>3785</v>
      </c>
      <c r="I39" s="268">
        <v>4220</v>
      </c>
      <c r="J39" s="269">
        <v>4668</v>
      </c>
      <c r="K39" s="270">
        <v>5109</v>
      </c>
      <c r="L39" s="268">
        <v>5589</v>
      </c>
      <c r="M39" s="269">
        <v>6033</v>
      </c>
      <c r="N39" s="270">
        <v>6549</v>
      </c>
      <c r="O39" s="268">
        <v>6990</v>
      </c>
      <c r="P39" s="269">
        <v>7507</v>
      </c>
      <c r="Q39" s="270"/>
      <c r="R39" s="268"/>
      <c r="S39" s="267"/>
      <c r="T39" s="26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</row>
    <row r="40" spans="1:43" s="189" customFormat="1" x14ac:dyDescent="0.15">
      <c r="A40" s="231" t="s">
        <v>15</v>
      </c>
      <c r="B40" s="271">
        <v>1124</v>
      </c>
      <c r="C40" s="272">
        <v>1364</v>
      </c>
      <c r="D40" s="273">
        <v>1597</v>
      </c>
      <c r="E40" s="274">
        <v>1863</v>
      </c>
      <c r="F40" s="272">
        <v>2190</v>
      </c>
      <c r="G40" s="273">
        <v>2503</v>
      </c>
      <c r="H40" s="274">
        <v>2909</v>
      </c>
      <c r="I40" s="272">
        <v>3249</v>
      </c>
      <c r="J40" s="273">
        <v>3601</v>
      </c>
      <c r="K40" s="274">
        <v>3957</v>
      </c>
      <c r="L40" s="272">
        <v>4286</v>
      </c>
      <c r="M40" s="273">
        <v>4620</v>
      </c>
      <c r="N40" s="274">
        <v>5030</v>
      </c>
      <c r="O40" s="272">
        <v>5361</v>
      </c>
      <c r="P40" s="273">
        <v>5772</v>
      </c>
      <c r="Q40" s="274">
        <v>6103</v>
      </c>
      <c r="R40" s="272"/>
      <c r="S40" s="271"/>
      <c r="T40" s="272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</row>
    <row r="41" spans="1:43" s="189" customFormat="1" x14ac:dyDescent="0.15">
      <c r="A41" s="233">
        <v>850</v>
      </c>
      <c r="B41" s="267">
        <v>1727</v>
      </c>
      <c r="C41" s="268">
        <v>1967</v>
      </c>
      <c r="D41" s="269">
        <v>2293</v>
      </c>
      <c r="E41" s="270">
        <v>2655</v>
      </c>
      <c r="F41" s="268">
        <v>3067</v>
      </c>
      <c r="G41" s="269">
        <v>3497</v>
      </c>
      <c r="H41" s="270">
        <v>3995</v>
      </c>
      <c r="I41" s="268">
        <v>4478</v>
      </c>
      <c r="J41" s="269">
        <v>4951</v>
      </c>
      <c r="K41" s="270">
        <v>5378</v>
      </c>
      <c r="L41" s="268">
        <v>5847</v>
      </c>
      <c r="M41" s="269">
        <v>6305</v>
      </c>
      <c r="N41" s="270">
        <v>6845</v>
      </c>
      <c r="O41" s="268">
        <v>7306</v>
      </c>
      <c r="P41" s="269">
        <v>7846</v>
      </c>
      <c r="Q41" s="270">
        <v>8307</v>
      </c>
      <c r="R41" s="268"/>
      <c r="S41" s="267"/>
      <c r="T41" s="26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</row>
    <row r="42" spans="1:43" s="189" customFormat="1" x14ac:dyDescent="0.15">
      <c r="A42" s="231" t="s">
        <v>16</v>
      </c>
      <c r="B42" s="271">
        <v>1179</v>
      </c>
      <c r="C42" s="272">
        <v>1431</v>
      </c>
      <c r="D42" s="273">
        <v>1678</v>
      </c>
      <c r="E42" s="274">
        <v>1955</v>
      </c>
      <c r="F42" s="272">
        <v>2314</v>
      </c>
      <c r="G42" s="273">
        <v>2627</v>
      </c>
      <c r="H42" s="274">
        <v>3051</v>
      </c>
      <c r="I42" s="272">
        <v>3410</v>
      </c>
      <c r="J42" s="273">
        <v>3777</v>
      </c>
      <c r="K42" s="274">
        <v>4149</v>
      </c>
      <c r="L42" s="272">
        <v>4520</v>
      </c>
      <c r="M42" s="273">
        <v>4870</v>
      </c>
      <c r="N42" s="274">
        <v>5303</v>
      </c>
      <c r="O42" s="272">
        <v>5652</v>
      </c>
      <c r="P42" s="273">
        <v>6085</v>
      </c>
      <c r="Q42" s="274">
        <v>6433</v>
      </c>
      <c r="R42" s="272">
        <v>6782</v>
      </c>
      <c r="S42" s="271"/>
      <c r="T42" s="272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</row>
    <row r="43" spans="1:43" s="189" customFormat="1" x14ac:dyDescent="0.15">
      <c r="A43" s="233">
        <v>900</v>
      </c>
      <c r="B43" s="275">
        <v>1816</v>
      </c>
      <c r="C43" s="276">
        <v>2068</v>
      </c>
      <c r="D43" s="277">
        <v>2415</v>
      </c>
      <c r="E43" s="278">
        <v>2792</v>
      </c>
      <c r="F43" s="276">
        <v>3242</v>
      </c>
      <c r="G43" s="277">
        <v>3678</v>
      </c>
      <c r="H43" s="278">
        <v>4225</v>
      </c>
      <c r="I43" s="276">
        <v>4706</v>
      </c>
      <c r="J43" s="277">
        <v>5141</v>
      </c>
      <c r="K43" s="278">
        <v>5648</v>
      </c>
      <c r="L43" s="276">
        <v>6165</v>
      </c>
      <c r="M43" s="277">
        <v>6655</v>
      </c>
      <c r="N43" s="278">
        <v>7225</v>
      </c>
      <c r="O43" s="276">
        <v>7711</v>
      </c>
      <c r="P43" s="277">
        <v>8281</v>
      </c>
      <c r="Q43" s="278">
        <v>8767</v>
      </c>
      <c r="R43" s="276">
        <v>9253</v>
      </c>
      <c r="S43" s="275"/>
      <c r="T43" s="276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</row>
    <row r="44" spans="1:43" s="189" customFormat="1" x14ac:dyDescent="0.15">
      <c r="A44" s="231" t="s">
        <v>17</v>
      </c>
      <c r="B44" s="279">
        <v>1242</v>
      </c>
      <c r="C44" s="280">
        <v>1512</v>
      </c>
      <c r="D44" s="281">
        <v>1774</v>
      </c>
      <c r="E44" s="282">
        <v>2067</v>
      </c>
      <c r="F44" s="280">
        <v>2450</v>
      </c>
      <c r="G44" s="281">
        <v>2782</v>
      </c>
      <c r="H44" s="282">
        <v>3235</v>
      </c>
      <c r="I44" s="280">
        <v>3609</v>
      </c>
      <c r="J44" s="281">
        <v>3994</v>
      </c>
      <c r="K44" s="282">
        <v>4394</v>
      </c>
      <c r="L44" s="280">
        <v>4792</v>
      </c>
      <c r="M44" s="281">
        <v>5166</v>
      </c>
      <c r="N44" s="282">
        <v>5625</v>
      </c>
      <c r="O44" s="280">
        <v>5995</v>
      </c>
      <c r="P44" s="281">
        <v>6455</v>
      </c>
      <c r="Q44" s="282">
        <v>6824</v>
      </c>
      <c r="R44" s="280">
        <v>7194</v>
      </c>
      <c r="S44" s="279">
        <v>7654</v>
      </c>
      <c r="T44" s="280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</row>
    <row r="45" spans="1:43" s="189" customFormat="1" x14ac:dyDescent="0.15">
      <c r="A45" s="233">
        <v>950</v>
      </c>
      <c r="B45" s="267">
        <v>1912</v>
      </c>
      <c r="C45" s="268">
        <v>2182</v>
      </c>
      <c r="D45" s="269">
        <v>2549</v>
      </c>
      <c r="E45" s="270">
        <v>2946</v>
      </c>
      <c r="F45" s="268">
        <v>3428</v>
      </c>
      <c r="G45" s="269">
        <v>3887</v>
      </c>
      <c r="H45" s="270">
        <v>4472</v>
      </c>
      <c r="I45" s="268">
        <v>4971</v>
      </c>
      <c r="J45" s="269">
        <v>5430</v>
      </c>
      <c r="K45" s="270">
        <v>5969</v>
      </c>
      <c r="L45" s="268">
        <v>6527</v>
      </c>
      <c r="M45" s="269">
        <v>7049</v>
      </c>
      <c r="N45" s="270">
        <v>7654</v>
      </c>
      <c r="O45" s="268">
        <v>8168</v>
      </c>
      <c r="P45" s="269">
        <v>8773</v>
      </c>
      <c r="Q45" s="270">
        <v>9287</v>
      </c>
      <c r="R45" s="268">
        <v>9802</v>
      </c>
      <c r="S45" s="267">
        <v>10406</v>
      </c>
      <c r="T45" s="26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</row>
    <row r="46" spans="1:43" s="189" customFormat="1" x14ac:dyDescent="0.15">
      <c r="A46" s="231" t="s">
        <v>18</v>
      </c>
      <c r="B46" s="271">
        <v>1278</v>
      </c>
      <c r="C46" s="272">
        <v>1560</v>
      </c>
      <c r="D46" s="273">
        <v>1861</v>
      </c>
      <c r="E46" s="274">
        <v>2153</v>
      </c>
      <c r="F46" s="272">
        <v>2581</v>
      </c>
      <c r="G46" s="273">
        <v>2919</v>
      </c>
      <c r="H46" s="274">
        <v>3387</v>
      </c>
      <c r="I46" s="272">
        <v>3749</v>
      </c>
      <c r="J46" s="273">
        <v>4135</v>
      </c>
      <c r="K46" s="274">
        <v>4606</v>
      </c>
      <c r="L46" s="272">
        <v>5024</v>
      </c>
      <c r="M46" s="273">
        <v>5415</v>
      </c>
      <c r="N46" s="274">
        <v>5897</v>
      </c>
      <c r="O46" s="272">
        <v>6285</v>
      </c>
      <c r="P46" s="273">
        <v>6766</v>
      </c>
      <c r="Q46" s="274">
        <v>7154</v>
      </c>
      <c r="R46" s="272">
        <v>7542</v>
      </c>
      <c r="S46" s="271">
        <v>8023</v>
      </c>
      <c r="T46" s="272">
        <v>8411</v>
      </c>
      <c r="U46" s="257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</row>
    <row r="47" spans="1:43" s="189" customFormat="1" x14ac:dyDescent="0.15">
      <c r="A47" s="233">
        <v>1000</v>
      </c>
      <c r="B47" s="267">
        <v>1966</v>
      </c>
      <c r="C47" s="268">
        <v>2248</v>
      </c>
      <c r="D47" s="269">
        <v>2673</v>
      </c>
      <c r="E47" s="270">
        <v>3077</v>
      </c>
      <c r="F47" s="268">
        <v>3608</v>
      </c>
      <c r="G47" s="269">
        <v>4083</v>
      </c>
      <c r="H47" s="270">
        <v>4686</v>
      </c>
      <c r="I47" s="268">
        <v>5184</v>
      </c>
      <c r="J47" s="269">
        <v>5645</v>
      </c>
      <c r="K47" s="270">
        <v>6263</v>
      </c>
      <c r="L47" s="268">
        <v>6805</v>
      </c>
      <c r="M47" s="269">
        <v>7350</v>
      </c>
      <c r="N47" s="270">
        <v>7980</v>
      </c>
      <c r="O47" s="268">
        <v>8517</v>
      </c>
      <c r="P47" s="269">
        <v>9147</v>
      </c>
      <c r="Q47" s="270">
        <v>9683</v>
      </c>
      <c r="R47" s="268">
        <v>10220</v>
      </c>
      <c r="S47" s="267">
        <v>10850</v>
      </c>
      <c r="T47" s="268">
        <v>11387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</row>
    <row r="48" spans="1:43" s="189" customFormat="1" x14ac:dyDescent="0.15">
      <c r="A48" s="235" t="s">
        <v>19</v>
      </c>
      <c r="B48" s="271">
        <v>1339</v>
      </c>
      <c r="C48" s="272">
        <v>1639</v>
      </c>
      <c r="D48" s="273">
        <v>1960</v>
      </c>
      <c r="E48" s="274">
        <v>2267</v>
      </c>
      <c r="F48" s="272">
        <v>2716</v>
      </c>
      <c r="G48" s="273">
        <v>3073</v>
      </c>
      <c r="H48" s="274">
        <v>3569</v>
      </c>
      <c r="I48" s="272">
        <v>3948</v>
      </c>
      <c r="J48" s="273">
        <v>4355</v>
      </c>
      <c r="K48" s="274">
        <v>4857</v>
      </c>
      <c r="L48" s="272">
        <v>5309</v>
      </c>
      <c r="M48" s="273">
        <v>5725</v>
      </c>
      <c r="N48" s="274">
        <v>6235</v>
      </c>
      <c r="O48" s="272">
        <v>6644</v>
      </c>
      <c r="P48" s="273">
        <v>7154</v>
      </c>
      <c r="Q48" s="274">
        <v>7564</v>
      </c>
      <c r="R48" s="272">
        <v>7973</v>
      </c>
      <c r="S48" s="271">
        <v>8483</v>
      </c>
      <c r="T48" s="272">
        <v>8892</v>
      </c>
      <c r="U48" s="257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</row>
    <row r="49" spans="1:43" s="189" customFormat="1" x14ac:dyDescent="0.15">
      <c r="A49" s="233">
        <v>1050</v>
      </c>
      <c r="B49" s="275">
        <v>2060</v>
      </c>
      <c r="C49" s="276">
        <v>2360</v>
      </c>
      <c r="D49" s="277">
        <v>2793</v>
      </c>
      <c r="E49" s="278">
        <v>3236</v>
      </c>
      <c r="F49" s="276">
        <v>3778</v>
      </c>
      <c r="G49" s="277">
        <v>4291</v>
      </c>
      <c r="H49" s="278">
        <v>4932</v>
      </c>
      <c r="I49" s="276">
        <v>5451</v>
      </c>
      <c r="J49" s="277">
        <v>5933</v>
      </c>
      <c r="K49" s="278">
        <v>6596</v>
      </c>
      <c r="L49" s="276">
        <v>7177</v>
      </c>
      <c r="M49" s="277">
        <v>7756</v>
      </c>
      <c r="N49" s="278">
        <v>8422</v>
      </c>
      <c r="O49" s="276">
        <v>8988</v>
      </c>
      <c r="P49" s="277">
        <v>9654</v>
      </c>
      <c r="Q49" s="278">
        <v>10220</v>
      </c>
      <c r="R49" s="276">
        <v>10786</v>
      </c>
      <c r="S49" s="275">
        <v>11451</v>
      </c>
      <c r="T49" s="276">
        <v>12017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</row>
    <row r="50" spans="1:43" s="189" customFormat="1" x14ac:dyDescent="0.15">
      <c r="A50" s="231" t="s">
        <v>20</v>
      </c>
      <c r="B50" s="279">
        <v>1396</v>
      </c>
      <c r="C50" s="280">
        <v>1708</v>
      </c>
      <c r="D50" s="281">
        <v>2040</v>
      </c>
      <c r="E50" s="282">
        <v>2359</v>
      </c>
      <c r="F50" s="280">
        <v>2826</v>
      </c>
      <c r="G50" s="281">
        <v>3199</v>
      </c>
      <c r="H50" s="282">
        <v>3712</v>
      </c>
      <c r="I50" s="280">
        <v>4108</v>
      </c>
      <c r="J50" s="281">
        <v>4528</v>
      </c>
      <c r="K50" s="282">
        <v>5048</v>
      </c>
      <c r="L50" s="280">
        <v>5527</v>
      </c>
      <c r="M50" s="281">
        <v>5957</v>
      </c>
      <c r="N50" s="282">
        <v>6487</v>
      </c>
      <c r="O50" s="280">
        <v>6914</v>
      </c>
      <c r="P50" s="281">
        <v>7444</v>
      </c>
      <c r="Q50" s="282">
        <v>7870</v>
      </c>
      <c r="R50" s="280">
        <v>8296</v>
      </c>
      <c r="S50" s="279">
        <v>8827</v>
      </c>
      <c r="T50" s="280">
        <v>9253</v>
      </c>
      <c r="U50" s="257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</row>
    <row r="51" spans="1:43" s="189" customFormat="1" x14ac:dyDescent="0.15">
      <c r="A51" s="233">
        <v>1100</v>
      </c>
      <c r="B51" s="267">
        <v>2150</v>
      </c>
      <c r="C51" s="268">
        <v>2462</v>
      </c>
      <c r="D51" s="269">
        <v>2892</v>
      </c>
      <c r="E51" s="270">
        <v>3373</v>
      </c>
      <c r="F51" s="268">
        <v>3952</v>
      </c>
      <c r="G51" s="269">
        <v>4474</v>
      </c>
      <c r="H51" s="270">
        <v>5136</v>
      </c>
      <c r="I51" s="268">
        <v>5681</v>
      </c>
      <c r="J51" s="269">
        <v>6180</v>
      </c>
      <c r="K51" s="270">
        <v>6864</v>
      </c>
      <c r="L51" s="268">
        <v>7474</v>
      </c>
      <c r="M51" s="269">
        <v>8067</v>
      </c>
      <c r="N51" s="270">
        <v>8760</v>
      </c>
      <c r="O51" s="268">
        <v>9348</v>
      </c>
      <c r="P51" s="269">
        <v>10041</v>
      </c>
      <c r="Q51" s="270">
        <v>10629</v>
      </c>
      <c r="R51" s="268">
        <v>11218</v>
      </c>
      <c r="S51" s="267">
        <v>11911</v>
      </c>
      <c r="T51" s="268">
        <v>12499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</row>
    <row r="52" spans="1:43" s="189" customFormat="1" x14ac:dyDescent="0.15">
      <c r="A52" s="231" t="s">
        <v>21</v>
      </c>
      <c r="B52" s="271">
        <v>1446</v>
      </c>
      <c r="C52" s="272">
        <v>1770</v>
      </c>
      <c r="D52" s="273">
        <v>2117</v>
      </c>
      <c r="E52" s="274">
        <v>2451</v>
      </c>
      <c r="F52" s="272">
        <v>2935</v>
      </c>
      <c r="G52" s="273">
        <v>3320</v>
      </c>
      <c r="H52" s="274">
        <v>3855</v>
      </c>
      <c r="I52" s="272">
        <v>4264</v>
      </c>
      <c r="J52" s="273">
        <v>4702</v>
      </c>
      <c r="K52" s="274">
        <v>5237</v>
      </c>
      <c r="L52" s="272">
        <v>5733</v>
      </c>
      <c r="M52" s="273">
        <v>6169</v>
      </c>
      <c r="N52" s="274">
        <v>6718</v>
      </c>
      <c r="O52" s="272">
        <v>7160</v>
      </c>
      <c r="P52" s="273">
        <v>7709</v>
      </c>
      <c r="Q52" s="274">
        <v>8150</v>
      </c>
      <c r="R52" s="272">
        <v>8592</v>
      </c>
      <c r="S52" s="271">
        <v>9141</v>
      </c>
      <c r="T52" s="272">
        <v>9582</v>
      </c>
      <c r="U52" s="257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</row>
    <row r="53" spans="1:43" s="189" customFormat="1" x14ac:dyDescent="0.15">
      <c r="A53" s="233">
        <v>1150</v>
      </c>
      <c r="B53" s="267">
        <v>2232</v>
      </c>
      <c r="C53" s="268">
        <v>2556</v>
      </c>
      <c r="D53" s="269">
        <v>3009</v>
      </c>
      <c r="E53" s="270">
        <v>3494</v>
      </c>
      <c r="F53" s="268">
        <v>4111</v>
      </c>
      <c r="G53" s="269">
        <v>4650</v>
      </c>
      <c r="H53" s="270">
        <v>5343</v>
      </c>
      <c r="I53" s="268">
        <v>5906</v>
      </c>
      <c r="J53" s="269">
        <v>6427</v>
      </c>
      <c r="K53" s="270">
        <v>7129</v>
      </c>
      <c r="L53" s="268">
        <v>7761</v>
      </c>
      <c r="M53" s="269">
        <v>8356</v>
      </c>
      <c r="N53" s="270">
        <v>9074</v>
      </c>
      <c r="O53" s="268">
        <v>9684</v>
      </c>
      <c r="P53" s="269">
        <v>10401</v>
      </c>
      <c r="Q53" s="270">
        <v>11011</v>
      </c>
      <c r="R53" s="268">
        <v>11620</v>
      </c>
      <c r="S53" s="267">
        <v>12338</v>
      </c>
      <c r="T53" s="268">
        <v>12948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</row>
    <row r="54" spans="1:43" s="189" customFormat="1" x14ac:dyDescent="0.15">
      <c r="A54" s="231" t="s">
        <v>22</v>
      </c>
      <c r="B54" s="271">
        <v>1510</v>
      </c>
      <c r="C54" s="272">
        <v>1852</v>
      </c>
      <c r="D54" s="273">
        <v>2216</v>
      </c>
      <c r="E54" s="274">
        <v>2564</v>
      </c>
      <c r="F54" s="272">
        <v>3072</v>
      </c>
      <c r="G54" s="273">
        <v>3495</v>
      </c>
      <c r="H54" s="274">
        <v>4035</v>
      </c>
      <c r="I54" s="272">
        <v>4496</v>
      </c>
      <c r="J54" s="273">
        <v>4958</v>
      </c>
      <c r="K54" s="274">
        <v>5532</v>
      </c>
      <c r="L54" s="272">
        <v>6001</v>
      </c>
      <c r="M54" s="273">
        <v>6457</v>
      </c>
      <c r="N54" s="274">
        <v>7033</v>
      </c>
      <c r="O54" s="272">
        <v>7494</v>
      </c>
      <c r="P54" s="273">
        <v>8070</v>
      </c>
      <c r="Q54" s="274">
        <v>8531</v>
      </c>
      <c r="R54" s="272">
        <v>8993</v>
      </c>
      <c r="S54" s="271">
        <v>9569</v>
      </c>
      <c r="T54" s="272">
        <v>10030</v>
      </c>
      <c r="U54" s="257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</row>
    <row r="55" spans="1:43" s="189" customFormat="1" x14ac:dyDescent="0.15">
      <c r="A55" s="233">
        <v>1200</v>
      </c>
      <c r="B55" s="275">
        <v>2330</v>
      </c>
      <c r="C55" s="276">
        <v>2672</v>
      </c>
      <c r="D55" s="277">
        <v>3146</v>
      </c>
      <c r="E55" s="278">
        <v>3624</v>
      </c>
      <c r="F55" s="276">
        <v>4265</v>
      </c>
      <c r="G55" s="277">
        <v>4847</v>
      </c>
      <c r="H55" s="278">
        <v>5548</v>
      </c>
      <c r="I55" s="276">
        <v>6196</v>
      </c>
      <c r="J55" s="277">
        <v>6756</v>
      </c>
      <c r="K55" s="278">
        <v>7502</v>
      </c>
      <c r="L55" s="276">
        <v>8112</v>
      </c>
      <c r="M55" s="277">
        <v>8740</v>
      </c>
      <c r="N55" s="278">
        <v>9491</v>
      </c>
      <c r="O55" s="276">
        <v>10128</v>
      </c>
      <c r="P55" s="277">
        <v>10879</v>
      </c>
      <c r="Q55" s="278">
        <v>11516</v>
      </c>
      <c r="R55" s="276">
        <v>12154</v>
      </c>
      <c r="S55" s="275">
        <v>12905</v>
      </c>
      <c r="T55" s="276">
        <v>13542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</row>
    <row r="56" spans="1:43" s="189" customFormat="1" x14ac:dyDescent="0.15">
      <c r="A56" s="231" t="s">
        <v>130</v>
      </c>
      <c r="B56" s="279">
        <v>1526</v>
      </c>
      <c r="C56" s="280">
        <v>1923</v>
      </c>
      <c r="D56" s="281">
        <v>2302</v>
      </c>
      <c r="E56" s="282">
        <v>2662</v>
      </c>
      <c r="F56" s="280">
        <v>3187</v>
      </c>
      <c r="G56" s="281">
        <v>3624</v>
      </c>
      <c r="H56" s="282">
        <v>4189</v>
      </c>
      <c r="I56" s="280">
        <v>4668</v>
      </c>
      <c r="J56" s="281">
        <v>5148</v>
      </c>
      <c r="K56" s="282">
        <v>5745</v>
      </c>
      <c r="L56" s="280">
        <v>6224</v>
      </c>
      <c r="M56" s="281">
        <v>6704</v>
      </c>
      <c r="N56" s="282">
        <v>7301</v>
      </c>
      <c r="O56" s="280">
        <v>7780</v>
      </c>
      <c r="P56" s="281">
        <v>8378</v>
      </c>
      <c r="Q56" s="282">
        <v>8857</v>
      </c>
      <c r="R56" s="280">
        <v>9336</v>
      </c>
      <c r="S56" s="279">
        <v>9934</v>
      </c>
      <c r="T56" s="280">
        <v>10413</v>
      </c>
      <c r="U56" s="257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</row>
    <row r="57" spans="1:43" s="189" customFormat="1" x14ac:dyDescent="0.15">
      <c r="A57" s="233">
        <v>1250</v>
      </c>
      <c r="B57" s="267">
        <v>2348</v>
      </c>
      <c r="C57" s="268">
        <v>2779</v>
      </c>
      <c r="D57" s="269">
        <v>3269</v>
      </c>
      <c r="E57" s="270">
        <v>3770</v>
      </c>
      <c r="F57" s="268">
        <v>4433</v>
      </c>
      <c r="G57" s="269">
        <v>5035</v>
      </c>
      <c r="H57" s="270">
        <v>5764</v>
      </c>
      <c r="I57" s="268">
        <v>6440</v>
      </c>
      <c r="J57" s="269">
        <v>7023</v>
      </c>
      <c r="K57" s="270">
        <v>7791</v>
      </c>
      <c r="L57" s="268">
        <v>8419</v>
      </c>
      <c r="M57" s="269">
        <v>9081</v>
      </c>
      <c r="N57" s="270">
        <v>9862</v>
      </c>
      <c r="O57" s="268">
        <v>10524</v>
      </c>
      <c r="P57" s="269">
        <v>11304</v>
      </c>
      <c r="Q57" s="270">
        <v>11966</v>
      </c>
      <c r="R57" s="268">
        <v>12629</v>
      </c>
      <c r="S57" s="267">
        <v>13409</v>
      </c>
      <c r="T57" s="268">
        <v>14071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</row>
    <row r="58" spans="1:43" s="189" customFormat="1" x14ac:dyDescent="0.15">
      <c r="A58" s="231" t="s">
        <v>131</v>
      </c>
      <c r="B58" s="271">
        <v>1584</v>
      </c>
      <c r="C58" s="272">
        <v>1995</v>
      </c>
      <c r="D58" s="273">
        <v>2388</v>
      </c>
      <c r="E58" s="274">
        <v>2761</v>
      </c>
      <c r="F58" s="272">
        <v>3304</v>
      </c>
      <c r="G58" s="273">
        <v>3757</v>
      </c>
      <c r="H58" s="274">
        <v>4343</v>
      </c>
      <c r="I58" s="272">
        <v>4840</v>
      </c>
      <c r="J58" s="273">
        <v>5337</v>
      </c>
      <c r="K58" s="274">
        <v>5956</v>
      </c>
      <c r="L58" s="272">
        <v>6453</v>
      </c>
      <c r="M58" s="273">
        <v>6950</v>
      </c>
      <c r="N58" s="274">
        <v>7569</v>
      </c>
      <c r="O58" s="272">
        <v>8066</v>
      </c>
      <c r="P58" s="273">
        <v>8685</v>
      </c>
      <c r="Q58" s="274">
        <v>9182</v>
      </c>
      <c r="R58" s="272">
        <v>9680</v>
      </c>
      <c r="S58" s="271">
        <v>10299</v>
      </c>
      <c r="T58" s="272">
        <v>10796</v>
      </c>
      <c r="U58" s="257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</row>
    <row r="59" spans="1:43" s="189" customFormat="1" x14ac:dyDescent="0.15">
      <c r="A59" s="233">
        <v>1300</v>
      </c>
      <c r="B59" s="267">
        <v>2439</v>
      </c>
      <c r="C59" s="268">
        <v>2885</v>
      </c>
      <c r="D59" s="269">
        <v>3393</v>
      </c>
      <c r="E59" s="270">
        <v>3913</v>
      </c>
      <c r="F59" s="268">
        <v>4600</v>
      </c>
      <c r="G59" s="269">
        <v>5224</v>
      </c>
      <c r="H59" s="270">
        <v>5980</v>
      </c>
      <c r="I59" s="268">
        <v>6682</v>
      </c>
      <c r="J59" s="269">
        <v>7287</v>
      </c>
      <c r="K59" s="270">
        <v>8084</v>
      </c>
      <c r="L59" s="268">
        <v>8736</v>
      </c>
      <c r="M59" s="269">
        <v>9423</v>
      </c>
      <c r="N59" s="270">
        <v>10232</v>
      </c>
      <c r="O59" s="268">
        <v>10920</v>
      </c>
      <c r="P59" s="269">
        <v>11729</v>
      </c>
      <c r="Q59" s="270">
        <v>12416</v>
      </c>
      <c r="R59" s="268">
        <v>13103</v>
      </c>
      <c r="S59" s="267">
        <v>13913</v>
      </c>
      <c r="T59" s="268">
        <v>14600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</row>
    <row r="60" spans="1:43" s="189" customFormat="1" x14ac:dyDescent="0.15">
      <c r="A60" s="231" t="s">
        <v>132</v>
      </c>
      <c r="B60" s="271">
        <v>1650</v>
      </c>
      <c r="C60" s="272">
        <v>2081</v>
      </c>
      <c r="D60" s="273">
        <v>2491</v>
      </c>
      <c r="E60" s="274">
        <v>2881</v>
      </c>
      <c r="F60" s="272">
        <v>3449</v>
      </c>
      <c r="G60" s="273">
        <v>3923</v>
      </c>
      <c r="H60" s="274">
        <v>4535</v>
      </c>
      <c r="I60" s="272">
        <v>5053</v>
      </c>
      <c r="J60" s="273">
        <v>5572</v>
      </c>
      <c r="K60" s="274">
        <v>6219</v>
      </c>
      <c r="L60" s="272">
        <v>6738</v>
      </c>
      <c r="M60" s="273">
        <v>7257</v>
      </c>
      <c r="N60" s="274">
        <v>7903</v>
      </c>
      <c r="O60" s="272">
        <v>8422</v>
      </c>
      <c r="P60" s="273">
        <v>9069</v>
      </c>
      <c r="Q60" s="274">
        <v>9588</v>
      </c>
      <c r="R60" s="272">
        <v>10107</v>
      </c>
      <c r="S60" s="271">
        <v>10754</v>
      </c>
      <c r="T60" s="272">
        <v>11272</v>
      </c>
      <c r="U60" s="257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</row>
    <row r="61" spans="1:43" s="189" customFormat="1" x14ac:dyDescent="0.15">
      <c r="A61" s="233">
        <v>1350</v>
      </c>
      <c r="B61" s="275">
        <v>2538</v>
      </c>
      <c r="C61" s="276">
        <v>3005</v>
      </c>
      <c r="D61" s="277">
        <v>3536</v>
      </c>
      <c r="E61" s="278">
        <v>4078</v>
      </c>
      <c r="F61" s="276">
        <v>4795</v>
      </c>
      <c r="G61" s="277">
        <v>5446</v>
      </c>
      <c r="H61" s="278">
        <v>6235</v>
      </c>
      <c r="I61" s="276">
        <v>6967</v>
      </c>
      <c r="J61" s="277">
        <v>7598</v>
      </c>
      <c r="K61" s="278">
        <v>8429</v>
      </c>
      <c r="L61" s="276">
        <v>9108</v>
      </c>
      <c r="M61" s="277">
        <v>9825</v>
      </c>
      <c r="N61" s="278">
        <v>10669</v>
      </c>
      <c r="O61" s="276">
        <v>11385</v>
      </c>
      <c r="P61" s="277">
        <v>12230</v>
      </c>
      <c r="Q61" s="278">
        <v>12946</v>
      </c>
      <c r="R61" s="276">
        <v>13662</v>
      </c>
      <c r="S61" s="275">
        <v>14507</v>
      </c>
      <c r="T61" s="276">
        <v>15223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</row>
    <row r="62" spans="1:43" s="189" customFormat="1" x14ac:dyDescent="0.15">
      <c r="A62" s="231" t="s">
        <v>133</v>
      </c>
      <c r="B62" s="279">
        <v>1708</v>
      </c>
      <c r="C62" s="280">
        <v>2153</v>
      </c>
      <c r="D62" s="281">
        <v>2577</v>
      </c>
      <c r="E62" s="282">
        <v>2980</v>
      </c>
      <c r="F62" s="280">
        <v>3567</v>
      </c>
      <c r="G62" s="281">
        <v>4056</v>
      </c>
      <c r="H62" s="282">
        <v>4688</v>
      </c>
      <c r="I62" s="280">
        <v>5225</v>
      </c>
      <c r="J62" s="281">
        <v>5762</v>
      </c>
      <c r="K62" s="282">
        <v>6430</v>
      </c>
      <c r="L62" s="280">
        <v>6967</v>
      </c>
      <c r="M62" s="281">
        <v>7503</v>
      </c>
      <c r="N62" s="282">
        <v>8172</v>
      </c>
      <c r="O62" s="280">
        <v>8708</v>
      </c>
      <c r="P62" s="281">
        <v>9377</v>
      </c>
      <c r="Q62" s="282">
        <v>9913</v>
      </c>
      <c r="R62" s="280">
        <v>10450</v>
      </c>
      <c r="S62" s="279">
        <v>11118</v>
      </c>
      <c r="T62" s="280">
        <v>11655</v>
      </c>
      <c r="U62" s="257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</row>
    <row r="63" spans="1:43" s="189" customFormat="1" x14ac:dyDescent="0.15">
      <c r="A63" s="233">
        <v>1400</v>
      </c>
      <c r="B63" s="267">
        <v>2629</v>
      </c>
      <c r="C63" s="268">
        <v>3111</v>
      </c>
      <c r="D63" s="269">
        <v>3660</v>
      </c>
      <c r="E63" s="270">
        <v>4221</v>
      </c>
      <c r="F63" s="268">
        <v>4962</v>
      </c>
      <c r="G63" s="269">
        <v>5636</v>
      </c>
      <c r="H63" s="270">
        <v>6452</v>
      </c>
      <c r="I63" s="268">
        <v>7209</v>
      </c>
      <c r="J63" s="269">
        <v>7862</v>
      </c>
      <c r="K63" s="270">
        <v>8722</v>
      </c>
      <c r="L63" s="268">
        <v>9425</v>
      </c>
      <c r="M63" s="269">
        <v>10166</v>
      </c>
      <c r="N63" s="270">
        <v>11040</v>
      </c>
      <c r="O63" s="268">
        <v>11781</v>
      </c>
      <c r="P63" s="269">
        <v>12654</v>
      </c>
      <c r="Q63" s="270">
        <v>13396</v>
      </c>
      <c r="R63" s="268">
        <v>14137</v>
      </c>
      <c r="S63" s="267">
        <v>15011</v>
      </c>
      <c r="T63" s="268">
        <v>15752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</row>
    <row r="64" spans="1:43" s="189" customFormat="1" x14ac:dyDescent="0.15">
      <c r="A64" s="231" t="s">
        <v>134</v>
      </c>
      <c r="B64" s="271">
        <v>1775</v>
      </c>
      <c r="C64" s="272">
        <v>2239</v>
      </c>
      <c r="D64" s="273">
        <v>2680</v>
      </c>
      <c r="E64" s="274">
        <v>3100</v>
      </c>
      <c r="F64" s="272">
        <v>3712</v>
      </c>
      <c r="G64" s="273">
        <v>4222</v>
      </c>
      <c r="H64" s="274">
        <v>4880</v>
      </c>
      <c r="I64" s="272">
        <v>5439</v>
      </c>
      <c r="J64" s="273">
        <v>5997</v>
      </c>
      <c r="K64" s="274">
        <v>6693</v>
      </c>
      <c r="L64" s="272">
        <v>7251</v>
      </c>
      <c r="M64" s="273">
        <v>7810</v>
      </c>
      <c r="N64" s="274">
        <v>8506</v>
      </c>
      <c r="O64" s="272">
        <v>9064</v>
      </c>
      <c r="P64" s="273">
        <v>9761</v>
      </c>
      <c r="Q64" s="274">
        <v>10319</v>
      </c>
      <c r="R64" s="272">
        <v>10877</v>
      </c>
      <c r="S64" s="271">
        <v>11573</v>
      </c>
      <c r="T64" s="272">
        <v>12132</v>
      </c>
      <c r="U64" s="257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</row>
    <row r="65" spans="1:42" x14ac:dyDescent="0.15">
      <c r="A65" s="233">
        <v>1450</v>
      </c>
      <c r="B65" s="267">
        <v>2728</v>
      </c>
      <c r="C65" s="268">
        <v>3231</v>
      </c>
      <c r="D65" s="269">
        <v>3802</v>
      </c>
      <c r="E65" s="270">
        <v>4386</v>
      </c>
      <c r="F65" s="268">
        <v>5158</v>
      </c>
      <c r="G65" s="269">
        <v>5858</v>
      </c>
      <c r="H65" s="270">
        <v>6707</v>
      </c>
      <c r="I65" s="268">
        <v>7494</v>
      </c>
      <c r="J65" s="269">
        <v>8172</v>
      </c>
      <c r="K65" s="270">
        <v>9067</v>
      </c>
      <c r="L65" s="268">
        <v>9797</v>
      </c>
      <c r="M65" s="269">
        <v>10568</v>
      </c>
      <c r="N65" s="270">
        <v>11476</v>
      </c>
      <c r="O65" s="268">
        <v>12247</v>
      </c>
      <c r="P65" s="269">
        <v>13155</v>
      </c>
      <c r="Q65" s="270">
        <v>13926</v>
      </c>
      <c r="R65" s="268">
        <v>14696</v>
      </c>
      <c r="S65" s="267">
        <v>15605</v>
      </c>
      <c r="T65" s="268">
        <v>16375</v>
      </c>
    </row>
    <row r="66" spans="1:42" x14ac:dyDescent="0.15">
      <c r="A66" s="231" t="s">
        <v>135</v>
      </c>
      <c r="B66" s="271">
        <v>1833</v>
      </c>
      <c r="C66" s="272">
        <v>2311</v>
      </c>
      <c r="D66" s="273">
        <v>2766</v>
      </c>
      <c r="E66" s="274">
        <v>3199</v>
      </c>
      <c r="F66" s="272">
        <v>3829</v>
      </c>
      <c r="G66" s="273">
        <v>4355</v>
      </c>
      <c r="H66" s="274">
        <v>5034</v>
      </c>
      <c r="I66" s="272">
        <v>5610</v>
      </c>
      <c r="J66" s="273">
        <v>6186</v>
      </c>
      <c r="K66" s="274">
        <v>6904</v>
      </c>
      <c r="L66" s="272">
        <v>7480</v>
      </c>
      <c r="M66" s="273">
        <v>8056</v>
      </c>
      <c r="N66" s="274">
        <v>8774</v>
      </c>
      <c r="O66" s="272">
        <v>9350</v>
      </c>
      <c r="P66" s="273">
        <v>10068</v>
      </c>
      <c r="Q66" s="274">
        <v>10644</v>
      </c>
      <c r="R66" s="272">
        <v>11220</v>
      </c>
      <c r="S66" s="271">
        <v>11938</v>
      </c>
      <c r="T66" s="272">
        <v>12514</v>
      </c>
      <c r="U66" s="257"/>
    </row>
    <row r="67" spans="1:42" x14ac:dyDescent="0.15">
      <c r="A67" s="233">
        <v>1500</v>
      </c>
      <c r="B67" s="275">
        <v>2819</v>
      </c>
      <c r="C67" s="276">
        <v>3338</v>
      </c>
      <c r="D67" s="277">
        <v>3927</v>
      </c>
      <c r="E67" s="278">
        <v>4529</v>
      </c>
      <c r="F67" s="276">
        <v>5325</v>
      </c>
      <c r="G67" s="277">
        <v>6048</v>
      </c>
      <c r="H67" s="278">
        <v>6924</v>
      </c>
      <c r="I67" s="276">
        <v>7736</v>
      </c>
      <c r="J67" s="277">
        <v>8437</v>
      </c>
      <c r="K67" s="278">
        <v>9359</v>
      </c>
      <c r="L67" s="276">
        <v>10114</v>
      </c>
      <c r="M67" s="277">
        <v>10910</v>
      </c>
      <c r="N67" s="278">
        <v>11847</v>
      </c>
      <c r="O67" s="276">
        <v>12643</v>
      </c>
      <c r="P67" s="277">
        <v>13580</v>
      </c>
      <c r="Q67" s="278">
        <v>14376</v>
      </c>
      <c r="R67" s="276">
        <v>15171</v>
      </c>
      <c r="S67" s="275">
        <v>16109</v>
      </c>
      <c r="T67" s="276">
        <v>16904</v>
      </c>
    </row>
    <row r="68" spans="1:42" x14ac:dyDescent="0.15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</row>
    <row r="69" spans="1:42" x14ac:dyDescent="0.15">
      <c r="A69" s="194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>ROUND(W76*$T$76,0)+W146</f>
        <v>297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1.55</v>
      </c>
      <c r="U76" s="188"/>
      <c r="V76" s="203">
        <v>4</v>
      </c>
      <c r="W76" s="207">
        <v>171</v>
      </c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>ROUND(W77*$T$76,0)+W146</f>
        <v>511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>
        <f>W76+B147</f>
        <v>309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>ROUND(W78*$T$76,0)+W148</f>
        <v>321</v>
      </c>
      <c r="C78" s="212">
        <f>ROUND(X78*$T$76,0)+X148</f>
        <v>363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>
        <f>X78</f>
        <v>171</v>
      </c>
      <c r="X78" s="214">
        <v>171</v>
      </c>
      <c r="Y78" s="214"/>
      <c r="Z78" s="214"/>
      <c r="AA78" s="214"/>
      <c r="AB78" s="214"/>
      <c r="AC78" s="214"/>
      <c r="AD78" s="214"/>
      <c r="AE78" s="214"/>
      <c r="AF78" s="214"/>
      <c r="AG78" s="214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>ROUND(W79*$T$76,0)+W148</f>
        <v>535</v>
      </c>
      <c r="C79" s="209">
        <f>ROUND(X79*$T$76,0)+X148</f>
        <v>577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W78+B149</f>
        <v>309</v>
      </c>
      <c r="X79" s="214">
        <f>X78+C149</f>
        <v>309</v>
      </c>
      <c r="Y79" s="214"/>
      <c r="Z79" s="214"/>
      <c r="AA79" s="214"/>
      <c r="AB79" s="214"/>
      <c r="AC79" s="214"/>
      <c r="AD79" s="214"/>
      <c r="AE79" s="214"/>
      <c r="AF79" s="214"/>
      <c r="AG79" s="214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>ROUND(W80*$T$76,0)+W150</f>
        <v>377</v>
      </c>
      <c r="C80" s="212">
        <f>ROUND(X80*$T$76,0)+X150</f>
        <v>431</v>
      </c>
      <c r="D80" s="212">
        <f>ROUND(Y80*$T$76,0)+Y150</f>
        <v>486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>
        <f>X80</f>
        <v>197</v>
      </c>
      <c r="X80" s="214">
        <v>197</v>
      </c>
      <c r="Y80" s="214">
        <v>209</v>
      </c>
      <c r="Z80" s="214"/>
      <c r="AA80" s="214"/>
      <c r="AB80" s="214"/>
      <c r="AC80" s="214"/>
      <c r="AD80" s="214"/>
      <c r="AE80" s="214"/>
      <c r="AF80" s="214"/>
      <c r="AG80" s="214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>ROUND(W81*$T$76,0)+W150</f>
        <v>621</v>
      </c>
      <c r="C81" s="209">
        <f>ROUND(X81*$T$76,0)+X150</f>
        <v>675</v>
      </c>
      <c r="D81" s="209">
        <f>ROUND(Y81*$T$76,0)+Y150</f>
        <v>746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W80+B151</f>
        <v>354</v>
      </c>
      <c r="X81" s="214">
        <f>X80+C151</f>
        <v>354</v>
      </c>
      <c r="Y81" s="214">
        <f>Y80+D151</f>
        <v>377</v>
      </c>
      <c r="Z81" s="214"/>
      <c r="AA81" s="214"/>
      <c r="AB81" s="214"/>
      <c r="AC81" s="214"/>
      <c r="AD81" s="214"/>
      <c r="AE81" s="214"/>
      <c r="AF81" s="214"/>
      <c r="AG81" s="214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>ROUND(W82*$T$76,0)+W152</f>
        <v>423</v>
      </c>
      <c r="C82" s="212">
        <f>ROUND(X82*$T$76,0)+X152</f>
        <v>489</v>
      </c>
      <c r="D82" s="212">
        <f>ROUND(Y82*$T$76,0)+Y152</f>
        <v>579</v>
      </c>
      <c r="E82" s="212">
        <f>ROUND(Z82*$T$76,0)+Z152</f>
        <v>637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>
        <f>X82</f>
        <v>216</v>
      </c>
      <c r="X82" s="214">
        <v>216</v>
      </c>
      <c r="Y82" s="214">
        <v>246</v>
      </c>
      <c r="Z82" s="214">
        <v>255</v>
      </c>
      <c r="AA82" s="214"/>
      <c r="AB82" s="214"/>
      <c r="AC82" s="214"/>
      <c r="AD82" s="214"/>
      <c r="AE82" s="214"/>
      <c r="AF82" s="214"/>
      <c r="AG82" s="214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>ROUND(W83*$T$76,0)+W152</f>
        <v>694</v>
      </c>
      <c r="C83" s="209">
        <f>ROUND(X83*$T$76,0)+X152</f>
        <v>760</v>
      </c>
      <c r="D83" s="209">
        <f>ROUND(Y83*$T$76,0)+Y152</f>
        <v>865</v>
      </c>
      <c r="E83" s="209">
        <f>ROUND(Z83*$T$76,0)+Z152</f>
        <v>943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W82+B153</f>
        <v>391</v>
      </c>
      <c r="X83" s="214">
        <f>X82+C153</f>
        <v>391</v>
      </c>
      <c r="Y83" s="214">
        <f>Y82+D153</f>
        <v>430</v>
      </c>
      <c r="Z83" s="214">
        <f>Z82+E153</f>
        <v>452</v>
      </c>
      <c r="AA83" s="214"/>
      <c r="AB83" s="214"/>
      <c r="AC83" s="214"/>
      <c r="AD83" s="214"/>
      <c r="AE83" s="214"/>
      <c r="AF83" s="214"/>
      <c r="AG83" s="214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>ROUND(W84*$T$76,0)+W154</f>
        <v>484</v>
      </c>
      <c r="C84" s="212">
        <f>ROUND(X84*$T$76,0)+X154</f>
        <v>568</v>
      </c>
      <c r="D84" s="212">
        <f>ROUND(Y84*$T$76,0)+Y154</f>
        <v>672</v>
      </c>
      <c r="E84" s="212">
        <f>ROUND(Z84*$T$76,0)+Z154</f>
        <v>754</v>
      </c>
      <c r="F84" s="212">
        <f>ROUND(AA84*$T$76,0)+AA154</f>
        <v>871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>
        <f>X84</f>
        <v>240</v>
      </c>
      <c r="X84" s="214">
        <v>240</v>
      </c>
      <c r="Y84" s="214">
        <v>271</v>
      </c>
      <c r="Z84" s="214">
        <v>288</v>
      </c>
      <c r="AA84" s="214">
        <v>309</v>
      </c>
      <c r="AB84" s="214"/>
      <c r="AC84" s="214"/>
      <c r="AD84" s="214"/>
      <c r="AE84" s="214"/>
      <c r="AF84" s="214"/>
      <c r="AG84" s="214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>ROUND(W85*$T$76,0)+W154</f>
        <v>779</v>
      </c>
      <c r="C85" s="216">
        <f>ROUND(X85*$T$76,0)+X154</f>
        <v>863</v>
      </c>
      <c r="D85" s="216">
        <f>ROUND(Y85*$T$76,0)+Y154</f>
        <v>1001</v>
      </c>
      <c r="E85" s="216">
        <f>ROUND(Z85*$T$76,0)+Z154</f>
        <v>1097</v>
      </c>
      <c r="F85" s="216">
        <f>ROUND(AA85*$T$76,0)+AA154</f>
        <v>1241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W84+B155</f>
        <v>430</v>
      </c>
      <c r="X85" s="214">
        <f>X84+C155</f>
        <v>430</v>
      </c>
      <c r="Y85" s="214">
        <f>Y84+D155</f>
        <v>483</v>
      </c>
      <c r="Z85" s="214">
        <f>Z84+E155</f>
        <v>509</v>
      </c>
      <c r="AA85" s="214">
        <f>AA84+F155</f>
        <v>548</v>
      </c>
      <c r="AB85" s="214"/>
      <c r="AC85" s="214"/>
      <c r="AD85" s="214"/>
      <c r="AE85" s="214"/>
      <c r="AF85" s="214"/>
      <c r="AG85" s="214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ref="B86:G86" si="0">ROUND(W86*$T$76,0)+W156</f>
        <v>545</v>
      </c>
      <c r="C86" s="205">
        <f t="shared" si="0"/>
        <v>641</v>
      </c>
      <c r="D86" s="205">
        <f t="shared" si="0"/>
        <v>759</v>
      </c>
      <c r="E86" s="205">
        <f t="shared" si="0"/>
        <v>853</v>
      </c>
      <c r="F86" s="205">
        <f t="shared" si="0"/>
        <v>984</v>
      </c>
      <c r="G86" s="205">
        <f t="shared" si="0"/>
        <v>1127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>
        <f>X86</f>
        <v>269</v>
      </c>
      <c r="X86" s="214">
        <v>269</v>
      </c>
      <c r="Y86" s="214">
        <v>304</v>
      </c>
      <c r="Z86" s="214">
        <v>323</v>
      </c>
      <c r="AA86" s="214">
        <v>346</v>
      </c>
      <c r="AB86" s="214">
        <v>397</v>
      </c>
      <c r="AC86" s="214"/>
      <c r="AD86" s="214"/>
      <c r="AE86" s="214"/>
      <c r="AF86" s="214"/>
      <c r="AG86" s="214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ref="B87:G87" si="1">ROUND(W87*$T$76,0)+W156</f>
        <v>867</v>
      </c>
      <c r="C87" s="209">
        <f t="shared" si="1"/>
        <v>963</v>
      </c>
      <c r="D87" s="209">
        <f t="shared" si="1"/>
        <v>1125</v>
      </c>
      <c r="E87" s="209">
        <f t="shared" si="1"/>
        <v>1240</v>
      </c>
      <c r="F87" s="209">
        <f t="shared" si="1"/>
        <v>1404</v>
      </c>
      <c r="G87" s="209">
        <f t="shared" si="1"/>
        <v>1575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 t="shared" ref="W87:AB87" si="2">W86+B157</f>
        <v>477</v>
      </c>
      <c r="X87" s="214">
        <f t="shared" si="2"/>
        <v>477</v>
      </c>
      <c r="Y87" s="214">
        <f t="shared" si="2"/>
        <v>540</v>
      </c>
      <c r="Z87" s="214">
        <f t="shared" si="2"/>
        <v>573</v>
      </c>
      <c r="AA87" s="214">
        <f t="shared" si="2"/>
        <v>617</v>
      </c>
      <c r="AB87" s="214">
        <f t="shared" si="2"/>
        <v>686</v>
      </c>
      <c r="AC87" s="214"/>
      <c r="AD87" s="214"/>
      <c r="AE87" s="214"/>
      <c r="AF87" s="214"/>
      <c r="AG87" s="214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ref="B88:H88" si="3">ROUND(W88*$T$76,0)+W158</f>
        <v>612</v>
      </c>
      <c r="C88" s="212">
        <f t="shared" si="3"/>
        <v>726</v>
      </c>
      <c r="D88" s="212">
        <f t="shared" si="3"/>
        <v>838</v>
      </c>
      <c r="E88" s="212">
        <f t="shared" si="3"/>
        <v>970</v>
      </c>
      <c r="F88" s="212">
        <f t="shared" si="3"/>
        <v>1124</v>
      </c>
      <c r="G88" s="212">
        <f t="shared" si="3"/>
        <v>1287</v>
      </c>
      <c r="H88" s="212">
        <f t="shared" si="3"/>
        <v>1494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>
        <f>X88</f>
        <v>297</v>
      </c>
      <c r="X88" s="214">
        <v>297</v>
      </c>
      <c r="Y88" s="214">
        <v>320</v>
      </c>
      <c r="Z88" s="214">
        <v>356</v>
      </c>
      <c r="AA88" s="214">
        <v>382</v>
      </c>
      <c r="AB88" s="214">
        <v>438</v>
      </c>
      <c r="AC88" s="214">
        <v>498</v>
      </c>
      <c r="AD88" s="214"/>
      <c r="AE88" s="214"/>
      <c r="AF88" s="214"/>
      <c r="AG88" s="214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ref="B89:H89" si="4">ROUND(W89*$T$76,0)+W158</f>
        <v>967</v>
      </c>
      <c r="C89" s="209">
        <f t="shared" si="4"/>
        <v>1081</v>
      </c>
      <c r="D89" s="209">
        <f t="shared" si="4"/>
        <v>1230</v>
      </c>
      <c r="E89" s="209">
        <f t="shared" si="4"/>
        <v>1404</v>
      </c>
      <c r="F89" s="209">
        <f t="shared" si="4"/>
        <v>1594</v>
      </c>
      <c r="G89" s="209">
        <f t="shared" si="4"/>
        <v>1778</v>
      </c>
      <c r="H89" s="209">
        <f t="shared" si="4"/>
        <v>2058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 t="shared" ref="W89:AC89" si="5">W88+B159</f>
        <v>526</v>
      </c>
      <c r="X89" s="214">
        <f t="shared" si="5"/>
        <v>526</v>
      </c>
      <c r="Y89" s="214">
        <f t="shared" si="5"/>
        <v>573</v>
      </c>
      <c r="Z89" s="214">
        <f t="shared" si="5"/>
        <v>636</v>
      </c>
      <c r="AA89" s="214">
        <f t="shared" si="5"/>
        <v>685</v>
      </c>
      <c r="AB89" s="214">
        <f t="shared" si="5"/>
        <v>755</v>
      </c>
      <c r="AC89" s="214">
        <f t="shared" si="5"/>
        <v>862</v>
      </c>
      <c r="AD89" s="214"/>
      <c r="AE89" s="214"/>
      <c r="AF89" s="214"/>
      <c r="AG89" s="214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ref="B90:I90" si="6">ROUND(W90*$T$76,0)+W160</f>
        <v>670</v>
      </c>
      <c r="C90" s="212">
        <f t="shared" si="6"/>
        <v>796</v>
      </c>
      <c r="D90" s="212">
        <f t="shared" si="6"/>
        <v>922</v>
      </c>
      <c r="E90" s="212">
        <f t="shared" si="6"/>
        <v>1068</v>
      </c>
      <c r="F90" s="212">
        <f t="shared" si="6"/>
        <v>1241</v>
      </c>
      <c r="G90" s="212">
        <f t="shared" si="6"/>
        <v>1418</v>
      </c>
      <c r="H90" s="212">
        <f t="shared" si="6"/>
        <v>1643</v>
      </c>
      <c r="I90" s="212">
        <f t="shared" si="6"/>
        <v>1838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>
        <f>X90</f>
        <v>324</v>
      </c>
      <c r="X90" s="214">
        <v>324</v>
      </c>
      <c r="Y90" s="214">
        <v>351</v>
      </c>
      <c r="Z90" s="214">
        <v>391</v>
      </c>
      <c r="AA90" s="214">
        <v>421</v>
      </c>
      <c r="AB90" s="214">
        <v>481</v>
      </c>
      <c r="AC90" s="214">
        <v>545</v>
      </c>
      <c r="AD90" s="214">
        <v>617</v>
      </c>
      <c r="AE90" s="214"/>
      <c r="AF90" s="214"/>
      <c r="AG90" s="214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ref="B91:I91" si="7">ROUND(W91*$T$76,0)+W160</f>
        <v>1056</v>
      </c>
      <c r="C91" s="209">
        <f t="shared" si="7"/>
        <v>1182</v>
      </c>
      <c r="D91" s="209">
        <f t="shared" si="7"/>
        <v>1347</v>
      </c>
      <c r="E91" s="209">
        <f t="shared" si="7"/>
        <v>1527</v>
      </c>
      <c r="F91" s="209">
        <f t="shared" si="7"/>
        <v>1760</v>
      </c>
      <c r="G91" s="209">
        <f t="shared" si="7"/>
        <v>1954</v>
      </c>
      <c r="H91" s="209">
        <f t="shared" si="7"/>
        <v>2271</v>
      </c>
      <c r="I91" s="209">
        <f t="shared" si="7"/>
        <v>2536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 t="shared" ref="W91:AD91" si="8">W90+B161</f>
        <v>573</v>
      </c>
      <c r="X91" s="214">
        <f t="shared" si="8"/>
        <v>573</v>
      </c>
      <c r="Y91" s="214">
        <f t="shared" si="8"/>
        <v>625</v>
      </c>
      <c r="Z91" s="214">
        <f t="shared" si="8"/>
        <v>687</v>
      </c>
      <c r="AA91" s="214">
        <f t="shared" si="8"/>
        <v>756</v>
      </c>
      <c r="AB91" s="214">
        <f t="shared" si="8"/>
        <v>827</v>
      </c>
      <c r="AC91" s="214">
        <f t="shared" si="8"/>
        <v>950</v>
      </c>
      <c r="AD91" s="214">
        <f t="shared" si="8"/>
        <v>1067</v>
      </c>
      <c r="AE91" s="214"/>
      <c r="AF91" s="214"/>
      <c r="AG91" s="214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ref="B92:J92" si="9">ROUND(W92*$T$76,0)+W162</f>
        <v>731</v>
      </c>
      <c r="C92" s="212">
        <f t="shared" si="9"/>
        <v>869</v>
      </c>
      <c r="D92" s="212">
        <f t="shared" si="9"/>
        <v>1005</v>
      </c>
      <c r="E92" s="212">
        <f t="shared" si="9"/>
        <v>1163</v>
      </c>
      <c r="F92" s="212">
        <f t="shared" si="9"/>
        <v>1337</v>
      </c>
      <c r="G92" s="212">
        <f t="shared" si="9"/>
        <v>1548</v>
      </c>
      <c r="H92" s="212">
        <f t="shared" si="9"/>
        <v>1792</v>
      </c>
      <c r="I92" s="212">
        <f t="shared" si="9"/>
        <v>2000</v>
      </c>
      <c r="J92" s="212">
        <f t="shared" si="9"/>
        <v>2248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>
        <f>X92</f>
        <v>353</v>
      </c>
      <c r="X92" s="214">
        <v>353</v>
      </c>
      <c r="Y92" s="214">
        <v>381</v>
      </c>
      <c r="Z92" s="214">
        <v>424</v>
      </c>
      <c r="AA92" s="214">
        <v>447</v>
      </c>
      <c r="AB92" s="214">
        <v>524</v>
      </c>
      <c r="AC92" s="214">
        <v>592</v>
      </c>
      <c r="AD92" s="214">
        <v>667</v>
      </c>
      <c r="AE92" s="214">
        <v>768</v>
      </c>
      <c r="AF92" s="214"/>
      <c r="AG92" s="214"/>
      <c r="AH92" s="207"/>
      <c r="AI92" s="207"/>
      <c r="AJ92" s="207"/>
      <c r="AK92" s="207"/>
      <c r="AL92" s="207"/>
      <c r="AM92" s="207"/>
      <c r="AN92" s="207"/>
      <c r="AO92" s="207"/>
      <c r="AP92" s="189"/>
    </row>
    <row r="93" spans="1:42" x14ac:dyDescent="0.15">
      <c r="A93" s="208">
        <v>500</v>
      </c>
      <c r="B93" s="209">
        <f t="shared" ref="B93:J93" si="10">ROUND(W93*$T$76,0)+W162</f>
        <v>1137</v>
      </c>
      <c r="C93" s="209">
        <f t="shared" si="10"/>
        <v>1275</v>
      </c>
      <c r="D93" s="209">
        <f t="shared" si="10"/>
        <v>1471</v>
      </c>
      <c r="E93" s="209">
        <f t="shared" si="10"/>
        <v>1655</v>
      </c>
      <c r="F93" s="209">
        <f t="shared" si="10"/>
        <v>1904</v>
      </c>
      <c r="G93" s="209">
        <f t="shared" si="10"/>
        <v>2139</v>
      </c>
      <c r="H93" s="209">
        <f t="shared" si="10"/>
        <v>2481</v>
      </c>
      <c r="I93" s="209">
        <f t="shared" si="10"/>
        <v>2762</v>
      </c>
      <c r="J93" s="209">
        <f t="shared" si="10"/>
        <v>3096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 t="shared" ref="W93:AE93" si="11">W92+B163</f>
        <v>615</v>
      </c>
      <c r="X93" s="214">
        <f t="shared" si="11"/>
        <v>615</v>
      </c>
      <c r="Y93" s="214">
        <f t="shared" si="11"/>
        <v>682</v>
      </c>
      <c r="Z93" s="214">
        <f t="shared" si="11"/>
        <v>741</v>
      </c>
      <c r="AA93" s="214">
        <f t="shared" si="11"/>
        <v>813</v>
      </c>
      <c r="AB93" s="214">
        <f t="shared" si="11"/>
        <v>905</v>
      </c>
      <c r="AC93" s="214">
        <f t="shared" si="11"/>
        <v>1037</v>
      </c>
      <c r="AD93" s="214">
        <f t="shared" si="11"/>
        <v>1159</v>
      </c>
      <c r="AE93" s="214">
        <f t="shared" si="11"/>
        <v>1315</v>
      </c>
      <c r="AF93" s="214"/>
      <c r="AG93" s="214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ref="B94:K94" si="12">ROUND(W94*$T$76,0)+W164</f>
        <v>771</v>
      </c>
      <c r="C94" s="212">
        <f t="shared" si="12"/>
        <v>927</v>
      </c>
      <c r="D94" s="212">
        <f t="shared" si="12"/>
        <v>1133</v>
      </c>
      <c r="E94" s="212">
        <f t="shared" si="12"/>
        <v>1263</v>
      </c>
      <c r="F94" s="212">
        <f t="shared" si="12"/>
        <v>1477</v>
      </c>
      <c r="G94" s="212">
        <f t="shared" si="12"/>
        <v>1688</v>
      </c>
      <c r="H94" s="212">
        <f t="shared" si="12"/>
        <v>1961</v>
      </c>
      <c r="I94" s="212">
        <f t="shared" si="12"/>
        <v>2191</v>
      </c>
      <c r="J94" s="212">
        <f t="shared" si="12"/>
        <v>2487</v>
      </c>
      <c r="K94" s="212">
        <f t="shared" si="12"/>
        <v>2750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>
        <f>X94</f>
        <v>363</v>
      </c>
      <c r="X94" s="214">
        <v>363</v>
      </c>
      <c r="Y94" s="214">
        <v>429</v>
      </c>
      <c r="Z94" s="214">
        <v>446</v>
      </c>
      <c r="AA94" s="214">
        <v>483</v>
      </c>
      <c r="AB94" s="214">
        <v>552</v>
      </c>
      <c r="AC94" s="214">
        <v>628</v>
      </c>
      <c r="AD94" s="214">
        <v>709</v>
      </c>
      <c r="AE94" s="214">
        <v>833</v>
      </c>
      <c r="AF94" s="214">
        <v>902</v>
      </c>
      <c r="AG94" s="214"/>
      <c r="AH94" s="207"/>
      <c r="AI94" s="207"/>
      <c r="AJ94" s="207"/>
      <c r="AK94" s="207"/>
      <c r="AL94" s="207"/>
      <c r="AM94" s="207"/>
      <c r="AN94" s="207"/>
      <c r="AO94" s="207"/>
      <c r="AP94" s="189"/>
    </row>
    <row r="95" spans="1:42" x14ac:dyDescent="0.15">
      <c r="A95" s="208">
        <v>550</v>
      </c>
      <c r="B95" s="209">
        <f t="shared" ref="B95:K95" si="13">ROUND(W95*$T$76,0)+W164</f>
        <v>1214</v>
      </c>
      <c r="C95" s="209">
        <f t="shared" si="13"/>
        <v>1370</v>
      </c>
      <c r="D95" s="209">
        <f t="shared" si="13"/>
        <v>1624</v>
      </c>
      <c r="E95" s="209">
        <f t="shared" si="13"/>
        <v>1800</v>
      </c>
      <c r="F95" s="209">
        <f t="shared" si="13"/>
        <v>2097</v>
      </c>
      <c r="G95" s="209">
        <f t="shared" si="13"/>
        <v>2345</v>
      </c>
      <c r="H95" s="209">
        <f t="shared" si="13"/>
        <v>2715</v>
      </c>
      <c r="I95" s="209">
        <f t="shared" si="13"/>
        <v>3026</v>
      </c>
      <c r="J95" s="209">
        <f t="shared" si="13"/>
        <v>3413</v>
      </c>
      <c r="K95" s="209">
        <f t="shared" si="13"/>
        <v>3781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 t="shared" ref="W95:AF95" si="14">W94+B165</f>
        <v>649</v>
      </c>
      <c r="X95" s="214">
        <f t="shared" si="14"/>
        <v>649</v>
      </c>
      <c r="Y95" s="214">
        <f t="shared" si="14"/>
        <v>746</v>
      </c>
      <c r="Z95" s="214">
        <f t="shared" si="14"/>
        <v>792</v>
      </c>
      <c r="AA95" s="214">
        <f t="shared" si="14"/>
        <v>883</v>
      </c>
      <c r="AB95" s="214">
        <f t="shared" si="14"/>
        <v>976</v>
      </c>
      <c r="AC95" s="214">
        <f t="shared" si="14"/>
        <v>1114</v>
      </c>
      <c r="AD95" s="214">
        <f t="shared" si="14"/>
        <v>1248</v>
      </c>
      <c r="AE95" s="214">
        <f t="shared" si="14"/>
        <v>1430</v>
      </c>
      <c r="AF95" s="214">
        <f t="shared" si="14"/>
        <v>1567</v>
      </c>
      <c r="AG95" s="214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ref="B96:L96" si="15">ROUND(W96*$T$76,0)+W166</f>
        <v>827</v>
      </c>
      <c r="C96" s="212">
        <f t="shared" si="15"/>
        <v>995</v>
      </c>
      <c r="D96" s="212">
        <f t="shared" si="15"/>
        <v>1178</v>
      </c>
      <c r="E96" s="212">
        <f t="shared" si="15"/>
        <v>1354</v>
      </c>
      <c r="F96" s="212">
        <f t="shared" si="15"/>
        <v>1585</v>
      </c>
      <c r="G96" s="212">
        <f t="shared" si="15"/>
        <v>1814</v>
      </c>
      <c r="H96" s="212">
        <f t="shared" si="15"/>
        <v>2104</v>
      </c>
      <c r="I96" s="212">
        <f t="shared" si="15"/>
        <v>2354</v>
      </c>
      <c r="J96" s="212">
        <f t="shared" si="15"/>
        <v>2612</v>
      </c>
      <c r="K96" s="212">
        <f t="shared" si="15"/>
        <v>2915</v>
      </c>
      <c r="L96" s="212">
        <f t="shared" si="15"/>
        <v>3126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>
        <f>X96</f>
        <v>389</v>
      </c>
      <c r="X96" s="214">
        <v>389</v>
      </c>
      <c r="Y96" s="214">
        <v>435</v>
      </c>
      <c r="Z96" s="214">
        <v>476</v>
      </c>
      <c r="AA96" s="214">
        <v>517</v>
      </c>
      <c r="AB96" s="214">
        <v>592</v>
      </c>
      <c r="AC96" s="214">
        <v>671</v>
      </c>
      <c r="AD96" s="214">
        <v>760</v>
      </c>
      <c r="AE96" s="214">
        <v>854</v>
      </c>
      <c r="AF96" s="214">
        <v>941</v>
      </c>
      <c r="AG96" s="214">
        <v>1005</v>
      </c>
      <c r="AH96" s="207"/>
      <c r="AI96" s="207"/>
      <c r="AJ96" s="207"/>
      <c r="AK96" s="207"/>
      <c r="AL96" s="207"/>
      <c r="AM96" s="207"/>
      <c r="AN96" s="207"/>
      <c r="AO96" s="207"/>
      <c r="AP96" s="189">
        <v>1.74</v>
      </c>
    </row>
    <row r="97" spans="1:42" ht="13" thickBot="1" x14ac:dyDescent="0.2">
      <c r="A97" s="204">
        <v>600</v>
      </c>
      <c r="B97" s="216">
        <f t="shared" ref="B97:L97" si="16">ROUND(W97*$T$76,0)+W166</f>
        <v>1297</v>
      </c>
      <c r="C97" s="216">
        <f t="shared" si="16"/>
        <v>1465</v>
      </c>
      <c r="D97" s="216">
        <f t="shared" si="16"/>
        <v>1702</v>
      </c>
      <c r="E97" s="216">
        <f t="shared" si="16"/>
        <v>1932</v>
      </c>
      <c r="F97" s="216">
        <f t="shared" si="16"/>
        <v>2239</v>
      </c>
      <c r="G97" s="216">
        <f t="shared" si="16"/>
        <v>2525</v>
      </c>
      <c r="H97" s="216">
        <f t="shared" si="16"/>
        <v>2898</v>
      </c>
      <c r="I97" s="216">
        <f t="shared" si="16"/>
        <v>3234</v>
      </c>
      <c r="J97" s="216">
        <f t="shared" si="16"/>
        <v>3582</v>
      </c>
      <c r="K97" s="216">
        <f t="shared" si="16"/>
        <v>3996</v>
      </c>
      <c r="L97" s="216">
        <f t="shared" si="16"/>
        <v>4316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 t="shared" ref="W97:AG97" si="17">W96+B167</f>
        <v>692</v>
      </c>
      <c r="X97" s="214">
        <f t="shared" si="17"/>
        <v>692</v>
      </c>
      <c r="Y97" s="214">
        <f t="shared" si="17"/>
        <v>773</v>
      </c>
      <c r="Z97" s="214">
        <f t="shared" si="17"/>
        <v>849</v>
      </c>
      <c r="AA97" s="214">
        <f t="shared" si="17"/>
        <v>939</v>
      </c>
      <c r="AB97" s="214">
        <f t="shared" si="17"/>
        <v>1051</v>
      </c>
      <c r="AC97" s="214">
        <f t="shared" si="17"/>
        <v>1183</v>
      </c>
      <c r="AD97" s="214">
        <f t="shared" si="17"/>
        <v>1328</v>
      </c>
      <c r="AE97" s="214">
        <f t="shared" si="17"/>
        <v>1480</v>
      </c>
      <c r="AF97" s="214">
        <f t="shared" si="17"/>
        <v>1639</v>
      </c>
      <c r="AG97" s="214">
        <f t="shared" si="17"/>
        <v>1773</v>
      </c>
      <c r="AH97" s="207"/>
      <c r="AI97" s="207"/>
      <c r="AJ97" s="207"/>
      <c r="AK97" s="207"/>
      <c r="AL97" s="207"/>
      <c r="AM97" s="207"/>
      <c r="AN97" s="207"/>
      <c r="AO97" s="207"/>
      <c r="AP97" s="189">
        <v>3.07</v>
      </c>
    </row>
    <row r="98" spans="1:42" x14ac:dyDescent="0.15">
      <c r="A98" s="202" t="s">
        <v>11</v>
      </c>
      <c r="B98" s="205">
        <f t="shared" ref="B98:M98" si="18">ROUND(W98*$T$76,0)+W168</f>
        <v>882</v>
      </c>
      <c r="C98" s="205">
        <f t="shared" si="18"/>
        <v>1062</v>
      </c>
      <c r="D98" s="205">
        <f t="shared" si="18"/>
        <v>1251</v>
      </c>
      <c r="E98" s="205">
        <f t="shared" si="18"/>
        <v>1446</v>
      </c>
      <c r="F98" s="205">
        <f t="shared" si="18"/>
        <v>1699</v>
      </c>
      <c r="G98" s="205">
        <f t="shared" si="18"/>
        <v>1940</v>
      </c>
      <c r="H98" s="205">
        <f t="shared" si="18"/>
        <v>2250</v>
      </c>
      <c r="I98" s="205">
        <f t="shared" si="18"/>
        <v>2517</v>
      </c>
      <c r="J98" s="205">
        <f t="shared" si="18"/>
        <v>2792</v>
      </c>
      <c r="K98" s="205">
        <f t="shared" si="18"/>
        <v>3096</v>
      </c>
      <c r="L98" s="205">
        <f t="shared" si="18"/>
        <v>3335</v>
      </c>
      <c r="M98" s="205">
        <f t="shared" si="18"/>
        <v>3592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07">
        <f>X98</f>
        <v>414</v>
      </c>
      <c r="X98" s="214">
        <v>414</v>
      </c>
      <c r="Y98" s="214">
        <v>459</v>
      </c>
      <c r="Z98" s="214">
        <v>507</v>
      </c>
      <c r="AA98" s="214">
        <v>554</v>
      </c>
      <c r="AB98" s="214">
        <v>632</v>
      </c>
      <c r="AC98" s="214">
        <v>716</v>
      </c>
      <c r="AD98" s="214">
        <v>811</v>
      </c>
      <c r="AE98" s="214">
        <v>911</v>
      </c>
      <c r="AF98" s="214">
        <v>991</v>
      </c>
      <c r="AG98" s="214">
        <v>1068</v>
      </c>
      <c r="AH98" s="207">
        <f>$AH$74*V98*AP98</f>
        <v>1155.96</v>
      </c>
      <c r="AI98" s="207"/>
      <c r="AJ98" s="207"/>
      <c r="AK98" s="207"/>
      <c r="AL98" s="207"/>
      <c r="AM98" s="207"/>
      <c r="AN98" s="207"/>
      <c r="AO98" s="207"/>
      <c r="AP98" s="189">
        <v>1.71</v>
      </c>
    </row>
    <row r="99" spans="1:42" x14ac:dyDescent="0.15">
      <c r="A99" s="208">
        <v>650</v>
      </c>
      <c r="B99" s="209">
        <f t="shared" ref="B99:M99" si="19">ROUND(W99*$T$76,0)+W168</f>
        <v>1378</v>
      </c>
      <c r="C99" s="209">
        <f t="shared" si="19"/>
        <v>1558</v>
      </c>
      <c r="D99" s="209">
        <f t="shared" si="19"/>
        <v>1816</v>
      </c>
      <c r="E99" s="209">
        <f t="shared" si="19"/>
        <v>2071</v>
      </c>
      <c r="F99" s="209">
        <f t="shared" si="19"/>
        <v>2392</v>
      </c>
      <c r="G99" s="209">
        <f t="shared" si="19"/>
        <v>2707</v>
      </c>
      <c r="H99" s="209">
        <f t="shared" si="19"/>
        <v>3085</v>
      </c>
      <c r="I99" s="209">
        <f t="shared" si="19"/>
        <v>3441</v>
      </c>
      <c r="J99" s="209">
        <f t="shared" si="19"/>
        <v>3812</v>
      </c>
      <c r="K99" s="209">
        <f t="shared" si="19"/>
        <v>4228</v>
      </c>
      <c r="L99" s="209">
        <f t="shared" si="19"/>
        <v>4613</v>
      </c>
      <c r="M99" s="209">
        <f t="shared" si="19"/>
        <v>4975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 t="shared" ref="W99:AH99" si="20">W98+B169</f>
        <v>734</v>
      </c>
      <c r="X99" s="214">
        <f t="shared" si="20"/>
        <v>734</v>
      </c>
      <c r="Y99" s="214">
        <f t="shared" si="20"/>
        <v>823</v>
      </c>
      <c r="Z99" s="214">
        <f t="shared" si="20"/>
        <v>910</v>
      </c>
      <c r="AA99" s="214">
        <f t="shared" si="20"/>
        <v>1001</v>
      </c>
      <c r="AB99" s="214">
        <f t="shared" si="20"/>
        <v>1127</v>
      </c>
      <c r="AC99" s="214">
        <f t="shared" si="20"/>
        <v>1255</v>
      </c>
      <c r="AD99" s="214">
        <f t="shared" si="20"/>
        <v>1407</v>
      </c>
      <c r="AE99" s="214">
        <f t="shared" si="20"/>
        <v>1569</v>
      </c>
      <c r="AF99" s="214">
        <f t="shared" si="20"/>
        <v>1721</v>
      </c>
      <c r="AG99" s="214">
        <f t="shared" si="20"/>
        <v>1892</v>
      </c>
      <c r="AH99" s="207">
        <f t="shared" si="20"/>
        <v>2048.2800000000002</v>
      </c>
      <c r="AI99" s="207"/>
      <c r="AJ99" s="207"/>
      <c r="AK99" s="207"/>
      <c r="AL99" s="207"/>
      <c r="AM99" s="207"/>
      <c r="AN99" s="207"/>
      <c r="AO99" s="207"/>
      <c r="AP99" s="189">
        <v>3.03</v>
      </c>
    </row>
    <row r="100" spans="1:42" x14ac:dyDescent="0.15">
      <c r="A100" s="215" t="s">
        <v>12</v>
      </c>
      <c r="B100" s="212">
        <f t="shared" ref="B100:N100" si="21">ROUND(W100*$T$76,0)+W170</f>
        <v>944</v>
      </c>
      <c r="C100" s="212">
        <f t="shared" si="21"/>
        <v>1142</v>
      </c>
      <c r="D100" s="212">
        <f t="shared" si="21"/>
        <v>1347</v>
      </c>
      <c r="E100" s="212">
        <f t="shared" si="21"/>
        <v>1561</v>
      </c>
      <c r="F100" s="212">
        <f t="shared" si="21"/>
        <v>1834</v>
      </c>
      <c r="G100" s="212">
        <f t="shared" si="21"/>
        <v>2095</v>
      </c>
      <c r="H100" s="212">
        <f t="shared" si="21"/>
        <v>2432</v>
      </c>
      <c r="I100" s="212">
        <f t="shared" si="21"/>
        <v>2719</v>
      </c>
      <c r="J100" s="212">
        <f t="shared" si="21"/>
        <v>3017</v>
      </c>
      <c r="K100" s="212">
        <f t="shared" si="21"/>
        <v>3320</v>
      </c>
      <c r="L100" s="212">
        <f t="shared" si="21"/>
        <v>3601</v>
      </c>
      <c r="M100" s="212">
        <f t="shared" si="21"/>
        <v>3876</v>
      </c>
      <c r="N100" s="212">
        <f t="shared" si="21"/>
        <v>4220</v>
      </c>
      <c r="O100" s="212"/>
      <c r="P100" s="212"/>
      <c r="Q100" s="212"/>
      <c r="R100" s="212"/>
      <c r="S100" s="212"/>
      <c r="T100" s="213"/>
      <c r="V100" s="203">
        <v>28</v>
      </c>
      <c r="W100" s="207">
        <f>X100</f>
        <v>439</v>
      </c>
      <c r="X100" s="214">
        <v>439</v>
      </c>
      <c r="Y100" s="214">
        <v>486</v>
      </c>
      <c r="Z100" s="214">
        <v>539</v>
      </c>
      <c r="AA100" s="214">
        <v>587</v>
      </c>
      <c r="AB100" s="214">
        <v>670</v>
      </c>
      <c r="AC100" s="214">
        <v>760</v>
      </c>
      <c r="AD100" s="214">
        <v>860</v>
      </c>
      <c r="AE100" s="214">
        <v>967</v>
      </c>
      <c r="AF100" s="214">
        <v>1035</v>
      </c>
      <c r="AG100" s="214">
        <v>1131</v>
      </c>
      <c r="AH100" s="207">
        <f>$AH$74*V100*AP100</f>
        <v>1223.04</v>
      </c>
      <c r="AI100" s="207">
        <f>$AI$74*V100*AP100</f>
        <v>1317.12</v>
      </c>
      <c r="AJ100" s="207"/>
      <c r="AK100" s="207"/>
      <c r="AL100" s="207"/>
      <c r="AM100" s="207"/>
      <c r="AN100" s="207"/>
      <c r="AO100" s="207"/>
      <c r="AP100" s="189">
        <v>1.68</v>
      </c>
    </row>
    <row r="101" spans="1:42" x14ac:dyDescent="0.15">
      <c r="A101" s="208">
        <v>700</v>
      </c>
      <c r="B101" s="209">
        <f t="shared" ref="B101:N101" si="22">ROUND(W101*$T$76,0)+W170</f>
        <v>1465</v>
      </c>
      <c r="C101" s="209">
        <f t="shared" si="22"/>
        <v>1663</v>
      </c>
      <c r="D101" s="209">
        <f t="shared" si="22"/>
        <v>1938</v>
      </c>
      <c r="E101" s="209">
        <f t="shared" si="22"/>
        <v>2233</v>
      </c>
      <c r="F101" s="209">
        <f t="shared" si="22"/>
        <v>2578</v>
      </c>
      <c r="G101" s="209">
        <f t="shared" si="22"/>
        <v>2918</v>
      </c>
      <c r="H101" s="209">
        <f t="shared" si="22"/>
        <v>3353</v>
      </c>
      <c r="I101" s="209">
        <f t="shared" si="22"/>
        <v>3737</v>
      </c>
      <c r="J101" s="209">
        <f t="shared" si="22"/>
        <v>4139</v>
      </c>
      <c r="K101" s="209">
        <f t="shared" si="22"/>
        <v>4506</v>
      </c>
      <c r="L101" s="209">
        <f t="shared" si="22"/>
        <v>4968</v>
      </c>
      <c r="M101" s="209">
        <f t="shared" si="22"/>
        <v>5354</v>
      </c>
      <c r="N101" s="209">
        <f t="shared" si="22"/>
        <v>5811</v>
      </c>
      <c r="O101" s="209"/>
      <c r="P101" s="209"/>
      <c r="Q101" s="209"/>
      <c r="R101" s="209"/>
      <c r="S101" s="209"/>
      <c r="T101" s="210"/>
      <c r="V101" s="203">
        <v>700</v>
      </c>
      <c r="W101" s="207">
        <f t="shared" ref="W101:AI101" si="23">W100+B171</f>
        <v>775</v>
      </c>
      <c r="X101" s="214">
        <f t="shared" si="23"/>
        <v>775</v>
      </c>
      <c r="Y101" s="214">
        <f t="shared" si="23"/>
        <v>867</v>
      </c>
      <c r="Z101" s="214">
        <f t="shared" si="23"/>
        <v>972</v>
      </c>
      <c r="AA101" s="214">
        <f t="shared" si="23"/>
        <v>1067</v>
      </c>
      <c r="AB101" s="214">
        <f t="shared" si="23"/>
        <v>1201</v>
      </c>
      <c r="AC101" s="214">
        <f t="shared" si="23"/>
        <v>1354</v>
      </c>
      <c r="AD101" s="214">
        <f t="shared" si="23"/>
        <v>1517</v>
      </c>
      <c r="AE101" s="214">
        <f t="shared" si="23"/>
        <v>1691</v>
      </c>
      <c r="AF101" s="214">
        <f t="shared" si="23"/>
        <v>1800</v>
      </c>
      <c r="AG101" s="214">
        <f t="shared" si="23"/>
        <v>2013</v>
      </c>
      <c r="AH101" s="207">
        <f t="shared" si="23"/>
        <v>2176.7200000000003</v>
      </c>
      <c r="AI101" s="207">
        <f t="shared" si="23"/>
        <v>2344.16</v>
      </c>
      <c r="AJ101" s="207"/>
      <c r="AK101" s="207"/>
      <c r="AL101" s="207"/>
      <c r="AM101" s="207"/>
      <c r="AN101" s="207"/>
      <c r="AO101" s="207"/>
      <c r="AP101" s="189">
        <v>2.99</v>
      </c>
    </row>
    <row r="102" spans="1:42" x14ac:dyDescent="0.15">
      <c r="A102" s="215" t="s">
        <v>13</v>
      </c>
      <c r="B102" s="212">
        <f t="shared" ref="B102:O102" si="24">ROUND(W102*$T$76,0)+W172</f>
        <v>1002</v>
      </c>
      <c r="C102" s="212">
        <f t="shared" si="24"/>
        <v>1212</v>
      </c>
      <c r="D102" s="212">
        <f t="shared" si="24"/>
        <v>1427</v>
      </c>
      <c r="E102" s="212">
        <f t="shared" si="24"/>
        <v>1655</v>
      </c>
      <c r="F102" s="212">
        <f t="shared" si="24"/>
        <v>1944</v>
      </c>
      <c r="G102" s="212">
        <f t="shared" si="24"/>
        <v>2219</v>
      </c>
      <c r="H102" s="212">
        <f t="shared" si="24"/>
        <v>2578</v>
      </c>
      <c r="I102" s="212">
        <f t="shared" si="24"/>
        <v>2884</v>
      </c>
      <c r="J102" s="212">
        <f t="shared" si="24"/>
        <v>3196</v>
      </c>
      <c r="K102" s="212">
        <f t="shared" si="24"/>
        <v>3511</v>
      </c>
      <c r="L102" s="212">
        <f t="shared" si="24"/>
        <v>3812</v>
      </c>
      <c r="M102" s="212">
        <f t="shared" si="24"/>
        <v>4107</v>
      </c>
      <c r="N102" s="212">
        <f t="shared" si="24"/>
        <v>4471</v>
      </c>
      <c r="O102" s="212">
        <f t="shared" si="24"/>
        <v>4766</v>
      </c>
      <c r="P102" s="212"/>
      <c r="Q102" s="212"/>
      <c r="R102" s="212"/>
      <c r="S102" s="212"/>
      <c r="T102" s="213"/>
      <c r="V102" s="203">
        <v>30</v>
      </c>
      <c r="W102" s="207">
        <f>X102</f>
        <v>466</v>
      </c>
      <c r="X102" s="214">
        <v>466</v>
      </c>
      <c r="Y102" s="214">
        <v>514</v>
      </c>
      <c r="Z102" s="214">
        <v>571</v>
      </c>
      <c r="AA102" s="214">
        <v>622</v>
      </c>
      <c r="AB102" s="214">
        <v>709</v>
      </c>
      <c r="AC102" s="214">
        <v>805</v>
      </c>
      <c r="AD102" s="214">
        <v>912</v>
      </c>
      <c r="AE102" s="214">
        <v>1023</v>
      </c>
      <c r="AF102" s="214">
        <v>1091</v>
      </c>
      <c r="AG102" s="214">
        <v>1195</v>
      </c>
      <c r="AH102" s="207">
        <f>$AH$74*V102*AP102</f>
        <v>1294.8</v>
      </c>
      <c r="AI102" s="207">
        <f>$AI$74*V102*AP102</f>
        <v>1394.3999999999999</v>
      </c>
      <c r="AJ102" s="207">
        <f>$AJ$74*V102*AP102</f>
        <v>1494</v>
      </c>
      <c r="AK102" s="207"/>
      <c r="AL102" s="207"/>
      <c r="AM102" s="207"/>
      <c r="AN102" s="207"/>
      <c r="AO102" s="207"/>
      <c r="AP102" s="189">
        <v>1.66</v>
      </c>
    </row>
    <row r="103" spans="1:42" x14ac:dyDescent="0.15">
      <c r="A103" s="208">
        <v>750</v>
      </c>
      <c r="B103" s="209">
        <f t="shared" ref="B103:O103" si="25">ROUND(W103*$T$76,0)+W172</f>
        <v>1560</v>
      </c>
      <c r="C103" s="209">
        <f t="shared" si="25"/>
        <v>1770</v>
      </c>
      <c r="D103" s="209">
        <f t="shared" si="25"/>
        <v>2059</v>
      </c>
      <c r="E103" s="209">
        <f t="shared" si="25"/>
        <v>2373</v>
      </c>
      <c r="F103" s="209">
        <f t="shared" si="25"/>
        <v>2739</v>
      </c>
      <c r="G103" s="209">
        <f t="shared" si="25"/>
        <v>3099</v>
      </c>
      <c r="H103" s="209">
        <f t="shared" si="25"/>
        <v>3560</v>
      </c>
      <c r="I103" s="209">
        <f t="shared" si="25"/>
        <v>3973</v>
      </c>
      <c r="J103" s="209">
        <f t="shared" si="25"/>
        <v>4394</v>
      </c>
      <c r="K103" s="209">
        <f t="shared" si="25"/>
        <v>4774</v>
      </c>
      <c r="L103" s="209">
        <f t="shared" si="25"/>
        <v>5269</v>
      </c>
      <c r="M103" s="209">
        <f t="shared" si="25"/>
        <v>5691</v>
      </c>
      <c r="N103" s="209">
        <f t="shared" si="25"/>
        <v>6177</v>
      </c>
      <c r="O103" s="209">
        <f t="shared" si="25"/>
        <v>6593</v>
      </c>
      <c r="P103" s="209"/>
      <c r="Q103" s="209"/>
      <c r="R103" s="209"/>
      <c r="S103" s="209"/>
      <c r="T103" s="210"/>
      <c r="V103" s="203">
        <v>750</v>
      </c>
      <c r="W103" s="207">
        <f t="shared" ref="W103:AJ103" si="26">W102+B173</f>
        <v>826</v>
      </c>
      <c r="X103" s="214">
        <f t="shared" si="26"/>
        <v>826</v>
      </c>
      <c r="Y103" s="214">
        <f t="shared" si="26"/>
        <v>922</v>
      </c>
      <c r="Z103" s="214">
        <f t="shared" si="26"/>
        <v>1034</v>
      </c>
      <c r="AA103" s="214">
        <f t="shared" si="26"/>
        <v>1135</v>
      </c>
      <c r="AB103" s="214">
        <f t="shared" si="26"/>
        <v>1277</v>
      </c>
      <c r="AC103" s="214">
        <f t="shared" si="26"/>
        <v>1439</v>
      </c>
      <c r="AD103" s="214">
        <f t="shared" si="26"/>
        <v>1615</v>
      </c>
      <c r="AE103" s="214">
        <f t="shared" si="26"/>
        <v>1796</v>
      </c>
      <c r="AF103" s="214">
        <f t="shared" si="26"/>
        <v>1906</v>
      </c>
      <c r="AG103" s="214">
        <f t="shared" si="26"/>
        <v>2135</v>
      </c>
      <c r="AH103" s="207">
        <f t="shared" si="26"/>
        <v>2316.6</v>
      </c>
      <c r="AI103" s="207">
        <f t="shared" si="26"/>
        <v>2494.8000000000002</v>
      </c>
      <c r="AJ103" s="207">
        <f t="shared" si="26"/>
        <v>2673</v>
      </c>
      <c r="AK103" s="207"/>
      <c r="AL103" s="207"/>
      <c r="AM103" s="207"/>
      <c r="AN103" s="207"/>
      <c r="AO103" s="207"/>
      <c r="AP103" s="189">
        <v>2.97</v>
      </c>
    </row>
    <row r="104" spans="1:42" x14ac:dyDescent="0.15">
      <c r="A104" s="215" t="s">
        <v>14</v>
      </c>
      <c r="B104" s="212">
        <f t="shared" ref="B104:P104" si="27">ROUND(W104*$T$76,0)+W174</f>
        <v>1067</v>
      </c>
      <c r="C104" s="212">
        <f t="shared" si="27"/>
        <v>1295</v>
      </c>
      <c r="D104" s="212">
        <f t="shared" si="27"/>
        <v>1527</v>
      </c>
      <c r="E104" s="212">
        <f t="shared" si="27"/>
        <v>1769</v>
      </c>
      <c r="F104" s="212">
        <f t="shared" si="27"/>
        <v>2078</v>
      </c>
      <c r="G104" s="212">
        <f t="shared" si="27"/>
        <v>2375</v>
      </c>
      <c r="H104" s="212">
        <f t="shared" si="27"/>
        <v>2760</v>
      </c>
      <c r="I104" s="212">
        <f t="shared" si="27"/>
        <v>3087</v>
      </c>
      <c r="J104" s="212">
        <f t="shared" si="27"/>
        <v>3420</v>
      </c>
      <c r="K104" s="212">
        <f t="shared" si="27"/>
        <v>3763</v>
      </c>
      <c r="L104" s="212">
        <f t="shared" si="27"/>
        <v>4078</v>
      </c>
      <c r="M104" s="212">
        <f t="shared" si="27"/>
        <v>4395</v>
      </c>
      <c r="N104" s="212">
        <f t="shared" si="27"/>
        <v>4786</v>
      </c>
      <c r="O104" s="212">
        <f t="shared" si="27"/>
        <v>5100</v>
      </c>
      <c r="P104" s="212">
        <f t="shared" si="27"/>
        <v>5491</v>
      </c>
      <c r="Q104" s="212"/>
      <c r="R104" s="212"/>
      <c r="S104" s="212"/>
      <c r="T104" s="213"/>
      <c r="V104" s="203">
        <v>32</v>
      </c>
      <c r="W104" s="207">
        <f>X104</f>
        <v>492</v>
      </c>
      <c r="X104" s="214">
        <v>492</v>
      </c>
      <c r="Y104" s="214">
        <v>544</v>
      </c>
      <c r="Z104" s="214">
        <v>602</v>
      </c>
      <c r="AA104" s="214">
        <v>654</v>
      </c>
      <c r="AB104" s="214">
        <v>748</v>
      </c>
      <c r="AC104" s="214">
        <v>849</v>
      </c>
      <c r="AD104" s="214">
        <v>962</v>
      </c>
      <c r="AE104" s="214">
        <v>1079</v>
      </c>
      <c r="AF104" s="214">
        <v>1153</v>
      </c>
      <c r="AG104" s="214">
        <v>1258</v>
      </c>
      <c r="AH104" s="207">
        <f>$AH$74*V104*AP104</f>
        <v>1364.48</v>
      </c>
      <c r="AI104" s="207">
        <f>$AI$74*V104*AP104</f>
        <v>1469.4399999999998</v>
      </c>
      <c r="AJ104" s="207">
        <f>$AJ$74*V104*AP104</f>
        <v>1574.3999999999999</v>
      </c>
      <c r="AK104" s="207">
        <f>$AK$74*V104*AP104</f>
        <v>1679.36</v>
      </c>
      <c r="AL104" s="207"/>
      <c r="AM104" s="207"/>
      <c r="AN104" s="207"/>
      <c r="AO104" s="207"/>
      <c r="AP104" s="189">
        <v>1.64</v>
      </c>
    </row>
    <row r="105" spans="1:42" x14ac:dyDescent="0.15">
      <c r="A105" s="208">
        <v>800</v>
      </c>
      <c r="B105" s="209">
        <f t="shared" ref="B105:P105" si="28">ROUND(W105*$T$76,0)+W174</f>
        <v>1649</v>
      </c>
      <c r="C105" s="209">
        <f t="shared" si="28"/>
        <v>1877</v>
      </c>
      <c r="D105" s="209">
        <f t="shared" si="28"/>
        <v>2188</v>
      </c>
      <c r="E105" s="209">
        <f t="shared" si="28"/>
        <v>2519</v>
      </c>
      <c r="F105" s="209">
        <f t="shared" si="28"/>
        <v>2904</v>
      </c>
      <c r="G105" s="209">
        <f t="shared" si="28"/>
        <v>3315</v>
      </c>
      <c r="H105" s="209">
        <f t="shared" si="28"/>
        <v>3785</v>
      </c>
      <c r="I105" s="209">
        <f t="shared" si="28"/>
        <v>4220</v>
      </c>
      <c r="J105" s="209">
        <f t="shared" si="28"/>
        <v>4668</v>
      </c>
      <c r="K105" s="209">
        <f t="shared" si="28"/>
        <v>5109</v>
      </c>
      <c r="L105" s="209">
        <f t="shared" si="28"/>
        <v>5589</v>
      </c>
      <c r="M105" s="209">
        <f t="shared" si="28"/>
        <v>6033</v>
      </c>
      <c r="N105" s="209">
        <f t="shared" si="28"/>
        <v>6549</v>
      </c>
      <c r="O105" s="209">
        <f t="shared" si="28"/>
        <v>6990</v>
      </c>
      <c r="P105" s="209">
        <f t="shared" si="28"/>
        <v>7507</v>
      </c>
      <c r="Q105" s="209"/>
      <c r="R105" s="209"/>
      <c r="S105" s="209"/>
      <c r="T105" s="210"/>
      <c r="V105" s="203">
        <v>800</v>
      </c>
      <c r="W105" s="207">
        <f t="shared" ref="W105:AK105" si="29">W104+B175</f>
        <v>868</v>
      </c>
      <c r="X105" s="214">
        <f t="shared" si="29"/>
        <v>868</v>
      </c>
      <c r="Y105" s="214">
        <f t="shared" si="29"/>
        <v>970</v>
      </c>
      <c r="Z105" s="214">
        <f t="shared" si="29"/>
        <v>1086</v>
      </c>
      <c r="AA105" s="214">
        <f t="shared" si="29"/>
        <v>1187</v>
      </c>
      <c r="AB105" s="214">
        <f t="shared" si="29"/>
        <v>1354</v>
      </c>
      <c r="AC105" s="214">
        <f t="shared" si="29"/>
        <v>1510</v>
      </c>
      <c r="AD105" s="214">
        <f t="shared" si="29"/>
        <v>1693</v>
      </c>
      <c r="AE105" s="214">
        <f t="shared" si="29"/>
        <v>1884</v>
      </c>
      <c r="AF105" s="214">
        <f t="shared" si="29"/>
        <v>2021</v>
      </c>
      <c r="AG105" s="214">
        <f t="shared" si="29"/>
        <v>2233</v>
      </c>
      <c r="AH105" s="207">
        <f t="shared" si="29"/>
        <v>2421.12</v>
      </c>
      <c r="AI105" s="207">
        <f t="shared" si="29"/>
        <v>2607.3599999999997</v>
      </c>
      <c r="AJ105" s="207">
        <f t="shared" si="29"/>
        <v>2793.6</v>
      </c>
      <c r="AK105" s="207">
        <f t="shared" si="29"/>
        <v>2979.84</v>
      </c>
      <c r="AL105" s="207"/>
      <c r="AM105" s="207"/>
      <c r="AN105" s="207"/>
      <c r="AO105" s="207"/>
      <c r="AP105" s="189">
        <v>2.91</v>
      </c>
    </row>
    <row r="106" spans="1:42" x14ac:dyDescent="0.15">
      <c r="A106" s="215" t="s">
        <v>15</v>
      </c>
      <c r="B106" s="212">
        <f t="shared" ref="B106:Q106" si="30">ROUND(W106*$T$76,0)+W176</f>
        <v>1124</v>
      </c>
      <c r="C106" s="212">
        <f t="shared" si="30"/>
        <v>1364</v>
      </c>
      <c r="D106" s="212">
        <f t="shared" si="30"/>
        <v>1597</v>
      </c>
      <c r="E106" s="212">
        <f t="shared" si="30"/>
        <v>1863</v>
      </c>
      <c r="F106" s="212">
        <f t="shared" si="30"/>
        <v>2190</v>
      </c>
      <c r="G106" s="212">
        <f t="shared" si="30"/>
        <v>2503</v>
      </c>
      <c r="H106" s="212">
        <f t="shared" si="30"/>
        <v>2909</v>
      </c>
      <c r="I106" s="212">
        <f t="shared" si="30"/>
        <v>3249</v>
      </c>
      <c r="J106" s="212">
        <f t="shared" si="30"/>
        <v>3601</v>
      </c>
      <c r="K106" s="212">
        <f t="shared" si="30"/>
        <v>3957</v>
      </c>
      <c r="L106" s="212">
        <f t="shared" si="30"/>
        <v>4286</v>
      </c>
      <c r="M106" s="212">
        <f t="shared" si="30"/>
        <v>4620</v>
      </c>
      <c r="N106" s="212">
        <f t="shared" si="30"/>
        <v>5030</v>
      </c>
      <c r="O106" s="212">
        <f t="shared" si="30"/>
        <v>5361</v>
      </c>
      <c r="P106" s="212">
        <f t="shared" si="30"/>
        <v>5772</v>
      </c>
      <c r="Q106" s="212">
        <f t="shared" si="30"/>
        <v>6103</v>
      </c>
      <c r="R106" s="212"/>
      <c r="S106" s="212"/>
      <c r="T106" s="213"/>
      <c r="V106" s="203">
        <v>34</v>
      </c>
      <c r="W106" s="207">
        <f>X106</f>
        <v>519</v>
      </c>
      <c r="X106" s="214">
        <v>519</v>
      </c>
      <c r="Y106" s="214">
        <v>566</v>
      </c>
      <c r="Z106" s="214">
        <v>634</v>
      </c>
      <c r="AA106" s="214">
        <v>690</v>
      </c>
      <c r="AB106" s="214">
        <v>789</v>
      </c>
      <c r="AC106" s="214">
        <v>896</v>
      </c>
      <c r="AD106" s="214">
        <v>1012</v>
      </c>
      <c r="AE106" s="214">
        <v>1136</v>
      </c>
      <c r="AF106" s="214">
        <v>1211</v>
      </c>
      <c r="AG106" s="214">
        <v>1320</v>
      </c>
      <c r="AH106" s="207">
        <f>$AH$74*V106*AP106</f>
        <v>1432.0800000000002</v>
      </c>
      <c r="AI106" s="207">
        <f>$AI$74*V106*AP106</f>
        <v>1542.24</v>
      </c>
      <c r="AJ106" s="207">
        <f>$AJ$74*V106*AP106</f>
        <v>1652.4</v>
      </c>
      <c r="AK106" s="207">
        <f>$AK$74*V106*AP106</f>
        <v>1762.5600000000002</v>
      </c>
      <c r="AL106" s="207">
        <f>$AL$74*V106*AP106</f>
        <v>1872.72</v>
      </c>
      <c r="AM106" s="207"/>
      <c r="AN106" s="207"/>
      <c r="AO106" s="207"/>
      <c r="AP106" s="189">
        <v>1.62</v>
      </c>
    </row>
    <row r="107" spans="1:42" x14ac:dyDescent="0.15">
      <c r="A107" s="208">
        <v>850</v>
      </c>
      <c r="B107" s="209">
        <f t="shared" ref="B107:Q107" si="31">ROUND(W107*$T$76,0)+W176</f>
        <v>1727</v>
      </c>
      <c r="C107" s="209">
        <f t="shared" si="31"/>
        <v>1967</v>
      </c>
      <c r="D107" s="209">
        <f t="shared" si="31"/>
        <v>2293</v>
      </c>
      <c r="E107" s="209">
        <f t="shared" si="31"/>
        <v>2655</v>
      </c>
      <c r="F107" s="209">
        <f t="shared" si="31"/>
        <v>3067</v>
      </c>
      <c r="G107" s="209">
        <f t="shared" si="31"/>
        <v>3497</v>
      </c>
      <c r="H107" s="209">
        <f t="shared" si="31"/>
        <v>3995</v>
      </c>
      <c r="I107" s="209">
        <f t="shared" si="31"/>
        <v>4478</v>
      </c>
      <c r="J107" s="209">
        <f t="shared" si="31"/>
        <v>4951</v>
      </c>
      <c r="K107" s="209">
        <f t="shared" si="31"/>
        <v>5378</v>
      </c>
      <c r="L107" s="209">
        <f t="shared" si="31"/>
        <v>5847</v>
      </c>
      <c r="M107" s="209">
        <f t="shared" si="31"/>
        <v>6305</v>
      </c>
      <c r="N107" s="209">
        <f t="shared" si="31"/>
        <v>6845</v>
      </c>
      <c r="O107" s="209">
        <f t="shared" si="31"/>
        <v>7306</v>
      </c>
      <c r="P107" s="209">
        <f t="shared" si="31"/>
        <v>7846</v>
      </c>
      <c r="Q107" s="209">
        <f t="shared" si="31"/>
        <v>8307</v>
      </c>
      <c r="R107" s="209"/>
      <c r="S107" s="209"/>
      <c r="T107" s="210"/>
      <c r="V107" s="203">
        <v>850</v>
      </c>
      <c r="W107" s="207">
        <f t="shared" ref="W107:AL107" si="32">W106+B177</f>
        <v>908</v>
      </c>
      <c r="X107" s="214">
        <f t="shared" si="32"/>
        <v>908</v>
      </c>
      <c r="Y107" s="214">
        <f t="shared" si="32"/>
        <v>1015</v>
      </c>
      <c r="Z107" s="214">
        <f t="shared" si="32"/>
        <v>1145</v>
      </c>
      <c r="AA107" s="214">
        <f t="shared" si="32"/>
        <v>1256</v>
      </c>
      <c r="AB107" s="214">
        <f t="shared" si="32"/>
        <v>1430</v>
      </c>
      <c r="AC107" s="214">
        <f t="shared" si="32"/>
        <v>1597</v>
      </c>
      <c r="AD107" s="214">
        <f t="shared" si="32"/>
        <v>1805</v>
      </c>
      <c r="AE107" s="214">
        <f t="shared" si="32"/>
        <v>2007</v>
      </c>
      <c r="AF107" s="214">
        <f t="shared" si="32"/>
        <v>2128</v>
      </c>
      <c r="AG107" s="214">
        <f t="shared" si="32"/>
        <v>2327</v>
      </c>
      <c r="AH107" s="207">
        <f t="shared" si="32"/>
        <v>2519.4</v>
      </c>
      <c r="AI107" s="207">
        <f t="shared" si="32"/>
        <v>2713.2</v>
      </c>
      <c r="AJ107" s="207">
        <f t="shared" si="32"/>
        <v>2907</v>
      </c>
      <c r="AK107" s="207">
        <f t="shared" si="32"/>
        <v>3100.8</v>
      </c>
      <c r="AL107" s="207">
        <f t="shared" si="32"/>
        <v>3294.6</v>
      </c>
      <c r="AM107" s="207"/>
      <c r="AN107" s="207"/>
      <c r="AO107" s="207"/>
      <c r="AP107" s="189">
        <v>2.85</v>
      </c>
    </row>
    <row r="108" spans="1:42" x14ac:dyDescent="0.15">
      <c r="A108" s="215" t="s">
        <v>16</v>
      </c>
      <c r="B108" s="212">
        <f t="shared" ref="B108:R108" si="33">ROUND(W108*$T$76,0)+W178</f>
        <v>1179</v>
      </c>
      <c r="C108" s="212">
        <f t="shared" si="33"/>
        <v>1431</v>
      </c>
      <c r="D108" s="212">
        <f t="shared" si="33"/>
        <v>1678</v>
      </c>
      <c r="E108" s="212">
        <f t="shared" si="33"/>
        <v>1955</v>
      </c>
      <c r="F108" s="212">
        <f t="shared" si="33"/>
        <v>2314</v>
      </c>
      <c r="G108" s="212">
        <f t="shared" si="33"/>
        <v>2627</v>
      </c>
      <c r="H108" s="212">
        <f t="shared" si="33"/>
        <v>3051</v>
      </c>
      <c r="I108" s="212">
        <f t="shared" si="33"/>
        <v>3410</v>
      </c>
      <c r="J108" s="212">
        <f t="shared" si="33"/>
        <v>3777</v>
      </c>
      <c r="K108" s="212">
        <f t="shared" si="33"/>
        <v>4149</v>
      </c>
      <c r="L108" s="212">
        <f t="shared" si="33"/>
        <v>4520</v>
      </c>
      <c r="M108" s="212">
        <f t="shared" si="33"/>
        <v>4870</v>
      </c>
      <c r="N108" s="212">
        <f t="shared" si="33"/>
        <v>5303</v>
      </c>
      <c r="O108" s="212">
        <f t="shared" si="33"/>
        <v>5652</v>
      </c>
      <c r="P108" s="212">
        <f t="shared" si="33"/>
        <v>6085</v>
      </c>
      <c r="Q108" s="212">
        <f t="shared" si="33"/>
        <v>6433</v>
      </c>
      <c r="R108" s="212">
        <f t="shared" si="33"/>
        <v>6782</v>
      </c>
      <c r="S108" s="212"/>
      <c r="T108" s="213"/>
      <c r="V108" s="203">
        <v>36</v>
      </c>
      <c r="W108" s="207">
        <f>X108</f>
        <v>544</v>
      </c>
      <c r="X108" s="214">
        <v>544</v>
      </c>
      <c r="Y108" s="214">
        <v>595</v>
      </c>
      <c r="Z108" s="214">
        <v>665</v>
      </c>
      <c r="AA108" s="214">
        <v>734</v>
      </c>
      <c r="AB108" s="214">
        <v>828</v>
      </c>
      <c r="AC108" s="214">
        <v>939</v>
      </c>
      <c r="AD108" s="214">
        <v>1062</v>
      </c>
      <c r="AE108" s="214">
        <v>1190</v>
      </c>
      <c r="AF108" s="214">
        <v>1268</v>
      </c>
      <c r="AG108" s="214">
        <v>1399</v>
      </c>
      <c r="AH108" s="207">
        <f>$AH$74*V108*AP108</f>
        <v>1516.3200000000002</v>
      </c>
      <c r="AI108" s="207">
        <f>$AI$74*V108*AP108</f>
        <v>1632.96</v>
      </c>
      <c r="AJ108" s="207">
        <f>$AJ$74*V108*AP108</f>
        <v>1749.6000000000001</v>
      </c>
      <c r="AK108" s="207">
        <f>$AK$74*V108*AP108</f>
        <v>1866.2400000000002</v>
      </c>
      <c r="AL108" s="207">
        <f>$AL$74*V108*AP108</f>
        <v>1982.88</v>
      </c>
      <c r="AM108" s="207">
        <f>$AM$74*V108*AP108</f>
        <v>2099.52</v>
      </c>
      <c r="AN108" s="207"/>
      <c r="AO108" s="207"/>
      <c r="AP108" s="189">
        <v>1.62</v>
      </c>
    </row>
    <row r="109" spans="1:42" ht="13" thickBot="1" x14ac:dyDescent="0.2">
      <c r="A109" s="204">
        <v>900</v>
      </c>
      <c r="B109" s="216">
        <f t="shared" ref="B109:R109" si="34">ROUND(W109*$T$76,0)+W178</f>
        <v>1816</v>
      </c>
      <c r="C109" s="216">
        <f t="shared" si="34"/>
        <v>2068</v>
      </c>
      <c r="D109" s="216">
        <f t="shared" si="34"/>
        <v>2415</v>
      </c>
      <c r="E109" s="216">
        <f t="shared" si="34"/>
        <v>2792</v>
      </c>
      <c r="F109" s="216">
        <f t="shared" si="34"/>
        <v>3242</v>
      </c>
      <c r="G109" s="216">
        <f t="shared" si="34"/>
        <v>3678</v>
      </c>
      <c r="H109" s="216">
        <f t="shared" si="34"/>
        <v>4225</v>
      </c>
      <c r="I109" s="216">
        <f t="shared" si="34"/>
        <v>4706</v>
      </c>
      <c r="J109" s="216">
        <f t="shared" si="34"/>
        <v>5141</v>
      </c>
      <c r="K109" s="216">
        <f t="shared" si="34"/>
        <v>5648</v>
      </c>
      <c r="L109" s="216">
        <f t="shared" si="34"/>
        <v>6165</v>
      </c>
      <c r="M109" s="216">
        <f t="shared" si="34"/>
        <v>6655</v>
      </c>
      <c r="N109" s="216">
        <f t="shared" si="34"/>
        <v>7225</v>
      </c>
      <c r="O109" s="216">
        <f t="shared" si="34"/>
        <v>7711</v>
      </c>
      <c r="P109" s="216">
        <f t="shared" si="34"/>
        <v>8281</v>
      </c>
      <c r="Q109" s="216">
        <f t="shared" si="34"/>
        <v>8767</v>
      </c>
      <c r="R109" s="216">
        <f t="shared" si="34"/>
        <v>9253</v>
      </c>
      <c r="S109" s="216"/>
      <c r="T109" s="217"/>
      <c r="V109" s="203">
        <v>900</v>
      </c>
      <c r="W109" s="207">
        <f t="shared" ref="W109:AM109" si="35">W108+B179</f>
        <v>955</v>
      </c>
      <c r="X109" s="214">
        <f t="shared" si="35"/>
        <v>955</v>
      </c>
      <c r="Y109" s="214">
        <f t="shared" si="35"/>
        <v>1070</v>
      </c>
      <c r="Z109" s="214">
        <f t="shared" si="35"/>
        <v>1205</v>
      </c>
      <c r="AA109" s="214">
        <f t="shared" si="35"/>
        <v>1333</v>
      </c>
      <c r="AB109" s="214">
        <f t="shared" si="35"/>
        <v>1506</v>
      </c>
      <c r="AC109" s="214">
        <f t="shared" si="35"/>
        <v>1696</v>
      </c>
      <c r="AD109" s="214">
        <f t="shared" si="35"/>
        <v>1898</v>
      </c>
      <c r="AE109" s="214">
        <f t="shared" si="35"/>
        <v>2070</v>
      </c>
      <c r="AF109" s="214">
        <f t="shared" si="35"/>
        <v>2235</v>
      </c>
      <c r="AG109" s="214">
        <f t="shared" si="35"/>
        <v>2460</v>
      </c>
      <c r="AH109" s="207">
        <f t="shared" si="35"/>
        <v>2667.6000000000004</v>
      </c>
      <c r="AI109" s="207">
        <f t="shared" si="35"/>
        <v>2872.8</v>
      </c>
      <c r="AJ109" s="207">
        <f t="shared" si="35"/>
        <v>3078</v>
      </c>
      <c r="AK109" s="207">
        <f t="shared" si="35"/>
        <v>3283.2000000000003</v>
      </c>
      <c r="AL109" s="207">
        <f t="shared" si="35"/>
        <v>3488.4</v>
      </c>
      <c r="AM109" s="207">
        <f t="shared" si="35"/>
        <v>3693.6</v>
      </c>
      <c r="AN109" s="207"/>
      <c r="AO109" s="207"/>
      <c r="AP109" s="189">
        <v>2.85</v>
      </c>
    </row>
    <row r="110" spans="1:42" x14ac:dyDescent="0.15">
      <c r="A110" s="202" t="s">
        <v>17</v>
      </c>
      <c r="B110" s="205">
        <f t="shared" ref="B110:S110" si="36">ROUND(W110*$T$76,0)+W180</f>
        <v>1242</v>
      </c>
      <c r="C110" s="205">
        <f t="shared" si="36"/>
        <v>1512</v>
      </c>
      <c r="D110" s="205">
        <f t="shared" si="36"/>
        <v>1774</v>
      </c>
      <c r="E110" s="205">
        <f t="shared" si="36"/>
        <v>2067</v>
      </c>
      <c r="F110" s="205">
        <f t="shared" si="36"/>
        <v>2450</v>
      </c>
      <c r="G110" s="205">
        <f t="shared" si="36"/>
        <v>2782</v>
      </c>
      <c r="H110" s="205">
        <f t="shared" si="36"/>
        <v>3235</v>
      </c>
      <c r="I110" s="205">
        <f t="shared" si="36"/>
        <v>3609</v>
      </c>
      <c r="J110" s="205">
        <f t="shared" si="36"/>
        <v>3994</v>
      </c>
      <c r="K110" s="205">
        <f t="shared" si="36"/>
        <v>4394</v>
      </c>
      <c r="L110" s="205">
        <f t="shared" si="36"/>
        <v>4792</v>
      </c>
      <c r="M110" s="205">
        <f t="shared" si="36"/>
        <v>5166</v>
      </c>
      <c r="N110" s="205">
        <f t="shared" si="36"/>
        <v>5625</v>
      </c>
      <c r="O110" s="205">
        <f t="shared" si="36"/>
        <v>5995</v>
      </c>
      <c r="P110" s="205">
        <f t="shared" si="36"/>
        <v>6455</v>
      </c>
      <c r="Q110" s="205">
        <f t="shared" si="36"/>
        <v>6824</v>
      </c>
      <c r="R110" s="205">
        <f t="shared" si="36"/>
        <v>7194</v>
      </c>
      <c r="S110" s="205">
        <f t="shared" si="36"/>
        <v>7654</v>
      </c>
      <c r="T110" s="206"/>
      <c r="V110" s="203">
        <v>38</v>
      </c>
      <c r="W110" s="207">
        <f>X110</f>
        <v>569</v>
      </c>
      <c r="X110" s="214">
        <v>569</v>
      </c>
      <c r="Y110" s="214">
        <v>622</v>
      </c>
      <c r="Z110" s="214">
        <v>695</v>
      </c>
      <c r="AA110" s="214">
        <v>768</v>
      </c>
      <c r="AB110" s="214">
        <v>866</v>
      </c>
      <c r="AC110" s="214">
        <v>984</v>
      </c>
      <c r="AD110" s="214">
        <v>1109</v>
      </c>
      <c r="AE110" s="214">
        <v>1241</v>
      </c>
      <c r="AF110" s="214">
        <v>1325</v>
      </c>
      <c r="AG110" s="214">
        <v>1466</v>
      </c>
      <c r="AH110" s="207">
        <f>$AH$74*V110*AP110</f>
        <v>1590.68</v>
      </c>
      <c r="AI110" s="207">
        <f>$AI$74*V110*AP110</f>
        <v>1713.0400000000002</v>
      </c>
      <c r="AJ110" s="207">
        <f>$AJ$74*V110*AP110</f>
        <v>1835.4</v>
      </c>
      <c r="AK110" s="207">
        <f>$AK$74*V110*AP110</f>
        <v>1957.7600000000002</v>
      </c>
      <c r="AL110" s="207">
        <f>$AL$74*V110*AP110</f>
        <v>2080.1200000000003</v>
      </c>
      <c r="AM110" s="207">
        <f>$AM$74*V110*AP110</f>
        <v>2202.48</v>
      </c>
      <c r="AN110" s="207">
        <f>$AN$74*V110*AP110</f>
        <v>2324.84</v>
      </c>
      <c r="AO110" s="207"/>
      <c r="AP110" s="189">
        <v>1.61</v>
      </c>
    </row>
    <row r="111" spans="1:42" x14ac:dyDescent="0.15">
      <c r="A111" s="208">
        <v>950</v>
      </c>
      <c r="B111" s="209">
        <f t="shared" ref="B111:S111" si="37">ROUND(W111*$T$76,0)+W180</f>
        <v>1912</v>
      </c>
      <c r="C111" s="209">
        <f t="shared" si="37"/>
        <v>2182</v>
      </c>
      <c r="D111" s="209">
        <f t="shared" si="37"/>
        <v>2549</v>
      </c>
      <c r="E111" s="209">
        <f t="shared" si="37"/>
        <v>2946</v>
      </c>
      <c r="F111" s="209">
        <f t="shared" si="37"/>
        <v>3428</v>
      </c>
      <c r="G111" s="209">
        <f t="shared" si="37"/>
        <v>3887</v>
      </c>
      <c r="H111" s="209">
        <f t="shared" si="37"/>
        <v>4472</v>
      </c>
      <c r="I111" s="209">
        <f t="shared" si="37"/>
        <v>4971</v>
      </c>
      <c r="J111" s="209">
        <f t="shared" si="37"/>
        <v>5430</v>
      </c>
      <c r="K111" s="209">
        <f t="shared" si="37"/>
        <v>5969</v>
      </c>
      <c r="L111" s="209">
        <f t="shared" si="37"/>
        <v>6527</v>
      </c>
      <c r="M111" s="209">
        <f t="shared" si="37"/>
        <v>7049</v>
      </c>
      <c r="N111" s="209">
        <f t="shared" si="37"/>
        <v>7654</v>
      </c>
      <c r="O111" s="209">
        <f t="shared" si="37"/>
        <v>8168</v>
      </c>
      <c r="P111" s="209">
        <f t="shared" si="37"/>
        <v>8773</v>
      </c>
      <c r="Q111" s="209">
        <f t="shared" si="37"/>
        <v>9287</v>
      </c>
      <c r="R111" s="209">
        <f t="shared" si="37"/>
        <v>9802</v>
      </c>
      <c r="S111" s="209">
        <f t="shared" si="37"/>
        <v>10406</v>
      </c>
      <c r="T111" s="210"/>
      <c r="V111" s="203">
        <v>950</v>
      </c>
      <c r="W111" s="207">
        <f t="shared" ref="W111:AN111" si="38">W110+B181</f>
        <v>1001</v>
      </c>
      <c r="X111" s="214">
        <f t="shared" si="38"/>
        <v>1001</v>
      </c>
      <c r="Y111" s="214">
        <f t="shared" si="38"/>
        <v>1122</v>
      </c>
      <c r="Z111" s="214">
        <f t="shared" si="38"/>
        <v>1262</v>
      </c>
      <c r="AA111" s="214">
        <f t="shared" si="38"/>
        <v>1399</v>
      </c>
      <c r="AB111" s="214">
        <f t="shared" si="38"/>
        <v>1579</v>
      </c>
      <c r="AC111" s="214">
        <f t="shared" si="38"/>
        <v>1782</v>
      </c>
      <c r="AD111" s="214">
        <f t="shared" si="38"/>
        <v>1988</v>
      </c>
      <c r="AE111" s="214">
        <f t="shared" si="38"/>
        <v>2168</v>
      </c>
      <c r="AF111" s="214">
        <f t="shared" si="38"/>
        <v>2341</v>
      </c>
      <c r="AG111" s="214">
        <f t="shared" si="38"/>
        <v>2585</v>
      </c>
      <c r="AH111" s="207">
        <f t="shared" si="38"/>
        <v>2805.92</v>
      </c>
      <c r="AI111" s="207">
        <f t="shared" si="38"/>
        <v>3021.76</v>
      </c>
      <c r="AJ111" s="207">
        <f t="shared" si="38"/>
        <v>3237.6000000000004</v>
      </c>
      <c r="AK111" s="207">
        <f t="shared" si="38"/>
        <v>3453.4400000000005</v>
      </c>
      <c r="AL111" s="207">
        <f t="shared" si="38"/>
        <v>3669.2800000000007</v>
      </c>
      <c r="AM111" s="207">
        <f t="shared" si="38"/>
        <v>3885.12</v>
      </c>
      <c r="AN111" s="207">
        <f t="shared" si="38"/>
        <v>4100.96</v>
      </c>
      <c r="AO111" s="207"/>
      <c r="AP111" s="189">
        <v>2.84</v>
      </c>
    </row>
    <row r="112" spans="1:42" x14ac:dyDescent="0.15">
      <c r="A112" s="215" t="s">
        <v>18</v>
      </c>
      <c r="B112" s="212">
        <f t="shared" ref="B112:T112" si="39">ROUND(W112*$T$76,0)+W182</f>
        <v>1278</v>
      </c>
      <c r="C112" s="212">
        <f t="shared" si="39"/>
        <v>1560</v>
      </c>
      <c r="D112" s="212">
        <f t="shared" si="39"/>
        <v>1861</v>
      </c>
      <c r="E112" s="212">
        <f t="shared" si="39"/>
        <v>2153</v>
      </c>
      <c r="F112" s="212">
        <f t="shared" si="39"/>
        <v>2581</v>
      </c>
      <c r="G112" s="212">
        <f t="shared" si="39"/>
        <v>2919</v>
      </c>
      <c r="H112" s="212">
        <f t="shared" si="39"/>
        <v>3387</v>
      </c>
      <c r="I112" s="212">
        <f t="shared" si="39"/>
        <v>3749</v>
      </c>
      <c r="J112" s="212">
        <f t="shared" si="39"/>
        <v>4135</v>
      </c>
      <c r="K112" s="212">
        <f t="shared" si="39"/>
        <v>4606</v>
      </c>
      <c r="L112" s="212">
        <f t="shared" si="39"/>
        <v>5024</v>
      </c>
      <c r="M112" s="212">
        <f t="shared" si="39"/>
        <v>5415</v>
      </c>
      <c r="N112" s="212">
        <f t="shared" si="39"/>
        <v>5897</v>
      </c>
      <c r="O112" s="212">
        <f t="shared" si="39"/>
        <v>6285</v>
      </c>
      <c r="P112" s="212">
        <f t="shared" si="39"/>
        <v>6766</v>
      </c>
      <c r="Q112" s="212">
        <f t="shared" si="39"/>
        <v>7154</v>
      </c>
      <c r="R112" s="212">
        <f t="shared" si="39"/>
        <v>7542</v>
      </c>
      <c r="S112" s="212">
        <f t="shared" si="39"/>
        <v>8023</v>
      </c>
      <c r="T112" s="213">
        <f t="shared" si="39"/>
        <v>8411</v>
      </c>
      <c r="V112" s="203">
        <v>40</v>
      </c>
      <c r="W112" s="207">
        <f>X112</f>
        <v>582</v>
      </c>
      <c r="X112" s="214">
        <v>582</v>
      </c>
      <c r="Y112" s="214">
        <v>655</v>
      </c>
      <c r="Z112" s="214">
        <v>722</v>
      </c>
      <c r="AA112" s="214">
        <v>816</v>
      </c>
      <c r="AB112" s="214">
        <v>913</v>
      </c>
      <c r="AC112" s="214">
        <v>1033</v>
      </c>
      <c r="AD112" s="214">
        <v>1145</v>
      </c>
      <c r="AE112" s="214">
        <v>1273</v>
      </c>
      <c r="AF112" s="214">
        <v>1395</v>
      </c>
      <c r="AG112" s="214">
        <v>1543</v>
      </c>
      <c r="AH112" s="207">
        <f>$AH$74*V112*AP112</f>
        <v>1674.4</v>
      </c>
      <c r="AI112" s="207">
        <f>$AI$74*V112*AP112</f>
        <v>1803.2</v>
      </c>
      <c r="AJ112" s="207">
        <f>$AJ$74*V112*AP112</f>
        <v>1932.0000000000002</v>
      </c>
      <c r="AK112" s="207">
        <f>$AK$74*V112*AP112</f>
        <v>2060.8000000000002</v>
      </c>
      <c r="AL112" s="207">
        <f>$AL$74*V112*AP112</f>
        <v>2189.6</v>
      </c>
      <c r="AM112" s="207">
        <f>$AM$74*V112*AP112</f>
        <v>2318.4</v>
      </c>
      <c r="AN112" s="207">
        <f>$AN$74*V112*AP112</f>
        <v>2447.2000000000003</v>
      </c>
      <c r="AO112" s="207">
        <f>$AO$74*V112*AP112</f>
        <v>2576</v>
      </c>
      <c r="AP112" s="189">
        <v>1.61</v>
      </c>
    </row>
    <row r="113" spans="1:42" x14ac:dyDescent="0.15">
      <c r="A113" s="208">
        <v>1000</v>
      </c>
      <c r="B113" s="209">
        <f t="shared" ref="B113:T113" si="40">ROUND(W113*$T$76,0)+W182</f>
        <v>1966</v>
      </c>
      <c r="C113" s="209">
        <f t="shared" si="40"/>
        <v>2248</v>
      </c>
      <c r="D113" s="209">
        <f t="shared" si="40"/>
        <v>2673</v>
      </c>
      <c r="E113" s="209">
        <f t="shared" si="40"/>
        <v>3077</v>
      </c>
      <c r="F113" s="209">
        <f t="shared" si="40"/>
        <v>3608</v>
      </c>
      <c r="G113" s="209">
        <f t="shared" si="40"/>
        <v>4083</v>
      </c>
      <c r="H113" s="209">
        <f t="shared" si="40"/>
        <v>4686</v>
      </c>
      <c r="I113" s="209">
        <f t="shared" si="40"/>
        <v>5184</v>
      </c>
      <c r="J113" s="209">
        <f t="shared" si="40"/>
        <v>5645</v>
      </c>
      <c r="K113" s="209">
        <f t="shared" si="40"/>
        <v>6263</v>
      </c>
      <c r="L113" s="209">
        <f t="shared" si="40"/>
        <v>6805</v>
      </c>
      <c r="M113" s="209">
        <f t="shared" si="40"/>
        <v>7350</v>
      </c>
      <c r="N113" s="209">
        <f t="shared" si="40"/>
        <v>7980</v>
      </c>
      <c r="O113" s="209">
        <f t="shared" si="40"/>
        <v>8517</v>
      </c>
      <c r="P113" s="209">
        <f t="shared" si="40"/>
        <v>9147</v>
      </c>
      <c r="Q113" s="209">
        <f t="shared" si="40"/>
        <v>9683</v>
      </c>
      <c r="R113" s="209">
        <f t="shared" si="40"/>
        <v>10220</v>
      </c>
      <c r="S113" s="209">
        <f t="shared" si="40"/>
        <v>10850</v>
      </c>
      <c r="T113" s="210">
        <f t="shared" si="40"/>
        <v>11387</v>
      </c>
      <c r="V113" s="203">
        <v>1000</v>
      </c>
      <c r="W113" s="207">
        <f t="shared" ref="W113:AO113" si="41">W112+B183</f>
        <v>1026</v>
      </c>
      <c r="X113" s="214">
        <f t="shared" si="41"/>
        <v>1026</v>
      </c>
      <c r="Y113" s="214">
        <f t="shared" si="41"/>
        <v>1179</v>
      </c>
      <c r="Z113" s="214">
        <f t="shared" si="41"/>
        <v>1318</v>
      </c>
      <c r="AA113" s="214">
        <f t="shared" si="41"/>
        <v>1479</v>
      </c>
      <c r="AB113" s="214">
        <f t="shared" si="41"/>
        <v>1664</v>
      </c>
      <c r="AC113" s="214">
        <f t="shared" si="41"/>
        <v>1871</v>
      </c>
      <c r="AD113" s="214">
        <f t="shared" si="41"/>
        <v>2071</v>
      </c>
      <c r="AE113" s="214">
        <f t="shared" si="41"/>
        <v>2247</v>
      </c>
      <c r="AF113" s="214">
        <f t="shared" si="41"/>
        <v>2464</v>
      </c>
      <c r="AG113" s="214">
        <f t="shared" si="41"/>
        <v>2692</v>
      </c>
      <c r="AH113" s="207">
        <f t="shared" si="41"/>
        <v>2922.4</v>
      </c>
      <c r="AI113" s="207">
        <f t="shared" si="41"/>
        <v>3147.2</v>
      </c>
      <c r="AJ113" s="207">
        <f t="shared" si="41"/>
        <v>3372</v>
      </c>
      <c r="AK113" s="207">
        <f t="shared" si="41"/>
        <v>3596.8</v>
      </c>
      <c r="AL113" s="207">
        <f t="shared" si="41"/>
        <v>3821.6</v>
      </c>
      <c r="AM113" s="207">
        <f t="shared" si="41"/>
        <v>4046.4</v>
      </c>
      <c r="AN113" s="207">
        <f t="shared" si="41"/>
        <v>4271.2000000000007</v>
      </c>
      <c r="AO113" s="207">
        <f t="shared" si="41"/>
        <v>4496</v>
      </c>
      <c r="AP113" s="189">
        <v>2.81</v>
      </c>
    </row>
    <row r="114" spans="1:42" x14ac:dyDescent="0.15">
      <c r="A114" s="215" t="s">
        <v>19</v>
      </c>
      <c r="B114" s="212">
        <f t="shared" ref="B114:T114" si="42">ROUND(W114*$T$76,0)+W184</f>
        <v>1339</v>
      </c>
      <c r="C114" s="212">
        <f t="shared" si="42"/>
        <v>1639</v>
      </c>
      <c r="D114" s="212">
        <f t="shared" si="42"/>
        <v>1960</v>
      </c>
      <c r="E114" s="212">
        <f t="shared" si="42"/>
        <v>2267</v>
      </c>
      <c r="F114" s="212">
        <f t="shared" si="42"/>
        <v>2716</v>
      </c>
      <c r="G114" s="212">
        <f t="shared" si="42"/>
        <v>3073</v>
      </c>
      <c r="H114" s="212">
        <f t="shared" si="42"/>
        <v>3569</v>
      </c>
      <c r="I114" s="212">
        <f t="shared" si="42"/>
        <v>3948</v>
      </c>
      <c r="J114" s="212">
        <f t="shared" si="42"/>
        <v>4355</v>
      </c>
      <c r="K114" s="212">
        <f t="shared" si="42"/>
        <v>4857</v>
      </c>
      <c r="L114" s="212">
        <f t="shared" si="42"/>
        <v>5309</v>
      </c>
      <c r="M114" s="212">
        <f t="shared" si="42"/>
        <v>5725</v>
      </c>
      <c r="N114" s="212">
        <f t="shared" si="42"/>
        <v>6235</v>
      </c>
      <c r="O114" s="212">
        <f t="shared" si="42"/>
        <v>6644</v>
      </c>
      <c r="P114" s="212">
        <f t="shared" si="42"/>
        <v>7154</v>
      </c>
      <c r="Q114" s="212">
        <f t="shared" si="42"/>
        <v>7564</v>
      </c>
      <c r="R114" s="212">
        <f t="shared" si="42"/>
        <v>7973</v>
      </c>
      <c r="S114" s="212">
        <f t="shared" si="42"/>
        <v>8483</v>
      </c>
      <c r="T114" s="213">
        <f t="shared" si="42"/>
        <v>8892</v>
      </c>
      <c r="V114" s="203">
        <v>42</v>
      </c>
      <c r="W114" s="207">
        <f>X114</f>
        <v>606</v>
      </c>
      <c r="X114" s="214">
        <v>606</v>
      </c>
      <c r="Y114" s="214">
        <v>684</v>
      </c>
      <c r="Z114" s="214">
        <v>753</v>
      </c>
      <c r="AA114" s="214">
        <v>849</v>
      </c>
      <c r="AB114" s="214">
        <v>950</v>
      </c>
      <c r="AC114" s="214">
        <v>1077</v>
      </c>
      <c r="AD114" s="214">
        <v>1192</v>
      </c>
      <c r="AE114" s="214">
        <v>1326</v>
      </c>
      <c r="AF114" s="214">
        <v>1456</v>
      </c>
      <c r="AG114" s="214">
        <v>1619</v>
      </c>
      <c r="AH114" s="207">
        <f>$AH$74*V114*AP114</f>
        <v>1758.1200000000001</v>
      </c>
      <c r="AI114" s="207">
        <f>$AI$74*V114*AP114</f>
        <v>1893.3600000000001</v>
      </c>
      <c r="AJ114" s="207">
        <f>$AJ$74*V114*AP114</f>
        <v>2028.6000000000001</v>
      </c>
      <c r="AK114" s="207">
        <f>$AK$74*V114*AP114</f>
        <v>2163.84</v>
      </c>
      <c r="AL114" s="207">
        <f>$AL$74*V114*AP114</f>
        <v>2299.08</v>
      </c>
      <c r="AM114" s="207">
        <f>$AM$74*V114*AP114</f>
        <v>2434.3200000000002</v>
      </c>
      <c r="AN114" s="207">
        <f>$AN$74*V114*AP114</f>
        <v>2569.56</v>
      </c>
      <c r="AO114" s="207">
        <f>$AO$74*V114*AP114</f>
        <v>2704.8</v>
      </c>
      <c r="AP114" s="189">
        <v>1.61</v>
      </c>
    </row>
    <row r="115" spans="1:42" x14ac:dyDescent="0.15">
      <c r="A115" s="208">
        <v>1050</v>
      </c>
      <c r="B115" s="209">
        <f t="shared" ref="B115:T115" si="43">ROUND(W115*$T$76,0)+W184</f>
        <v>2060</v>
      </c>
      <c r="C115" s="209">
        <f t="shared" si="43"/>
        <v>2360</v>
      </c>
      <c r="D115" s="209">
        <f t="shared" si="43"/>
        <v>2793</v>
      </c>
      <c r="E115" s="209">
        <f t="shared" si="43"/>
        <v>3236</v>
      </c>
      <c r="F115" s="209">
        <f t="shared" si="43"/>
        <v>3778</v>
      </c>
      <c r="G115" s="209">
        <f t="shared" si="43"/>
        <v>4291</v>
      </c>
      <c r="H115" s="209">
        <f t="shared" si="43"/>
        <v>4932</v>
      </c>
      <c r="I115" s="209">
        <f t="shared" si="43"/>
        <v>5451</v>
      </c>
      <c r="J115" s="209">
        <f t="shared" si="43"/>
        <v>5933</v>
      </c>
      <c r="K115" s="209">
        <f t="shared" si="43"/>
        <v>6596</v>
      </c>
      <c r="L115" s="209">
        <f t="shared" si="43"/>
        <v>7177</v>
      </c>
      <c r="M115" s="209">
        <f t="shared" si="43"/>
        <v>7756</v>
      </c>
      <c r="N115" s="209">
        <f t="shared" si="43"/>
        <v>8422</v>
      </c>
      <c r="O115" s="209">
        <f t="shared" si="43"/>
        <v>8988</v>
      </c>
      <c r="P115" s="209">
        <f t="shared" si="43"/>
        <v>9654</v>
      </c>
      <c r="Q115" s="209">
        <f t="shared" si="43"/>
        <v>10220</v>
      </c>
      <c r="R115" s="209">
        <f t="shared" si="43"/>
        <v>10786</v>
      </c>
      <c r="S115" s="209">
        <f t="shared" si="43"/>
        <v>11451</v>
      </c>
      <c r="T115" s="210">
        <f t="shared" si="43"/>
        <v>12017</v>
      </c>
      <c r="V115" s="203">
        <v>1050</v>
      </c>
      <c r="W115" s="207">
        <f t="shared" ref="W115:AO115" si="44">W114+B185</f>
        <v>1071</v>
      </c>
      <c r="X115" s="214">
        <f t="shared" si="44"/>
        <v>1071</v>
      </c>
      <c r="Y115" s="214">
        <f t="shared" si="44"/>
        <v>1221</v>
      </c>
      <c r="Z115" s="214">
        <f t="shared" si="44"/>
        <v>1378</v>
      </c>
      <c r="AA115" s="214">
        <f t="shared" si="44"/>
        <v>1534</v>
      </c>
      <c r="AB115" s="214">
        <f t="shared" si="44"/>
        <v>1736</v>
      </c>
      <c r="AC115" s="214">
        <f t="shared" si="44"/>
        <v>1956</v>
      </c>
      <c r="AD115" s="214">
        <f t="shared" si="44"/>
        <v>2162</v>
      </c>
      <c r="AE115" s="214">
        <f t="shared" si="44"/>
        <v>2344</v>
      </c>
      <c r="AF115" s="214">
        <f t="shared" si="44"/>
        <v>2578</v>
      </c>
      <c r="AG115" s="214">
        <f t="shared" si="44"/>
        <v>2824</v>
      </c>
      <c r="AH115" s="207">
        <f t="shared" si="44"/>
        <v>3068.52</v>
      </c>
      <c r="AI115" s="207">
        <f t="shared" si="44"/>
        <v>3304.5600000000004</v>
      </c>
      <c r="AJ115" s="207">
        <f t="shared" si="44"/>
        <v>3540.6000000000004</v>
      </c>
      <c r="AK115" s="207">
        <f t="shared" si="44"/>
        <v>3776.6400000000003</v>
      </c>
      <c r="AL115" s="207">
        <f t="shared" si="44"/>
        <v>4012.68</v>
      </c>
      <c r="AM115" s="207">
        <f t="shared" si="44"/>
        <v>4248.72</v>
      </c>
      <c r="AN115" s="207">
        <f t="shared" si="44"/>
        <v>4484.76</v>
      </c>
      <c r="AO115" s="207">
        <f t="shared" si="44"/>
        <v>4720.8</v>
      </c>
      <c r="AP115" s="189">
        <v>2.81</v>
      </c>
    </row>
    <row r="116" spans="1:42" x14ac:dyDescent="0.15">
      <c r="A116" s="215" t="s">
        <v>20</v>
      </c>
      <c r="B116" s="212">
        <f t="shared" ref="B116:T116" si="45">ROUND(W116*$T$76,0)+W186</f>
        <v>1396</v>
      </c>
      <c r="C116" s="212">
        <f t="shared" si="45"/>
        <v>1708</v>
      </c>
      <c r="D116" s="212">
        <f t="shared" si="45"/>
        <v>2040</v>
      </c>
      <c r="E116" s="212">
        <f t="shared" si="45"/>
        <v>2359</v>
      </c>
      <c r="F116" s="212">
        <f t="shared" si="45"/>
        <v>2826</v>
      </c>
      <c r="G116" s="212">
        <f t="shared" si="45"/>
        <v>3199</v>
      </c>
      <c r="H116" s="212">
        <f t="shared" si="45"/>
        <v>3712</v>
      </c>
      <c r="I116" s="212">
        <f t="shared" si="45"/>
        <v>4108</v>
      </c>
      <c r="J116" s="212">
        <f t="shared" si="45"/>
        <v>4528</v>
      </c>
      <c r="K116" s="212">
        <f t="shared" si="45"/>
        <v>5048</v>
      </c>
      <c r="L116" s="212">
        <f t="shared" si="45"/>
        <v>5527</v>
      </c>
      <c r="M116" s="212">
        <f t="shared" si="45"/>
        <v>5957</v>
      </c>
      <c r="N116" s="212">
        <f t="shared" si="45"/>
        <v>6487</v>
      </c>
      <c r="O116" s="212">
        <f t="shared" si="45"/>
        <v>6914</v>
      </c>
      <c r="P116" s="212">
        <f t="shared" si="45"/>
        <v>7444</v>
      </c>
      <c r="Q116" s="212">
        <f t="shared" si="45"/>
        <v>7870</v>
      </c>
      <c r="R116" s="212">
        <f t="shared" si="45"/>
        <v>8296</v>
      </c>
      <c r="S116" s="212">
        <f t="shared" si="45"/>
        <v>8827</v>
      </c>
      <c r="T116" s="213">
        <f t="shared" si="45"/>
        <v>9253</v>
      </c>
      <c r="V116" s="203">
        <v>44</v>
      </c>
      <c r="W116" s="207">
        <f>X116</f>
        <v>632</v>
      </c>
      <c r="X116" s="214">
        <v>632</v>
      </c>
      <c r="Y116" s="214">
        <v>712</v>
      </c>
      <c r="Z116" s="214">
        <v>784</v>
      </c>
      <c r="AA116" s="214">
        <v>884</v>
      </c>
      <c r="AB116" s="214">
        <v>990</v>
      </c>
      <c r="AC116" s="214">
        <v>1120</v>
      </c>
      <c r="AD116" s="214">
        <v>1241</v>
      </c>
      <c r="AE116" s="214">
        <v>1378</v>
      </c>
      <c r="AF116" s="214">
        <v>1512</v>
      </c>
      <c r="AG116" s="214">
        <v>1687</v>
      </c>
      <c r="AH116" s="207">
        <f>$AH$74*V116*AP116</f>
        <v>1830.4</v>
      </c>
      <c r="AI116" s="207">
        <f>$AI$74*V116*AP116</f>
        <v>1971.2</v>
      </c>
      <c r="AJ116" s="207">
        <f>$AJ$74*V116*AP116</f>
        <v>2112</v>
      </c>
      <c r="AK116" s="207">
        <f>$AK$74*V116*AP116</f>
        <v>2252.8000000000002</v>
      </c>
      <c r="AL116" s="207">
        <f>$AL$74*V116*AP116</f>
        <v>2393.6</v>
      </c>
      <c r="AM116" s="207">
        <f>$AM$74*V116*AP116</f>
        <v>2534.4</v>
      </c>
      <c r="AN116" s="207">
        <f>$AN$74*V116*AP116</f>
        <v>2675.2000000000003</v>
      </c>
      <c r="AO116" s="207">
        <f>$AO$74*V116*AP116</f>
        <v>2816</v>
      </c>
      <c r="AP116" s="189">
        <v>1.6</v>
      </c>
    </row>
    <row r="117" spans="1:42" x14ac:dyDescent="0.15">
      <c r="A117" s="208">
        <v>1100</v>
      </c>
      <c r="B117" s="209">
        <f t="shared" ref="B117:T117" si="46">ROUND(W117*$T$76,0)+W186</f>
        <v>2150</v>
      </c>
      <c r="C117" s="209">
        <f t="shared" si="46"/>
        <v>2462</v>
      </c>
      <c r="D117" s="209">
        <f t="shared" si="46"/>
        <v>2892</v>
      </c>
      <c r="E117" s="209">
        <f t="shared" si="46"/>
        <v>3373</v>
      </c>
      <c r="F117" s="209">
        <f t="shared" si="46"/>
        <v>3952</v>
      </c>
      <c r="G117" s="209">
        <f t="shared" si="46"/>
        <v>4474</v>
      </c>
      <c r="H117" s="209">
        <f t="shared" si="46"/>
        <v>5136</v>
      </c>
      <c r="I117" s="209">
        <f t="shared" si="46"/>
        <v>5681</v>
      </c>
      <c r="J117" s="209">
        <f t="shared" si="46"/>
        <v>6180</v>
      </c>
      <c r="K117" s="209">
        <f t="shared" si="46"/>
        <v>6864</v>
      </c>
      <c r="L117" s="209">
        <f t="shared" si="46"/>
        <v>7474</v>
      </c>
      <c r="M117" s="209">
        <f t="shared" si="46"/>
        <v>8067</v>
      </c>
      <c r="N117" s="209">
        <f t="shared" si="46"/>
        <v>8760</v>
      </c>
      <c r="O117" s="209">
        <f t="shared" si="46"/>
        <v>9348</v>
      </c>
      <c r="P117" s="209">
        <f t="shared" si="46"/>
        <v>10041</v>
      </c>
      <c r="Q117" s="209">
        <f t="shared" si="46"/>
        <v>10629</v>
      </c>
      <c r="R117" s="209">
        <f t="shared" si="46"/>
        <v>11218</v>
      </c>
      <c r="S117" s="209">
        <f t="shared" si="46"/>
        <v>11911</v>
      </c>
      <c r="T117" s="210">
        <f t="shared" si="46"/>
        <v>12499</v>
      </c>
      <c r="V117" s="203">
        <v>1100</v>
      </c>
      <c r="W117" s="207">
        <f t="shared" ref="W117:AO117" si="47">W116+B187</f>
        <v>1119</v>
      </c>
      <c r="X117" s="214">
        <f t="shared" si="47"/>
        <v>1119</v>
      </c>
      <c r="Y117" s="214">
        <f t="shared" si="47"/>
        <v>1262</v>
      </c>
      <c r="Z117" s="214">
        <f t="shared" si="47"/>
        <v>1438</v>
      </c>
      <c r="AA117" s="214">
        <f t="shared" si="47"/>
        <v>1610</v>
      </c>
      <c r="AB117" s="214">
        <f t="shared" si="47"/>
        <v>1813</v>
      </c>
      <c r="AC117" s="214">
        <f t="shared" si="47"/>
        <v>2039</v>
      </c>
      <c r="AD117" s="214">
        <f t="shared" si="47"/>
        <v>2256</v>
      </c>
      <c r="AE117" s="214">
        <f t="shared" si="47"/>
        <v>2444</v>
      </c>
      <c r="AF117" s="214">
        <f t="shared" si="47"/>
        <v>2684</v>
      </c>
      <c r="AG117" s="214">
        <f t="shared" si="47"/>
        <v>2943</v>
      </c>
      <c r="AH117" s="207">
        <f t="shared" si="47"/>
        <v>3191.76</v>
      </c>
      <c r="AI117" s="207">
        <f t="shared" si="47"/>
        <v>3437.2799999999997</v>
      </c>
      <c r="AJ117" s="207">
        <f t="shared" si="47"/>
        <v>3682.8</v>
      </c>
      <c r="AK117" s="207">
        <f t="shared" si="47"/>
        <v>3928.32</v>
      </c>
      <c r="AL117" s="207">
        <f t="shared" si="47"/>
        <v>4173.84</v>
      </c>
      <c r="AM117" s="207">
        <f t="shared" si="47"/>
        <v>4419.3599999999997</v>
      </c>
      <c r="AN117" s="207">
        <f t="shared" si="47"/>
        <v>4664.88</v>
      </c>
      <c r="AO117" s="207">
        <f t="shared" si="47"/>
        <v>4910.3999999999996</v>
      </c>
      <c r="AP117" s="189">
        <v>2.79</v>
      </c>
    </row>
    <row r="118" spans="1:42" x14ac:dyDescent="0.15">
      <c r="A118" s="215" t="s">
        <v>21</v>
      </c>
      <c r="B118" s="212">
        <f t="shared" ref="B118:T118" si="48">ROUND(W118*$T$76,0)+W188</f>
        <v>1446</v>
      </c>
      <c r="C118" s="212">
        <f t="shared" si="48"/>
        <v>1770</v>
      </c>
      <c r="D118" s="212">
        <f t="shared" si="48"/>
        <v>2117</v>
      </c>
      <c r="E118" s="212">
        <f t="shared" si="48"/>
        <v>2451</v>
      </c>
      <c r="F118" s="212">
        <f t="shared" si="48"/>
        <v>2935</v>
      </c>
      <c r="G118" s="212">
        <f t="shared" si="48"/>
        <v>3320</v>
      </c>
      <c r="H118" s="212">
        <f t="shared" si="48"/>
        <v>3855</v>
      </c>
      <c r="I118" s="212">
        <f t="shared" si="48"/>
        <v>4264</v>
      </c>
      <c r="J118" s="212">
        <f t="shared" si="48"/>
        <v>4702</v>
      </c>
      <c r="K118" s="212">
        <f t="shared" si="48"/>
        <v>5237</v>
      </c>
      <c r="L118" s="212">
        <f t="shared" si="48"/>
        <v>5733</v>
      </c>
      <c r="M118" s="212">
        <f t="shared" si="48"/>
        <v>6169</v>
      </c>
      <c r="N118" s="212">
        <f t="shared" si="48"/>
        <v>6718</v>
      </c>
      <c r="O118" s="212">
        <f t="shared" si="48"/>
        <v>7160</v>
      </c>
      <c r="P118" s="212">
        <f t="shared" si="48"/>
        <v>7709</v>
      </c>
      <c r="Q118" s="212">
        <f t="shared" si="48"/>
        <v>8150</v>
      </c>
      <c r="R118" s="212">
        <f t="shared" si="48"/>
        <v>8592</v>
      </c>
      <c r="S118" s="212">
        <f t="shared" si="48"/>
        <v>9141</v>
      </c>
      <c r="T118" s="213">
        <f t="shared" si="48"/>
        <v>9582</v>
      </c>
      <c r="V118" s="203">
        <v>46</v>
      </c>
      <c r="W118" s="207">
        <f>X118</f>
        <v>654</v>
      </c>
      <c r="X118" s="214">
        <v>654</v>
      </c>
      <c r="Y118" s="214">
        <v>739</v>
      </c>
      <c r="Z118" s="214">
        <v>815</v>
      </c>
      <c r="AA118" s="214">
        <v>918</v>
      </c>
      <c r="AB118" s="214">
        <v>1027</v>
      </c>
      <c r="AC118" s="214">
        <v>1163</v>
      </c>
      <c r="AD118" s="214">
        <v>1288</v>
      </c>
      <c r="AE118" s="214">
        <v>1431</v>
      </c>
      <c r="AF118" s="214">
        <v>1567</v>
      </c>
      <c r="AG118" s="214">
        <v>1748</v>
      </c>
      <c r="AH118" s="207">
        <f>$AH$74*V118*AP118</f>
        <v>1889.68</v>
      </c>
      <c r="AI118" s="207">
        <f>$AI$74*V118*AP118</f>
        <v>2035.0400000000002</v>
      </c>
      <c r="AJ118" s="207">
        <f>$AJ$74*V118*AP118</f>
        <v>2180.4</v>
      </c>
      <c r="AK118" s="207">
        <f>$AK$74*V118*AP118</f>
        <v>2325.7600000000002</v>
      </c>
      <c r="AL118" s="207">
        <f>$AL$74*V118*AP118</f>
        <v>2471.12</v>
      </c>
      <c r="AM118" s="207">
        <f>$AM$74*V118*AP118</f>
        <v>2616.48</v>
      </c>
      <c r="AN118" s="207">
        <f>$AN$74*V118*AP118</f>
        <v>2761.84</v>
      </c>
      <c r="AO118" s="207">
        <f>$AO$74*V118*AP118</f>
        <v>2907.2000000000003</v>
      </c>
      <c r="AP118" s="189">
        <v>1.58</v>
      </c>
    </row>
    <row r="119" spans="1:42" x14ac:dyDescent="0.15">
      <c r="A119" s="208">
        <v>1150</v>
      </c>
      <c r="B119" s="209">
        <f t="shared" ref="B119:T119" si="49">ROUND(W119*$T$76,0)+W188</f>
        <v>2232</v>
      </c>
      <c r="C119" s="209">
        <f t="shared" si="49"/>
        <v>2556</v>
      </c>
      <c r="D119" s="209">
        <f t="shared" si="49"/>
        <v>3009</v>
      </c>
      <c r="E119" s="209">
        <f t="shared" si="49"/>
        <v>3494</v>
      </c>
      <c r="F119" s="209">
        <f t="shared" si="49"/>
        <v>4111</v>
      </c>
      <c r="G119" s="209">
        <f t="shared" si="49"/>
        <v>4650</v>
      </c>
      <c r="H119" s="209">
        <f t="shared" si="49"/>
        <v>5343</v>
      </c>
      <c r="I119" s="209">
        <f t="shared" si="49"/>
        <v>5906</v>
      </c>
      <c r="J119" s="209">
        <f t="shared" si="49"/>
        <v>6427</v>
      </c>
      <c r="K119" s="209">
        <f t="shared" si="49"/>
        <v>7129</v>
      </c>
      <c r="L119" s="209">
        <f t="shared" si="49"/>
        <v>7761</v>
      </c>
      <c r="M119" s="209">
        <f t="shared" si="49"/>
        <v>8356</v>
      </c>
      <c r="N119" s="209">
        <f t="shared" si="49"/>
        <v>9074</v>
      </c>
      <c r="O119" s="209">
        <f t="shared" si="49"/>
        <v>9684</v>
      </c>
      <c r="P119" s="209">
        <f t="shared" si="49"/>
        <v>10401</v>
      </c>
      <c r="Q119" s="209">
        <f t="shared" si="49"/>
        <v>11011</v>
      </c>
      <c r="R119" s="209">
        <f t="shared" si="49"/>
        <v>11620</v>
      </c>
      <c r="S119" s="209">
        <f t="shared" si="49"/>
        <v>12338</v>
      </c>
      <c r="T119" s="210">
        <f t="shared" si="49"/>
        <v>12948</v>
      </c>
      <c r="V119" s="203">
        <v>1150</v>
      </c>
      <c r="W119" s="207">
        <f t="shared" ref="W119:AO119" si="50">W118+B189</f>
        <v>1161</v>
      </c>
      <c r="X119" s="214">
        <f t="shared" si="50"/>
        <v>1161</v>
      </c>
      <c r="Y119" s="214">
        <f t="shared" si="50"/>
        <v>1314</v>
      </c>
      <c r="Z119" s="214">
        <f t="shared" si="50"/>
        <v>1488</v>
      </c>
      <c r="AA119" s="214">
        <f t="shared" si="50"/>
        <v>1677</v>
      </c>
      <c r="AB119" s="214">
        <f t="shared" si="50"/>
        <v>1885</v>
      </c>
      <c r="AC119" s="214">
        <f t="shared" si="50"/>
        <v>2123</v>
      </c>
      <c r="AD119" s="214">
        <f t="shared" si="50"/>
        <v>2347</v>
      </c>
      <c r="AE119" s="214">
        <f t="shared" si="50"/>
        <v>2544</v>
      </c>
      <c r="AF119" s="214">
        <f t="shared" si="50"/>
        <v>2788</v>
      </c>
      <c r="AG119" s="214">
        <f t="shared" si="50"/>
        <v>3056</v>
      </c>
      <c r="AH119" s="207">
        <f t="shared" si="50"/>
        <v>3300.96</v>
      </c>
      <c r="AI119" s="207">
        <f t="shared" si="50"/>
        <v>3554.88</v>
      </c>
      <c r="AJ119" s="207">
        <f t="shared" si="50"/>
        <v>3808.8</v>
      </c>
      <c r="AK119" s="207">
        <f t="shared" si="50"/>
        <v>4062.7200000000003</v>
      </c>
      <c r="AL119" s="207">
        <f t="shared" si="50"/>
        <v>4316.6399999999994</v>
      </c>
      <c r="AM119" s="207">
        <f t="shared" si="50"/>
        <v>4570.5599999999995</v>
      </c>
      <c r="AN119" s="207">
        <f t="shared" si="50"/>
        <v>4824.4799999999996</v>
      </c>
      <c r="AO119" s="207">
        <f t="shared" si="50"/>
        <v>5078.3999999999996</v>
      </c>
      <c r="AP119" s="189">
        <v>2.76</v>
      </c>
    </row>
    <row r="120" spans="1:42" x14ac:dyDescent="0.15">
      <c r="A120" s="215" t="s">
        <v>22</v>
      </c>
      <c r="B120" s="212">
        <f t="shared" ref="B120:T120" si="51">ROUND(W120*$T$76,0)+W190</f>
        <v>1510</v>
      </c>
      <c r="C120" s="212">
        <f t="shared" si="51"/>
        <v>1852</v>
      </c>
      <c r="D120" s="212">
        <f t="shared" si="51"/>
        <v>2216</v>
      </c>
      <c r="E120" s="212">
        <f t="shared" si="51"/>
        <v>2564</v>
      </c>
      <c r="F120" s="212">
        <f t="shared" si="51"/>
        <v>3072</v>
      </c>
      <c r="G120" s="212">
        <f t="shared" si="51"/>
        <v>3495</v>
      </c>
      <c r="H120" s="212">
        <f t="shared" si="51"/>
        <v>4035</v>
      </c>
      <c r="I120" s="212">
        <f t="shared" si="51"/>
        <v>4496</v>
      </c>
      <c r="J120" s="212">
        <f t="shared" si="51"/>
        <v>4958</v>
      </c>
      <c r="K120" s="212">
        <f t="shared" si="51"/>
        <v>5532</v>
      </c>
      <c r="L120" s="212">
        <f t="shared" si="51"/>
        <v>6001</v>
      </c>
      <c r="M120" s="212">
        <f t="shared" si="51"/>
        <v>6457</v>
      </c>
      <c r="N120" s="212">
        <f t="shared" si="51"/>
        <v>7033</v>
      </c>
      <c r="O120" s="212">
        <f t="shared" si="51"/>
        <v>7494</v>
      </c>
      <c r="P120" s="212">
        <f t="shared" si="51"/>
        <v>8070</v>
      </c>
      <c r="Q120" s="212">
        <f t="shared" si="51"/>
        <v>8531</v>
      </c>
      <c r="R120" s="212">
        <f t="shared" si="51"/>
        <v>8993</v>
      </c>
      <c r="S120" s="212">
        <f t="shared" si="51"/>
        <v>9569</v>
      </c>
      <c r="T120" s="213">
        <f t="shared" si="51"/>
        <v>10030</v>
      </c>
      <c r="V120" s="203">
        <v>48</v>
      </c>
      <c r="W120" s="207">
        <f>X120</f>
        <v>680</v>
      </c>
      <c r="X120" s="214">
        <v>680</v>
      </c>
      <c r="Y120" s="214">
        <v>768</v>
      </c>
      <c r="Z120" s="214">
        <v>845</v>
      </c>
      <c r="AA120" s="214">
        <v>952</v>
      </c>
      <c r="AB120" s="214">
        <v>1078</v>
      </c>
      <c r="AC120" s="214">
        <v>1206</v>
      </c>
      <c r="AD120" s="214">
        <v>1356</v>
      </c>
      <c r="AE120" s="214">
        <v>1507</v>
      </c>
      <c r="AF120" s="214">
        <v>1657</v>
      </c>
      <c r="AG120" s="214">
        <v>1812</v>
      </c>
      <c r="AH120" s="207">
        <f>$AH$74*V120*AP120</f>
        <v>1959.3600000000001</v>
      </c>
      <c r="AI120" s="207">
        <f>$AI$74*V120*AP120</f>
        <v>2110.08</v>
      </c>
      <c r="AJ120" s="207">
        <f>$AJ$74*V120*AP120</f>
        <v>2260.8000000000002</v>
      </c>
      <c r="AK120" s="207">
        <f>$AK$74*V120*AP120</f>
        <v>2411.52</v>
      </c>
      <c r="AL120" s="207">
        <f>$AL$74*V120*AP120</f>
        <v>2562.2400000000002</v>
      </c>
      <c r="AM120" s="207">
        <f>$AM$74*V120*AP120</f>
        <v>2712.96</v>
      </c>
      <c r="AN120" s="207">
        <f>$AN$74*V120*AP120</f>
        <v>2863.6800000000003</v>
      </c>
      <c r="AO120" s="207">
        <f>$AO$74*V120*AP120</f>
        <v>3014.4</v>
      </c>
      <c r="AP120" s="189">
        <v>1.57</v>
      </c>
    </row>
    <row r="121" spans="1:42" ht="13" thickBot="1" x14ac:dyDescent="0.2">
      <c r="A121" s="204">
        <v>1200</v>
      </c>
      <c r="B121" s="216">
        <f t="shared" ref="B121:T121" si="52">ROUND(W121*$T$76,0)+W190</f>
        <v>2330</v>
      </c>
      <c r="C121" s="216">
        <f t="shared" si="52"/>
        <v>2672</v>
      </c>
      <c r="D121" s="216">
        <f t="shared" si="52"/>
        <v>3146</v>
      </c>
      <c r="E121" s="216">
        <f t="shared" si="52"/>
        <v>3624</v>
      </c>
      <c r="F121" s="216">
        <f t="shared" si="52"/>
        <v>4265</v>
      </c>
      <c r="G121" s="216">
        <f t="shared" si="52"/>
        <v>4847</v>
      </c>
      <c r="H121" s="216">
        <f t="shared" si="52"/>
        <v>5548</v>
      </c>
      <c r="I121" s="216">
        <f t="shared" si="52"/>
        <v>6196</v>
      </c>
      <c r="J121" s="216">
        <f t="shared" si="52"/>
        <v>6756</v>
      </c>
      <c r="K121" s="216">
        <f t="shared" si="52"/>
        <v>7502</v>
      </c>
      <c r="L121" s="216">
        <f t="shared" si="52"/>
        <v>8112</v>
      </c>
      <c r="M121" s="216">
        <f t="shared" si="52"/>
        <v>8740</v>
      </c>
      <c r="N121" s="216">
        <f t="shared" si="52"/>
        <v>9491</v>
      </c>
      <c r="O121" s="216">
        <f t="shared" si="52"/>
        <v>10128</v>
      </c>
      <c r="P121" s="216">
        <f t="shared" si="52"/>
        <v>10879</v>
      </c>
      <c r="Q121" s="216">
        <f t="shared" si="52"/>
        <v>11516</v>
      </c>
      <c r="R121" s="216">
        <f t="shared" si="52"/>
        <v>12154</v>
      </c>
      <c r="S121" s="216">
        <f t="shared" si="52"/>
        <v>12905</v>
      </c>
      <c r="T121" s="217">
        <f t="shared" si="52"/>
        <v>13542</v>
      </c>
      <c r="V121" s="203">
        <v>1200</v>
      </c>
      <c r="W121" s="207">
        <f t="shared" ref="W121:AO121" si="53">W120+B191</f>
        <v>1209</v>
      </c>
      <c r="X121" s="214">
        <f t="shared" si="53"/>
        <v>1209</v>
      </c>
      <c r="Y121" s="214">
        <f t="shared" si="53"/>
        <v>1368</v>
      </c>
      <c r="Z121" s="214">
        <f t="shared" si="53"/>
        <v>1529</v>
      </c>
      <c r="AA121" s="214">
        <f t="shared" si="53"/>
        <v>1722</v>
      </c>
      <c r="AB121" s="214">
        <f t="shared" si="53"/>
        <v>1950</v>
      </c>
      <c r="AC121" s="214">
        <f t="shared" si="53"/>
        <v>2182</v>
      </c>
      <c r="AD121" s="214">
        <f t="shared" si="53"/>
        <v>2453</v>
      </c>
      <c r="AE121" s="214">
        <f t="shared" si="53"/>
        <v>2667</v>
      </c>
      <c r="AF121" s="214">
        <f t="shared" si="53"/>
        <v>2928</v>
      </c>
      <c r="AG121" s="214">
        <f t="shared" si="53"/>
        <v>3174</v>
      </c>
      <c r="AH121" s="207">
        <f t="shared" si="53"/>
        <v>3432</v>
      </c>
      <c r="AI121" s="207">
        <f t="shared" si="53"/>
        <v>3696</v>
      </c>
      <c r="AJ121" s="207">
        <f t="shared" si="53"/>
        <v>3960</v>
      </c>
      <c r="AK121" s="207">
        <f t="shared" si="53"/>
        <v>4224</v>
      </c>
      <c r="AL121" s="207">
        <f t="shared" si="53"/>
        <v>4488</v>
      </c>
      <c r="AM121" s="207">
        <f t="shared" si="53"/>
        <v>4752</v>
      </c>
      <c r="AN121" s="207">
        <f t="shared" si="53"/>
        <v>5016</v>
      </c>
      <c r="AO121" s="207">
        <f t="shared" si="53"/>
        <v>5280</v>
      </c>
      <c r="AP121" s="189">
        <v>2.75</v>
      </c>
    </row>
    <row r="122" spans="1:42" x14ac:dyDescent="0.15">
      <c r="A122" s="202" t="s">
        <v>130</v>
      </c>
      <c r="B122" s="205">
        <f t="shared" ref="B122:T122" si="54">ROUND(W122*$T$76,0)+W192</f>
        <v>1526</v>
      </c>
      <c r="C122" s="205">
        <f t="shared" si="54"/>
        <v>1923</v>
      </c>
      <c r="D122" s="205">
        <f t="shared" si="54"/>
        <v>2302</v>
      </c>
      <c r="E122" s="205">
        <f t="shared" si="54"/>
        <v>2662</v>
      </c>
      <c r="F122" s="205">
        <f t="shared" si="54"/>
        <v>3187</v>
      </c>
      <c r="G122" s="205">
        <f t="shared" si="54"/>
        <v>3624</v>
      </c>
      <c r="H122" s="205">
        <f t="shared" si="54"/>
        <v>4189</v>
      </c>
      <c r="I122" s="205">
        <f t="shared" si="54"/>
        <v>4668</v>
      </c>
      <c r="J122" s="205">
        <f t="shared" si="54"/>
        <v>5148</v>
      </c>
      <c r="K122" s="205">
        <f t="shared" si="54"/>
        <v>5745</v>
      </c>
      <c r="L122" s="205">
        <f t="shared" si="54"/>
        <v>6224</v>
      </c>
      <c r="M122" s="205">
        <f t="shared" si="54"/>
        <v>6704</v>
      </c>
      <c r="N122" s="205">
        <f t="shared" si="54"/>
        <v>7301</v>
      </c>
      <c r="O122" s="205">
        <f t="shared" si="54"/>
        <v>7780</v>
      </c>
      <c r="P122" s="205">
        <f t="shared" si="54"/>
        <v>8378</v>
      </c>
      <c r="Q122" s="205">
        <f t="shared" si="54"/>
        <v>8857</v>
      </c>
      <c r="R122" s="205">
        <f t="shared" si="54"/>
        <v>9336</v>
      </c>
      <c r="S122" s="205">
        <f t="shared" si="54"/>
        <v>9934</v>
      </c>
      <c r="T122" s="206">
        <f t="shared" si="54"/>
        <v>10413</v>
      </c>
      <c r="V122" s="203">
        <v>50</v>
      </c>
      <c r="W122" s="207">
        <f>$W$74*V122*$W$134</f>
        <v>680</v>
      </c>
      <c r="X122" s="207">
        <f t="shared" ref="X122:AO122" si="55">X74*$V$122*X134</f>
        <v>708</v>
      </c>
      <c r="Y122" s="207">
        <f t="shared" si="55"/>
        <v>800</v>
      </c>
      <c r="Z122" s="207">
        <f t="shared" si="55"/>
        <v>880</v>
      </c>
      <c r="AA122" s="207">
        <f t="shared" si="55"/>
        <v>990</v>
      </c>
      <c r="AB122" s="207">
        <f t="shared" si="55"/>
        <v>1120</v>
      </c>
      <c r="AC122" s="207">
        <f t="shared" si="55"/>
        <v>1256</v>
      </c>
      <c r="AD122" s="207">
        <f t="shared" si="55"/>
        <v>1413</v>
      </c>
      <c r="AE122" s="207">
        <f t="shared" si="55"/>
        <v>1570</v>
      </c>
      <c r="AF122" s="207">
        <f t="shared" si="55"/>
        <v>1727</v>
      </c>
      <c r="AG122" s="207">
        <f t="shared" si="55"/>
        <v>1884</v>
      </c>
      <c r="AH122" s="207">
        <f t="shared" si="55"/>
        <v>2041</v>
      </c>
      <c r="AI122" s="207">
        <f t="shared" si="55"/>
        <v>2198</v>
      </c>
      <c r="AJ122" s="207">
        <f t="shared" si="55"/>
        <v>2355</v>
      </c>
      <c r="AK122" s="207">
        <f t="shared" si="55"/>
        <v>2512</v>
      </c>
      <c r="AL122" s="207">
        <f t="shared" si="55"/>
        <v>2669</v>
      </c>
      <c r="AM122" s="207">
        <f t="shared" si="55"/>
        <v>2826</v>
      </c>
      <c r="AN122" s="207">
        <f t="shared" si="55"/>
        <v>2983</v>
      </c>
      <c r="AO122" s="207">
        <f t="shared" si="55"/>
        <v>3140</v>
      </c>
      <c r="AP122" s="189">
        <v>1.57</v>
      </c>
    </row>
    <row r="123" spans="1:42" x14ac:dyDescent="0.15">
      <c r="A123" s="208">
        <v>1250</v>
      </c>
      <c r="B123" s="209">
        <f t="shared" ref="B123:T123" si="56">ROUND(W123*$T$76,0)+W192</f>
        <v>2348</v>
      </c>
      <c r="C123" s="209">
        <f t="shared" si="56"/>
        <v>2779</v>
      </c>
      <c r="D123" s="209">
        <f t="shared" si="56"/>
        <v>3269</v>
      </c>
      <c r="E123" s="209">
        <f t="shared" si="56"/>
        <v>3770</v>
      </c>
      <c r="F123" s="209">
        <f t="shared" si="56"/>
        <v>4433</v>
      </c>
      <c r="G123" s="209">
        <f t="shared" si="56"/>
        <v>5035</v>
      </c>
      <c r="H123" s="209">
        <f t="shared" si="56"/>
        <v>5764</v>
      </c>
      <c r="I123" s="209">
        <f t="shared" si="56"/>
        <v>6440</v>
      </c>
      <c r="J123" s="209">
        <f t="shared" si="56"/>
        <v>7023</v>
      </c>
      <c r="K123" s="209">
        <f t="shared" si="56"/>
        <v>7791</v>
      </c>
      <c r="L123" s="209">
        <f t="shared" si="56"/>
        <v>8419</v>
      </c>
      <c r="M123" s="209">
        <f t="shared" si="56"/>
        <v>9081</v>
      </c>
      <c r="N123" s="209">
        <f t="shared" si="56"/>
        <v>9862</v>
      </c>
      <c r="O123" s="209">
        <f t="shared" si="56"/>
        <v>10524</v>
      </c>
      <c r="P123" s="209">
        <f t="shared" si="56"/>
        <v>11304</v>
      </c>
      <c r="Q123" s="209">
        <f t="shared" si="56"/>
        <v>11966</v>
      </c>
      <c r="R123" s="209">
        <f t="shared" si="56"/>
        <v>12629</v>
      </c>
      <c r="S123" s="209">
        <f t="shared" si="56"/>
        <v>13409</v>
      </c>
      <c r="T123" s="210">
        <f t="shared" si="56"/>
        <v>14071</v>
      </c>
      <c r="V123" s="203">
        <v>1250</v>
      </c>
      <c r="W123" s="207">
        <f t="shared" ref="W123:AO123" si="57">W122+B193</f>
        <v>1210</v>
      </c>
      <c r="X123" s="207">
        <f t="shared" si="57"/>
        <v>1260</v>
      </c>
      <c r="Y123" s="207">
        <f t="shared" si="57"/>
        <v>1424</v>
      </c>
      <c r="Z123" s="207">
        <f t="shared" si="57"/>
        <v>1595</v>
      </c>
      <c r="AA123" s="207">
        <f t="shared" si="57"/>
        <v>1794</v>
      </c>
      <c r="AB123" s="207">
        <f t="shared" si="57"/>
        <v>2030</v>
      </c>
      <c r="AC123" s="207">
        <f t="shared" si="57"/>
        <v>2272</v>
      </c>
      <c r="AD123" s="207">
        <f t="shared" si="57"/>
        <v>2556</v>
      </c>
      <c r="AE123" s="207">
        <f t="shared" si="57"/>
        <v>2780</v>
      </c>
      <c r="AF123" s="207">
        <f t="shared" si="57"/>
        <v>3047</v>
      </c>
      <c r="AG123" s="207">
        <f t="shared" si="57"/>
        <v>3300</v>
      </c>
      <c r="AH123" s="207">
        <f t="shared" si="57"/>
        <v>3575</v>
      </c>
      <c r="AI123" s="207">
        <f t="shared" si="57"/>
        <v>3850</v>
      </c>
      <c r="AJ123" s="207">
        <f t="shared" si="57"/>
        <v>4125</v>
      </c>
      <c r="AK123" s="207">
        <f t="shared" si="57"/>
        <v>4400</v>
      </c>
      <c r="AL123" s="207">
        <f t="shared" si="57"/>
        <v>4675</v>
      </c>
      <c r="AM123" s="207">
        <f t="shared" si="57"/>
        <v>4950</v>
      </c>
      <c r="AN123" s="207">
        <f t="shared" si="57"/>
        <v>5225</v>
      </c>
      <c r="AO123" s="207">
        <f t="shared" si="57"/>
        <v>5500</v>
      </c>
      <c r="AP123" s="189">
        <v>2.75</v>
      </c>
    </row>
    <row r="124" spans="1:42" x14ac:dyDescent="0.15">
      <c r="A124" s="215" t="s">
        <v>131</v>
      </c>
      <c r="B124" s="212">
        <f t="shared" ref="B124:T124" si="58">ROUND(W124*$T$76,0)+W194</f>
        <v>1584</v>
      </c>
      <c r="C124" s="212">
        <f t="shared" si="58"/>
        <v>1995</v>
      </c>
      <c r="D124" s="212">
        <f t="shared" si="58"/>
        <v>2388</v>
      </c>
      <c r="E124" s="212">
        <f t="shared" si="58"/>
        <v>2761</v>
      </c>
      <c r="F124" s="212">
        <f t="shared" si="58"/>
        <v>3304</v>
      </c>
      <c r="G124" s="212">
        <f t="shared" si="58"/>
        <v>3757</v>
      </c>
      <c r="H124" s="212">
        <f t="shared" si="58"/>
        <v>4343</v>
      </c>
      <c r="I124" s="212">
        <f t="shared" si="58"/>
        <v>4840</v>
      </c>
      <c r="J124" s="212">
        <f t="shared" si="58"/>
        <v>5337</v>
      </c>
      <c r="K124" s="212">
        <f t="shared" si="58"/>
        <v>5956</v>
      </c>
      <c r="L124" s="212">
        <f t="shared" si="58"/>
        <v>6453</v>
      </c>
      <c r="M124" s="212">
        <f t="shared" si="58"/>
        <v>6950</v>
      </c>
      <c r="N124" s="212">
        <f t="shared" si="58"/>
        <v>7569</v>
      </c>
      <c r="O124" s="212">
        <f t="shared" si="58"/>
        <v>8066</v>
      </c>
      <c r="P124" s="212">
        <f t="shared" si="58"/>
        <v>8685</v>
      </c>
      <c r="Q124" s="212">
        <f t="shared" si="58"/>
        <v>9182</v>
      </c>
      <c r="R124" s="212">
        <f t="shared" si="58"/>
        <v>9680</v>
      </c>
      <c r="S124" s="212">
        <f t="shared" si="58"/>
        <v>10299</v>
      </c>
      <c r="T124" s="213">
        <f t="shared" si="58"/>
        <v>10796</v>
      </c>
      <c r="V124" s="203">
        <v>52</v>
      </c>
      <c r="W124" s="207">
        <f>$W$74*V124*$W$134</f>
        <v>707.19999999999993</v>
      </c>
      <c r="X124" s="207">
        <f t="shared" ref="X124:AO124" si="59">X74*$V$124*X134</f>
        <v>736.31999999999994</v>
      </c>
      <c r="Y124" s="207">
        <f t="shared" si="59"/>
        <v>832</v>
      </c>
      <c r="Z124" s="207">
        <f t="shared" si="59"/>
        <v>915.2</v>
      </c>
      <c r="AA124" s="207">
        <f t="shared" si="59"/>
        <v>1029.5999999999999</v>
      </c>
      <c r="AB124" s="207">
        <f t="shared" si="59"/>
        <v>1164.8</v>
      </c>
      <c r="AC124" s="207">
        <f t="shared" si="59"/>
        <v>1306.24</v>
      </c>
      <c r="AD124" s="207">
        <f t="shared" si="59"/>
        <v>1469.52</v>
      </c>
      <c r="AE124" s="207">
        <f t="shared" si="59"/>
        <v>1632.8</v>
      </c>
      <c r="AF124" s="207">
        <f t="shared" si="59"/>
        <v>1796.0800000000002</v>
      </c>
      <c r="AG124" s="207">
        <f t="shared" si="59"/>
        <v>1959.3600000000001</v>
      </c>
      <c r="AH124" s="207">
        <f t="shared" si="59"/>
        <v>2122.64</v>
      </c>
      <c r="AI124" s="207">
        <f t="shared" si="59"/>
        <v>2285.92</v>
      </c>
      <c r="AJ124" s="207">
        <f t="shared" si="59"/>
        <v>2449.2000000000003</v>
      </c>
      <c r="AK124" s="207">
        <f t="shared" si="59"/>
        <v>2612.48</v>
      </c>
      <c r="AL124" s="207">
        <f t="shared" si="59"/>
        <v>2775.76</v>
      </c>
      <c r="AM124" s="207">
        <f t="shared" si="59"/>
        <v>2939.04</v>
      </c>
      <c r="AN124" s="207">
        <f t="shared" si="59"/>
        <v>3102.32</v>
      </c>
      <c r="AO124" s="207">
        <f t="shared" si="59"/>
        <v>3265.6</v>
      </c>
      <c r="AP124" s="189">
        <v>1.57</v>
      </c>
    </row>
    <row r="125" spans="1:42" x14ac:dyDescent="0.15">
      <c r="A125" s="208">
        <v>1300</v>
      </c>
      <c r="B125" s="209">
        <f t="shared" ref="B125:T125" si="60">ROUND(W125*$T$76,0)+W194</f>
        <v>2439</v>
      </c>
      <c r="C125" s="209">
        <f t="shared" si="60"/>
        <v>2885</v>
      </c>
      <c r="D125" s="209">
        <f t="shared" si="60"/>
        <v>3393</v>
      </c>
      <c r="E125" s="209">
        <f t="shared" si="60"/>
        <v>3913</v>
      </c>
      <c r="F125" s="209">
        <f t="shared" si="60"/>
        <v>4600</v>
      </c>
      <c r="G125" s="209">
        <f t="shared" si="60"/>
        <v>5224</v>
      </c>
      <c r="H125" s="209">
        <f t="shared" si="60"/>
        <v>5980</v>
      </c>
      <c r="I125" s="209">
        <f t="shared" si="60"/>
        <v>6682</v>
      </c>
      <c r="J125" s="209">
        <f t="shared" si="60"/>
        <v>7287</v>
      </c>
      <c r="K125" s="209">
        <f t="shared" si="60"/>
        <v>8084</v>
      </c>
      <c r="L125" s="209">
        <f t="shared" si="60"/>
        <v>8736</v>
      </c>
      <c r="M125" s="209">
        <f t="shared" si="60"/>
        <v>9423</v>
      </c>
      <c r="N125" s="209">
        <f t="shared" si="60"/>
        <v>10232</v>
      </c>
      <c r="O125" s="209">
        <f t="shared" si="60"/>
        <v>10920</v>
      </c>
      <c r="P125" s="209">
        <f t="shared" si="60"/>
        <v>11729</v>
      </c>
      <c r="Q125" s="209">
        <f t="shared" si="60"/>
        <v>12416</v>
      </c>
      <c r="R125" s="209">
        <f t="shared" si="60"/>
        <v>13103</v>
      </c>
      <c r="S125" s="209">
        <f t="shared" si="60"/>
        <v>13913</v>
      </c>
      <c r="T125" s="210">
        <f t="shared" si="60"/>
        <v>14600</v>
      </c>
      <c r="V125" s="203">
        <v>1300</v>
      </c>
      <c r="W125" s="207">
        <f t="shared" ref="W125:AO125" si="61">W124+B195</f>
        <v>1258.3999999999999</v>
      </c>
      <c r="X125" s="207">
        <f t="shared" si="61"/>
        <v>1310.4000000000001</v>
      </c>
      <c r="Y125" s="207">
        <f t="shared" si="61"/>
        <v>1480.96</v>
      </c>
      <c r="Z125" s="207">
        <f t="shared" si="61"/>
        <v>1658.8000000000002</v>
      </c>
      <c r="AA125" s="207">
        <f t="shared" si="61"/>
        <v>1865.76</v>
      </c>
      <c r="AB125" s="207">
        <f t="shared" si="61"/>
        <v>2111.1999999999998</v>
      </c>
      <c r="AC125" s="207">
        <f t="shared" si="61"/>
        <v>2362.88</v>
      </c>
      <c r="AD125" s="207">
        <f t="shared" si="61"/>
        <v>2658.24</v>
      </c>
      <c r="AE125" s="207">
        <f t="shared" si="61"/>
        <v>2891.2</v>
      </c>
      <c r="AF125" s="207">
        <f t="shared" si="61"/>
        <v>3168.88</v>
      </c>
      <c r="AG125" s="207">
        <f t="shared" si="61"/>
        <v>3432</v>
      </c>
      <c r="AH125" s="207">
        <f t="shared" si="61"/>
        <v>3718</v>
      </c>
      <c r="AI125" s="207">
        <f t="shared" si="61"/>
        <v>4004</v>
      </c>
      <c r="AJ125" s="207">
        <f t="shared" si="61"/>
        <v>4290</v>
      </c>
      <c r="AK125" s="207">
        <f t="shared" si="61"/>
        <v>4576</v>
      </c>
      <c r="AL125" s="207">
        <f t="shared" si="61"/>
        <v>4862</v>
      </c>
      <c r="AM125" s="207">
        <f t="shared" si="61"/>
        <v>5148</v>
      </c>
      <c r="AN125" s="207">
        <f t="shared" si="61"/>
        <v>5434</v>
      </c>
      <c r="AO125" s="207">
        <f t="shared" si="61"/>
        <v>5720</v>
      </c>
      <c r="AP125" s="189">
        <v>2.75</v>
      </c>
    </row>
    <row r="126" spans="1:42" x14ac:dyDescent="0.15">
      <c r="A126" s="215" t="s">
        <v>132</v>
      </c>
      <c r="B126" s="212">
        <f t="shared" ref="B126:T126" si="62">ROUND(W126*$T$76,0)+W196</f>
        <v>1650</v>
      </c>
      <c r="C126" s="212">
        <f t="shared" si="62"/>
        <v>2081</v>
      </c>
      <c r="D126" s="212">
        <f t="shared" si="62"/>
        <v>2491</v>
      </c>
      <c r="E126" s="212">
        <f t="shared" si="62"/>
        <v>2881</v>
      </c>
      <c r="F126" s="212">
        <f t="shared" si="62"/>
        <v>3449</v>
      </c>
      <c r="G126" s="212">
        <f t="shared" si="62"/>
        <v>3923</v>
      </c>
      <c r="H126" s="212">
        <f t="shared" si="62"/>
        <v>4535</v>
      </c>
      <c r="I126" s="212">
        <f t="shared" si="62"/>
        <v>5053</v>
      </c>
      <c r="J126" s="212">
        <f t="shared" si="62"/>
        <v>5572</v>
      </c>
      <c r="K126" s="212">
        <f t="shared" si="62"/>
        <v>6219</v>
      </c>
      <c r="L126" s="212">
        <f t="shared" si="62"/>
        <v>6738</v>
      </c>
      <c r="M126" s="212">
        <f t="shared" si="62"/>
        <v>7257</v>
      </c>
      <c r="N126" s="212">
        <f t="shared" si="62"/>
        <v>7903</v>
      </c>
      <c r="O126" s="212">
        <f t="shared" si="62"/>
        <v>8422</v>
      </c>
      <c r="P126" s="212">
        <f t="shared" si="62"/>
        <v>9069</v>
      </c>
      <c r="Q126" s="212">
        <f t="shared" si="62"/>
        <v>9588</v>
      </c>
      <c r="R126" s="212">
        <f t="shared" si="62"/>
        <v>10107</v>
      </c>
      <c r="S126" s="212">
        <f t="shared" si="62"/>
        <v>10754</v>
      </c>
      <c r="T126" s="213">
        <f t="shared" si="62"/>
        <v>11272</v>
      </c>
      <c r="V126" s="203">
        <v>54</v>
      </c>
      <c r="W126" s="207">
        <f>$W$74*V126*$W$134</f>
        <v>734.4</v>
      </c>
      <c r="X126" s="207">
        <f t="shared" ref="X126:AO126" si="63">X74*$V$126*X134</f>
        <v>764.64</v>
      </c>
      <c r="Y126" s="207">
        <f t="shared" si="63"/>
        <v>864</v>
      </c>
      <c r="Z126" s="207">
        <f t="shared" si="63"/>
        <v>950.4</v>
      </c>
      <c r="AA126" s="207">
        <f t="shared" si="63"/>
        <v>1069.2</v>
      </c>
      <c r="AB126" s="207">
        <f t="shared" si="63"/>
        <v>1209.6000000000001</v>
      </c>
      <c r="AC126" s="207">
        <f t="shared" si="63"/>
        <v>1356.48</v>
      </c>
      <c r="AD126" s="207">
        <f t="shared" si="63"/>
        <v>1526.04</v>
      </c>
      <c r="AE126" s="207">
        <f t="shared" si="63"/>
        <v>1695.6000000000001</v>
      </c>
      <c r="AF126" s="207">
        <f t="shared" si="63"/>
        <v>1865.16</v>
      </c>
      <c r="AG126" s="207">
        <f t="shared" si="63"/>
        <v>2034.72</v>
      </c>
      <c r="AH126" s="207">
        <f t="shared" si="63"/>
        <v>2204.2800000000002</v>
      </c>
      <c r="AI126" s="207">
        <f t="shared" si="63"/>
        <v>2373.84</v>
      </c>
      <c r="AJ126" s="207">
        <f t="shared" si="63"/>
        <v>2543.4</v>
      </c>
      <c r="AK126" s="207">
        <f t="shared" si="63"/>
        <v>2712.96</v>
      </c>
      <c r="AL126" s="207">
        <f t="shared" si="63"/>
        <v>2882.52</v>
      </c>
      <c r="AM126" s="207">
        <f t="shared" si="63"/>
        <v>3052.08</v>
      </c>
      <c r="AN126" s="207">
        <f t="shared" si="63"/>
        <v>3221.6400000000003</v>
      </c>
      <c r="AO126" s="207">
        <f t="shared" si="63"/>
        <v>3391.2000000000003</v>
      </c>
      <c r="AP126" s="189">
        <v>1.57</v>
      </c>
    </row>
    <row r="127" spans="1:42" x14ac:dyDescent="0.15">
      <c r="A127" s="208">
        <v>1350</v>
      </c>
      <c r="B127" s="209">
        <f t="shared" ref="B127:T127" si="64">ROUND(W127*$T$76,0)+W196</f>
        <v>2538</v>
      </c>
      <c r="C127" s="209">
        <f t="shared" si="64"/>
        <v>3005</v>
      </c>
      <c r="D127" s="209">
        <f t="shared" si="64"/>
        <v>3536</v>
      </c>
      <c r="E127" s="209">
        <f t="shared" si="64"/>
        <v>4078</v>
      </c>
      <c r="F127" s="209">
        <f t="shared" si="64"/>
        <v>4795</v>
      </c>
      <c r="G127" s="209">
        <f t="shared" si="64"/>
        <v>5446</v>
      </c>
      <c r="H127" s="209">
        <f t="shared" si="64"/>
        <v>6235</v>
      </c>
      <c r="I127" s="209">
        <f t="shared" si="64"/>
        <v>6967</v>
      </c>
      <c r="J127" s="209">
        <f t="shared" si="64"/>
        <v>7598</v>
      </c>
      <c r="K127" s="209">
        <f t="shared" si="64"/>
        <v>8429</v>
      </c>
      <c r="L127" s="209">
        <f t="shared" si="64"/>
        <v>9108</v>
      </c>
      <c r="M127" s="209">
        <f t="shared" si="64"/>
        <v>9825</v>
      </c>
      <c r="N127" s="209">
        <f t="shared" si="64"/>
        <v>10669</v>
      </c>
      <c r="O127" s="209">
        <f t="shared" si="64"/>
        <v>11385</v>
      </c>
      <c r="P127" s="209">
        <f t="shared" si="64"/>
        <v>12230</v>
      </c>
      <c r="Q127" s="209">
        <f t="shared" si="64"/>
        <v>12946</v>
      </c>
      <c r="R127" s="209">
        <f t="shared" si="64"/>
        <v>13662</v>
      </c>
      <c r="S127" s="209">
        <f t="shared" si="64"/>
        <v>14507</v>
      </c>
      <c r="T127" s="210">
        <f t="shared" si="64"/>
        <v>15223</v>
      </c>
      <c r="V127" s="203">
        <v>1350</v>
      </c>
      <c r="W127" s="207">
        <f t="shared" ref="W127:AO127" si="65">W126+B197</f>
        <v>1306.8</v>
      </c>
      <c r="X127" s="207">
        <f t="shared" si="65"/>
        <v>1360.8000000000002</v>
      </c>
      <c r="Y127" s="207">
        <f t="shared" si="65"/>
        <v>1537.92</v>
      </c>
      <c r="Z127" s="207">
        <f t="shared" si="65"/>
        <v>1722.6</v>
      </c>
      <c r="AA127" s="207">
        <f t="shared" si="65"/>
        <v>1937.52</v>
      </c>
      <c r="AB127" s="207">
        <f t="shared" si="65"/>
        <v>2192.4</v>
      </c>
      <c r="AC127" s="207">
        <f t="shared" si="65"/>
        <v>2453.7600000000002</v>
      </c>
      <c r="AD127" s="207">
        <f t="shared" si="65"/>
        <v>2760.48</v>
      </c>
      <c r="AE127" s="207">
        <f t="shared" si="65"/>
        <v>3002.4</v>
      </c>
      <c r="AF127" s="207">
        <f t="shared" si="65"/>
        <v>3290.76</v>
      </c>
      <c r="AG127" s="207">
        <f t="shared" si="65"/>
        <v>3564</v>
      </c>
      <c r="AH127" s="207">
        <f t="shared" si="65"/>
        <v>3861</v>
      </c>
      <c r="AI127" s="207">
        <f t="shared" si="65"/>
        <v>4158</v>
      </c>
      <c r="AJ127" s="207">
        <f t="shared" si="65"/>
        <v>4455</v>
      </c>
      <c r="AK127" s="207">
        <f t="shared" si="65"/>
        <v>4752</v>
      </c>
      <c r="AL127" s="207">
        <f t="shared" si="65"/>
        <v>5049</v>
      </c>
      <c r="AM127" s="207">
        <f t="shared" si="65"/>
        <v>5346</v>
      </c>
      <c r="AN127" s="207">
        <f t="shared" si="65"/>
        <v>5643</v>
      </c>
      <c r="AO127" s="207">
        <f t="shared" si="65"/>
        <v>5940</v>
      </c>
      <c r="AP127" s="189">
        <v>2.75</v>
      </c>
    </row>
    <row r="128" spans="1:42" x14ac:dyDescent="0.15">
      <c r="A128" s="215" t="s">
        <v>133</v>
      </c>
      <c r="B128" s="212">
        <f t="shared" ref="B128:T128" si="66">ROUND(W128*$T$76,0)+W198</f>
        <v>1708</v>
      </c>
      <c r="C128" s="212">
        <f t="shared" si="66"/>
        <v>2153</v>
      </c>
      <c r="D128" s="212">
        <f t="shared" si="66"/>
        <v>2577</v>
      </c>
      <c r="E128" s="212">
        <f t="shared" si="66"/>
        <v>2980</v>
      </c>
      <c r="F128" s="212">
        <f t="shared" si="66"/>
        <v>3567</v>
      </c>
      <c r="G128" s="212">
        <f t="shared" si="66"/>
        <v>4056</v>
      </c>
      <c r="H128" s="212">
        <f t="shared" si="66"/>
        <v>4688</v>
      </c>
      <c r="I128" s="212">
        <f t="shared" si="66"/>
        <v>5225</v>
      </c>
      <c r="J128" s="212">
        <f t="shared" si="66"/>
        <v>5762</v>
      </c>
      <c r="K128" s="212">
        <f t="shared" si="66"/>
        <v>6430</v>
      </c>
      <c r="L128" s="212">
        <f t="shared" si="66"/>
        <v>6967</v>
      </c>
      <c r="M128" s="212">
        <f t="shared" si="66"/>
        <v>7503</v>
      </c>
      <c r="N128" s="212">
        <f t="shared" si="66"/>
        <v>8172</v>
      </c>
      <c r="O128" s="212">
        <f t="shared" si="66"/>
        <v>8708</v>
      </c>
      <c r="P128" s="212">
        <f t="shared" si="66"/>
        <v>9377</v>
      </c>
      <c r="Q128" s="212">
        <f t="shared" si="66"/>
        <v>9913</v>
      </c>
      <c r="R128" s="212">
        <f t="shared" si="66"/>
        <v>10450</v>
      </c>
      <c r="S128" s="212">
        <f t="shared" si="66"/>
        <v>11118</v>
      </c>
      <c r="T128" s="213">
        <f t="shared" si="66"/>
        <v>11655</v>
      </c>
      <c r="V128" s="203">
        <v>56</v>
      </c>
      <c r="W128" s="207">
        <f>$W$74*V128*$W$134</f>
        <v>761.6</v>
      </c>
      <c r="X128" s="207">
        <f t="shared" ref="X128:AO128" si="67">X74*$V$128*X134</f>
        <v>792.95999999999992</v>
      </c>
      <c r="Y128" s="207">
        <f t="shared" si="67"/>
        <v>896</v>
      </c>
      <c r="Z128" s="207">
        <f t="shared" si="67"/>
        <v>985.6</v>
      </c>
      <c r="AA128" s="207">
        <f t="shared" si="67"/>
        <v>1108.8</v>
      </c>
      <c r="AB128" s="207">
        <f t="shared" si="67"/>
        <v>1254.4000000000001</v>
      </c>
      <c r="AC128" s="207">
        <f t="shared" si="67"/>
        <v>1406.72</v>
      </c>
      <c r="AD128" s="207">
        <f t="shared" si="67"/>
        <v>1582.5600000000002</v>
      </c>
      <c r="AE128" s="207">
        <f t="shared" si="67"/>
        <v>1758.4</v>
      </c>
      <c r="AF128" s="207">
        <f t="shared" si="67"/>
        <v>1934.24</v>
      </c>
      <c r="AG128" s="207">
        <f t="shared" si="67"/>
        <v>2110.08</v>
      </c>
      <c r="AH128" s="207">
        <f t="shared" si="67"/>
        <v>2285.92</v>
      </c>
      <c r="AI128" s="207">
        <f t="shared" si="67"/>
        <v>2461.7600000000002</v>
      </c>
      <c r="AJ128" s="207">
        <f t="shared" si="67"/>
        <v>2637.6</v>
      </c>
      <c r="AK128" s="207">
        <f t="shared" si="67"/>
        <v>2813.44</v>
      </c>
      <c r="AL128" s="207">
        <f t="shared" si="67"/>
        <v>2989.28</v>
      </c>
      <c r="AM128" s="207">
        <f t="shared" si="67"/>
        <v>3165.1200000000003</v>
      </c>
      <c r="AN128" s="207">
        <f t="shared" si="67"/>
        <v>3340.96</v>
      </c>
      <c r="AO128" s="207">
        <f t="shared" si="67"/>
        <v>3516.8</v>
      </c>
      <c r="AP128" s="189">
        <v>1.57</v>
      </c>
    </row>
    <row r="129" spans="1:42" x14ac:dyDescent="0.15">
      <c r="A129" s="208">
        <v>1400</v>
      </c>
      <c r="B129" s="209">
        <f t="shared" ref="B129:T129" si="68">ROUND(W129*$T$76,0)+W198</f>
        <v>2629</v>
      </c>
      <c r="C129" s="209">
        <f t="shared" si="68"/>
        <v>3111</v>
      </c>
      <c r="D129" s="209">
        <f t="shared" si="68"/>
        <v>3660</v>
      </c>
      <c r="E129" s="209">
        <f t="shared" si="68"/>
        <v>4221</v>
      </c>
      <c r="F129" s="209">
        <f t="shared" si="68"/>
        <v>4962</v>
      </c>
      <c r="G129" s="209">
        <f t="shared" si="68"/>
        <v>5636</v>
      </c>
      <c r="H129" s="209">
        <f t="shared" si="68"/>
        <v>6452</v>
      </c>
      <c r="I129" s="209">
        <f t="shared" si="68"/>
        <v>7209</v>
      </c>
      <c r="J129" s="209">
        <f t="shared" si="68"/>
        <v>7862</v>
      </c>
      <c r="K129" s="209">
        <f t="shared" si="68"/>
        <v>8722</v>
      </c>
      <c r="L129" s="209">
        <f t="shared" si="68"/>
        <v>9425</v>
      </c>
      <c r="M129" s="209">
        <f t="shared" si="68"/>
        <v>10166</v>
      </c>
      <c r="N129" s="209">
        <f t="shared" si="68"/>
        <v>11040</v>
      </c>
      <c r="O129" s="209">
        <f t="shared" si="68"/>
        <v>11781</v>
      </c>
      <c r="P129" s="209">
        <f t="shared" si="68"/>
        <v>12654</v>
      </c>
      <c r="Q129" s="209">
        <f t="shared" si="68"/>
        <v>13396</v>
      </c>
      <c r="R129" s="209">
        <f t="shared" si="68"/>
        <v>14137</v>
      </c>
      <c r="S129" s="209">
        <f t="shared" si="68"/>
        <v>15011</v>
      </c>
      <c r="T129" s="210">
        <f t="shared" si="68"/>
        <v>15752</v>
      </c>
      <c r="V129" s="203">
        <v>1400</v>
      </c>
      <c r="W129" s="207">
        <f t="shared" ref="W129:AO129" si="69">W128+B199</f>
        <v>1355.2</v>
      </c>
      <c r="X129" s="207">
        <f t="shared" si="69"/>
        <v>1411.1999999999998</v>
      </c>
      <c r="Y129" s="207">
        <f t="shared" si="69"/>
        <v>1594.88</v>
      </c>
      <c r="Z129" s="207">
        <f t="shared" si="69"/>
        <v>1786.4</v>
      </c>
      <c r="AA129" s="207">
        <f t="shared" si="69"/>
        <v>2009.28</v>
      </c>
      <c r="AB129" s="207">
        <f t="shared" si="69"/>
        <v>2273.6000000000004</v>
      </c>
      <c r="AC129" s="207">
        <f t="shared" si="69"/>
        <v>2544.6400000000003</v>
      </c>
      <c r="AD129" s="207">
        <f t="shared" si="69"/>
        <v>2862.7200000000003</v>
      </c>
      <c r="AE129" s="207">
        <f t="shared" si="69"/>
        <v>3113.6000000000004</v>
      </c>
      <c r="AF129" s="207">
        <f t="shared" si="69"/>
        <v>3412.64</v>
      </c>
      <c r="AG129" s="207">
        <f t="shared" si="69"/>
        <v>3696</v>
      </c>
      <c r="AH129" s="207">
        <f t="shared" si="69"/>
        <v>4004</v>
      </c>
      <c r="AI129" s="207">
        <f t="shared" si="69"/>
        <v>4312</v>
      </c>
      <c r="AJ129" s="207">
        <f t="shared" si="69"/>
        <v>4620</v>
      </c>
      <c r="AK129" s="207">
        <f t="shared" si="69"/>
        <v>4928</v>
      </c>
      <c r="AL129" s="207">
        <f t="shared" si="69"/>
        <v>5236</v>
      </c>
      <c r="AM129" s="207">
        <f t="shared" si="69"/>
        <v>5544</v>
      </c>
      <c r="AN129" s="207">
        <f t="shared" si="69"/>
        <v>5852</v>
      </c>
      <c r="AO129" s="207">
        <f t="shared" si="69"/>
        <v>6160</v>
      </c>
      <c r="AP129" s="189">
        <v>2.75</v>
      </c>
    </row>
    <row r="130" spans="1:42" x14ac:dyDescent="0.15">
      <c r="A130" s="215" t="s">
        <v>134</v>
      </c>
      <c r="B130" s="212">
        <f t="shared" ref="B130:T130" si="70">ROUND(W130*$T$76,0)+W200</f>
        <v>1775</v>
      </c>
      <c r="C130" s="212">
        <f t="shared" si="70"/>
        <v>2239</v>
      </c>
      <c r="D130" s="212">
        <f t="shared" si="70"/>
        <v>2680</v>
      </c>
      <c r="E130" s="212">
        <f t="shared" si="70"/>
        <v>3100</v>
      </c>
      <c r="F130" s="212">
        <f t="shared" si="70"/>
        <v>3712</v>
      </c>
      <c r="G130" s="212">
        <f t="shared" si="70"/>
        <v>4222</v>
      </c>
      <c r="H130" s="212">
        <f t="shared" si="70"/>
        <v>4880</v>
      </c>
      <c r="I130" s="212">
        <f t="shared" si="70"/>
        <v>5439</v>
      </c>
      <c r="J130" s="212">
        <f t="shared" si="70"/>
        <v>5997</v>
      </c>
      <c r="K130" s="212">
        <f t="shared" si="70"/>
        <v>6693</v>
      </c>
      <c r="L130" s="212">
        <f t="shared" si="70"/>
        <v>7251</v>
      </c>
      <c r="M130" s="212">
        <f t="shared" si="70"/>
        <v>7810</v>
      </c>
      <c r="N130" s="212">
        <f t="shared" si="70"/>
        <v>8506</v>
      </c>
      <c r="O130" s="212">
        <f t="shared" si="70"/>
        <v>9064</v>
      </c>
      <c r="P130" s="212">
        <f t="shared" si="70"/>
        <v>9761</v>
      </c>
      <c r="Q130" s="212">
        <f t="shared" si="70"/>
        <v>10319</v>
      </c>
      <c r="R130" s="212">
        <f t="shared" si="70"/>
        <v>10877</v>
      </c>
      <c r="S130" s="212">
        <f t="shared" si="70"/>
        <v>11573</v>
      </c>
      <c r="T130" s="213">
        <f t="shared" si="70"/>
        <v>12132</v>
      </c>
      <c r="V130" s="203">
        <v>58</v>
      </c>
      <c r="W130" s="207">
        <f>$W$74*V130*$W$134</f>
        <v>788.8</v>
      </c>
      <c r="X130" s="207">
        <f t="shared" ref="X130:AO130" si="71">X74*$V$130*X134</f>
        <v>821.28</v>
      </c>
      <c r="Y130" s="207">
        <f t="shared" si="71"/>
        <v>928</v>
      </c>
      <c r="Z130" s="207">
        <f t="shared" si="71"/>
        <v>1020.8</v>
      </c>
      <c r="AA130" s="207">
        <f t="shared" si="71"/>
        <v>1148.3999999999999</v>
      </c>
      <c r="AB130" s="207">
        <f t="shared" si="71"/>
        <v>1299.2</v>
      </c>
      <c r="AC130" s="207">
        <f t="shared" si="71"/>
        <v>1456.96</v>
      </c>
      <c r="AD130" s="207">
        <f t="shared" si="71"/>
        <v>1639.0800000000002</v>
      </c>
      <c r="AE130" s="207">
        <f t="shared" si="71"/>
        <v>1821.2</v>
      </c>
      <c r="AF130" s="207">
        <f t="shared" si="71"/>
        <v>2003.3200000000002</v>
      </c>
      <c r="AG130" s="207">
        <f t="shared" si="71"/>
        <v>2185.44</v>
      </c>
      <c r="AH130" s="207">
        <f t="shared" si="71"/>
        <v>2367.56</v>
      </c>
      <c r="AI130" s="207">
        <f t="shared" si="71"/>
        <v>2549.6800000000003</v>
      </c>
      <c r="AJ130" s="207">
        <f t="shared" si="71"/>
        <v>2731.8</v>
      </c>
      <c r="AK130" s="207">
        <f t="shared" si="71"/>
        <v>2913.92</v>
      </c>
      <c r="AL130" s="207">
        <f t="shared" si="71"/>
        <v>3096.04</v>
      </c>
      <c r="AM130" s="207">
        <f t="shared" si="71"/>
        <v>3278.1600000000003</v>
      </c>
      <c r="AN130" s="207">
        <f t="shared" si="71"/>
        <v>3460.28</v>
      </c>
      <c r="AO130" s="207">
        <f t="shared" si="71"/>
        <v>3642.4</v>
      </c>
      <c r="AP130" s="189">
        <v>1.57</v>
      </c>
    </row>
    <row r="131" spans="1:42" x14ac:dyDescent="0.15">
      <c r="A131" s="208">
        <v>1450</v>
      </c>
      <c r="B131" s="209">
        <f t="shared" ref="B131:T131" si="72">ROUND(W131*$T$76,0)+W200</f>
        <v>2728</v>
      </c>
      <c r="C131" s="209">
        <f t="shared" si="72"/>
        <v>3231</v>
      </c>
      <c r="D131" s="209">
        <f t="shared" si="72"/>
        <v>3802</v>
      </c>
      <c r="E131" s="209">
        <f t="shared" si="72"/>
        <v>4386</v>
      </c>
      <c r="F131" s="209">
        <f t="shared" si="72"/>
        <v>5158</v>
      </c>
      <c r="G131" s="209">
        <f t="shared" si="72"/>
        <v>5858</v>
      </c>
      <c r="H131" s="209">
        <f t="shared" si="72"/>
        <v>6707</v>
      </c>
      <c r="I131" s="209">
        <f t="shared" si="72"/>
        <v>7494</v>
      </c>
      <c r="J131" s="209">
        <f t="shared" si="72"/>
        <v>8172</v>
      </c>
      <c r="K131" s="209">
        <f t="shared" si="72"/>
        <v>9067</v>
      </c>
      <c r="L131" s="209">
        <f t="shared" si="72"/>
        <v>9797</v>
      </c>
      <c r="M131" s="209">
        <f t="shared" si="72"/>
        <v>10568</v>
      </c>
      <c r="N131" s="209">
        <f t="shared" si="72"/>
        <v>11476</v>
      </c>
      <c r="O131" s="209">
        <f t="shared" si="72"/>
        <v>12247</v>
      </c>
      <c r="P131" s="209">
        <f t="shared" si="72"/>
        <v>13155</v>
      </c>
      <c r="Q131" s="209">
        <f t="shared" si="72"/>
        <v>13926</v>
      </c>
      <c r="R131" s="209">
        <f t="shared" si="72"/>
        <v>14696</v>
      </c>
      <c r="S131" s="209">
        <f t="shared" si="72"/>
        <v>15605</v>
      </c>
      <c r="T131" s="210">
        <f t="shared" si="72"/>
        <v>16375</v>
      </c>
      <c r="V131" s="203">
        <v>1450</v>
      </c>
      <c r="W131" s="207">
        <f t="shared" ref="W131:AO131" si="73">W130+B201</f>
        <v>1403.6</v>
      </c>
      <c r="X131" s="207">
        <f t="shared" si="73"/>
        <v>1461.6</v>
      </c>
      <c r="Y131" s="207">
        <f t="shared" si="73"/>
        <v>1651.8400000000001</v>
      </c>
      <c r="Z131" s="207">
        <f t="shared" si="73"/>
        <v>1850.1999999999998</v>
      </c>
      <c r="AA131" s="207">
        <f t="shared" si="73"/>
        <v>2081.04</v>
      </c>
      <c r="AB131" s="207">
        <f t="shared" si="73"/>
        <v>2354.8000000000002</v>
      </c>
      <c r="AC131" s="207">
        <f t="shared" si="73"/>
        <v>2635.52</v>
      </c>
      <c r="AD131" s="207">
        <f t="shared" si="73"/>
        <v>2964.96</v>
      </c>
      <c r="AE131" s="207">
        <f t="shared" si="73"/>
        <v>3224.8</v>
      </c>
      <c r="AF131" s="207">
        <f t="shared" si="73"/>
        <v>3534.5200000000004</v>
      </c>
      <c r="AG131" s="207">
        <f t="shared" si="73"/>
        <v>3828</v>
      </c>
      <c r="AH131" s="207">
        <f t="shared" si="73"/>
        <v>4147</v>
      </c>
      <c r="AI131" s="207">
        <f t="shared" si="73"/>
        <v>4466</v>
      </c>
      <c r="AJ131" s="207">
        <f t="shared" si="73"/>
        <v>4785</v>
      </c>
      <c r="AK131" s="207">
        <f t="shared" si="73"/>
        <v>5104</v>
      </c>
      <c r="AL131" s="207">
        <f t="shared" si="73"/>
        <v>5423</v>
      </c>
      <c r="AM131" s="207">
        <f t="shared" si="73"/>
        <v>5742</v>
      </c>
      <c r="AN131" s="207">
        <f t="shared" si="73"/>
        <v>6061</v>
      </c>
      <c r="AO131" s="207">
        <f t="shared" si="73"/>
        <v>6380</v>
      </c>
      <c r="AP131" s="189">
        <v>2.75</v>
      </c>
    </row>
    <row r="132" spans="1:42" x14ac:dyDescent="0.15">
      <c r="A132" s="215" t="s">
        <v>135</v>
      </c>
      <c r="B132" s="212">
        <f t="shared" ref="B132:T132" si="74">ROUND(W132*$T$76,0)+W202</f>
        <v>1833</v>
      </c>
      <c r="C132" s="212">
        <f t="shared" si="74"/>
        <v>2311</v>
      </c>
      <c r="D132" s="212">
        <f t="shared" si="74"/>
        <v>2766</v>
      </c>
      <c r="E132" s="212">
        <f t="shared" si="74"/>
        <v>3199</v>
      </c>
      <c r="F132" s="212">
        <f t="shared" si="74"/>
        <v>3829</v>
      </c>
      <c r="G132" s="212">
        <f t="shared" si="74"/>
        <v>4355</v>
      </c>
      <c r="H132" s="212">
        <f t="shared" si="74"/>
        <v>5034</v>
      </c>
      <c r="I132" s="212">
        <f t="shared" si="74"/>
        <v>5610</v>
      </c>
      <c r="J132" s="212">
        <f t="shared" si="74"/>
        <v>6186</v>
      </c>
      <c r="K132" s="212">
        <f t="shared" si="74"/>
        <v>6904</v>
      </c>
      <c r="L132" s="212">
        <f t="shared" si="74"/>
        <v>7480</v>
      </c>
      <c r="M132" s="212">
        <f t="shared" si="74"/>
        <v>8056</v>
      </c>
      <c r="N132" s="212">
        <f t="shared" si="74"/>
        <v>8774</v>
      </c>
      <c r="O132" s="212">
        <f t="shared" si="74"/>
        <v>9350</v>
      </c>
      <c r="P132" s="212">
        <f t="shared" si="74"/>
        <v>10068</v>
      </c>
      <c r="Q132" s="212">
        <f t="shared" si="74"/>
        <v>10644</v>
      </c>
      <c r="R132" s="212">
        <f t="shared" si="74"/>
        <v>11220</v>
      </c>
      <c r="S132" s="212">
        <f t="shared" si="74"/>
        <v>11938</v>
      </c>
      <c r="T132" s="213">
        <f t="shared" si="74"/>
        <v>12514</v>
      </c>
      <c r="V132" s="203">
        <v>60</v>
      </c>
      <c r="W132" s="207">
        <f>$W$74*V132*$W$134</f>
        <v>816</v>
      </c>
      <c r="X132" s="207">
        <f t="shared" ref="X132:AO132" si="75">X74*$V$132*X134</f>
        <v>849.59999999999991</v>
      </c>
      <c r="Y132" s="207">
        <f t="shared" si="75"/>
        <v>960</v>
      </c>
      <c r="Z132" s="207">
        <f t="shared" si="75"/>
        <v>1056</v>
      </c>
      <c r="AA132" s="207">
        <f t="shared" si="75"/>
        <v>1188</v>
      </c>
      <c r="AB132" s="207">
        <f t="shared" si="75"/>
        <v>1344</v>
      </c>
      <c r="AC132" s="207">
        <f t="shared" si="75"/>
        <v>1507.2</v>
      </c>
      <c r="AD132" s="207">
        <f t="shared" si="75"/>
        <v>1695.6000000000001</v>
      </c>
      <c r="AE132" s="207">
        <f t="shared" si="75"/>
        <v>1884</v>
      </c>
      <c r="AF132" s="207">
        <f t="shared" si="75"/>
        <v>2072.4</v>
      </c>
      <c r="AG132" s="207">
        <f t="shared" si="75"/>
        <v>2260.8000000000002</v>
      </c>
      <c r="AH132" s="207">
        <f t="shared" si="75"/>
        <v>2449.2000000000003</v>
      </c>
      <c r="AI132" s="207">
        <f t="shared" si="75"/>
        <v>2637.6</v>
      </c>
      <c r="AJ132" s="207">
        <f t="shared" si="75"/>
        <v>2826</v>
      </c>
      <c r="AK132" s="207">
        <f t="shared" si="75"/>
        <v>3014.4</v>
      </c>
      <c r="AL132" s="207">
        <f t="shared" si="75"/>
        <v>3202.8</v>
      </c>
      <c r="AM132" s="207">
        <f t="shared" si="75"/>
        <v>3391.2000000000003</v>
      </c>
      <c r="AN132" s="207">
        <f t="shared" si="75"/>
        <v>3579.6000000000004</v>
      </c>
      <c r="AO132" s="207">
        <f t="shared" si="75"/>
        <v>3768</v>
      </c>
      <c r="AP132" s="189">
        <v>1.57</v>
      </c>
    </row>
    <row r="133" spans="1:42" ht="13" thickBot="1" x14ac:dyDescent="0.2">
      <c r="A133" s="204">
        <v>1500</v>
      </c>
      <c r="B133" s="216">
        <f t="shared" ref="B133:T133" si="76">ROUND(W133*$T$76,0)+W202</f>
        <v>2819</v>
      </c>
      <c r="C133" s="216">
        <f t="shared" si="76"/>
        <v>3338</v>
      </c>
      <c r="D133" s="216">
        <f t="shared" si="76"/>
        <v>3927</v>
      </c>
      <c r="E133" s="216">
        <f t="shared" si="76"/>
        <v>4529</v>
      </c>
      <c r="F133" s="216">
        <f t="shared" si="76"/>
        <v>5325</v>
      </c>
      <c r="G133" s="216">
        <f t="shared" si="76"/>
        <v>6048</v>
      </c>
      <c r="H133" s="216">
        <f t="shared" si="76"/>
        <v>6924</v>
      </c>
      <c r="I133" s="216">
        <f t="shared" si="76"/>
        <v>7736</v>
      </c>
      <c r="J133" s="216">
        <f t="shared" si="76"/>
        <v>8437</v>
      </c>
      <c r="K133" s="216">
        <f t="shared" si="76"/>
        <v>9359</v>
      </c>
      <c r="L133" s="216">
        <f t="shared" si="76"/>
        <v>10114</v>
      </c>
      <c r="M133" s="216">
        <f t="shared" si="76"/>
        <v>10910</v>
      </c>
      <c r="N133" s="216">
        <f t="shared" si="76"/>
        <v>11847</v>
      </c>
      <c r="O133" s="216">
        <f t="shared" si="76"/>
        <v>12643</v>
      </c>
      <c r="P133" s="216">
        <f t="shared" si="76"/>
        <v>13580</v>
      </c>
      <c r="Q133" s="216">
        <f t="shared" si="76"/>
        <v>14376</v>
      </c>
      <c r="R133" s="216">
        <f t="shared" si="76"/>
        <v>15171</v>
      </c>
      <c r="S133" s="216">
        <f t="shared" si="76"/>
        <v>16109</v>
      </c>
      <c r="T133" s="217">
        <f t="shared" si="76"/>
        <v>16904</v>
      </c>
      <c r="V133" s="203">
        <v>1500</v>
      </c>
      <c r="W133" s="207">
        <f t="shared" ref="W133:AO133" si="77">W132+B203</f>
        <v>1452</v>
      </c>
      <c r="X133" s="207">
        <f t="shared" si="77"/>
        <v>1512</v>
      </c>
      <c r="Y133" s="207">
        <f t="shared" si="77"/>
        <v>1708.8000000000002</v>
      </c>
      <c r="Z133" s="207">
        <f t="shared" si="77"/>
        <v>1914</v>
      </c>
      <c r="AA133" s="207">
        <f t="shared" si="77"/>
        <v>2152.8000000000002</v>
      </c>
      <c r="AB133" s="207">
        <f t="shared" si="77"/>
        <v>2436</v>
      </c>
      <c r="AC133" s="207">
        <f t="shared" si="77"/>
        <v>2726.4</v>
      </c>
      <c r="AD133" s="207">
        <f t="shared" si="77"/>
        <v>3067.2</v>
      </c>
      <c r="AE133" s="207">
        <f t="shared" si="77"/>
        <v>3336</v>
      </c>
      <c r="AF133" s="207">
        <f t="shared" si="77"/>
        <v>3656.4</v>
      </c>
      <c r="AG133" s="207">
        <f t="shared" si="77"/>
        <v>3960</v>
      </c>
      <c r="AH133" s="207">
        <f t="shared" si="77"/>
        <v>4290</v>
      </c>
      <c r="AI133" s="207">
        <f t="shared" si="77"/>
        <v>4620</v>
      </c>
      <c r="AJ133" s="207">
        <f t="shared" si="77"/>
        <v>4950</v>
      </c>
      <c r="AK133" s="207">
        <f t="shared" si="77"/>
        <v>5280</v>
      </c>
      <c r="AL133" s="207">
        <f t="shared" si="77"/>
        <v>5610</v>
      </c>
      <c r="AM133" s="207">
        <f t="shared" si="77"/>
        <v>5940</v>
      </c>
      <c r="AN133" s="207">
        <f t="shared" si="77"/>
        <v>6270</v>
      </c>
      <c r="AO133" s="207">
        <f t="shared" si="77"/>
        <v>6600</v>
      </c>
      <c r="AP133" s="189">
        <v>2.75</v>
      </c>
    </row>
    <row r="134" spans="1:42" x14ac:dyDescent="0.15">
      <c r="W134" s="291">
        <v>3.4</v>
      </c>
      <c r="X134" s="230">
        <v>2.36</v>
      </c>
      <c r="Y134" s="230">
        <v>2</v>
      </c>
      <c r="Z134" s="230">
        <v>1.76</v>
      </c>
      <c r="AA134" s="230">
        <v>1.65</v>
      </c>
      <c r="AB134" s="230">
        <v>1.6</v>
      </c>
      <c r="AC134" s="230">
        <v>1.57</v>
      </c>
      <c r="AD134" s="230">
        <v>1.57</v>
      </c>
      <c r="AE134" s="230">
        <v>1.57</v>
      </c>
      <c r="AF134" s="230">
        <v>1.57</v>
      </c>
      <c r="AG134" s="230">
        <v>1.57</v>
      </c>
      <c r="AH134" s="230">
        <v>1.57</v>
      </c>
      <c r="AI134" s="230">
        <v>1.57</v>
      </c>
      <c r="AJ134" s="230">
        <v>1.57</v>
      </c>
      <c r="AK134" s="230">
        <v>1.57</v>
      </c>
      <c r="AL134" s="230">
        <v>1.57</v>
      </c>
      <c r="AM134" s="230">
        <v>1.57</v>
      </c>
      <c r="AN134" s="230">
        <v>1.57</v>
      </c>
      <c r="AO134" s="230">
        <v>1.57</v>
      </c>
    </row>
    <row r="135" spans="1:42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92">
        <f>W134+B204</f>
        <v>6.05</v>
      </c>
      <c r="X135" s="230">
        <f>X134+C204</f>
        <v>4.2</v>
      </c>
      <c r="Y135" s="230">
        <f t="shared" ref="Y135:AO135" si="78">Y134+D204</f>
        <v>3.56</v>
      </c>
      <c r="Z135" s="230">
        <f t="shared" si="78"/>
        <v>3.19</v>
      </c>
      <c r="AA135" s="230">
        <f t="shared" si="78"/>
        <v>2.99</v>
      </c>
      <c r="AB135" s="230">
        <f t="shared" si="78"/>
        <v>2.9000000000000004</v>
      </c>
      <c r="AC135" s="230">
        <f t="shared" si="78"/>
        <v>2.84</v>
      </c>
      <c r="AD135" s="230">
        <f t="shared" si="78"/>
        <v>2.84</v>
      </c>
      <c r="AE135" s="230">
        <f t="shared" si="78"/>
        <v>2.7800000000000002</v>
      </c>
      <c r="AF135" s="230">
        <f t="shared" si="78"/>
        <v>2.77</v>
      </c>
      <c r="AG135" s="230">
        <f t="shared" si="78"/>
        <v>2.75</v>
      </c>
      <c r="AH135" s="230">
        <f t="shared" si="78"/>
        <v>2.75</v>
      </c>
      <c r="AI135" s="230">
        <f t="shared" si="78"/>
        <v>2.75</v>
      </c>
      <c r="AJ135" s="230">
        <f t="shared" si="78"/>
        <v>2.75</v>
      </c>
      <c r="AK135" s="230">
        <f t="shared" si="78"/>
        <v>2.75</v>
      </c>
      <c r="AL135" s="230">
        <f t="shared" si="78"/>
        <v>2.75</v>
      </c>
      <c r="AM135" s="230">
        <f t="shared" si="78"/>
        <v>2.75</v>
      </c>
      <c r="AN135" s="230">
        <f t="shared" si="78"/>
        <v>2.75</v>
      </c>
      <c r="AO135" s="230">
        <f t="shared" si="78"/>
        <v>2.75</v>
      </c>
    </row>
    <row r="136" spans="1:42" x14ac:dyDescent="0.15">
      <c r="X136" s="230"/>
      <c r="Y136" s="230"/>
      <c r="Z136" s="230"/>
      <c r="AA136" s="230"/>
      <c r="AB136" s="230"/>
      <c r="AC136" s="230"/>
      <c r="AD136" s="230"/>
      <c r="AE136" s="230"/>
      <c r="AF136" s="230"/>
      <c r="AG136" s="230"/>
    </row>
    <row r="137" spans="1:42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</row>
    <row r="140" spans="1:42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2" x14ac:dyDescent="0.15">
      <c r="A142" s="194"/>
    </row>
    <row r="143" spans="1:42" x14ac:dyDescent="0.15">
      <c r="V143" s="188" t="s">
        <v>328</v>
      </c>
      <c r="X143" s="187">
        <v>2</v>
      </c>
      <c r="Y143" s="188" t="s">
        <v>329</v>
      </c>
    </row>
    <row r="144" spans="1:42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203" t="s">
        <v>0</v>
      </c>
      <c r="W144" s="203">
        <v>4</v>
      </c>
      <c r="X144" s="203">
        <v>6</v>
      </c>
      <c r="Y144" s="203">
        <v>8</v>
      </c>
      <c r="Z144" s="203">
        <v>10</v>
      </c>
      <c r="AA144" s="203">
        <v>12</v>
      </c>
      <c r="AB144" s="203">
        <v>14</v>
      </c>
      <c r="AC144" s="203">
        <v>16</v>
      </c>
      <c r="AD144" s="203">
        <v>18</v>
      </c>
      <c r="AE144" s="203">
        <v>20</v>
      </c>
      <c r="AF144" s="203">
        <v>22</v>
      </c>
      <c r="AG144" s="203">
        <v>24</v>
      </c>
      <c r="AH144" s="203">
        <v>26</v>
      </c>
      <c r="AI144" s="203">
        <v>28</v>
      </c>
      <c r="AJ144" s="203">
        <v>30</v>
      </c>
      <c r="AK144" s="203">
        <v>32</v>
      </c>
      <c r="AL144" s="203">
        <v>34</v>
      </c>
      <c r="AM144" s="203">
        <v>36</v>
      </c>
      <c r="AN144" s="203">
        <v>38</v>
      </c>
      <c r="AO144" s="203">
        <v>40</v>
      </c>
      <c r="AP144" s="187" t="s">
        <v>330</v>
      </c>
    </row>
    <row r="145" spans="1:4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203"/>
      <c r="W145" s="203">
        <v>100</v>
      </c>
      <c r="X145" s="203">
        <v>150</v>
      </c>
      <c r="Y145" s="203">
        <v>200</v>
      </c>
      <c r="Z145" s="203">
        <v>250</v>
      </c>
      <c r="AA145" s="203">
        <v>300</v>
      </c>
      <c r="AB145" s="203">
        <v>350</v>
      </c>
      <c r="AC145" s="203">
        <v>400</v>
      </c>
      <c r="AD145" s="203">
        <v>450</v>
      </c>
      <c r="AE145" s="203">
        <v>500</v>
      </c>
      <c r="AF145" s="203">
        <v>550</v>
      </c>
      <c r="AG145" s="203">
        <v>600</v>
      </c>
      <c r="AH145" s="203">
        <v>650</v>
      </c>
      <c r="AI145" s="203">
        <v>700</v>
      </c>
      <c r="AJ145" s="203">
        <v>750</v>
      </c>
      <c r="AK145" s="203">
        <v>800</v>
      </c>
      <c r="AL145" s="203">
        <v>850</v>
      </c>
      <c r="AM145" s="203">
        <v>900</v>
      </c>
      <c r="AN145" s="203">
        <v>950</v>
      </c>
      <c r="AO145" s="203">
        <v>1000</v>
      </c>
      <c r="AP145" s="187" t="s">
        <v>331</v>
      </c>
    </row>
    <row r="146" spans="1:4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203">
        <v>4</v>
      </c>
      <c r="W146" s="207">
        <f>AP146*$W$204*$X$143</f>
        <v>32</v>
      </c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207"/>
      <c r="AI146" s="207"/>
      <c r="AJ146" s="207"/>
      <c r="AK146" s="207"/>
      <c r="AL146" s="207"/>
      <c r="AM146" s="207"/>
      <c r="AN146" s="207"/>
      <c r="AO146" s="207"/>
      <c r="AP146" s="187">
        <f>ROUNDDOWN(V147/21,0)</f>
        <v>4</v>
      </c>
    </row>
    <row r="147" spans="1:4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203">
        <v>100</v>
      </c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187"/>
    </row>
    <row r="148" spans="1:4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203">
        <v>6</v>
      </c>
      <c r="W148" s="207">
        <f>AP148*$W$204*$X$143</f>
        <v>56</v>
      </c>
      <c r="X148" s="214">
        <f>AP148*$X$204*$X$143</f>
        <v>98</v>
      </c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07"/>
      <c r="AI148" s="207"/>
      <c r="AJ148" s="207"/>
      <c r="AK148" s="207"/>
      <c r="AL148" s="207"/>
      <c r="AM148" s="207"/>
      <c r="AN148" s="207"/>
      <c r="AO148" s="207"/>
      <c r="AP148" s="187">
        <f>ROUNDDOWN(V149/21,0)</f>
        <v>7</v>
      </c>
    </row>
    <row r="149" spans="1:4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203">
        <v>150</v>
      </c>
      <c r="W149" s="207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207"/>
      <c r="AI149" s="207"/>
      <c r="AJ149" s="207"/>
      <c r="AK149" s="207"/>
      <c r="AL149" s="207"/>
      <c r="AM149" s="207"/>
      <c r="AN149" s="207"/>
      <c r="AO149" s="207"/>
      <c r="AP149" s="187"/>
    </row>
    <row r="150" spans="1:4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203">
        <v>8</v>
      </c>
      <c r="W150" s="207">
        <f>AP150*$W$204*$X$143</f>
        <v>72</v>
      </c>
      <c r="X150" s="214">
        <f>AP150*$X$204*$X$143</f>
        <v>126</v>
      </c>
      <c r="Y150" s="214">
        <f>AP150*$Y$204*$X$143</f>
        <v>162</v>
      </c>
      <c r="Z150" s="214"/>
      <c r="AA150" s="214"/>
      <c r="AB150" s="214"/>
      <c r="AC150" s="214"/>
      <c r="AD150" s="214"/>
      <c r="AE150" s="214"/>
      <c r="AF150" s="214"/>
      <c r="AG150" s="214"/>
      <c r="AH150" s="207"/>
      <c r="AI150" s="207"/>
      <c r="AJ150" s="207"/>
      <c r="AK150" s="207"/>
      <c r="AL150" s="207"/>
      <c r="AM150" s="207"/>
      <c r="AN150" s="207"/>
      <c r="AO150" s="207"/>
      <c r="AP150" s="187">
        <f>ROUNDDOWN(V151/21,0)</f>
        <v>9</v>
      </c>
    </row>
    <row r="151" spans="1:4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203">
        <v>200</v>
      </c>
      <c r="W151" s="207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07"/>
      <c r="AI151" s="207"/>
      <c r="AJ151" s="207"/>
      <c r="AK151" s="207"/>
      <c r="AL151" s="207"/>
      <c r="AM151" s="207"/>
      <c r="AN151" s="207"/>
      <c r="AO151" s="207"/>
      <c r="AP151" s="187"/>
    </row>
    <row r="152" spans="1:4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203">
        <v>10</v>
      </c>
      <c r="W152" s="207">
        <f>AP152*$W$204*$X$143</f>
        <v>88</v>
      </c>
      <c r="X152" s="214">
        <f>AP152*$X$204*$X$143</f>
        <v>154</v>
      </c>
      <c r="Y152" s="214">
        <f>AP152*$Y$204*$X$143</f>
        <v>198</v>
      </c>
      <c r="Z152" s="214">
        <f>AP152*$Z$204*$X$143</f>
        <v>242</v>
      </c>
      <c r="AA152" s="214"/>
      <c r="AB152" s="214"/>
      <c r="AC152" s="214"/>
      <c r="AD152" s="214"/>
      <c r="AE152" s="214"/>
      <c r="AF152" s="214"/>
      <c r="AG152" s="214"/>
      <c r="AH152" s="207"/>
      <c r="AI152" s="207"/>
      <c r="AJ152" s="207"/>
      <c r="AK152" s="207"/>
      <c r="AL152" s="207"/>
      <c r="AM152" s="207"/>
      <c r="AN152" s="207"/>
      <c r="AO152" s="207"/>
      <c r="AP152" s="187">
        <f>ROUNDDOWN(V153/21,0)</f>
        <v>11</v>
      </c>
    </row>
    <row r="153" spans="1:4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203">
        <v>250</v>
      </c>
      <c r="W153" s="207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07"/>
      <c r="AI153" s="207"/>
      <c r="AJ153" s="207"/>
      <c r="AK153" s="207"/>
      <c r="AL153" s="207"/>
      <c r="AM153" s="207"/>
      <c r="AN153" s="207"/>
      <c r="AO153" s="207"/>
      <c r="AP153" s="187"/>
    </row>
    <row r="154" spans="1:4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203">
        <v>12</v>
      </c>
      <c r="W154" s="207">
        <f>AP154*$W$204*$X$143</f>
        <v>112</v>
      </c>
      <c r="X154" s="214">
        <f>AP154*$X$204*$X$143</f>
        <v>196</v>
      </c>
      <c r="Y154" s="214">
        <f>AP154*$Y$204*$X$143</f>
        <v>252</v>
      </c>
      <c r="Z154" s="214">
        <f>AP154*$Z$204*$X$143</f>
        <v>308</v>
      </c>
      <c r="AA154" s="214">
        <f>AP154*$AA$204*$X$143</f>
        <v>392</v>
      </c>
      <c r="AB154" s="214"/>
      <c r="AC154" s="214"/>
      <c r="AD154" s="214"/>
      <c r="AE154" s="214"/>
      <c r="AF154" s="214"/>
      <c r="AG154" s="214"/>
      <c r="AH154" s="207"/>
      <c r="AI154" s="207"/>
      <c r="AJ154" s="207"/>
      <c r="AK154" s="207"/>
      <c r="AL154" s="207"/>
      <c r="AM154" s="207"/>
      <c r="AN154" s="207"/>
      <c r="AO154" s="207"/>
      <c r="AP154" s="187">
        <f>ROUNDDOWN(V155/21,0)</f>
        <v>14</v>
      </c>
    </row>
    <row r="155" spans="1:4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203">
        <v>300</v>
      </c>
      <c r="W155" s="207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07"/>
      <c r="AI155" s="207"/>
      <c r="AJ155" s="207"/>
      <c r="AK155" s="207"/>
      <c r="AL155" s="207"/>
      <c r="AM155" s="207"/>
      <c r="AN155" s="207"/>
      <c r="AO155" s="207"/>
      <c r="AP155" s="187"/>
    </row>
    <row r="156" spans="1:4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203">
        <v>14</v>
      </c>
      <c r="W156" s="207">
        <f>AP156*$W$204*$X$143</f>
        <v>128</v>
      </c>
      <c r="X156" s="214">
        <f>AP156*$X$204*$X$143</f>
        <v>224</v>
      </c>
      <c r="Y156" s="214">
        <f>AP156*$Y$204*$X$143</f>
        <v>288</v>
      </c>
      <c r="Z156" s="214">
        <f>AP156*$Z$204*$X$143</f>
        <v>352</v>
      </c>
      <c r="AA156" s="214">
        <f>AP156*$AA$204*$X$143</f>
        <v>448</v>
      </c>
      <c r="AB156" s="214">
        <f>AP156*$AB$204*$X$143</f>
        <v>512</v>
      </c>
      <c r="AC156" s="214"/>
      <c r="AD156" s="214"/>
      <c r="AE156" s="214"/>
      <c r="AF156" s="214"/>
      <c r="AG156" s="214"/>
      <c r="AH156" s="207"/>
      <c r="AI156" s="207"/>
      <c r="AJ156" s="207"/>
      <c r="AK156" s="207"/>
      <c r="AL156" s="207"/>
      <c r="AM156" s="207"/>
      <c r="AN156" s="207"/>
      <c r="AO156" s="207"/>
      <c r="AP156" s="187">
        <f>ROUNDDOWN(V157/21,0)</f>
        <v>16</v>
      </c>
    </row>
    <row r="157" spans="1:4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203">
        <v>350</v>
      </c>
      <c r="W157" s="207"/>
      <c r="X157" s="214"/>
      <c r="Y157" s="214"/>
      <c r="Z157" s="214"/>
      <c r="AA157" s="214"/>
      <c r="AB157" s="214"/>
      <c r="AC157" s="214"/>
      <c r="AD157" s="214"/>
      <c r="AE157" s="214"/>
      <c r="AF157" s="214"/>
      <c r="AG157" s="214"/>
      <c r="AH157" s="207"/>
      <c r="AI157" s="207"/>
      <c r="AJ157" s="207"/>
      <c r="AK157" s="207"/>
      <c r="AL157" s="207"/>
      <c r="AM157" s="207"/>
      <c r="AN157" s="207"/>
      <c r="AO157" s="207"/>
      <c r="AP157" s="187"/>
    </row>
    <row r="158" spans="1:4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203">
        <v>16</v>
      </c>
      <c r="W158" s="207">
        <f>AP158*$W$204*$X$143</f>
        <v>152</v>
      </c>
      <c r="X158" s="214">
        <f>AP158*$X$204*$X$143</f>
        <v>266</v>
      </c>
      <c r="Y158" s="214">
        <f>AP158*$Y$204*$X$143</f>
        <v>342</v>
      </c>
      <c r="Z158" s="214">
        <f>AP158*$Z$204*$X$143</f>
        <v>418</v>
      </c>
      <c r="AA158" s="214">
        <f>AP158*$AA$204*$X$143</f>
        <v>532</v>
      </c>
      <c r="AB158" s="214">
        <f>AP158*$AB$204*$X$143</f>
        <v>608</v>
      </c>
      <c r="AC158" s="214">
        <f>AP158*$AC$204*$X$143</f>
        <v>722</v>
      </c>
      <c r="AD158" s="214"/>
      <c r="AE158" s="214"/>
      <c r="AF158" s="214"/>
      <c r="AG158" s="214"/>
      <c r="AH158" s="207"/>
      <c r="AI158" s="207"/>
      <c r="AJ158" s="207"/>
      <c r="AK158" s="207"/>
      <c r="AL158" s="207"/>
      <c r="AM158" s="207"/>
      <c r="AN158" s="207"/>
      <c r="AO158" s="207"/>
      <c r="AP158" s="187">
        <f>ROUNDDOWN(V159/21,0)</f>
        <v>19</v>
      </c>
    </row>
    <row r="159" spans="1:4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203">
        <v>400</v>
      </c>
      <c r="W159" s="207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07"/>
      <c r="AI159" s="207"/>
      <c r="AJ159" s="207"/>
      <c r="AK159" s="207"/>
      <c r="AL159" s="207"/>
      <c r="AM159" s="207"/>
      <c r="AN159" s="207"/>
      <c r="AO159" s="207"/>
      <c r="AP159" s="187"/>
    </row>
    <row r="160" spans="1:4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203">
        <v>18</v>
      </c>
      <c r="W160" s="207">
        <f>AP160*$W$204*$X$143</f>
        <v>168</v>
      </c>
      <c r="X160" s="214">
        <f>AP160*$X$204*$X$143</f>
        <v>294</v>
      </c>
      <c r="Y160" s="214">
        <f>AP160*$Y$204*$X$143</f>
        <v>378</v>
      </c>
      <c r="Z160" s="214">
        <f>AP160*$Z$204*$X$143</f>
        <v>462</v>
      </c>
      <c r="AA160" s="214">
        <f>AP160*$AA$204*$X$143</f>
        <v>588</v>
      </c>
      <c r="AB160" s="214">
        <f>AP160*$AB$204*$X$143</f>
        <v>672</v>
      </c>
      <c r="AC160" s="214">
        <f>AP160*$AC$204*$X$143</f>
        <v>798</v>
      </c>
      <c r="AD160" s="214">
        <f>AP160*$AD$204*$X$143</f>
        <v>882</v>
      </c>
      <c r="AE160" s="214"/>
      <c r="AF160" s="214"/>
      <c r="AG160" s="214"/>
      <c r="AH160" s="207"/>
      <c r="AI160" s="207"/>
      <c r="AJ160" s="207"/>
      <c r="AK160" s="207"/>
      <c r="AL160" s="207"/>
      <c r="AM160" s="207"/>
      <c r="AN160" s="207"/>
      <c r="AO160" s="207"/>
      <c r="AP160" s="187">
        <f>ROUNDDOWN(V161/21,0)</f>
        <v>21</v>
      </c>
    </row>
    <row r="161" spans="1:4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203">
        <v>450</v>
      </c>
      <c r="W161" s="207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207"/>
      <c r="AI161" s="207"/>
      <c r="AJ161" s="207"/>
      <c r="AK161" s="207"/>
      <c r="AL161" s="207"/>
      <c r="AM161" s="207"/>
      <c r="AN161" s="207"/>
      <c r="AO161" s="207"/>
      <c r="AP161" s="187"/>
    </row>
    <row r="162" spans="1:4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203">
        <v>20</v>
      </c>
      <c r="W162" s="207">
        <f>AP162*$W$204*$X$143</f>
        <v>184</v>
      </c>
      <c r="X162" s="214">
        <f>AP162*$X$204*$X$143</f>
        <v>322</v>
      </c>
      <c r="Y162" s="214">
        <f>AP162*$Y$204*$X$143</f>
        <v>414</v>
      </c>
      <c r="Z162" s="214">
        <f>AP162*$Z$204*$X$143</f>
        <v>506</v>
      </c>
      <c r="AA162" s="214">
        <f>AP162*$AA$204*$X$143</f>
        <v>644</v>
      </c>
      <c r="AB162" s="214">
        <f>AP162*$AB$204*$X$143</f>
        <v>736</v>
      </c>
      <c r="AC162" s="214">
        <f>AP162*$AC$204*$X$143</f>
        <v>874</v>
      </c>
      <c r="AD162" s="214">
        <f>AP162*$AD$204*$X$143</f>
        <v>966</v>
      </c>
      <c r="AE162" s="214">
        <f>AP162*$AE$204*$X$143</f>
        <v>1058</v>
      </c>
      <c r="AF162" s="214"/>
      <c r="AG162" s="214"/>
      <c r="AH162" s="207"/>
      <c r="AI162" s="207"/>
      <c r="AJ162" s="207"/>
      <c r="AK162" s="207"/>
      <c r="AL162" s="207"/>
      <c r="AM162" s="207"/>
      <c r="AN162" s="207"/>
      <c r="AO162" s="207"/>
      <c r="AP162" s="187">
        <f>ROUNDDOWN(V163/21,0)</f>
        <v>23</v>
      </c>
    </row>
    <row r="163" spans="1:4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203">
        <v>500</v>
      </c>
      <c r="W163" s="207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207"/>
      <c r="AI163" s="207"/>
      <c r="AJ163" s="207"/>
      <c r="AK163" s="207"/>
      <c r="AL163" s="207"/>
      <c r="AM163" s="207"/>
      <c r="AN163" s="207"/>
      <c r="AO163" s="207"/>
      <c r="AP163" s="187"/>
    </row>
    <row r="164" spans="1:4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203">
        <v>22</v>
      </c>
      <c r="W164" s="207">
        <f>AP164*$W$204*$X$143</f>
        <v>208</v>
      </c>
      <c r="X164" s="214">
        <f>AP164*$X$204*$X$143</f>
        <v>364</v>
      </c>
      <c r="Y164" s="214">
        <f>AP164*$Y$204*$X$143</f>
        <v>468</v>
      </c>
      <c r="Z164" s="214">
        <f>AP164*$Z$204*$X$143</f>
        <v>572</v>
      </c>
      <c r="AA164" s="214">
        <f>AP164*$AA$204*$X$143</f>
        <v>728</v>
      </c>
      <c r="AB164" s="214">
        <f>AP164*$AB$204*$X$143</f>
        <v>832</v>
      </c>
      <c r="AC164" s="214">
        <f>AP164*$AC$204*$X$143</f>
        <v>988</v>
      </c>
      <c r="AD164" s="214">
        <f>AP164*$AD$204*$X$143</f>
        <v>1092</v>
      </c>
      <c r="AE164" s="214">
        <f>AP164*$AE$204*$X$143</f>
        <v>1196</v>
      </c>
      <c r="AF164" s="214">
        <f>AP164*$AF$204*$X$143</f>
        <v>1352</v>
      </c>
      <c r="AG164" s="214"/>
      <c r="AH164" s="207"/>
      <c r="AI164" s="207"/>
      <c r="AJ164" s="207"/>
      <c r="AK164" s="207"/>
      <c r="AL164" s="207"/>
      <c r="AM164" s="207"/>
      <c r="AN164" s="207"/>
      <c r="AO164" s="207"/>
      <c r="AP164" s="187">
        <f>ROUNDDOWN(V165/21,0)</f>
        <v>26</v>
      </c>
    </row>
    <row r="165" spans="1:4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203">
        <v>550</v>
      </c>
      <c r="W165" s="207"/>
      <c r="X165" s="214"/>
      <c r="Y165" s="214"/>
      <c r="Z165" s="214"/>
      <c r="AA165" s="214"/>
      <c r="AB165" s="214"/>
      <c r="AC165" s="214"/>
      <c r="AD165" s="214"/>
      <c r="AE165" s="214"/>
      <c r="AF165" s="214"/>
      <c r="AG165" s="214"/>
      <c r="AH165" s="207"/>
      <c r="AI165" s="207"/>
      <c r="AJ165" s="207"/>
      <c r="AK165" s="207"/>
      <c r="AL165" s="207"/>
      <c r="AM165" s="207"/>
      <c r="AN165" s="207"/>
      <c r="AO165" s="207"/>
      <c r="AP165" s="187"/>
    </row>
    <row r="166" spans="1:4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203">
        <v>24</v>
      </c>
      <c r="W166" s="207">
        <f>AP166*$W$204*$X$143</f>
        <v>224</v>
      </c>
      <c r="X166" s="214">
        <f>AP166*$X$204*$X$143</f>
        <v>392</v>
      </c>
      <c r="Y166" s="214">
        <f>AP166*$Y$204*$X$143</f>
        <v>504</v>
      </c>
      <c r="Z166" s="214">
        <f>AP166*$Z$204*$X$143</f>
        <v>616</v>
      </c>
      <c r="AA166" s="214">
        <f>AP166*$AA$204*$X$143</f>
        <v>784</v>
      </c>
      <c r="AB166" s="214">
        <f>AP166*$AB$204*$X$143</f>
        <v>896</v>
      </c>
      <c r="AC166" s="214">
        <f>AP166*$AC$204*$X$143</f>
        <v>1064</v>
      </c>
      <c r="AD166" s="214">
        <f>AP166*$AD$204*$X$143</f>
        <v>1176</v>
      </c>
      <c r="AE166" s="214">
        <f>AP166*$AE$204*$X$143</f>
        <v>1288</v>
      </c>
      <c r="AF166" s="214">
        <f>AP166*$AF$204*$X$143</f>
        <v>1456</v>
      </c>
      <c r="AG166" s="214">
        <f>AP166*$AG$204*$X$143</f>
        <v>1568</v>
      </c>
      <c r="AH166" s="207"/>
      <c r="AI166" s="207"/>
      <c r="AJ166" s="207"/>
      <c r="AK166" s="207"/>
      <c r="AL166" s="207"/>
      <c r="AM166" s="207"/>
      <c r="AN166" s="207"/>
      <c r="AO166" s="207"/>
      <c r="AP166" s="187">
        <f>ROUNDDOWN(V167/21,0)</f>
        <v>28</v>
      </c>
    </row>
    <row r="167" spans="1:4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203">
        <v>600</v>
      </c>
      <c r="W167" s="207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07"/>
      <c r="AI167" s="207"/>
      <c r="AJ167" s="207"/>
      <c r="AK167" s="207"/>
      <c r="AL167" s="207"/>
      <c r="AM167" s="207"/>
      <c r="AN167" s="207"/>
      <c r="AO167" s="207"/>
      <c r="AP167" s="187"/>
    </row>
    <row r="168" spans="1:4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203">
        <v>26</v>
      </c>
      <c r="W168" s="207">
        <f>AP168*$W$204*$X$143</f>
        <v>240</v>
      </c>
      <c r="X168" s="214">
        <f>AP168*$X$204*$X$143</f>
        <v>420</v>
      </c>
      <c r="Y168" s="214">
        <f>AP168*$Y$204*$X$143</f>
        <v>540</v>
      </c>
      <c r="Z168" s="214">
        <f>AP168*$Z$204*$X$143</f>
        <v>660</v>
      </c>
      <c r="AA168" s="214">
        <f>AP168*$AA$204*$X$143</f>
        <v>840</v>
      </c>
      <c r="AB168" s="214">
        <f>AP168*$AB$204*$X$143</f>
        <v>960</v>
      </c>
      <c r="AC168" s="214">
        <f>AP168*$AC$204*$X$143</f>
        <v>1140</v>
      </c>
      <c r="AD168" s="214">
        <f>AP168*$AD$204*$X$143</f>
        <v>1260</v>
      </c>
      <c r="AE168" s="214">
        <f>AP168*$AE$204*$X$143</f>
        <v>1380</v>
      </c>
      <c r="AF168" s="214">
        <f>AP168*$AF$204*$X$143</f>
        <v>1560</v>
      </c>
      <c r="AG168" s="214">
        <f>AP168*$AG$204*$X$143</f>
        <v>1680</v>
      </c>
      <c r="AH168" s="207">
        <f>AP168*$AH$204*$X$143</f>
        <v>1800</v>
      </c>
      <c r="AI168" s="207"/>
      <c r="AJ168" s="207"/>
      <c r="AK168" s="207"/>
      <c r="AL168" s="207"/>
      <c r="AM168" s="207"/>
      <c r="AN168" s="207"/>
      <c r="AO168" s="207"/>
      <c r="AP168" s="187">
        <f>ROUNDDOWN(V169/21,0)</f>
        <v>30</v>
      </c>
    </row>
    <row r="169" spans="1:4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203">
        <v>650</v>
      </c>
      <c r="W169" s="207"/>
      <c r="X169" s="214"/>
      <c r="Y169" s="214"/>
      <c r="Z169" s="214"/>
      <c r="AA169" s="214"/>
      <c r="AB169" s="214"/>
      <c r="AC169" s="214"/>
      <c r="AD169" s="214"/>
      <c r="AE169" s="214"/>
      <c r="AF169" s="214"/>
      <c r="AG169" s="214"/>
      <c r="AH169" s="207"/>
      <c r="AI169" s="207"/>
      <c r="AJ169" s="207"/>
      <c r="AK169" s="207"/>
      <c r="AL169" s="207"/>
      <c r="AM169" s="207"/>
      <c r="AN169" s="207"/>
      <c r="AO169" s="207"/>
      <c r="AP169" s="187"/>
    </row>
    <row r="170" spans="1:4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203">
        <v>28</v>
      </c>
      <c r="W170" s="207">
        <f>AP170*$W$204*$X$143</f>
        <v>264</v>
      </c>
      <c r="X170" s="214">
        <f>AP170*$X$204*$X$143</f>
        <v>462</v>
      </c>
      <c r="Y170" s="214">
        <f>AP170*$Y$204*$X$143</f>
        <v>594</v>
      </c>
      <c r="Z170" s="214">
        <f>AP170*$Z$204*$X$143</f>
        <v>726</v>
      </c>
      <c r="AA170" s="214">
        <f>AP170*$AA$204*$X$143</f>
        <v>924</v>
      </c>
      <c r="AB170" s="214">
        <f>AP170*$AB$204*$X$143</f>
        <v>1056</v>
      </c>
      <c r="AC170" s="214">
        <f>AP170*$AC$204*$X$143</f>
        <v>1254</v>
      </c>
      <c r="AD170" s="214">
        <f>AP170*$AD$204*$X$143</f>
        <v>1386</v>
      </c>
      <c r="AE170" s="214">
        <f>AP170*$AE$204*$X$143</f>
        <v>1518</v>
      </c>
      <c r="AF170" s="214">
        <f>AP170*$AF$204*$X$143</f>
        <v>1716</v>
      </c>
      <c r="AG170" s="214">
        <f>AP170*$AG$204*$X$143</f>
        <v>1848</v>
      </c>
      <c r="AH170" s="207">
        <f>AP170*$AH$204*$X$143</f>
        <v>1980</v>
      </c>
      <c r="AI170" s="207">
        <f>AP170*$AI$204*$X$143</f>
        <v>2178</v>
      </c>
      <c r="AJ170" s="207"/>
      <c r="AK170" s="207"/>
      <c r="AL170" s="207"/>
      <c r="AM170" s="207"/>
      <c r="AN170" s="207"/>
      <c r="AO170" s="207"/>
      <c r="AP170" s="187">
        <f>ROUNDDOWN(V171/21,0)</f>
        <v>33</v>
      </c>
    </row>
    <row r="171" spans="1:4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203">
        <v>700</v>
      </c>
      <c r="W171" s="207"/>
      <c r="X171" s="214"/>
      <c r="Y171" s="214"/>
      <c r="Z171" s="214"/>
      <c r="AA171" s="214"/>
      <c r="AB171" s="214"/>
      <c r="AC171" s="214"/>
      <c r="AD171" s="214"/>
      <c r="AE171" s="214"/>
      <c r="AF171" s="214"/>
      <c r="AG171" s="214"/>
      <c r="AH171" s="207"/>
      <c r="AI171" s="207"/>
      <c r="AJ171" s="207"/>
      <c r="AK171" s="207"/>
      <c r="AL171" s="207"/>
      <c r="AM171" s="207"/>
      <c r="AN171" s="207"/>
      <c r="AO171" s="207"/>
      <c r="AP171" s="187"/>
    </row>
    <row r="172" spans="1:4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203">
        <v>30</v>
      </c>
      <c r="W172" s="207">
        <f>AP172*$W$204*$X$143</f>
        <v>280</v>
      </c>
      <c r="X172" s="214">
        <f>AP172*$X$204*$X$143</f>
        <v>490</v>
      </c>
      <c r="Y172" s="214">
        <f>AP172*$Y$204*$X$143</f>
        <v>630</v>
      </c>
      <c r="Z172" s="214">
        <f>AP172*$Z$204*$X$143</f>
        <v>770</v>
      </c>
      <c r="AA172" s="214">
        <f>AP172*$AA$204*$X$143</f>
        <v>980</v>
      </c>
      <c r="AB172" s="214">
        <f>AP172*$AB$204*$X$143</f>
        <v>1120</v>
      </c>
      <c r="AC172" s="214">
        <f>AP172*$AC$204*$X$143</f>
        <v>1330</v>
      </c>
      <c r="AD172" s="214">
        <f>AP172*$AD$204*$X$143</f>
        <v>1470</v>
      </c>
      <c r="AE172" s="214">
        <f>AP172*$AE$204*$X$143</f>
        <v>1610</v>
      </c>
      <c r="AF172" s="214">
        <f>AP172*$AF$204*$X$143</f>
        <v>1820</v>
      </c>
      <c r="AG172" s="214">
        <f>AP172*$AG$204*$X$143</f>
        <v>1960</v>
      </c>
      <c r="AH172" s="207">
        <f>AP172*$AH$204*$X$143</f>
        <v>2100</v>
      </c>
      <c r="AI172" s="207">
        <f>AP172*$AI$204*$X$143</f>
        <v>2310</v>
      </c>
      <c r="AJ172" s="207">
        <f>AP172*$AJ$204*$X$143</f>
        <v>2450</v>
      </c>
      <c r="AK172" s="207"/>
      <c r="AL172" s="207"/>
      <c r="AM172" s="207"/>
      <c r="AN172" s="207"/>
      <c r="AO172" s="207"/>
      <c r="AP172" s="187">
        <f>ROUNDDOWN(V173/21,0)</f>
        <v>35</v>
      </c>
    </row>
    <row r="173" spans="1:4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203">
        <v>750</v>
      </c>
      <c r="W173" s="207"/>
      <c r="X173" s="214"/>
      <c r="Y173" s="214"/>
      <c r="Z173" s="214"/>
      <c r="AA173" s="214"/>
      <c r="AB173" s="214"/>
      <c r="AC173" s="214"/>
      <c r="AD173" s="214"/>
      <c r="AE173" s="214"/>
      <c r="AF173" s="214"/>
      <c r="AG173" s="214"/>
      <c r="AH173" s="207"/>
      <c r="AI173" s="207"/>
      <c r="AJ173" s="207"/>
      <c r="AK173" s="207"/>
      <c r="AL173" s="207"/>
      <c r="AM173" s="207"/>
      <c r="AN173" s="207"/>
      <c r="AO173" s="207"/>
      <c r="AP173" s="187"/>
    </row>
    <row r="174" spans="1:4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203">
        <v>32</v>
      </c>
      <c r="W174" s="207">
        <f>AP174*$W$204*$X$143</f>
        <v>304</v>
      </c>
      <c r="X174" s="214">
        <f>AP174*$X$204*$X$143</f>
        <v>532</v>
      </c>
      <c r="Y174" s="214">
        <f>AP174*$Y$204*$X$143</f>
        <v>684</v>
      </c>
      <c r="Z174" s="214">
        <f>AP174*$Z$204*$X$143</f>
        <v>836</v>
      </c>
      <c r="AA174" s="214">
        <f>AP174*$AA$204*$X$143</f>
        <v>1064</v>
      </c>
      <c r="AB174" s="214">
        <f>AP174*$AB$204*$X$143</f>
        <v>1216</v>
      </c>
      <c r="AC174" s="214">
        <f>AP174*$AC$204*$X$143</f>
        <v>1444</v>
      </c>
      <c r="AD174" s="214">
        <f>AP174*$AD$204*$X$143</f>
        <v>1596</v>
      </c>
      <c r="AE174" s="214">
        <f>AP174*$AE$204*$X$143</f>
        <v>1748</v>
      </c>
      <c r="AF174" s="214">
        <f>AP174*$AF$204*$X$143</f>
        <v>1976</v>
      </c>
      <c r="AG174" s="214">
        <f>AP174*$AG$204*$X$143</f>
        <v>2128</v>
      </c>
      <c r="AH174" s="207">
        <f>AP174*$AH$204*$X$143</f>
        <v>2280</v>
      </c>
      <c r="AI174" s="207">
        <f>AP174*$AI$204*$X$143</f>
        <v>2508</v>
      </c>
      <c r="AJ174" s="207">
        <f>AP174*$AJ$204*$X$143</f>
        <v>2660</v>
      </c>
      <c r="AK174" s="207">
        <f>AP174*$AK$204*$X$143</f>
        <v>2888</v>
      </c>
      <c r="AL174" s="207"/>
      <c r="AM174" s="207"/>
      <c r="AN174" s="207"/>
      <c r="AO174" s="207"/>
      <c r="AP174" s="187">
        <f>ROUNDDOWN(V175/21,0)</f>
        <v>38</v>
      </c>
    </row>
    <row r="175" spans="1:4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203">
        <v>800</v>
      </c>
      <c r="W175" s="207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07"/>
      <c r="AI175" s="207"/>
      <c r="AJ175" s="207"/>
      <c r="AK175" s="207"/>
      <c r="AL175" s="207"/>
      <c r="AM175" s="207"/>
      <c r="AN175" s="207"/>
      <c r="AO175" s="207"/>
      <c r="AP175" s="187"/>
    </row>
    <row r="176" spans="1:4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203">
        <v>34</v>
      </c>
      <c r="W176" s="207">
        <f>AP176*$W$204*$X$143</f>
        <v>320</v>
      </c>
      <c r="X176" s="214">
        <f>AP176*$X$204*$X$143</f>
        <v>560</v>
      </c>
      <c r="Y176" s="214">
        <f>AP176*$Y$204*$X$143</f>
        <v>720</v>
      </c>
      <c r="Z176" s="214">
        <f>AP176*$Z$204*$X$143</f>
        <v>880</v>
      </c>
      <c r="AA176" s="214">
        <f>AP176*$AA$204*$X$143</f>
        <v>1120</v>
      </c>
      <c r="AB176" s="214">
        <f>AP176*$AB$204*$X$143</f>
        <v>1280</v>
      </c>
      <c r="AC176" s="214">
        <f>AP176*$AC$204*$X$143</f>
        <v>1520</v>
      </c>
      <c r="AD176" s="214">
        <f>AP176*$AD$204*$X$143</f>
        <v>1680</v>
      </c>
      <c r="AE176" s="214">
        <f>AP176*$AE$204*$X$143</f>
        <v>1840</v>
      </c>
      <c r="AF176" s="214">
        <f>AP176*$AF$204*$X$143</f>
        <v>2080</v>
      </c>
      <c r="AG176" s="214">
        <f>AP176*$AG$204*$X$143</f>
        <v>2240</v>
      </c>
      <c r="AH176" s="207">
        <f>AP176*$AH$204*$X$143</f>
        <v>2400</v>
      </c>
      <c r="AI176" s="207">
        <f>AP176*$AI$204*$X$143</f>
        <v>2640</v>
      </c>
      <c r="AJ176" s="207">
        <f>AP176*$AJ$204*$X$143</f>
        <v>2800</v>
      </c>
      <c r="AK176" s="207">
        <f>AP176*$AK$204*$X$143</f>
        <v>3040</v>
      </c>
      <c r="AL176" s="207">
        <f>AP176*$AL$204*$X$143</f>
        <v>3200</v>
      </c>
      <c r="AM176" s="207"/>
      <c r="AN176" s="207"/>
      <c r="AO176" s="207"/>
      <c r="AP176" s="187">
        <f>ROUNDDOWN(V177/21,0)</f>
        <v>40</v>
      </c>
    </row>
    <row r="177" spans="1:4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203">
        <v>850</v>
      </c>
      <c r="W177" s="207"/>
      <c r="X177" s="214"/>
      <c r="Y177" s="214"/>
      <c r="Z177" s="214"/>
      <c r="AA177" s="214"/>
      <c r="AB177" s="214"/>
      <c r="AC177" s="214"/>
      <c r="AD177" s="214"/>
      <c r="AE177" s="214"/>
      <c r="AF177" s="214"/>
      <c r="AG177" s="214"/>
      <c r="AH177" s="207"/>
      <c r="AI177" s="207"/>
      <c r="AJ177" s="207"/>
      <c r="AK177" s="207"/>
      <c r="AL177" s="207"/>
      <c r="AM177" s="207"/>
      <c r="AN177" s="207"/>
      <c r="AO177" s="207"/>
      <c r="AP177" s="187"/>
    </row>
    <row r="178" spans="1:4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203">
        <v>36</v>
      </c>
      <c r="W178" s="207">
        <f>AP178*$W$204*$X$143</f>
        <v>336</v>
      </c>
      <c r="X178" s="214">
        <f>AP178*$X$204*$X$143</f>
        <v>588</v>
      </c>
      <c r="Y178" s="214">
        <f>AP178*$Y$204*$X$143</f>
        <v>756</v>
      </c>
      <c r="Z178" s="214">
        <f>AP178*$Z$204*$X$143</f>
        <v>924</v>
      </c>
      <c r="AA178" s="214">
        <f>AP178*$AA$204*$X$143</f>
        <v>1176</v>
      </c>
      <c r="AB178" s="214">
        <f>AP178*$AB$204*$X$143</f>
        <v>1344</v>
      </c>
      <c r="AC178" s="214">
        <f>AP178*$AC$204*$X$143</f>
        <v>1596</v>
      </c>
      <c r="AD178" s="214">
        <f>AP178*$AD$204*$X$143</f>
        <v>1764</v>
      </c>
      <c r="AE178" s="214">
        <f>AP178*$AE$204*$X$143</f>
        <v>1932</v>
      </c>
      <c r="AF178" s="214">
        <f>AP178*$AF$204*$X$143</f>
        <v>2184</v>
      </c>
      <c r="AG178" s="214">
        <f>AP178*$AG$204*$X$143</f>
        <v>2352</v>
      </c>
      <c r="AH178" s="207">
        <f>AP178*$AH$204*$X$143</f>
        <v>2520</v>
      </c>
      <c r="AI178" s="207">
        <f>AP178*$AI$204*$X$143</f>
        <v>2772</v>
      </c>
      <c r="AJ178" s="207">
        <f>AP178*$AJ$204*$X$143</f>
        <v>2940</v>
      </c>
      <c r="AK178" s="207">
        <f>AP178*$AK$204*$X$143</f>
        <v>3192</v>
      </c>
      <c r="AL178" s="207">
        <f>AP178*$AL$204*$X$143</f>
        <v>3360</v>
      </c>
      <c r="AM178" s="207">
        <f>AP178*$AM$204*$X$143</f>
        <v>3528</v>
      </c>
      <c r="AN178" s="207"/>
      <c r="AO178" s="207"/>
      <c r="AP178" s="187">
        <f>ROUNDDOWN(V179/21,0)</f>
        <v>42</v>
      </c>
    </row>
    <row r="179" spans="1:4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79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203">
        <v>900</v>
      </c>
      <c r="W179" s="207"/>
      <c r="X179" s="214"/>
      <c r="Y179" s="214"/>
      <c r="Z179" s="214"/>
      <c r="AA179" s="214"/>
      <c r="AB179" s="214"/>
      <c r="AC179" s="214"/>
      <c r="AD179" s="214"/>
      <c r="AE179" s="214"/>
      <c r="AF179" s="214"/>
      <c r="AG179" s="214"/>
      <c r="AH179" s="207"/>
      <c r="AI179" s="207"/>
      <c r="AJ179" s="207"/>
      <c r="AK179" s="207"/>
      <c r="AL179" s="207"/>
      <c r="AM179" s="207"/>
      <c r="AN179" s="207"/>
      <c r="AO179" s="207"/>
      <c r="AP179" s="187"/>
    </row>
    <row r="180" spans="1:4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203">
        <v>38</v>
      </c>
      <c r="W180" s="207">
        <f>AP180*$W$204*$X$143</f>
        <v>360</v>
      </c>
      <c r="X180" s="214">
        <f>AP180*$X$204*$X$143</f>
        <v>630</v>
      </c>
      <c r="Y180" s="214">
        <f>AP180*$Y$204*$X$143</f>
        <v>810</v>
      </c>
      <c r="Z180" s="214">
        <f>AP180*$Z$204*$X$143</f>
        <v>990</v>
      </c>
      <c r="AA180" s="214">
        <f>AP180*$AA$204*$X$143</f>
        <v>1260</v>
      </c>
      <c r="AB180" s="214">
        <f>AP180*$AB$204*$X$143</f>
        <v>1440</v>
      </c>
      <c r="AC180" s="214">
        <f>AP180*$AC$204*$X$143</f>
        <v>1710</v>
      </c>
      <c r="AD180" s="214">
        <f>AP180*$AD$204*$X$143</f>
        <v>1890</v>
      </c>
      <c r="AE180" s="214">
        <f>AP180*$AE$204*$X$143</f>
        <v>2070</v>
      </c>
      <c r="AF180" s="214">
        <f>AP180*$AF$204*$X$143</f>
        <v>2340</v>
      </c>
      <c r="AG180" s="214">
        <f>AP180*$AG$204*$X$143</f>
        <v>2520</v>
      </c>
      <c r="AH180" s="207">
        <f>AP180*$AH$204*$X$143</f>
        <v>2700</v>
      </c>
      <c r="AI180" s="207">
        <f>AP180*$AI$204*$X$143</f>
        <v>2970</v>
      </c>
      <c r="AJ180" s="207">
        <f>AP180*$AJ$204*$X$143</f>
        <v>3150</v>
      </c>
      <c r="AK180" s="207">
        <f>AP180*$AK$204*$X$143</f>
        <v>3420</v>
      </c>
      <c r="AL180" s="207">
        <f>AP180*$AL$204*$X$143</f>
        <v>3600</v>
      </c>
      <c r="AM180" s="207">
        <f>AP180*$AM$204*$X$143</f>
        <v>3780</v>
      </c>
      <c r="AN180" s="207">
        <f>AP180*$AN$204*$X$143</f>
        <v>4050</v>
      </c>
      <c r="AO180" s="207"/>
      <c r="AP180" s="187">
        <f>ROUNDDOWN(V181/21,0)</f>
        <v>45</v>
      </c>
    </row>
    <row r="181" spans="1:4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79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203">
        <v>950</v>
      </c>
      <c r="W181" s="207"/>
      <c r="X181" s="214"/>
      <c r="Y181" s="214"/>
      <c r="Z181" s="214"/>
      <c r="AA181" s="214"/>
      <c r="AB181" s="214"/>
      <c r="AC181" s="214"/>
      <c r="AD181" s="214"/>
      <c r="AE181" s="214"/>
      <c r="AF181" s="214"/>
      <c r="AG181" s="214"/>
      <c r="AH181" s="207"/>
      <c r="AI181" s="207"/>
      <c r="AJ181" s="207"/>
      <c r="AK181" s="207"/>
      <c r="AL181" s="207"/>
      <c r="AM181" s="207"/>
      <c r="AN181" s="207"/>
      <c r="AO181" s="207"/>
      <c r="AP181" s="187"/>
    </row>
    <row r="182" spans="1:4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203">
        <v>40</v>
      </c>
      <c r="W182" s="207">
        <f>AP182*$W$204*$X$143</f>
        <v>376</v>
      </c>
      <c r="X182" s="214">
        <f>AP182*$X$204*$X$143</f>
        <v>658</v>
      </c>
      <c r="Y182" s="214">
        <f>AP182*$Y$204*$X$143</f>
        <v>846</v>
      </c>
      <c r="Z182" s="214">
        <f>AP182*$Z$204*$X$143</f>
        <v>1034</v>
      </c>
      <c r="AA182" s="214">
        <f>AP182*$AA$204*$X$143</f>
        <v>1316</v>
      </c>
      <c r="AB182" s="214">
        <f>AP182*$AB$204*$X$143</f>
        <v>1504</v>
      </c>
      <c r="AC182" s="214">
        <f>AP182*$AC$204*$X$143</f>
        <v>1786</v>
      </c>
      <c r="AD182" s="214">
        <f>AP182*$AD$204*$X$143</f>
        <v>1974</v>
      </c>
      <c r="AE182" s="214">
        <f>AP182*$AE$204*$X$143</f>
        <v>2162</v>
      </c>
      <c r="AF182" s="214">
        <f>AP182*$AF$204*$X$143</f>
        <v>2444</v>
      </c>
      <c r="AG182" s="214">
        <f>AP182*$AG$204*$X$143</f>
        <v>2632</v>
      </c>
      <c r="AH182" s="207">
        <f>AP182*$AH$204*$X$143</f>
        <v>2820</v>
      </c>
      <c r="AI182" s="207">
        <f>AP182*$AI$204*$X$143</f>
        <v>3102</v>
      </c>
      <c r="AJ182" s="207">
        <f>AP182*$AJ$204*$X$143</f>
        <v>3290</v>
      </c>
      <c r="AK182" s="207">
        <f>AP182*$AK$204*$X$143</f>
        <v>3572</v>
      </c>
      <c r="AL182" s="207">
        <f>AP182*$AL$204*$X$143</f>
        <v>3760</v>
      </c>
      <c r="AM182" s="207">
        <f>AP182*$AM$204*$X$143</f>
        <v>3948</v>
      </c>
      <c r="AN182" s="207">
        <f>AP182*$AN$204*$X$143</f>
        <v>4230</v>
      </c>
      <c r="AO182" s="207">
        <f>AP182*$AO$204*$X$143</f>
        <v>4418</v>
      </c>
      <c r="AP182" s="187">
        <f>ROUNDDOWN(V183/21,0)</f>
        <v>47</v>
      </c>
    </row>
    <row r="183" spans="1:4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79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203">
        <v>1000</v>
      </c>
      <c r="W183" s="207"/>
      <c r="X183" s="214"/>
      <c r="Y183" s="214"/>
      <c r="Z183" s="214"/>
      <c r="AA183" s="214"/>
      <c r="AB183" s="214"/>
      <c r="AC183" s="214"/>
      <c r="AD183" s="214"/>
      <c r="AE183" s="214"/>
      <c r="AF183" s="214"/>
      <c r="AG183" s="214"/>
      <c r="AH183" s="207"/>
      <c r="AI183" s="207"/>
      <c r="AJ183" s="207"/>
      <c r="AK183" s="207"/>
      <c r="AL183" s="207"/>
      <c r="AM183" s="207"/>
      <c r="AN183" s="207"/>
      <c r="AO183" s="207"/>
      <c r="AP183" s="187"/>
    </row>
    <row r="184" spans="1:4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203">
        <v>42</v>
      </c>
      <c r="W184" s="207">
        <f>AP184*$W$204*$X$143</f>
        <v>400</v>
      </c>
      <c r="X184" s="214">
        <f>AP184*$X$204*$X$143</f>
        <v>700</v>
      </c>
      <c r="Y184" s="214">
        <f>AP184*$Y$204*$X$143</f>
        <v>900</v>
      </c>
      <c r="Z184" s="214">
        <f>AP184*$Z$204*$X$143</f>
        <v>1100</v>
      </c>
      <c r="AA184" s="214">
        <f>AP184*$AA$204*$X$143</f>
        <v>1400</v>
      </c>
      <c r="AB184" s="214">
        <f>AP184*$AB$204*$X$143</f>
        <v>1600</v>
      </c>
      <c r="AC184" s="214">
        <f>AP184*$AC$204*$X$143</f>
        <v>1900</v>
      </c>
      <c r="AD184" s="214">
        <f>AP184*$AD$204*$X$143</f>
        <v>2100</v>
      </c>
      <c r="AE184" s="214">
        <f>AP184*$AE$204*$X$143</f>
        <v>2300</v>
      </c>
      <c r="AF184" s="214">
        <f>AP184*$AF$204*$X$143</f>
        <v>2600</v>
      </c>
      <c r="AG184" s="214">
        <f>AP184*$AG$204*$X$143</f>
        <v>2800</v>
      </c>
      <c r="AH184" s="207">
        <f>AP184*$AH$204*$X$143</f>
        <v>3000</v>
      </c>
      <c r="AI184" s="207">
        <f>AP184*$AI$204*$X$143</f>
        <v>3300</v>
      </c>
      <c r="AJ184" s="207">
        <f>AP184*$AJ$204*$X$143</f>
        <v>3500</v>
      </c>
      <c r="AK184" s="207">
        <f>AP184*$AK$204*$X$143</f>
        <v>3800</v>
      </c>
      <c r="AL184" s="207">
        <f>AP184*$AL$204*$X$143</f>
        <v>4000</v>
      </c>
      <c r="AM184" s="207">
        <f>AP184*$AM$204*$X$143</f>
        <v>4200</v>
      </c>
      <c r="AN184" s="207">
        <f>AP184*$AN$204*$X$143</f>
        <v>4500</v>
      </c>
      <c r="AO184" s="207">
        <f>AP184*$AO$204*$X$143</f>
        <v>4700</v>
      </c>
      <c r="AP184" s="187">
        <f>ROUNDDOWN(V185/21,0)</f>
        <v>50</v>
      </c>
    </row>
    <row r="185" spans="1:4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79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203">
        <v>1050</v>
      </c>
      <c r="W185" s="207"/>
      <c r="X185" s="214"/>
      <c r="Y185" s="214"/>
      <c r="Z185" s="214"/>
      <c r="AA185" s="214"/>
      <c r="AB185" s="214"/>
      <c r="AC185" s="214"/>
      <c r="AD185" s="214"/>
      <c r="AE185" s="214"/>
      <c r="AF185" s="214"/>
      <c r="AG185" s="214"/>
      <c r="AH185" s="207"/>
      <c r="AI185" s="207"/>
      <c r="AJ185" s="207"/>
      <c r="AK185" s="207"/>
      <c r="AL185" s="207"/>
      <c r="AM185" s="207"/>
      <c r="AN185" s="207"/>
      <c r="AO185" s="207"/>
      <c r="AP185" s="187"/>
    </row>
    <row r="186" spans="1:4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203">
        <v>44</v>
      </c>
      <c r="W186" s="207">
        <f>AP186*$W$204*$X$143</f>
        <v>416</v>
      </c>
      <c r="X186" s="214">
        <f>AP186*$X$204*$X$143</f>
        <v>728</v>
      </c>
      <c r="Y186" s="214">
        <f>AP186*$Y$204*$X$143</f>
        <v>936</v>
      </c>
      <c r="Z186" s="214">
        <f>AP186*$Z$204*$X$143</f>
        <v>1144</v>
      </c>
      <c r="AA186" s="214">
        <f>AP186*$AA$204*$X$143</f>
        <v>1456</v>
      </c>
      <c r="AB186" s="214">
        <f>AP186*$AB$204*$X$143</f>
        <v>1664</v>
      </c>
      <c r="AC186" s="214">
        <f>AP186*$AC$204*$X$143</f>
        <v>1976</v>
      </c>
      <c r="AD186" s="214">
        <f>AP186*$AD$204*$X$143</f>
        <v>2184</v>
      </c>
      <c r="AE186" s="214">
        <f>AP186*$AE$204*$X$143</f>
        <v>2392</v>
      </c>
      <c r="AF186" s="214">
        <f>AP186*$AF$204*$X$143</f>
        <v>2704</v>
      </c>
      <c r="AG186" s="214">
        <f>AP186*$AG$204*$X$143</f>
        <v>2912</v>
      </c>
      <c r="AH186" s="207">
        <f>AP186*$AH$204*$X$143</f>
        <v>3120</v>
      </c>
      <c r="AI186" s="207">
        <f>AP186*$AI$204*$X$143</f>
        <v>3432</v>
      </c>
      <c r="AJ186" s="207">
        <f>AP186*$AJ$204*$X$143</f>
        <v>3640</v>
      </c>
      <c r="AK186" s="207">
        <f>AP186*$AK$204*$X$143</f>
        <v>3952</v>
      </c>
      <c r="AL186" s="207">
        <f>AP186*$AL$204*$X$143</f>
        <v>4160</v>
      </c>
      <c r="AM186" s="207">
        <f>AP186*$AM$204*$X$143</f>
        <v>4368</v>
      </c>
      <c r="AN186" s="207">
        <f>AP186*$AN$204*$X$143</f>
        <v>4680</v>
      </c>
      <c r="AO186" s="207">
        <f>AP186*$AO$204*$X$143</f>
        <v>4888</v>
      </c>
      <c r="AP186" s="187">
        <f>ROUNDDOWN(V187/21,0)</f>
        <v>52</v>
      </c>
    </row>
    <row r="187" spans="1:4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79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203">
        <v>1100</v>
      </c>
      <c r="W187" s="207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07"/>
      <c r="AI187" s="207"/>
      <c r="AJ187" s="207"/>
      <c r="AK187" s="207"/>
      <c r="AL187" s="207"/>
      <c r="AM187" s="207"/>
      <c r="AN187" s="207"/>
      <c r="AO187" s="207"/>
      <c r="AP187" s="187"/>
    </row>
    <row r="188" spans="1:4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203">
        <v>46</v>
      </c>
      <c r="W188" s="207">
        <f>AP188*$W$204*$X$143</f>
        <v>432</v>
      </c>
      <c r="X188" s="214">
        <f>AP188*$X$204*$X$143</f>
        <v>756</v>
      </c>
      <c r="Y188" s="214">
        <f>AP188*$Y$204*$X$143</f>
        <v>972</v>
      </c>
      <c r="Z188" s="214">
        <f>AP188*$Z$204*$X$143</f>
        <v>1188</v>
      </c>
      <c r="AA188" s="214">
        <f>AP188*$AA$204*$X$143</f>
        <v>1512</v>
      </c>
      <c r="AB188" s="214">
        <f>AP188*$AB$204*$X$143</f>
        <v>1728</v>
      </c>
      <c r="AC188" s="214">
        <f>AP188*$AC$204*$X$143</f>
        <v>2052</v>
      </c>
      <c r="AD188" s="214">
        <f>AP188*$AD$204*$X$143</f>
        <v>2268</v>
      </c>
      <c r="AE188" s="214">
        <f>AP188*$AE$204*$X$143</f>
        <v>2484</v>
      </c>
      <c r="AF188" s="214">
        <f>AP188*$AF$204*$X$143</f>
        <v>2808</v>
      </c>
      <c r="AG188" s="214">
        <f>AP188*$AG$204*$X$143</f>
        <v>3024</v>
      </c>
      <c r="AH188" s="207">
        <f>AP188*$AH$204*$X$143</f>
        <v>3240</v>
      </c>
      <c r="AI188" s="207">
        <f>AP188*$AI$204*$X$143</f>
        <v>3564</v>
      </c>
      <c r="AJ188" s="207">
        <f>AP188*$AJ$204*$X$143</f>
        <v>3780</v>
      </c>
      <c r="AK188" s="207">
        <f>AP188*$AK$204*$X$143</f>
        <v>4104</v>
      </c>
      <c r="AL188" s="207">
        <f>AP188*$AL$204*$X$143</f>
        <v>4320</v>
      </c>
      <c r="AM188" s="207">
        <f>AP188*$AM$204*$X$143</f>
        <v>4536</v>
      </c>
      <c r="AN188" s="207">
        <f>AP188*$AN$204*$X$143</f>
        <v>4860</v>
      </c>
      <c r="AO188" s="207">
        <f>AP188*$AO$204*$X$143</f>
        <v>5076</v>
      </c>
      <c r="AP188" s="187">
        <f>ROUNDDOWN(V189/21,0)</f>
        <v>54</v>
      </c>
    </row>
    <row r="189" spans="1:4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79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203">
        <v>1150</v>
      </c>
      <c r="W189" s="207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207"/>
      <c r="AI189" s="207"/>
      <c r="AJ189" s="207"/>
      <c r="AK189" s="207"/>
      <c r="AL189" s="207"/>
      <c r="AM189" s="207"/>
      <c r="AN189" s="207"/>
      <c r="AO189" s="207"/>
      <c r="AP189" s="187"/>
    </row>
    <row r="190" spans="1:4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203">
        <v>48</v>
      </c>
      <c r="W190" s="207">
        <f>AP190*$W$204*$X$143</f>
        <v>456</v>
      </c>
      <c r="X190" s="214">
        <f>AP190*$X$204*$X$143</f>
        <v>798</v>
      </c>
      <c r="Y190" s="214">
        <f>AP190*$Y$204*$X$143</f>
        <v>1026</v>
      </c>
      <c r="Z190" s="214">
        <f>AP190*$Z$204*$X$143</f>
        <v>1254</v>
      </c>
      <c r="AA190" s="214">
        <f>AP190*$AA$204*$X$143</f>
        <v>1596</v>
      </c>
      <c r="AB190" s="214">
        <f>AP190*$AB$204*$X$143</f>
        <v>1824</v>
      </c>
      <c r="AC190" s="214">
        <f>AP190*$AC$204*$X$143</f>
        <v>2166</v>
      </c>
      <c r="AD190" s="214">
        <f>AP190*$AD$204*$X$143</f>
        <v>2394</v>
      </c>
      <c r="AE190" s="214">
        <f>AP190*$AE$204*$X$143</f>
        <v>2622</v>
      </c>
      <c r="AF190" s="214">
        <f>AP190*$AF$204*$X$143</f>
        <v>2964</v>
      </c>
      <c r="AG190" s="214">
        <f>AP190*$AG$204*$X$143</f>
        <v>3192</v>
      </c>
      <c r="AH190" s="207">
        <f>AP190*$AH$204*$X$143</f>
        <v>3420</v>
      </c>
      <c r="AI190" s="207">
        <f>AP190*$AI$204*$X$143</f>
        <v>3762</v>
      </c>
      <c r="AJ190" s="207">
        <f>AP190*$AJ$204*$X$143</f>
        <v>3990</v>
      </c>
      <c r="AK190" s="207">
        <f>AP190*$AK$204*$X$143</f>
        <v>4332</v>
      </c>
      <c r="AL190" s="207">
        <f>AP190*$AL$204*$X$143</f>
        <v>4560</v>
      </c>
      <c r="AM190" s="207">
        <f>AP190*$AM$204*$X$143</f>
        <v>4788</v>
      </c>
      <c r="AN190" s="207">
        <f>AP190*$AN$204*$X$143</f>
        <v>5130</v>
      </c>
      <c r="AO190" s="207">
        <f>AP190*$AO$204*$X$143</f>
        <v>5358</v>
      </c>
      <c r="AP190" s="187">
        <f>ROUNDDOWN(V191/21,0)</f>
        <v>57</v>
      </c>
    </row>
    <row r="191" spans="1:4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79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203">
        <v>1200</v>
      </c>
      <c r="W191" s="207"/>
      <c r="X191" s="214"/>
      <c r="Y191" s="214"/>
      <c r="Z191" s="214"/>
      <c r="AA191" s="214"/>
      <c r="AB191" s="214"/>
      <c r="AC191" s="214"/>
      <c r="AD191" s="214"/>
      <c r="AE191" s="214"/>
      <c r="AF191" s="214"/>
      <c r="AG191" s="214"/>
      <c r="AH191" s="207"/>
      <c r="AI191" s="207"/>
      <c r="AJ191" s="207"/>
      <c r="AK191" s="207"/>
      <c r="AL191" s="207"/>
      <c r="AM191" s="207"/>
      <c r="AN191" s="207"/>
      <c r="AO191" s="207"/>
      <c r="AP191" s="187"/>
    </row>
    <row r="192" spans="1:4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  <c r="V192" s="203">
        <v>50</v>
      </c>
      <c r="W192" s="207">
        <f>AP192*$W$204*$X$143</f>
        <v>472</v>
      </c>
      <c r="X192" s="207">
        <f>AP192*$X$204*$X$143</f>
        <v>826</v>
      </c>
      <c r="Y192" s="207">
        <f>AP192*$Y$204*$X$143</f>
        <v>1062</v>
      </c>
      <c r="Z192" s="207">
        <f>AP192*$Z$204*$X$143</f>
        <v>1298</v>
      </c>
      <c r="AA192" s="207">
        <f>AP192*$AA$204*$X$143</f>
        <v>1652</v>
      </c>
      <c r="AB192" s="207">
        <f>AP192*$AB$204*$X$143</f>
        <v>1888</v>
      </c>
      <c r="AC192" s="207">
        <f>AP192*$AC$204*$X$143</f>
        <v>2242</v>
      </c>
      <c r="AD192" s="207">
        <f>AP192*$AD$204*$X$143</f>
        <v>2478</v>
      </c>
      <c r="AE192" s="207">
        <f>AP192*$AE$204*$X$143</f>
        <v>2714</v>
      </c>
      <c r="AF192" s="207">
        <f>AP192*$AF$204*$X$143</f>
        <v>3068</v>
      </c>
      <c r="AG192" s="207">
        <f>AP192*$AG$204*$X$143</f>
        <v>3304</v>
      </c>
      <c r="AH192" s="207">
        <f>AP192*$AH$204*$X$143</f>
        <v>3540</v>
      </c>
      <c r="AI192" s="207">
        <f>AP192*$AI$204*$X$143</f>
        <v>3894</v>
      </c>
      <c r="AJ192" s="207">
        <f>AP192*$AJ$204*$X$143</f>
        <v>4130</v>
      </c>
      <c r="AK192" s="207">
        <f>AP192*$AK$204*$X$143</f>
        <v>4484</v>
      </c>
      <c r="AL192" s="207">
        <f>AP192*$AL$204*$X$143</f>
        <v>4720</v>
      </c>
      <c r="AM192" s="207">
        <f>AP192*$AM$204*$X$143</f>
        <v>4956</v>
      </c>
      <c r="AN192" s="207">
        <f>AP192*$AN$204*$X$143</f>
        <v>5310</v>
      </c>
      <c r="AO192" s="207">
        <f>AP192*$AO$204*$X$143</f>
        <v>5546</v>
      </c>
      <c r="AP192" s="187">
        <f>ROUNDDOWN(V193/21,0)</f>
        <v>59</v>
      </c>
    </row>
    <row r="193" spans="1:42" x14ac:dyDescent="0.15">
      <c r="A193" s="203">
        <v>1250</v>
      </c>
      <c r="B193" s="207">
        <f t="shared" ref="B193:T193" si="80">B144*$A$192*B204</f>
        <v>530</v>
      </c>
      <c r="C193" s="207">
        <f t="shared" si="80"/>
        <v>552</v>
      </c>
      <c r="D193" s="207">
        <f t="shared" si="80"/>
        <v>624</v>
      </c>
      <c r="E193" s="207">
        <f t="shared" si="80"/>
        <v>715</v>
      </c>
      <c r="F193" s="207">
        <f t="shared" si="80"/>
        <v>804</v>
      </c>
      <c r="G193" s="207">
        <f t="shared" si="80"/>
        <v>910</v>
      </c>
      <c r="H193" s="207">
        <f t="shared" si="80"/>
        <v>1016</v>
      </c>
      <c r="I193" s="207">
        <f t="shared" si="80"/>
        <v>1143</v>
      </c>
      <c r="J193" s="207">
        <f t="shared" si="80"/>
        <v>1210</v>
      </c>
      <c r="K193" s="207">
        <f t="shared" si="80"/>
        <v>1320</v>
      </c>
      <c r="L193" s="207">
        <f t="shared" si="80"/>
        <v>1416</v>
      </c>
      <c r="M193" s="207">
        <f t="shared" si="80"/>
        <v>1534</v>
      </c>
      <c r="N193" s="207">
        <f t="shared" si="80"/>
        <v>1652</v>
      </c>
      <c r="O193" s="207">
        <f t="shared" si="80"/>
        <v>1770</v>
      </c>
      <c r="P193" s="207">
        <f t="shared" si="80"/>
        <v>1888</v>
      </c>
      <c r="Q193" s="207">
        <f t="shared" si="80"/>
        <v>2006</v>
      </c>
      <c r="R193" s="207">
        <f t="shared" si="80"/>
        <v>2124</v>
      </c>
      <c r="S193" s="207">
        <f t="shared" si="80"/>
        <v>2242</v>
      </c>
      <c r="T193" s="207">
        <f t="shared" si="80"/>
        <v>2360</v>
      </c>
      <c r="U193" s="222">
        <v>1.18</v>
      </c>
      <c r="V193" s="203">
        <v>1250</v>
      </c>
      <c r="W193" s="207"/>
      <c r="X193" s="207"/>
      <c r="Y193" s="207"/>
      <c r="Z193" s="207"/>
      <c r="AA193" s="207"/>
      <c r="AB193" s="207"/>
      <c r="AC193" s="207"/>
      <c r="AD193" s="207"/>
      <c r="AE193" s="207"/>
      <c r="AF193" s="207"/>
      <c r="AG193" s="207"/>
      <c r="AH193" s="207"/>
      <c r="AI193" s="207"/>
      <c r="AJ193" s="207"/>
      <c r="AK193" s="207"/>
      <c r="AL193" s="207"/>
      <c r="AM193" s="207"/>
      <c r="AN193" s="207"/>
      <c r="AO193" s="207"/>
      <c r="AP193" s="187"/>
    </row>
    <row r="194" spans="1:42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V194" s="203">
        <v>52</v>
      </c>
      <c r="W194" s="207">
        <f>AP194*$W$204*$X$143</f>
        <v>488</v>
      </c>
      <c r="X194" s="207">
        <f>AP194*$X$204*$X$143</f>
        <v>854</v>
      </c>
      <c r="Y194" s="207">
        <f>AP194*$Y$204*$X$143</f>
        <v>1098</v>
      </c>
      <c r="Z194" s="207">
        <f>AP194*$Z$204*$X$143</f>
        <v>1342</v>
      </c>
      <c r="AA194" s="207">
        <f>AP194*$AA$204*$X$143</f>
        <v>1708</v>
      </c>
      <c r="AB194" s="207">
        <f>AP194*$AB$204*$X$143</f>
        <v>1952</v>
      </c>
      <c r="AC194" s="207">
        <f>AP194*$AC$204*$X$143</f>
        <v>2318</v>
      </c>
      <c r="AD194" s="207">
        <f>AP194*$AD$204*$X$143</f>
        <v>2562</v>
      </c>
      <c r="AE194" s="207">
        <f>AP194*$AE$204*$X$143</f>
        <v>2806</v>
      </c>
      <c r="AF194" s="207">
        <f>AP194*$AF$204*$X$143</f>
        <v>3172</v>
      </c>
      <c r="AG194" s="207">
        <f>AP194*$AG$204*$X$143</f>
        <v>3416</v>
      </c>
      <c r="AH194" s="207">
        <f>AP194*$AH$204*$X$143</f>
        <v>3660</v>
      </c>
      <c r="AI194" s="207">
        <f>AP194*$AI$204*$X$143</f>
        <v>4026</v>
      </c>
      <c r="AJ194" s="207">
        <f>AP194*$AJ$204*$X$143</f>
        <v>4270</v>
      </c>
      <c r="AK194" s="207">
        <f>AP194*$AK$204*$X$143</f>
        <v>4636</v>
      </c>
      <c r="AL194" s="207">
        <f>AP194*$AL$204*$X$143</f>
        <v>4880</v>
      </c>
      <c r="AM194" s="207">
        <f>AP194*$AM$204*$X$143</f>
        <v>5124</v>
      </c>
      <c r="AN194" s="207">
        <f>AP194*$AN$204*$X$143</f>
        <v>5490</v>
      </c>
      <c r="AO194" s="207">
        <f>AP194*$AO$204*$X$143</f>
        <v>5734</v>
      </c>
      <c r="AP194" s="187">
        <f>ROUNDDOWN(V195/21,0)</f>
        <v>61</v>
      </c>
    </row>
    <row r="195" spans="1:42" x14ac:dyDescent="0.15">
      <c r="A195" s="203">
        <v>1300</v>
      </c>
      <c r="B195" s="207">
        <f t="shared" ref="B195:T195" si="81">B144*$A$194*B204</f>
        <v>551.19999999999993</v>
      </c>
      <c r="C195" s="207">
        <f t="shared" si="81"/>
        <v>574.08000000000004</v>
      </c>
      <c r="D195" s="207">
        <f t="shared" si="81"/>
        <v>648.96</v>
      </c>
      <c r="E195" s="207">
        <f t="shared" si="81"/>
        <v>743.6</v>
      </c>
      <c r="F195" s="207">
        <f t="shared" si="81"/>
        <v>836.16000000000008</v>
      </c>
      <c r="G195" s="207">
        <f t="shared" si="81"/>
        <v>946.4</v>
      </c>
      <c r="H195" s="207">
        <f t="shared" si="81"/>
        <v>1056.6400000000001</v>
      </c>
      <c r="I195" s="207">
        <f t="shared" si="81"/>
        <v>1188.72</v>
      </c>
      <c r="J195" s="207">
        <f t="shared" si="81"/>
        <v>1258.3999999999999</v>
      </c>
      <c r="K195" s="207">
        <f t="shared" si="81"/>
        <v>1372.8</v>
      </c>
      <c r="L195" s="207">
        <f t="shared" si="81"/>
        <v>1472.6399999999999</v>
      </c>
      <c r="M195" s="207">
        <f t="shared" si="81"/>
        <v>1595.36</v>
      </c>
      <c r="N195" s="207">
        <f t="shared" si="81"/>
        <v>1718.08</v>
      </c>
      <c r="O195" s="207">
        <f t="shared" si="81"/>
        <v>1840.8</v>
      </c>
      <c r="P195" s="207">
        <f t="shared" si="81"/>
        <v>1963.52</v>
      </c>
      <c r="Q195" s="207">
        <f t="shared" si="81"/>
        <v>2086.2399999999998</v>
      </c>
      <c r="R195" s="207">
        <f t="shared" si="81"/>
        <v>2208.96</v>
      </c>
      <c r="S195" s="207">
        <f t="shared" si="81"/>
        <v>2331.6799999999998</v>
      </c>
      <c r="T195" s="207">
        <f t="shared" si="81"/>
        <v>2454.4</v>
      </c>
      <c r="U195" s="222">
        <v>1.18</v>
      </c>
      <c r="V195" s="203">
        <v>1300</v>
      </c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7"/>
      <c r="AI195" s="207"/>
      <c r="AJ195" s="207"/>
      <c r="AK195" s="207"/>
      <c r="AL195" s="207"/>
      <c r="AM195" s="207"/>
      <c r="AN195" s="207"/>
      <c r="AO195" s="207"/>
      <c r="AP195" s="187"/>
    </row>
    <row r="196" spans="1:42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V196" s="203">
        <v>54</v>
      </c>
      <c r="W196" s="207">
        <f>AP196*$W$204*$X$143</f>
        <v>512</v>
      </c>
      <c r="X196" s="207">
        <f>AP196*$X$204*$X$143</f>
        <v>896</v>
      </c>
      <c r="Y196" s="207">
        <f>AP196*$Y$204*$X$143</f>
        <v>1152</v>
      </c>
      <c r="Z196" s="207">
        <f>AP196*$Z$204*$X$143</f>
        <v>1408</v>
      </c>
      <c r="AA196" s="207">
        <f>AP196*$AA$204*$X$143</f>
        <v>1792</v>
      </c>
      <c r="AB196" s="207">
        <f>AP196*$AB$204*$X$143</f>
        <v>2048</v>
      </c>
      <c r="AC196" s="207">
        <f>AP196*$AC$204*$X$143</f>
        <v>2432</v>
      </c>
      <c r="AD196" s="207">
        <f>AP196*$AD$204*$X$143</f>
        <v>2688</v>
      </c>
      <c r="AE196" s="207">
        <f>AP196*$AE$204*$X$143</f>
        <v>2944</v>
      </c>
      <c r="AF196" s="207">
        <f>AP196*$AF$204*$X$143</f>
        <v>3328</v>
      </c>
      <c r="AG196" s="207">
        <f>AP196*$AG$204*$X$143</f>
        <v>3584</v>
      </c>
      <c r="AH196" s="207">
        <f>AP196*$AH$204*$X$143</f>
        <v>3840</v>
      </c>
      <c r="AI196" s="207">
        <f>AP196*$AI$204*$X$143</f>
        <v>4224</v>
      </c>
      <c r="AJ196" s="207">
        <f>AP196*$AJ$204*$X$143</f>
        <v>4480</v>
      </c>
      <c r="AK196" s="207">
        <f>AP196*$AK$204*$X$143</f>
        <v>4864</v>
      </c>
      <c r="AL196" s="207">
        <f>AP196*$AL$204*$X$143</f>
        <v>5120</v>
      </c>
      <c r="AM196" s="207">
        <f>AP196*$AM$204*$X$143</f>
        <v>5376</v>
      </c>
      <c r="AN196" s="207">
        <f>AP196*$AN$204*$X$143</f>
        <v>5760</v>
      </c>
      <c r="AO196" s="207">
        <f>AP196*$AO$204*$X$143</f>
        <v>6016</v>
      </c>
      <c r="AP196" s="187">
        <f>ROUNDDOWN(V197/21,0)</f>
        <v>64</v>
      </c>
    </row>
    <row r="197" spans="1:42" x14ac:dyDescent="0.15">
      <c r="A197" s="203">
        <v>1350</v>
      </c>
      <c r="B197" s="207">
        <f t="shared" ref="B197:T197" si="82">B144*$A$196*B204</f>
        <v>572.4</v>
      </c>
      <c r="C197" s="207">
        <f t="shared" si="82"/>
        <v>596.16000000000008</v>
      </c>
      <c r="D197" s="207">
        <f t="shared" si="82"/>
        <v>673.92000000000007</v>
      </c>
      <c r="E197" s="207">
        <f t="shared" si="82"/>
        <v>772.19999999999993</v>
      </c>
      <c r="F197" s="207">
        <f t="shared" si="82"/>
        <v>868.32</v>
      </c>
      <c r="G197" s="207">
        <f t="shared" si="82"/>
        <v>982.80000000000007</v>
      </c>
      <c r="H197" s="207">
        <f t="shared" si="82"/>
        <v>1097.28</v>
      </c>
      <c r="I197" s="207">
        <f t="shared" si="82"/>
        <v>1234.44</v>
      </c>
      <c r="J197" s="207">
        <f t="shared" si="82"/>
        <v>1306.8</v>
      </c>
      <c r="K197" s="207">
        <f t="shared" si="82"/>
        <v>1425.6</v>
      </c>
      <c r="L197" s="207">
        <f t="shared" si="82"/>
        <v>1529.28</v>
      </c>
      <c r="M197" s="207">
        <f t="shared" si="82"/>
        <v>1656.7199999999998</v>
      </c>
      <c r="N197" s="207">
        <f t="shared" si="82"/>
        <v>1784.1599999999999</v>
      </c>
      <c r="O197" s="207">
        <f t="shared" si="82"/>
        <v>1911.6</v>
      </c>
      <c r="P197" s="207">
        <f t="shared" si="82"/>
        <v>2039.04</v>
      </c>
      <c r="Q197" s="207">
        <f t="shared" si="82"/>
        <v>2166.48</v>
      </c>
      <c r="R197" s="207">
        <f t="shared" si="82"/>
        <v>2293.92</v>
      </c>
      <c r="S197" s="207">
        <f t="shared" si="82"/>
        <v>2421.3599999999997</v>
      </c>
      <c r="T197" s="207">
        <f t="shared" si="82"/>
        <v>2548.7999999999997</v>
      </c>
      <c r="U197" s="222">
        <v>1.18</v>
      </c>
      <c r="V197" s="203">
        <v>1350</v>
      </c>
      <c r="W197" s="207"/>
      <c r="X197" s="207"/>
      <c r="Y197" s="207"/>
      <c r="Z197" s="207"/>
      <c r="AA197" s="207"/>
      <c r="AB197" s="207"/>
      <c r="AC197" s="207"/>
      <c r="AD197" s="207"/>
      <c r="AE197" s="207"/>
      <c r="AF197" s="207"/>
      <c r="AG197" s="207"/>
      <c r="AH197" s="207"/>
      <c r="AI197" s="207"/>
      <c r="AJ197" s="207"/>
      <c r="AK197" s="207"/>
      <c r="AL197" s="207"/>
      <c r="AM197" s="207"/>
      <c r="AN197" s="207"/>
      <c r="AO197" s="207"/>
      <c r="AP197" s="187"/>
    </row>
    <row r="198" spans="1:42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V198" s="203">
        <v>56</v>
      </c>
      <c r="W198" s="207">
        <f>AP198*$W$204*$X$143</f>
        <v>528</v>
      </c>
      <c r="X198" s="207">
        <f>AP198*$X$204*$X$143</f>
        <v>924</v>
      </c>
      <c r="Y198" s="207">
        <f>AP198*$Y$204*$X$143</f>
        <v>1188</v>
      </c>
      <c r="Z198" s="207">
        <f>AP198*$Z$204*$X$143</f>
        <v>1452</v>
      </c>
      <c r="AA198" s="207">
        <f>AP198*$AA$204*$X$143</f>
        <v>1848</v>
      </c>
      <c r="AB198" s="207">
        <f>AP198*$AB$204*$X$143</f>
        <v>2112</v>
      </c>
      <c r="AC198" s="207">
        <f>AP198*$AC$204*$X$143</f>
        <v>2508</v>
      </c>
      <c r="AD198" s="207">
        <f>AP198*$AD$204*$X$143</f>
        <v>2772</v>
      </c>
      <c r="AE198" s="207">
        <f>AP198*$AE$204*$X$143</f>
        <v>3036</v>
      </c>
      <c r="AF198" s="207">
        <f>AP198*$AF$204*$X$143</f>
        <v>3432</v>
      </c>
      <c r="AG198" s="207">
        <f>AP198*$AG$204*$X$143</f>
        <v>3696</v>
      </c>
      <c r="AH198" s="207">
        <f>AP198*$AH$204*$X$143</f>
        <v>3960</v>
      </c>
      <c r="AI198" s="207">
        <f>AP198*$AI$204*$X$143</f>
        <v>4356</v>
      </c>
      <c r="AJ198" s="207">
        <f>AP198*$AJ$204*$X$143</f>
        <v>4620</v>
      </c>
      <c r="AK198" s="207">
        <f>AP198*$AK$204*$X$143</f>
        <v>5016</v>
      </c>
      <c r="AL198" s="207">
        <f>AP198*$AL$204*$X$143</f>
        <v>5280</v>
      </c>
      <c r="AM198" s="207">
        <f>AP198*$AM$204*$X$143</f>
        <v>5544</v>
      </c>
      <c r="AN198" s="207">
        <f>AP198*$AN$204*$X$143</f>
        <v>5940</v>
      </c>
      <c r="AO198" s="207">
        <f>AP198*$AO$204*$X$143</f>
        <v>6204</v>
      </c>
      <c r="AP198" s="187">
        <f>ROUNDDOWN(V199/21,0)</f>
        <v>66</v>
      </c>
    </row>
    <row r="199" spans="1:42" x14ac:dyDescent="0.15">
      <c r="A199" s="203">
        <v>1400</v>
      </c>
      <c r="B199" s="207">
        <f t="shared" ref="B199:S199" si="83">B144*$A$198*B204</f>
        <v>593.6</v>
      </c>
      <c r="C199" s="207">
        <f t="shared" si="83"/>
        <v>618.24</v>
      </c>
      <c r="D199" s="207">
        <f t="shared" si="83"/>
        <v>698.88</v>
      </c>
      <c r="E199" s="207">
        <f t="shared" si="83"/>
        <v>800.8</v>
      </c>
      <c r="F199" s="207">
        <f t="shared" si="83"/>
        <v>900.48</v>
      </c>
      <c r="G199" s="207">
        <f t="shared" si="83"/>
        <v>1019.2</v>
      </c>
      <c r="H199" s="207">
        <f t="shared" si="83"/>
        <v>1137.92</v>
      </c>
      <c r="I199" s="207">
        <f t="shared" si="83"/>
        <v>1280.1600000000001</v>
      </c>
      <c r="J199" s="207">
        <f t="shared" si="83"/>
        <v>1355.2</v>
      </c>
      <c r="K199" s="207">
        <f t="shared" si="83"/>
        <v>1478.3999999999999</v>
      </c>
      <c r="L199" s="207">
        <f t="shared" si="83"/>
        <v>1585.9199999999998</v>
      </c>
      <c r="M199" s="207">
        <f t="shared" si="83"/>
        <v>1718.08</v>
      </c>
      <c r="N199" s="207">
        <f t="shared" si="83"/>
        <v>1850.24</v>
      </c>
      <c r="O199" s="207">
        <f t="shared" si="83"/>
        <v>1982.3999999999999</v>
      </c>
      <c r="P199" s="207">
        <f t="shared" si="83"/>
        <v>2114.56</v>
      </c>
      <c r="Q199" s="207">
        <f t="shared" si="83"/>
        <v>2246.7199999999998</v>
      </c>
      <c r="R199" s="207">
        <f t="shared" si="83"/>
        <v>2378.8799999999997</v>
      </c>
      <c r="S199" s="207">
        <f t="shared" si="83"/>
        <v>2511.04</v>
      </c>
      <c r="T199" s="207">
        <f>T144*$A$198*T204</f>
        <v>2643.2</v>
      </c>
      <c r="U199" s="222">
        <v>1.18</v>
      </c>
      <c r="V199" s="203">
        <v>1400</v>
      </c>
      <c r="W199" s="207"/>
      <c r="X199" s="207"/>
      <c r="Y199" s="207"/>
      <c r="Z199" s="207"/>
      <c r="AA199" s="207"/>
      <c r="AB199" s="207"/>
      <c r="AC199" s="207"/>
      <c r="AD199" s="207"/>
      <c r="AE199" s="207"/>
      <c r="AF199" s="207"/>
      <c r="AG199" s="207"/>
      <c r="AH199" s="207"/>
      <c r="AI199" s="207"/>
      <c r="AJ199" s="207"/>
      <c r="AK199" s="207"/>
      <c r="AL199" s="207"/>
      <c r="AM199" s="207"/>
      <c r="AN199" s="207"/>
      <c r="AO199" s="207"/>
      <c r="AP199" s="187"/>
    </row>
    <row r="200" spans="1:42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V200" s="203">
        <v>58</v>
      </c>
      <c r="W200" s="207">
        <f>AP200*$W$204*$X$143</f>
        <v>552</v>
      </c>
      <c r="X200" s="207">
        <f>AP200*$X$204*$X$143</f>
        <v>966</v>
      </c>
      <c r="Y200" s="207">
        <f>AP200*$Y$204*$X$143</f>
        <v>1242</v>
      </c>
      <c r="Z200" s="207">
        <f>AP200*$Z$204*$X$143</f>
        <v>1518</v>
      </c>
      <c r="AA200" s="207">
        <f>AP200*$AA$204*$X$143</f>
        <v>1932</v>
      </c>
      <c r="AB200" s="207">
        <f>AP200*$AB$204*$X$143</f>
        <v>2208</v>
      </c>
      <c r="AC200" s="207">
        <f>AP200*$AC$204*$X$143</f>
        <v>2622</v>
      </c>
      <c r="AD200" s="207">
        <f>AP200*$AD$204*$X$143</f>
        <v>2898</v>
      </c>
      <c r="AE200" s="207">
        <f>AP200*$AE$204*$X$143</f>
        <v>3174</v>
      </c>
      <c r="AF200" s="207">
        <f>AP200*$AF$204*$X$143</f>
        <v>3588</v>
      </c>
      <c r="AG200" s="207">
        <f>AP200*$AG$204*$X$143</f>
        <v>3864</v>
      </c>
      <c r="AH200" s="207">
        <f>AP200*$AH$204*$X$143</f>
        <v>4140</v>
      </c>
      <c r="AI200" s="207">
        <f>AP200*$AI$204*$X$143</f>
        <v>4554</v>
      </c>
      <c r="AJ200" s="207">
        <f>AP200*$AJ$204*$X$143</f>
        <v>4830</v>
      </c>
      <c r="AK200" s="207">
        <f>AP200*$AK$204*$X$143</f>
        <v>5244</v>
      </c>
      <c r="AL200" s="207">
        <f>AP200*$AL$204*$X$143</f>
        <v>5520</v>
      </c>
      <c r="AM200" s="207">
        <f>AP200*$AM$204*$X$143</f>
        <v>5796</v>
      </c>
      <c r="AN200" s="207">
        <f>AP200*$AN$204*$X$143</f>
        <v>6210</v>
      </c>
      <c r="AO200" s="207">
        <f>AP200*$AO$204*$X$143</f>
        <v>6486</v>
      </c>
      <c r="AP200" s="187">
        <f>ROUNDDOWN(V201/21,0)</f>
        <v>69</v>
      </c>
    </row>
    <row r="201" spans="1:42" x14ac:dyDescent="0.15">
      <c r="A201" s="203">
        <v>1450</v>
      </c>
      <c r="B201" s="207">
        <f t="shared" ref="B201:T201" si="84">B144*$A$200*B204</f>
        <v>614.79999999999995</v>
      </c>
      <c r="C201" s="207">
        <f t="shared" si="84"/>
        <v>640.32000000000005</v>
      </c>
      <c r="D201" s="207">
        <f t="shared" si="84"/>
        <v>723.84</v>
      </c>
      <c r="E201" s="207">
        <f t="shared" si="84"/>
        <v>829.4</v>
      </c>
      <c r="F201" s="207">
        <f t="shared" si="84"/>
        <v>932.6400000000001</v>
      </c>
      <c r="G201" s="207">
        <f t="shared" si="84"/>
        <v>1055.6000000000001</v>
      </c>
      <c r="H201" s="207">
        <f t="shared" si="84"/>
        <v>1178.56</v>
      </c>
      <c r="I201" s="207">
        <f t="shared" si="84"/>
        <v>1325.88</v>
      </c>
      <c r="J201" s="207">
        <f t="shared" si="84"/>
        <v>1403.6</v>
      </c>
      <c r="K201" s="207">
        <f t="shared" si="84"/>
        <v>1531.2</v>
      </c>
      <c r="L201" s="207">
        <f t="shared" si="84"/>
        <v>1642.56</v>
      </c>
      <c r="M201" s="207">
        <f t="shared" si="84"/>
        <v>1779.4399999999998</v>
      </c>
      <c r="N201" s="207">
        <f t="shared" si="84"/>
        <v>1916.32</v>
      </c>
      <c r="O201" s="207">
        <f t="shared" si="84"/>
        <v>2053.1999999999998</v>
      </c>
      <c r="P201" s="207">
        <f t="shared" si="84"/>
        <v>2190.08</v>
      </c>
      <c r="Q201" s="207">
        <f t="shared" si="84"/>
        <v>2326.96</v>
      </c>
      <c r="R201" s="207">
        <f t="shared" si="84"/>
        <v>2463.8399999999997</v>
      </c>
      <c r="S201" s="207">
        <f t="shared" si="84"/>
        <v>2600.7199999999998</v>
      </c>
      <c r="T201" s="207">
        <f t="shared" si="84"/>
        <v>2737.6</v>
      </c>
      <c r="U201" s="222">
        <v>1.18</v>
      </c>
      <c r="V201" s="203">
        <v>1450</v>
      </c>
      <c r="W201" s="207"/>
      <c r="X201" s="207"/>
      <c r="Y201" s="207"/>
      <c r="Z201" s="207"/>
      <c r="AA201" s="207"/>
      <c r="AB201" s="207"/>
      <c r="AC201" s="207"/>
      <c r="AD201" s="207"/>
      <c r="AE201" s="207"/>
      <c r="AF201" s="207"/>
      <c r="AG201" s="207"/>
      <c r="AH201" s="207"/>
      <c r="AI201" s="207"/>
      <c r="AJ201" s="207"/>
      <c r="AK201" s="207"/>
      <c r="AL201" s="207"/>
      <c r="AM201" s="207"/>
      <c r="AN201" s="207"/>
      <c r="AO201" s="207"/>
      <c r="AP201" s="187"/>
    </row>
    <row r="202" spans="1:42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V202" s="203">
        <v>60</v>
      </c>
      <c r="W202" s="207">
        <f>AP202*$W$204*$X$143</f>
        <v>568</v>
      </c>
      <c r="X202" s="207">
        <f>AP202*$X$204*$X$143</f>
        <v>994</v>
      </c>
      <c r="Y202" s="207">
        <f>AP202*$Y$204*$X$143</f>
        <v>1278</v>
      </c>
      <c r="Z202" s="207">
        <f>AP202*$Z$204*$X$143</f>
        <v>1562</v>
      </c>
      <c r="AA202" s="207">
        <f>AP202*$AA$204*$X$143</f>
        <v>1988</v>
      </c>
      <c r="AB202" s="207">
        <f>AP202*$AB$204*$X$143</f>
        <v>2272</v>
      </c>
      <c r="AC202" s="207">
        <f>AP202*$AC$204*$X$143</f>
        <v>2698</v>
      </c>
      <c r="AD202" s="207">
        <f>AP202*$AD$204*$X$143</f>
        <v>2982</v>
      </c>
      <c r="AE202" s="207">
        <f>AP202*$AE$204*$X$143</f>
        <v>3266</v>
      </c>
      <c r="AF202" s="207">
        <f>AP202*$AF$204*$X$143</f>
        <v>3692</v>
      </c>
      <c r="AG202" s="207">
        <f>AP202*$AG$204*$X$143</f>
        <v>3976</v>
      </c>
      <c r="AH202" s="207">
        <f>AP202*$AH$204*$X$143</f>
        <v>4260</v>
      </c>
      <c r="AI202" s="207">
        <f>AP202*$AI$204*$X$143</f>
        <v>4686</v>
      </c>
      <c r="AJ202" s="207">
        <f>AP202*$AJ$204*$X$143</f>
        <v>4970</v>
      </c>
      <c r="AK202" s="207">
        <f>AP202*$AK$204*$X$143</f>
        <v>5396</v>
      </c>
      <c r="AL202" s="207">
        <f>AP202*$AL$204*$X$143</f>
        <v>5680</v>
      </c>
      <c r="AM202" s="207">
        <f>AP202*$AM$204*$X$143</f>
        <v>5964</v>
      </c>
      <c r="AN202" s="207">
        <f>AP202*$AN$204*$X$143</f>
        <v>6390</v>
      </c>
      <c r="AO202" s="207">
        <f>AP202*$AO$204*$X$143</f>
        <v>6674</v>
      </c>
      <c r="AP202" s="187">
        <f>ROUNDDOWN(V203/21,0)</f>
        <v>71</v>
      </c>
    </row>
    <row r="203" spans="1:42" x14ac:dyDescent="0.15">
      <c r="A203" s="203">
        <v>1500</v>
      </c>
      <c r="B203" s="207">
        <f t="shared" ref="B203:T203" si="85">B144*$A$202*B204</f>
        <v>636</v>
      </c>
      <c r="C203" s="207">
        <f t="shared" si="85"/>
        <v>662.4</v>
      </c>
      <c r="D203" s="207">
        <f t="shared" si="85"/>
        <v>748.80000000000007</v>
      </c>
      <c r="E203" s="207">
        <f t="shared" si="85"/>
        <v>858</v>
      </c>
      <c r="F203" s="207">
        <f t="shared" si="85"/>
        <v>964.80000000000007</v>
      </c>
      <c r="G203" s="207">
        <f t="shared" si="85"/>
        <v>1092</v>
      </c>
      <c r="H203" s="207">
        <f t="shared" si="85"/>
        <v>1219.2</v>
      </c>
      <c r="I203" s="207">
        <f t="shared" si="85"/>
        <v>1371.6</v>
      </c>
      <c r="J203" s="207">
        <f t="shared" si="85"/>
        <v>1452</v>
      </c>
      <c r="K203" s="207">
        <f t="shared" si="85"/>
        <v>1584</v>
      </c>
      <c r="L203" s="207">
        <f t="shared" si="85"/>
        <v>1699.1999999999998</v>
      </c>
      <c r="M203" s="207">
        <f t="shared" si="85"/>
        <v>1840.8</v>
      </c>
      <c r="N203" s="207">
        <f t="shared" si="85"/>
        <v>1982.3999999999999</v>
      </c>
      <c r="O203" s="207">
        <f t="shared" si="85"/>
        <v>2124</v>
      </c>
      <c r="P203" s="207">
        <f t="shared" si="85"/>
        <v>2265.6</v>
      </c>
      <c r="Q203" s="207">
        <f t="shared" si="85"/>
        <v>2407.1999999999998</v>
      </c>
      <c r="R203" s="207">
        <f t="shared" si="85"/>
        <v>2548.7999999999997</v>
      </c>
      <c r="S203" s="207">
        <f t="shared" si="85"/>
        <v>2690.3999999999996</v>
      </c>
      <c r="T203" s="207">
        <f t="shared" si="85"/>
        <v>2832</v>
      </c>
      <c r="U203" s="222">
        <v>1.18</v>
      </c>
      <c r="V203" s="203">
        <v>1500</v>
      </c>
      <c r="W203" s="207"/>
      <c r="X203" s="207"/>
      <c r="Y203" s="207"/>
      <c r="Z203" s="207"/>
      <c r="AA203" s="207"/>
      <c r="AB203" s="207"/>
      <c r="AC203" s="207"/>
      <c r="AD203" s="207"/>
      <c r="AE203" s="207"/>
      <c r="AF203" s="207"/>
      <c r="AG203" s="207"/>
      <c r="AH203" s="207"/>
      <c r="AI203" s="207"/>
      <c r="AJ203" s="207"/>
      <c r="AK203" s="207"/>
      <c r="AL203" s="207"/>
      <c r="AM203" s="207"/>
      <c r="AN203" s="207"/>
      <c r="AO203" s="207"/>
      <c r="AP203" s="187"/>
    </row>
    <row r="204" spans="1:42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  <c r="V204" s="187" t="s">
        <v>330</v>
      </c>
      <c r="W204" s="187">
        <f>ROUNDDOWN(W145/21,0)</f>
        <v>4</v>
      </c>
      <c r="X204" s="187">
        <f t="shared" ref="X204:AO204" si="86">ROUNDDOWN(X145/21,0)</f>
        <v>7</v>
      </c>
      <c r="Y204" s="187">
        <f t="shared" si="86"/>
        <v>9</v>
      </c>
      <c r="Z204" s="187">
        <f t="shared" si="86"/>
        <v>11</v>
      </c>
      <c r="AA204" s="187">
        <f t="shared" si="86"/>
        <v>14</v>
      </c>
      <c r="AB204" s="187">
        <f t="shared" si="86"/>
        <v>16</v>
      </c>
      <c r="AC204" s="187">
        <f t="shared" si="86"/>
        <v>19</v>
      </c>
      <c r="AD204" s="187">
        <f t="shared" si="86"/>
        <v>21</v>
      </c>
      <c r="AE204" s="187">
        <f t="shared" si="86"/>
        <v>23</v>
      </c>
      <c r="AF204" s="187">
        <f t="shared" si="86"/>
        <v>26</v>
      </c>
      <c r="AG204" s="187">
        <f t="shared" si="86"/>
        <v>28</v>
      </c>
      <c r="AH204" s="187">
        <f t="shared" si="86"/>
        <v>30</v>
      </c>
      <c r="AI204" s="187">
        <f t="shared" si="86"/>
        <v>33</v>
      </c>
      <c r="AJ204" s="187">
        <f t="shared" si="86"/>
        <v>35</v>
      </c>
      <c r="AK204" s="187">
        <f t="shared" si="86"/>
        <v>38</v>
      </c>
      <c r="AL204" s="187">
        <f t="shared" si="86"/>
        <v>40</v>
      </c>
      <c r="AM204" s="187">
        <f t="shared" si="86"/>
        <v>42</v>
      </c>
      <c r="AN204" s="187">
        <f t="shared" si="86"/>
        <v>45</v>
      </c>
      <c r="AO204" s="187">
        <f t="shared" si="86"/>
        <v>47</v>
      </c>
    </row>
    <row r="205" spans="1:42" x14ac:dyDescent="0.15">
      <c r="B205" s="187">
        <v>2.14</v>
      </c>
      <c r="V205" s="187" t="s">
        <v>331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6DB76-662C-4B4A-A153-068B3FD997DF}">
  <sheetPr>
    <tabColor theme="9" tint="0.79998168889431442"/>
  </sheetPr>
  <dimension ref="A1:AQ205"/>
  <sheetViews>
    <sheetView showGridLines="0" zoomScaleNormal="100" workbookViewId="0">
      <selection activeCell="AA38" sqref="AA38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5" width="4.6640625" style="188" customWidth="1"/>
    <col min="46" max="16384" width="9" style="188"/>
  </cols>
  <sheetData>
    <row r="1" spans="1:43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</row>
    <row r="2" spans="1:43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</row>
    <row r="3" spans="1:43" s="189" customFormat="1" x14ac:dyDescent="0.15">
      <c r="A3" s="187"/>
      <c r="B3" s="187"/>
      <c r="C3" s="188"/>
      <c r="D3" s="188"/>
      <c r="E3" s="188"/>
      <c r="F3" s="188"/>
      <c r="G3" s="191" t="s">
        <v>340</v>
      </c>
      <c r="H3" s="192"/>
      <c r="I3" s="192"/>
      <c r="J3" s="192"/>
      <c r="K3" s="192"/>
      <c r="L3" s="192"/>
      <c r="M3" s="192"/>
      <c r="N3" s="193"/>
      <c r="O3" s="257" t="s">
        <v>348</v>
      </c>
      <c r="P3" s="191" t="s">
        <v>334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</row>
    <row r="4" spans="1:43" s="189" customFormat="1" x14ac:dyDescent="0.15">
      <c r="A4" s="187"/>
      <c r="B4" s="187"/>
      <c r="C4" s="188"/>
      <c r="D4" s="188"/>
      <c r="E4" s="188"/>
      <c r="F4" s="195"/>
      <c r="G4" s="191" t="s">
        <v>341</v>
      </c>
      <c r="H4" s="192"/>
      <c r="I4" s="192"/>
      <c r="J4" s="192"/>
      <c r="K4" s="192"/>
      <c r="L4" s="192"/>
      <c r="M4" s="192"/>
      <c r="N4" s="193"/>
      <c r="O4" s="257" t="s">
        <v>348</v>
      </c>
      <c r="P4" s="191" t="s">
        <v>335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</row>
    <row r="5" spans="1:43" x14ac:dyDescent="0.15">
      <c r="G5" s="191"/>
      <c r="H5" s="192"/>
      <c r="I5" s="192"/>
      <c r="J5" s="192"/>
      <c r="K5" s="192"/>
      <c r="L5" s="192"/>
      <c r="M5" s="192"/>
      <c r="N5" s="193"/>
      <c r="O5" s="189"/>
      <c r="P5" s="191"/>
      <c r="Q5" s="191"/>
      <c r="R5" s="192"/>
      <c r="S5" s="192"/>
      <c r="T5" s="192"/>
    </row>
    <row r="6" spans="1:43" s="189" customFormat="1" x14ac:dyDescent="0.15">
      <c r="A6" s="187"/>
      <c r="B6" s="187"/>
      <c r="C6" s="188"/>
      <c r="D6" s="188"/>
      <c r="E6" s="188"/>
      <c r="F6" s="188"/>
      <c r="G6" s="191"/>
      <c r="H6" s="192"/>
      <c r="I6" s="192"/>
      <c r="J6" s="192"/>
      <c r="K6" s="192"/>
      <c r="L6" s="192"/>
      <c r="M6" s="192"/>
      <c r="N6" s="193"/>
      <c r="P6" s="191"/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</row>
    <row r="7" spans="1:43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N7" s="193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</row>
    <row r="8" spans="1:43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</row>
    <row r="9" spans="1:43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</row>
    <row r="10" spans="1:43" s="189" customFormat="1" x14ac:dyDescent="0.15">
      <c r="A10" s="235" t="s">
        <v>28</v>
      </c>
      <c r="B10" s="263">
        <v>283</v>
      </c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</row>
    <row r="11" spans="1:43" s="189" customFormat="1" x14ac:dyDescent="0.15">
      <c r="A11" s="235">
        <v>100</v>
      </c>
      <c r="B11" s="267">
        <v>497</v>
      </c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</row>
    <row r="12" spans="1:43" s="189" customFormat="1" x14ac:dyDescent="0.15">
      <c r="A12" s="231" t="s">
        <v>1</v>
      </c>
      <c r="B12" s="271">
        <v>295</v>
      </c>
      <c r="C12" s="272">
        <v>315</v>
      </c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</row>
    <row r="13" spans="1:43" s="189" customFormat="1" x14ac:dyDescent="0.15">
      <c r="A13" s="233">
        <v>150</v>
      </c>
      <c r="B13" s="275">
        <v>509</v>
      </c>
      <c r="C13" s="276">
        <v>529</v>
      </c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</row>
    <row r="14" spans="1:43" s="189" customFormat="1" x14ac:dyDescent="0.15">
      <c r="A14" s="231" t="s">
        <v>2</v>
      </c>
      <c r="B14" s="279">
        <v>347</v>
      </c>
      <c r="C14" s="280">
        <v>375</v>
      </c>
      <c r="D14" s="281">
        <v>422</v>
      </c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</row>
    <row r="15" spans="1:43" s="189" customFormat="1" x14ac:dyDescent="0.15">
      <c r="A15" s="233">
        <v>200</v>
      </c>
      <c r="B15" s="267">
        <v>591</v>
      </c>
      <c r="C15" s="268">
        <v>619</v>
      </c>
      <c r="D15" s="269">
        <v>682</v>
      </c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</row>
    <row r="16" spans="1:43" s="189" customFormat="1" x14ac:dyDescent="0.15">
      <c r="A16" s="231" t="s">
        <v>3</v>
      </c>
      <c r="B16" s="271">
        <v>389</v>
      </c>
      <c r="C16" s="272">
        <v>425</v>
      </c>
      <c r="D16" s="273">
        <v>507</v>
      </c>
      <c r="E16" s="274">
        <v>557</v>
      </c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</row>
    <row r="17" spans="1:43" s="189" customFormat="1" x14ac:dyDescent="0.15">
      <c r="A17" s="233">
        <v>250</v>
      </c>
      <c r="B17" s="267">
        <v>660</v>
      </c>
      <c r="C17" s="268">
        <v>696</v>
      </c>
      <c r="D17" s="269">
        <v>793</v>
      </c>
      <c r="E17" s="270">
        <v>863</v>
      </c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</row>
    <row r="18" spans="1:43" s="189" customFormat="1" x14ac:dyDescent="0.15">
      <c r="A18" s="235" t="s">
        <v>4</v>
      </c>
      <c r="B18" s="271">
        <v>438</v>
      </c>
      <c r="C18" s="272">
        <v>482</v>
      </c>
      <c r="D18" s="273">
        <v>574</v>
      </c>
      <c r="E18" s="274">
        <v>644</v>
      </c>
      <c r="F18" s="272">
        <v>721</v>
      </c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</row>
    <row r="19" spans="1:43" s="189" customFormat="1" x14ac:dyDescent="0.15">
      <c r="A19" s="233">
        <v>300</v>
      </c>
      <c r="B19" s="275">
        <v>733</v>
      </c>
      <c r="C19" s="276">
        <v>777</v>
      </c>
      <c r="D19" s="277">
        <v>903</v>
      </c>
      <c r="E19" s="278">
        <v>987</v>
      </c>
      <c r="F19" s="276">
        <v>1091</v>
      </c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</row>
    <row r="20" spans="1:43" s="189" customFormat="1" x14ac:dyDescent="0.15">
      <c r="A20" s="231" t="s">
        <v>5</v>
      </c>
      <c r="B20" s="279">
        <v>495</v>
      </c>
      <c r="C20" s="280">
        <v>547</v>
      </c>
      <c r="D20" s="281">
        <v>653</v>
      </c>
      <c r="E20" s="282">
        <v>735</v>
      </c>
      <c r="F20" s="280">
        <v>822</v>
      </c>
      <c r="G20" s="281">
        <v>953</v>
      </c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</row>
    <row r="21" spans="1:43" s="189" customFormat="1" x14ac:dyDescent="0.15">
      <c r="A21" s="233">
        <v>350</v>
      </c>
      <c r="B21" s="267">
        <v>817</v>
      </c>
      <c r="C21" s="268">
        <v>869</v>
      </c>
      <c r="D21" s="269">
        <v>1019</v>
      </c>
      <c r="E21" s="270">
        <v>1122</v>
      </c>
      <c r="F21" s="268">
        <v>1242</v>
      </c>
      <c r="G21" s="269">
        <v>1401</v>
      </c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</row>
    <row r="22" spans="1:43" s="189" customFormat="1" x14ac:dyDescent="0.15">
      <c r="A22" s="231" t="s">
        <v>6</v>
      </c>
      <c r="B22" s="271">
        <v>550</v>
      </c>
      <c r="C22" s="272">
        <v>610</v>
      </c>
      <c r="D22" s="273">
        <v>706</v>
      </c>
      <c r="E22" s="274">
        <v>822</v>
      </c>
      <c r="F22" s="272">
        <v>922</v>
      </c>
      <c r="G22" s="273">
        <v>1069</v>
      </c>
      <c r="H22" s="274">
        <v>1222</v>
      </c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</row>
    <row r="23" spans="1:43" s="189" customFormat="1" x14ac:dyDescent="0.15">
      <c r="A23" s="233">
        <v>400</v>
      </c>
      <c r="B23" s="267">
        <v>905</v>
      </c>
      <c r="C23" s="268">
        <v>965</v>
      </c>
      <c r="D23" s="269">
        <v>1098</v>
      </c>
      <c r="E23" s="270">
        <v>1256</v>
      </c>
      <c r="F23" s="268">
        <v>1392</v>
      </c>
      <c r="G23" s="269">
        <v>1560</v>
      </c>
      <c r="H23" s="270">
        <v>1786</v>
      </c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</row>
    <row r="24" spans="1:43" s="189" customFormat="1" x14ac:dyDescent="0.15">
      <c r="A24" s="231" t="s">
        <v>7</v>
      </c>
      <c r="B24" s="271">
        <v>604</v>
      </c>
      <c r="C24" s="272">
        <v>672</v>
      </c>
      <c r="D24" s="273">
        <v>782</v>
      </c>
      <c r="E24" s="274">
        <v>912</v>
      </c>
      <c r="F24" s="272">
        <v>1027</v>
      </c>
      <c r="G24" s="273">
        <v>1188</v>
      </c>
      <c r="H24" s="274">
        <v>1355</v>
      </c>
      <c r="I24" s="272">
        <v>1534</v>
      </c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U24" s="257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</row>
    <row r="25" spans="1:43" s="189" customFormat="1" x14ac:dyDescent="0.15">
      <c r="A25" s="233">
        <v>450</v>
      </c>
      <c r="B25" s="275">
        <v>990</v>
      </c>
      <c r="C25" s="276">
        <v>1058</v>
      </c>
      <c r="D25" s="277">
        <v>1207</v>
      </c>
      <c r="E25" s="278">
        <v>1371</v>
      </c>
      <c r="F25" s="276">
        <v>1546</v>
      </c>
      <c r="G25" s="277">
        <v>1724</v>
      </c>
      <c r="H25" s="278">
        <v>1983</v>
      </c>
      <c r="I25" s="276">
        <v>2232</v>
      </c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</row>
    <row r="26" spans="1:43" s="189" customFormat="1" x14ac:dyDescent="0.15">
      <c r="A26" s="231" t="s">
        <v>8</v>
      </c>
      <c r="B26" s="279">
        <v>661</v>
      </c>
      <c r="C26" s="280">
        <v>737</v>
      </c>
      <c r="D26" s="281">
        <v>857</v>
      </c>
      <c r="E26" s="282">
        <v>999</v>
      </c>
      <c r="F26" s="280">
        <v>1111</v>
      </c>
      <c r="G26" s="281">
        <v>1306</v>
      </c>
      <c r="H26" s="282">
        <v>1488</v>
      </c>
      <c r="I26" s="280">
        <v>1680</v>
      </c>
      <c r="J26" s="281">
        <v>1912</v>
      </c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U26" s="257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</row>
    <row r="27" spans="1:43" s="189" customFormat="1" x14ac:dyDescent="0.15">
      <c r="A27" s="233">
        <v>500</v>
      </c>
      <c r="B27" s="267">
        <v>1067</v>
      </c>
      <c r="C27" s="268">
        <v>1143</v>
      </c>
      <c r="D27" s="269">
        <v>1323</v>
      </c>
      <c r="E27" s="270">
        <v>1491</v>
      </c>
      <c r="F27" s="268">
        <v>1678</v>
      </c>
      <c r="G27" s="269">
        <v>1897</v>
      </c>
      <c r="H27" s="270">
        <v>2177</v>
      </c>
      <c r="I27" s="268">
        <v>2442</v>
      </c>
      <c r="J27" s="269">
        <v>2760</v>
      </c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</row>
    <row r="28" spans="1:43" s="189" customFormat="1" x14ac:dyDescent="0.15">
      <c r="A28" s="235" t="s">
        <v>9</v>
      </c>
      <c r="B28" s="271">
        <v>689</v>
      </c>
      <c r="C28" s="272">
        <v>773</v>
      </c>
      <c r="D28" s="273">
        <v>959</v>
      </c>
      <c r="E28" s="274">
        <v>1069</v>
      </c>
      <c r="F28" s="272">
        <v>1211</v>
      </c>
      <c r="G28" s="273">
        <v>1402</v>
      </c>
      <c r="H28" s="274">
        <v>1603</v>
      </c>
      <c r="I28" s="272">
        <v>1813</v>
      </c>
      <c r="J28" s="273">
        <v>2089</v>
      </c>
      <c r="K28" s="274">
        <v>2280</v>
      </c>
      <c r="L28" s="272"/>
      <c r="M28" s="273"/>
      <c r="N28" s="274"/>
      <c r="O28" s="272"/>
      <c r="P28" s="273"/>
      <c r="Q28" s="274"/>
      <c r="R28" s="272"/>
      <c r="S28" s="271"/>
      <c r="T28" s="272"/>
      <c r="U28" s="257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</row>
    <row r="29" spans="1:43" s="189" customFormat="1" x14ac:dyDescent="0.15">
      <c r="A29" s="233">
        <v>550</v>
      </c>
      <c r="B29" s="267">
        <v>1132</v>
      </c>
      <c r="C29" s="268">
        <v>1216</v>
      </c>
      <c r="D29" s="269">
        <v>1450</v>
      </c>
      <c r="E29" s="270">
        <v>1606</v>
      </c>
      <c r="F29" s="268">
        <v>1831</v>
      </c>
      <c r="G29" s="269">
        <v>2059</v>
      </c>
      <c r="H29" s="270">
        <v>2357</v>
      </c>
      <c r="I29" s="268">
        <v>2648</v>
      </c>
      <c r="J29" s="269">
        <v>3015</v>
      </c>
      <c r="K29" s="270">
        <v>3311</v>
      </c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</row>
    <row r="30" spans="1:43" s="189" customFormat="1" x14ac:dyDescent="0.15">
      <c r="A30" s="231" t="s">
        <v>10</v>
      </c>
      <c r="B30" s="271">
        <v>741</v>
      </c>
      <c r="C30" s="272">
        <v>833</v>
      </c>
      <c r="D30" s="273">
        <v>996</v>
      </c>
      <c r="E30" s="274">
        <v>1152</v>
      </c>
      <c r="F30" s="272">
        <v>1307</v>
      </c>
      <c r="G30" s="273">
        <v>1516</v>
      </c>
      <c r="H30" s="274">
        <v>1730</v>
      </c>
      <c r="I30" s="272">
        <v>1960</v>
      </c>
      <c r="J30" s="273">
        <v>2198</v>
      </c>
      <c r="K30" s="274">
        <v>2425</v>
      </c>
      <c r="L30" s="272">
        <v>2616</v>
      </c>
      <c r="M30" s="273"/>
      <c r="N30" s="274"/>
      <c r="O30" s="272"/>
      <c r="P30" s="273"/>
      <c r="Q30" s="274"/>
      <c r="R30" s="272"/>
      <c r="S30" s="271"/>
      <c r="T30" s="272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</row>
    <row r="31" spans="1:43" s="189" customFormat="1" x14ac:dyDescent="0.15">
      <c r="A31" s="233">
        <v>600</v>
      </c>
      <c r="B31" s="275">
        <v>1211</v>
      </c>
      <c r="C31" s="276">
        <v>1303</v>
      </c>
      <c r="D31" s="277">
        <v>1520</v>
      </c>
      <c r="E31" s="278">
        <v>1730</v>
      </c>
      <c r="F31" s="276">
        <v>1961</v>
      </c>
      <c r="G31" s="277">
        <v>2227</v>
      </c>
      <c r="H31" s="278">
        <v>2524</v>
      </c>
      <c r="I31" s="276">
        <v>2840</v>
      </c>
      <c r="J31" s="277">
        <v>3168</v>
      </c>
      <c r="K31" s="278">
        <v>3506</v>
      </c>
      <c r="L31" s="276">
        <v>3806</v>
      </c>
      <c r="M31" s="277"/>
      <c r="N31" s="278"/>
      <c r="O31" s="276"/>
      <c r="P31" s="277"/>
      <c r="Q31" s="278"/>
      <c r="R31" s="276"/>
      <c r="S31" s="275"/>
      <c r="T31" s="276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</row>
    <row r="32" spans="1:43" s="189" customFormat="1" x14ac:dyDescent="0.15">
      <c r="A32" s="231" t="s">
        <v>11</v>
      </c>
      <c r="B32" s="279">
        <v>792</v>
      </c>
      <c r="C32" s="280">
        <v>892</v>
      </c>
      <c r="D32" s="281">
        <v>1061</v>
      </c>
      <c r="E32" s="282">
        <v>1236</v>
      </c>
      <c r="F32" s="280">
        <v>1409</v>
      </c>
      <c r="G32" s="281">
        <v>1630</v>
      </c>
      <c r="H32" s="282">
        <v>1860</v>
      </c>
      <c r="I32" s="280">
        <v>2107</v>
      </c>
      <c r="J32" s="281">
        <v>2362</v>
      </c>
      <c r="K32" s="282">
        <v>2586</v>
      </c>
      <c r="L32" s="280">
        <v>2805</v>
      </c>
      <c r="M32" s="281">
        <v>3042</v>
      </c>
      <c r="N32" s="282"/>
      <c r="O32" s="280"/>
      <c r="P32" s="281"/>
      <c r="Q32" s="282"/>
      <c r="R32" s="280"/>
      <c r="S32" s="279"/>
      <c r="T32" s="280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</row>
    <row r="33" spans="1:43" s="189" customFormat="1" x14ac:dyDescent="0.15">
      <c r="A33" s="233">
        <v>650</v>
      </c>
      <c r="B33" s="267">
        <v>1288</v>
      </c>
      <c r="C33" s="268">
        <v>1388</v>
      </c>
      <c r="D33" s="269">
        <v>1626</v>
      </c>
      <c r="E33" s="270">
        <v>1861</v>
      </c>
      <c r="F33" s="268">
        <v>2102</v>
      </c>
      <c r="G33" s="269">
        <v>2397</v>
      </c>
      <c r="H33" s="270">
        <v>2695</v>
      </c>
      <c r="I33" s="268">
        <v>3031</v>
      </c>
      <c r="J33" s="269">
        <v>3382</v>
      </c>
      <c r="K33" s="270">
        <v>3718</v>
      </c>
      <c r="L33" s="268">
        <v>4083</v>
      </c>
      <c r="M33" s="269">
        <v>4425</v>
      </c>
      <c r="N33" s="270"/>
      <c r="O33" s="268"/>
      <c r="P33" s="269"/>
      <c r="Q33" s="270"/>
      <c r="R33" s="268"/>
      <c r="S33" s="267"/>
      <c r="T33" s="26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</row>
    <row r="34" spans="1:43" s="189" customFormat="1" x14ac:dyDescent="0.15">
      <c r="A34" s="231" t="s">
        <v>12</v>
      </c>
      <c r="B34" s="271">
        <v>836</v>
      </c>
      <c r="C34" s="272">
        <v>940</v>
      </c>
      <c r="D34" s="273">
        <v>1117</v>
      </c>
      <c r="E34" s="274">
        <v>1303</v>
      </c>
      <c r="F34" s="272">
        <v>1482</v>
      </c>
      <c r="G34" s="273">
        <v>1715</v>
      </c>
      <c r="H34" s="274">
        <v>1958</v>
      </c>
      <c r="I34" s="272">
        <v>2217</v>
      </c>
      <c r="J34" s="273">
        <v>2487</v>
      </c>
      <c r="K34" s="274">
        <v>2696</v>
      </c>
      <c r="L34" s="272">
        <v>2949</v>
      </c>
      <c r="M34" s="273">
        <v>3196</v>
      </c>
      <c r="N34" s="274">
        <v>3394</v>
      </c>
      <c r="O34" s="272"/>
      <c r="P34" s="273"/>
      <c r="Q34" s="274"/>
      <c r="R34" s="272"/>
      <c r="S34" s="271"/>
      <c r="T34" s="272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</row>
    <row r="35" spans="1:43" s="189" customFormat="1" x14ac:dyDescent="0.15">
      <c r="A35" s="233">
        <v>700</v>
      </c>
      <c r="B35" s="267">
        <v>1357</v>
      </c>
      <c r="C35" s="268">
        <v>1461</v>
      </c>
      <c r="D35" s="269">
        <v>1708</v>
      </c>
      <c r="E35" s="270">
        <v>1975</v>
      </c>
      <c r="F35" s="268">
        <v>2226</v>
      </c>
      <c r="G35" s="269">
        <v>2538</v>
      </c>
      <c r="H35" s="270">
        <v>2879</v>
      </c>
      <c r="I35" s="268">
        <v>3235</v>
      </c>
      <c r="J35" s="269">
        <v>3609</v>
      </c>
      <c r="K35" s="270">
        <v>3882</v>
      </c>
      <c r="L35" s="268">
        <v>4316</v>
      </c>
      <c r="M35" s="269">
        <v>4674</v>
      </c>
      <c r="N35" s="270">
        <v>4985</v>
      </c>
      <c r="O35" s="268"/>
      <c r="P35" s="269"/>
      <c r="Q35" s="270"/>
      <c r="R35" s="268"/>
      <c r="S35" s="267"/>
      <c r="T35" s="26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</row>
    <row r="36" spans="1:43" s="189" customFormat="1" x14ac:dyDescent="0.15">
      <c r="A36" s="231" t="s">
        <v>13</v>
      </c>
      <c r="B36" s="271">
        <v>890</v>
      </c>
      <c r="C36" s="272">
        <v>1002</v>
      </c>
      <c r="D36" s="273">
        <v>1189</v>
      </c>
      <c r="E36" s="274">
        <v>1389</v>
      </c>
      <c r="F36" s="272">
        <v>1580</v>
      </c>
      <c r="G36" s="273">
        <v>1827</v>
      </c>
      <c r="H36" s="274">
        <v>2088</v>
      </c>
      <c r="I36" s="272">
        <v>2366</v>
      </c>
      <c r="J36" s="273">
        <v>2650</v>
      </c>
      <c r="K36" s="274">
        <v>2867</v>
      </c>
      <c r="L36" s="272">
        <v>3140</v>
      </c>
      <c r="M36" s="273">
        <v>3407</v>
      </c>
      <c r="N36" s="274">
        <v>3617</v>
      </c>
      <c r="O36" s="272">
        <v>3884</v>
      </c>
      <c r="P36" s="273"/>
      <c r="Q36" s="274"/>
      <c r="R36" s="272"/>
      <c r="S36" s="271"/>
      <c r="T36" s="272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</row>
    <row r="37" spans="1:43" s="189" customFormat="1" x14ac:dyDescent="0.15">
      <c r="A37" s="233">
        <v>750</v>
      </c>
      <c r="B37" s="275">
        <v>1448</v>
      </c>
      <c r="C37" s="276">
        <v>1560</v>
      </c>
      <c r="D37" s="277">
        <v>1821</v>
      </c>
      <c r="E37" s="278">
        <v>2107</v>
      </c>
      <c r="F37" s="276">
        <v>2375</v>
      </c>
      <c r="G37" s="277">
        <v>2707</v>
      </c>
      <c r="H37" s="278">
        <v>3070</v>
      </c>
      <c r="I37" s="276">
        <v>3455</v>
      </c>
      <c r="J37" s="277">
        <v>3848</v>
      </c>
      <c r="K37" s="278">
        <v>4130</v>
      </c>
      <c r="L37" s="276">
        <v>4597</v>
      </c>
      <c r="M37" s="277">
        <v>4991</v>
      </c>
      <c r="N37" s="278">
        <v>5323</v>
      </c>
      <c r="O37" s="276">
        <v>5711</v>
      </c>
      <c r="P37" s="277"/>
      <c r="Q37" s="278"/>
      <c r="R37" s="276"/>
      <c r="S37" s="275"/>
      <c r="T37" s="276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</row>
    <row r="38" spans="1:43" s="189" customFormat="1" x14ac:dyDescent="0.15">
      <c r="A38" s="231" t="s">
        <v>14</v>
      </c>
      <c r="B38" s="279">
        <v>943</v>
      </c>
      <c r="C38" s="280">
        <v>1063</v>
      </c>
      <c r="D38" s="281">
        <v>1263</v>
      </c>
      <c r="E38" s="282">
        <v>1473</v>
      </c>
      <c r="F38" s="280">
        <v>1674</v>
      </c>
      <c r="G38" s="281">
        <v>1939</v>
      </c>
      <c r="H38" s="282">
        <v>2216</v>
      </c>
      <c r="I38" s="280">
        <v>2511</v>
      </c>
      <c r="J38" s="281">
        <v>2812</v>
      </c>
      <c r="K38" s="282">
        <v>3047</v>
      </c>
      <c r="L38" s="280">
        <v>3330</v>
      </c>
      <c r="M38" s="281">
        <v>3615</v>
      </c>
      <c r="N38" s="282">
        <v>3838</v>
      </c>
      <c r="O38" s="280">
        <v>4120</v>
      </c>
      <c r="P38" s="281">
        <v>4403</v>
      </c>
      <c r="Q38" s="282"/>
      <c r="R38" s="280"/>
      <c r="S38" s="279"/>
      <c r="T38" s="280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</row>
    <row r="39" spans="1:43" s="189" customFormat="1" x14ac:dyDescent="0.15">
      <c r="A39" s="233">
        <v>800</v>
      </c>
      <c r="B39" s="267">
        <v>1525</v>
      </c>
      <c r="C39" s="268">
        <v>1645</v>
      </c>
      <c r="D39" s="269">
        <v>1924</v>
      </c>
      <c r="E39" s="270">
        <v>2223</v>
      </c>
      <c r="F39" s="268">
        <v>2500</v>
      </c>
      <c r="G39" s="269">
        <v>2879</v>
      </c>
      <c r="H39" s="270">
        <v>3241</v>
      </c>
      <c r="I39" s="268">
        <v>3644</v>
      </c>
      <c r="J39" s="269">
        <v>4060</v>
      </c>
      <c r="K39" s="270">
        <v>4393</v>
      </c>
      <c r="L39" s="268">
        <v>4841</v>
      </c>
      <c r="M39" s="269">
        <v>5253</v>
      </c>
      <c r="N39" s="270">
        <v>5601</v>
      </c>
      <c r="O39" s="268">
        <v>6010</v>
      </c>
      <c r="P39" s="269">
        <v>6419</v>
      </c>
      <c r="Q39" s="270"/>
      <c r="R39" s="268"/>
      <c r="S39" s="267"/>
      <c r="T39" s="26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</row>
    <row r="40" spans="1:43" s="189" customFormat="1" x14ac:dyDescent="0.15">
      <c r="A40" s="231" t="s">
        <v>15</v>
      </c>
      <c r="B40" s="271">
        <v>996</v>
      </c>
      <c r="C40" s="272">
        <v>1124</v>
      </c>
      <c r="D40" s="273">
        <v>1325</v>
      </c>
      <c r="E40" s="274">
        <v>1559</v>
      </c>
      <c r="F40" s="272">
        <v>1774</v>
      </c>
      <c r="G40" s="273">
        <v>2055</v>
      </c>
      <c r="H40" s="274">
        <v>2349</v>
      </c>
      <c r="I40" s="272">
        <v>2657</v>
      </c>
      <c r="J40" s="273">
        <v>2977</v>
      </c>
      <c r="K40" s="274">
        <v>3221</v>
      </c>
      <c r="L40" s="272">
        <v>3518</v>
      </c>
      <c r="M40" s="273">
        <v>3820</v>
      </c>
      <c r="N40" s="274">
        <v>4054</v>
      </c>
      <c r="O40" s="272">
        <v>4353</v>
      </c>
      <c r="P40" s="273">
        <v>4652</v>
      </c>
      <c r="Q40" s="274">
        <v>4951</v>
      </c>
      <c r="R40" s="272"/>
      <c r="S40" s="271"/>
      <c r="T40" s="272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</row>
    <row r="41" spans="1:43" s="189" customFormat="1" x14ac:dyDescent="0.15">
      <c r="A41" s="233">
        <v>850</v>
      </c>
      <c r="B41" s="267">
        <v>1599</v>
      </c>
      <c r="C41" s="268">
        <v>1727</v>
      </c>
      <c r="D41" s="269">
        <v>2021</v>
      </c>
      <c r="E41" s="270">
        <v>2351</v>
      </c>
      <c r="F41" s="268">
        <v>2651</v>
      </c>
      <c r="G41" s="269">
        <v>3049</v>
      </c>
      <c r="H41" s="270">
        <v>3435</v>
      </c>
      <c r="I41" s="268">
        <v>3886</v>
      </c>
      <c r="J41" s="269">
        <v>4327</v>
      </c>
      <c r="K41" s="270">
        <v>4642</v>
      </c>
      <c r="L41" s="268">
        <v>5079</v>
      </c>
      <c r="M41" s="269">
        <v>5505</v>
      </c>
      <c r="N41" s="270">
        <v>5869</v>
      </c>
      <c r="O41" s="268">
        <v>6298</v>
      </c>
      <c r="P41" s="269">
        <v>6726</v>
      </c>
      <c r="Q41" s="270">
        <v>7155</v>
      </c>
      <c r="R41" s="268"/>
      <c r="S41" s="267"/>
      <c r="T41" s="26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</row>
    <row r="42" spans="1:43" s="189" customFormat="1" x14ac:dyDescent="0.15">
      <c r="A42" s="231" t="s">
        <v>16</v>
      </c>
      <c r="B42" s="271">
        <v>1047</v>
      </c>
      <c r="C42" s="272">
        <v>1183</v>
      </c>
      <c r="D42" s="273">
        <v>1398</v>
      </c>
      <c r="E42" s="274">
        <v>1643</v>
      </c>
      <c r="F42" s="272">
        <v>1886</v>
      </c>
      <c r="G42" s="273">
        <v>2167</v>
      </c>
      <c r="H42" s="274">
        <v>2475</v>
      </c>
      <c r="I42" s="272">
        <v>2802</v>
      </c>
      <c r="J42" s="273">
        <v>3137</v>
      </c>
      <c r="K42" s="274">
        <v>3393</v>
      </c>
      <c r="L42" s="272">
        <v>3732</v>
      </c>
      <c r="M42" s="273">
        <v>4050</v>
      </c>
      <c r="N42" s="274">
        <v>4299</v>
      </c>
      <c r="O42" s="272">
        <v>4616</v>
      </c>
      <c r="P42" s="273">
        <v>4933</v>
      </c>
      <c r="Q42" s="274">
        <v>5249</v>
      </c>
      <c r="R42" s="272">
        <v>5566</v>
      </c>
      <c r="S42" s="271"/>
      <c r="T42" s="272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</row>
    <row r="43" spans="1:43" s="189" customFormat="1" x14ac:dyDescent="0.15">
      <c r="A43" s="233">
        <v>900</v>
      </c>
      <c r="B43" s="275">
        <v>1684</v>
      </c>
      <c r="C43" s="276">
        <v>1820</v>
      </c>
      <c r="D43" s="277">
        <v>2135</v>
      </c>
      <c r="E43" s="278">
        <v>2480</v>
      </c>
      <c r="F43" s="276">
        <v>2814</v>
      </c>
      <c r="G43" s="277">
        <v>3218</v>
      </c>
      <c r="H43" s="278">
        <v>3649</v>
      </c>
      <c r="I43" s="276">
        <v>4098</v>
      </c>
      <c r="J43" s="277">
        <v>4501</v>
      </c>
      <c r="K43" s="278">
        <v>4892</v>
      </c>
      <c r="L43" s="276">
        <v>5377</v>
      </c>
      <c r="M43" s="277">
        <v>5835</v>
      </c>
      <c r="N43" s="278">
        <v>6221</v>
      </c>
      <c r="O43" s="276">
        <v>6675</v>
      </c>
      <c r="P43" s="277">
        <v>7129</v>
      </c>
      <c r="Q43" s="278">
        <v>7583</v>
      </c>
      <c r="R43" s="276">
        <v>8037</v>
      </c>
      <c r="S43" s="275"/>
      <c r="T43" s="276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</row>
    <row r="44" spans="1:43" s="189" customFormat="1" x14ac:dyDescent="0.15">
      <c r="A44" s="231" t="s">
        <v>17</v>
      </c>
      <c r="B44" s="279">
        <v>1098</v>
      </c>
      <c r="C44" s="280">
        <v>1242</v>
      </c>
      <c r="D44" s="281">
        <v>1468</v>
      </c>
      <c r="E44" s="282">
        <v>1725</v>
      </c>
      <c r="F44" s="280">
        <v>1982</v>
      </c>
      <c r="G44" s="281">
        <v>2278</v>
      </c>
      <c r="H44" s="282">
        <v>2605</v>
      </c>
      <c r="I44" s="280">
        <v>2943</v>
      </c>
      <c r="J44" s="281">
        <v>3292</v>
      </c>
      <c r="K44" s="282">
        <v>3566</v>
      </c>
      <c r="L44" s="280">
        <v>3928</v>
      </c>
      <c r="M44" s="281">
        <v>4266</v>
      </c>
      <c r="N44" s="282">
        <v>4527</v>
      </c>
      <c r="O44" s="280">
        <v>4861</v>
      </c>
      <c r="P44" s="281">
        <v>5195</v>
      </c>
      <c r="Q44" s="282">
        <v>5528</v>
      </c>
      <c r="R44" s="280">
        <v>5862</v>
      </c>
      <c r="S44" s="279">
        <v>6196</v>
      </c>
      <c r="T44" s="280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</row>
    <row r="45" spans="1:43" s="189" customFormat="1" x14ac:dyDescent="0.15">
      <c r="A45" s="233">
        <v>950</v>
      </c>
      <c r="B45" s="267">
        <v>1768</v>
      </c>
      <c r="C45" s="268">
        <v>1912</v>
      </c>
      <c r="D45" s="269">
        <v>2243</v>
      </c>
      <c r="E45" s="270">
        <v>2604</v>
      </c>
      <c r="F45" s="268">
        <v>2960</v>
      </c>
      <c r="G45" s="269">
        <v>3383</v>
      </c>
      <c r="H45" s="270">
        <v>3842</v>
      </c>
      <c r="I45" s="268">
        <v>4305</v>
      </c>
      <c r="J45" s="269">
        <v>4728</v>
      </c>
      <c r="K45" s="270">
        <v>5141</v>
      </c>
      <c r="L45" s="268">
        <v>5663</v>
      </c>
      <c r="M45" s="269">
        <v>6149</v>
      </c>
      <c r="N45" s="270">
        <v>6556</v>
      </c>
      <c r="O45" s="268">
        <v>7034</v>
      </c>
      <c r="P45" s="269">
        <v>7513</v>
      </c>
      <c r="Q45" s="270">
        <v>7991</v>
      </c>
      <c r="R45" s="268">
        <v>8470</v>
      </c>
      <c r="S45" s="267">
        <v>8948</v>
      </c>
      <c r="T45" s="26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</row>
    <row r="46" spans="1:43" s="189" customFormat="1" x14ac:dyDescent="0.15">
      <c r="A46" s="231" t="s">
        <v>18</v>
      </c>
      <c r="B46" s="271">
        <v>1130</v>
      </c>
      <c r="C46" s="272">
        <v>1282</v>
      </c>
      <c r="D46" s="273">
        <v>1547</v>
      </c>
      <c r="E46" s="274">
        <v>1803</v>
      </c>
      <c r="F46" s="272">
        <v>2101</v>
      </c>
      <c r="G46" s="273">
        <v>2403</v>
      </c>
      <c r="H46" s="274">
        <v>2741</v>
      </c>
      <c r="I46" s="272">
        <v>3067</v>
      </c>
      <c r="J46" s="273">
        <v>3417</v>
      </c>
      <c r="K46" s="274">
        <v>3758</v>
      </c>
      <c r="L46" s="272">
        <v>4140</v>
      </c>
      <c r="M46" s="273">
        <v>4495</v>
      </c>
      <c r="N46" s="274">
        <v>4771</v>
      </c>
      <c r="O46" s="272">
        <v>5123</v>
      </c>
      <c r="P46" s="273">
        <v>5474</v>
      </c>
      <c r="Q46" s="274">
        <v>5826</v>
      </c>
      <c r="R46" s="272">
        <v>6178</v>
      </c>
      <c r="S46" s="271">
        <v>6529</v>
      </c>
      <c r="T46" s="272">
        <v>6881</v>
      </c>
      <c r="U46" s="257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</row>
    <row r="47" spans="1:43" s="189" customFormat="1" x14ac:dyDescent="0.15">
      <c r="A47" s="233">
        <v>1000</v>
      </c>
      <c r="B47" s="267">
        <v>1818</v>
      </c>
      <c r="C47" s="268">
        <v>1970</v>
      </c>
      <c r="D47" s="269">
        <v>2359</v>
      </c>
      <c r="E47" s="270">
        <v>2727</v>
      </c>
      <c r="F47" s="268">
        <v>3128</v>
      </c>
      <c r="G47" s="269">
        <v>3567</v>
      </c>
      <c r="H47" s="270">
        <v>4040</v>
      </c>
      <c r="I47" s="268">
        <v>4502</v>
      </c>
      <c r="J47" s="269">
        <v>4927</v>
      </c>
      <c r="K47" s="270">
        <v>5415</v>
      </c>
      <c r="L47" s="268">
        <v>5921</v>
      </c>
      <c r="M47" s="269">
        <v>6430</v>
      </c>
      <c r="N47" s="270">
        <v>6854</v>
      </c>
      <c r="O47" s="268">
        <v>7355</v>
      </c>
      <c r="P47" s="269">
        <v>7855</v>
      </c>
      <c r="Q47" s="270">
        <v>8355</v>
      </c>
      <c r="R47" s="268">
        <v>8856</v>
      </c>
      <c r="S47" s="267">
        <v>9356</v>
      </c>
      <c r="T47" s="268">
        <v>9857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</row>
    <row r="48" spans="1:43" s="189" customFormat="1" x14ac:dyDescent="0.15">
      <c r="A48" s="235" t="s">
        <v>19</v>
      </c>
      <c r="B48" s="271">
        <v>1179</v>
      </c>
      <c r="C48" s="272">
        <v>1339</v>
      </c>
      <c r="D48" s="273">
        <v>1620</v>
      </c>
      <c r="E48" s="274">
        <v>1887</v>
      </c>
      <c r="F48" s="272">
        <v>2196</v>
      </c>
      <c r="G48" s="273">
        <v>2513</v>
      </c>
      <c r="H48" s="274">
        <v>2869</v>
      </c>
      <c r="I48" s="272">
        <v>3208</v>
      </c>
      <c r="J48" s="273">
        <v>3575</v>
      </c>
      <c r="K48" s="274">
        <v>3937</v>
      </c>
      <c r="L48" s="272">
        <v>4349</v>
      </c>
      <c r="M48" s="273">
        <v>4725</v>
      </c>
      <c r="N48" s="274">
        <v>5015</v>
      </c>
      <c r="O48" s="272">
        <v>5384</v>
      </c>
      <c r="P48" s="273">
        <v>5754</v>
      </c>
      <c r="Q48" s="274">
        <v>6124</v>
      </c>
      <c r="R48" s="272">
        <v>6493</v>
      </c>
      <c r="S48" s="271">
        <v>6863</v>
      </c>
      <c r="T48" s="272">
        <v>7232</v>
      </c>
      <c r="U48" s="257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</row>
    <row r="49" spans="1:43" s="189" customFormat="1" x14ac:dyDescent="0.15">
      <c r="A49" s="233">
        <v>1050</v>
      </c>
      <c r="B49" s="275">
        <v>1900</v>
      </c>
      <c r="C49" s="276">
        <v>2060</v>
      </c>
      <c r="D49" s="277">
        <v>2453</v>
      </c>
      <c r="E49" s="278">
        <v>2856</v>
      </c>
      <c r="F49" s="276">
        <v>3258</v>
      </c>
      <c r="G49" s="277">
        <v>3731</v>
      </c>
      <c r="H49" s="278">
        <v>4232</v>
      </c>
      <c r="I49" s="276">
        <v>4711</v>
      </c>
      <c r="J49" s="277">
        <v>5153</v>
      </c>
      <c r="K49" s="278">
        <v>5676</v>
      </c>
      <c r="L49" s="276">
        <v>6217</v>
      </c>
      <c r="M49" s="277">
        <v>6756</v>
      </c>
      <c r="N49" s="278">
        <v>7202</v>
      </c>
      <c r="O49" s="276">
        <v>7728</v>
      </c>
      <c r="P49" s="277">
        <v>8254</v>
      </c>
      <c r="Q49" s="278">
        <v>8780</v>
      </c>
      <c r="R49" s="276">
        <v>9306</v>
      </c>
      <c r="S49" s="275">
        <v>9831</v>
      </c>
      <c r="T49" s="276">
        <v>10357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</row>
    <row r="50" spans="1:43" s="189" customFormat="1" x14ac:dyDescent="0.15">
      <c r="A50" s="231" t="s">
        <v>20</v>
      </c>
      <c r="B50" s="279">
        <v>1232</v>
      </c>
      <c r="C50" s="280">
        <v>1400</v>
      </c>
      <c r="D50" s="281">
        <v>1692</v>
      </c>
      <c r="E50" s="282">
        <v>1971</v>
      </c>
      <c r="F50" s="280">
        <v>2294</v>
      </c>
      <c r="G50" s="281">
        <v>2627</v>
      </c>
      <c r="H50" s="282">
        <v>2996</v>
      </c>
      <c r="I50" s="280">
        <v>3352</v>
      </c>
      <c r="J50" s="281">
        <v>3732</v>
      </c>
      <c r="K50" s="282">
        <v>4108</v>
      </c>
      <c r="L50" s="280">
        <v>4547</v>
      </c>
      <c r="M50" s="281">
        <v>4937</v>
      </c>
      <c r="N50" s="282">
        <v>5239</v>
      </c>
      <c r="O50" s="280">
        <v>5626</v>
      </c>
      <c r="P50" s="281">
        <v>6012</v>
      </c>
      <c r="Q50" s="282">
        <v>6398</v>
      </c>
      <c r="R50" s="280">
        <v>6784</v>
      </c>
      <c r="S50" s="279">
        <v>7171</v>
      </c>
      <c r="T50" s="280">
        <v>7557</v>
      </c>
      <c r="U50" s="257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</row>
    <row r="51" spans="1:43" s="189" customFormat="1" x14ac:dyDescent="0.15">
      <c r="A51" s="233">
        <v>1100</v>
      </c>
      <c r="B51" s="267">
        <v>1986</v>
      </c>
      <c r="C51" s="268">
        <v>2154</v>
      </c>
      <c r="D51" s="269">
        <v>2544</v>
      </c>
      <c r="E51" s="270">
        <v>2985</v>
      </c>
      <c r="F51" s="268">
        <v>3420</v>
      </c>
      <c r="G51" s="269">
        <v>3902</v>
      </c>
      <c r="H51" s="270">
        <v>4420</v>
      </c>
      <c r="I51" s="268">
        <v>4925</v>
      </c>
      <c r="J51" s="269">
        <v>5384</v>
      </c>
      <c r="K51" s="270">
        <v>5924</v>
      </c>
      <c r="L51" s="268">
        <v>6494</v>
      </c>
      <c r="M51" s="269">
        <v>7047</v>
      </c>
      <c r="N51" s="270">
        <v>7512</v>
      </c>
      <c r="O51" s="268">
        <v>8060</v>
      </c>
      <c r="P51" s="269">
        <v>8609</v>
      </c>
      <c r="Q51" s="270">
        <v>9157</v>
      </c>
      <c r="R51" s="268">
        <v>9706</v>
      </c>
      <c r="S51" s="267">
        <v>10255</v>
      </c>
      <c r="T51" s="268">
        <v>10803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</row>
    <row r="52" spans="1:43" s="189" customFormat="1" x14ac:dyDescent="0.15">
      <c r="A52" s="231" t="s">
        <v>21</v>
      </c>
      <c r="B52" s="271">
        <v>1278</v>
      </c>
      <c r="C52" s="272">
        <v>1454</v>
      </c>
      <c r="D52" s="273">
        <v>1761</v>
      </c>
      <c r="E52" s="274">
        <v>2055</v>
      </c>
      <c r="F52" s="272">
        <v>2391</v>
      </c>
      <c r="G52" s="273">
        <v>2736</v>
      </c>
      <c r="H52" s="274">
        <v>3123</v>
      </c>
      <c r="I52" s="272">
        <v>3492</v>
      </c>
      <c r="J52" s="273">
        <v>3890</v>
      </c>
      <c r="K52" s="274">
        <v>4277</v>
      </c>
      <c r="L52" s="272">
        <v>4733</v>
      </c>
      <c r="M52" s="273">
        <v>5129</v>
      </c>
      <c r="N52" s="274">
        <v>5442</v>
      </c>
      <c r="O52" s="272">
        <v>5844</v>
      </c>
      <c r="P52" s="273">
        <v>6245</v>
      </c>
      <c r="Q52" s="274">
        <v>6646</v>
      </c>
      <c r="R52" s="272">
        <v>7048</v>
      </c>
      <c r="S52" s="271">
        <v>7449</v>
      </c>
      <c r="T52" s="272">
        <v>7850</v>
      </c>
      <c r="U52" s="257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</row>
    <row r="53" spans="1:43" s="189" customFormat="1" x14ac:dyDescent="0.15">
      <c r="A53" s="233">
        <v>1150</v>
      </c>
      <c r="B53" s="267">
        <v>2064</v>
      </c>
      <c r="C53" s="268">
        <v>2240</v>
      </c>
      <c r="D53" s="269">
        <v>2653</v>
      </c>
      <c r="E53" s="270">
        <v>3098</v>
      </c>
      <c r="F53" s="268">
        <v>3567</v>
      </c>
      <c r="G53" s="269">
        <v>4066</v>
      </c>
      <c r="H53" s="270">
        <v>4611</v>
      </c>
      <c r="I53" s="268">
        <v>5134</v>
      </c>
      <c r="J53" s="269">
        <v>5615</v>
      </c>
      <c r="K53" s="270">
        <v>6169</v>
      </c>
      <c r="L53" s="268">
        <v>6761</v>
      </c>
      <c r="M53" s="269">
        <v>7316</v>
      </c>
      <c r="N53" s="270">
        <v>7798</v>
      </c>
      <c r="O53" s="268">
        <v>8368</v>
      </c>
      <c r="P53" s="269">
        <v>8937</v>
      </c>
      <c r="Q53" s="270">
        <v>9507</v>
      </c>
      <c r="R53" s="268">
        <v>10076</v>
      </c>
      <c r="S53" s="267">
        <v>10646</v>
      </c>
      <c r="T53" s="268">
        <v>11216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</row>
    <row r="54" spans="1:43" s="189" customFormat="1" x14ac:dyDescent="0.15">
      <c r="A54" s="231" t="s">
        <v>22</v>
      </c>
      <c r="B54" s="271">
        <v>1330</v>
      </c>
      <c r="C54" s="272">
        <v>1514</v>
      </c>
      <c r="D54" s="273">
        <v>1834</v>
      </c>
      <c r="E54" s="274">
        <v>2138</v>
      </c>
      <c r="F54" s="272">
        <v>2488</v>
      </c>
      <c r="G54" s="273">
        <v>2867</v>
      </c>
      <c r="H54" s="274">
        <v>3249</v>
      </c>
      <c r="I54" s="272">
        <v>3666</v>
      </c>
      <c r="J54" s="273">
        <v>4084</v>
      </c>
      <c r="K54" s="274">
        <v>4500</v>
      </c>
      <c r="L54" s="272">
        <v>4925</v>
      </c>
      <c r="M54" s="273">
        <v>5337</v>
      </c>
      <c r="N54" s="274">
        <v>5663</v>
      </c>
      <c r="O54" s="272">
        <v>6080</v>
      </c>
      <c r="P54" s="273">
        <v>6498</v>
      </c>
      <c r="Q54" s="274">
        <v>6915</v>
      </c>
      <c r="R54" s="272">
        <v>7333</v>
      </c>
      <c r="S54" s="271">
        <v>7751</v>
      </c>
      <c r="T54" s="272">
        <v>8168</v>
      </c>
      <c r="U54" s="257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</row>
    <row r="55" spans="1:43" s="189" customFormat="1" x14ac:dyDescent="0.15">
      <c r="A55" s="233">
        <v>1200</v>
      </c>
      <c r="B55" s="275">
        <v>2150</v>
      </c>
      <c r="C55" s="276">
        <v>2334</v>
      </c>
      <c r="D55" s="277">
        <v>2764</v>
      </c>
      <c r="E55" s="278">
        <v>3198</v>
      </c>
      <c r="F55" s="276">
        <v>3681</v>
      </c>
      <c r="G55" s="277">
        <v>4219</v>
      </c>
      <c r="H55" s="278">
        <v>4762</v>
      </c>
      <c r="I55" s="276">
        <v>5366</v>
      </c>
      <c r="J55" s="277">
        <v>5882</v>
      </c>
      <c r="K55" s="278">
        <v>6470</v>
      </c>
      <c r="L55" s="276">
        <v>7036</v>
      </c>
      <c r="M55" s="277">
        <v>7620</v>
      </c>
      <c r="N55" s="278">
        <v>8121</v>
      </c>
      <c r="O55" s="276">
        <v>8714</v>
      </c>
      <c r="P55" s="277">
        <v>9307</v>
      </c>
      <c r="Q55" s="278">
        <v>9900</v>
      </c>
      <c r="R55" s="276">
        <v>10494</v>
      </c>
      <c r="S55" s="275">
        <v>11087</v>
      </c>
      <c r="T55" s="276">
        <v>11680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</row>
    <row r="56" spans="1:43" s="189" customFormat="1" x14ac:dyDescent="0.15">
      <c r="A56" s="231" t="s">
        <v>130</v>
      </c>
      <c r="B56" s="279">
        <v>1342</v>
      </c>
      <c r="C56" s="280">
        <v>1577</v>
      </c>
      <c r="D56" s="281">
        <v>1912</v>
      </c>
      <c r="E56" s="282">
        <v>2228</v>
      </c>
      <c r="F56" s="280">
        <v>2591</v>
      </c>
      <c r="G56" s="281">
        <v>2984</v>
      </c>
      <c r="H56" s="282">
        <v>3387</v>
      </c>
      <c r="I56" s="280">
        <v>3822</v>
      </c>
      <c r="J56" s="281">
        <v>4258</v>
      </c>
      <c r="K56" s="282">
        <v>4693</v>
      </c>
      <c r="L56" s="280">
        <v>5128</v>
      </c>
      <c r="M56" s="281">
        <v>5564</v>
      </c>
      <c r="N56" s="282">
        <v>5903</v>
      </c>
      <c r="O56" s="280">
        <v>6338</v>
      </c>
      <c r="P56" s="281">
        <v>6774</v>
      </c>
      <c r="Q56" s="282">
        <v>7209</v>
      </c>
      <c r="R56" s="280">
        <v>7644</v>
      </c>
      <c r="S56" s="279">
        <v>8080</v>
      </c>
      <c r="T56" s="280">
        <v>8515</v>
      </c>
      <c r="U56" s="257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</row>
    <row r="57" spans="1:43" s="189" customFormat="1" x14ac:dyDescent="0.15">
      <c r="A57" s="233">
        <v>1250</v>
      </c>
      <c r="B57" s="267">
        <v>2164</v>
      </c>
      <c r="C57" s="268">
        <v>2433</v>
      </c>
      <c r="D57" s="269">
        <v>2879</v>
      </c>
      <c r="E57" s="270">
        <v>3336</v>
      </c>
      <c r="F57" s="268">
        <v>3837</v>
      </c>
      <c r="G57" s="269">
        <v>4395</v>
      </c>
      <c r="H57" s="270">
        <v>4962</v>
      </c>
      <c r="I57" s="268">
        <v>5594</v>
      </c>
      <c r="J57" s="269">
        <v>6133</v>
      </c>
      <c r="K57" s="270">
        <v>6739</v>
      </c>
      <c r="L57" s="268">
        <v>7323</v>
      </c>
      <c r="M57" s="269">
        <v>7941</v>
      </c>
      <c r="N57" s="270">
        <v>8464</v>
      </c>
      <c r="O57" s="268">
        <v>9082</v>
      </c>
      <c r="P57" s="269">
        <v>9700</v>
      </c>
      <c r="Q57" s="270">
        <v>10318</v>
      </c>
      <c r="R57" s="268">
        <v>10937</v>
      </c>
      <c r="S57" s="267">
        <v>11555</v>
      </c>
      <c r="T57" s="268">
        <v>12173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</row>
    <row r="58" spans="1:43" s="189" customFormat="1" x14ac:dyDescent="0.15">
      <c r="A58" s="231" t="s">
        <v>131</v>
      </c>
      <c r="B58" s="271">
        <v>1396</v>
      </c>
      <c r="C58" s="272">
        <v>1641</v>
      </c>
      <c r="D58" s="273">
        <v>1990</v>
      </c>
      <c r="E58" s="274">
        <v>2319</v>
      </c>
      <c r="F58" s="272">
        <v>2696</v>
      </c>
      <c r="G58" s="273">
        <v>3105</v>
      </c>
      <c r="H58" s="274">
        <v>3525</v>
      </c>
      <c r="I58" s="272">
        <v>3978</v>
      </c>
      <c r="J58" s="273">
        <v>4431</v>
      </c>
      <c r="K58" s="274">
        <v>4884</v>
      </c>
      <c r="L58" s="272">
        <v>5337</v>
      </c>
      <c r="M58" s="273">
        <v>5790</v>
      </c>
      <c r="N58" s="274">
        <v>6143</v>
      </c>
      <c r="O58" s="272">
        <v>6596</v>
      </c>
      <c r="P58" s="273">
        <v>7049</v>
      </c>
      <c r="Q58" s="274">
        <v>7502</v>
      </c>
      <c r="R58" s="272">
        <v>7956</v>
      </c>
      <c r="S58" s="271">
        <v>8409</v>
      </c>
      <c r="T58" s="272">
        <v>8862</v>
      </c>
      <c r="U58" s="257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</row>
    <row r="59" spans="1:43" s="189" customFormat="1" x14ac:dyDescent="0.15">
      <c r="A59" s="233">
        <v>1300</v>
      </c>
      <c r="B59" s="267">
        <v>2251</v>
      </c>
      <c r="C59" s="268">
        <v>2531</v>
      </c>
      <c r="D59" s="269">
        <v>2995</v>
      </c>
      <c r="E59" s="270">
        <v>3471</v>
      </c>
      <c r="F59" s="268">
        <v>3992</v>
      </c>
      <c r="G59" s="269">
        <v>4572</v>
      </c>
      <c r="H59" s="270">
        <v>5162</v>
      </c>
      <c r="I59" s="268">
        <v>5820</v>
      </c>
      <c r="J59" s="269">
        <v>6381</v>
      </c>
      <c r="K59" s="270">
        <v>7012</v>
      </c>
      <c r="L59" s="268">
        <v>7620</v>
      </c>
      <c r="M59" s="269">
        <v>8263</v>
      </c>
      <c r="N59" s="270">
        <v>8806</v>
      </c>
      <c r="O59" s="268">
        <v>9450</v>
      </c>
      <c r="P59" s="269">
        <v>10093</v>
      </c>
      <c r="Q59" s="270">
        <v>10736</v>
      </c>
      <c r="R59" s="268">
        <v>11379</v>
      </c>
      <c r="S59" s="267">
        <v>12023</v>
      </c>
      <c r="T59" s="268">
        <v>12666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</row>
    <row r="60" spans="1:43" s="189" customFormat="1" x14ac:dyDescent="0.15">
      <c r="A60" s="231" t="s">
        <v>132</v>
      </c>
      <c r="B60" s="271">
        <v>1444</v>
      </c>
      <c r="C60" s="272">
        <v>1695</v>
      </c>
      <c r="D60" s="273">
        <v>2053</v>
      </c>
      <c r="E60" s="274">
        <v>2391</v>
      </c>
      <c r="F60" s="272">
        <v>2779</v>
      </c>
      <c r="G60" s="273">
        <v>3201</v>
      </c>
      <c r="H60" s="274">
        <v>3633</v>
      </c>
      <c r="I60" s="272">
        <v>4099</v>
      </c>
      <c r="J60" s="273">
        <v>4566</v>
      </c>
      <c r="K60" s="274">
        <v>5033</v>
      </c>
      <c r="L60" s="272">
        <v>5500</v>
      </c>
      <c r="M60" s="273">
        <v>5967</v>
      </c>
      <c r="N60" s="274">
        <v>6331</v>
      </c>
      <c r="O60" s="272">
        <v>6798</v>
      </c>
      <c r="P60" s="273">
        <v>7265</v>
      </c>
      <c r="Q60" s="274">
        <v>7732</v>
      </c>
      <c r="R60" s="272">
        <v>8199</v>
      </c>
      <c r="S60" s="271">
        <v>8666</v>
      </c>
      <c r="T60" s="272">
        <v>9132</v>
      </c>
      <c r="U60" s="257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</row>
    <row r="61" spans="1:43" s="189" customFormat="1" x14ac:dyDescent="0.15">
      <c r="A61" s="233">
        <v>1350</v>
      </c>
      <c r="B61" s="275">
        <v>2332</v>
      </c>
      <c r="C61" s="276">
        <v>2619</v>
      </c>
      <c r="D61" s="277">
        <v>3098</v>
      </c>
      <c r="E61" s="278">
        <v>3588</v>
      </c>
      <c r="F61" s="276">
        <v>4125</v>
      </c>
      <c r="G61" s="277">
        <v>4724</v>
      </c>
      <c r="H61" s="278">
        <v>5333</v>
      </c>
      <c r="I61" s="276">
        <v>6013</v>
      </c>
      <c r="J61" s="277">
        <v>6592</v>
      </c>
      <c r="K61" s="278">
        <v>7243</v>
      </c>
      <c r="L61" s="276">
        <v>7870</v>
      </c>
      <c r="M61" s="277">
        <v>8535</v>
      </c>
      <c r="N61" s="278">
        <v>9097</v>
      </c>
      <c r="O61" s="276">
        <v>9761</v>
      </c>
      <c r="P61" s="277">
        <v>10426</v>
      </c>
      <c r="Q61" s="278">
        <v>11090</v>
      </c>
      <c r="R61" s="276">
        <v>11754</v>
      </c>
      <c r="S61" s="275">
        <v>12419</v>
      </c>
      <c r="T61" s="276">
        <v>13083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</row>
    <row r="62" spans="1:43" s="189" customFormat="1" x14ac:dyDescent="0.15">
      <c r="A62" s="231" t="s">
        <v>133</v>
      </c>
      <c r="B62" s="279">
        <v>1498</v>
      </c>
      <c r="C62" s="280">
        <v>1759</v>
      </c>
      <c r="D62" s="281">
        <v>2131</v>
      </c>
      <c r="E62" s="282">
        <v>2482</v>
      </c>
      <c r="F62" s="280">
        <v>2885</v>
      </c>
      <c r="G62" s="281">
        <v>3322</v>
      </c>
      <c r="H62" s="282">
        <v>3770</v>
      </c>
      <c r="I62" s="280">
        <v>4255</v>
      </c>
      <c r="J62" s="281">
        <v>4740</v>
      </c>
      <c r="K62" s="282">
        <v>5224</v>
      </c>
      <c r="L62" s="280">
        <v>5709</v>
      </c>
      <c r="M62" s="281">
        <v>6193</v>
      </c>
      <c r="N62" s="282">
        <v>6572</v>
      </c>
      <c r="O62" s="280">
        <v>7056</v>
      </c>
      <c r="P62" s="281">
        <v>7541</v>
      </c>
      <c r="Q62" s="282">
        <v>8025</v>
      </c>
      <c r="R62" s="280">
        <v>8510</v>
      </c>
      <c r="S62" s="279">
        <v>8994</v>
      </c>
      <c r="T62" s="280">
        <v>9479</v>
      </c>
      <c r="U62" s="257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</row>
    <row r="63" spans="1:43" s="189" customFormat="1" x14ac:dyDescent="0.15">
      <c r="A63" s="233">
        <v>1400</v>
      </c>
      <c r="B63" s="267">
        <v>2419</v>
      </c>
      <c r="C63" s="268">
        <v>2717</v>
      </c>
      <c r="D63" s="269">
        <v>3214</v>
      </c>
      <c r="E63" s="270">
        <v>3723</v>
      </c>
      <c r="F63" s="268">
        <v>4280</v>
      </c>
      <c r="G63" s="269">
        <v>4902</v>
      </c>
      <c r="H63" s="270">
        <v>5534</v>
      </c>
      <c r="I63" s="268">
        <v>6239</v>
      </c>
      <c r="J63" s="269">
        <v>6840</v>
      </c>
      <c r="K63" s="270">
        <v>7516</v>
      </c>
      <c r="L63" s="268">
        <v>8167</v>
      </c>
      <c r="M63" s="269">
        <v>8856</v>
      </c>
      <c r="N63" s="270">
        <v>9440</v>
      </c>
      <c r="O63" s="268">
        <v>10129</v>
      </c>
      <c r="P63" s="269">
        <v>10818</v>
      </c>
      <c r="Q63" s="270">
        <v>11508</v>
      </c>
      <c r="R63" s="268">
        <v>12197</v>
      </c>
      <c r="S63" s="267">
        <v>12887</v>
      </c>
      <c r="T63" s="268">
        <v>13576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</row>
    <row r="64" spans="1:43" s="189" customFormat="1" x14ac:dyDescent="0.15">
      <c r="A64" s="231" t="s">
        <v>134</v>
      </c>
      <c r="B64" s="271">
        <v>1553</v>
      </c>
      <c r="C64" s="272">
        <v>1823</v>
      </c>
      <c r="D64" s="273">
        <v>2208</v>
      </c>
      <c r="E64" s="274">
        <v>2572</v>
      </c>
      <c r="F64" s="272">
        <v>2990</v>
      </c>
      <c r="G64" s="273">
        <v>3444</v>
      </c>
      <c r="H64" s="274">
        <v>3908</v>
      </c>
      <c r="I64" s="272">
        <v>4411</v>
      </c>
      <c r="J64" s="273">
        <v>4913</v>
      </c>
      <c r="K64" s="274">
        <v>5415</v>
      </c>
      <c r="L64" s="272">
        <v>5917</v>
      </c>
      <c r="M64" s="273">
        <v>6420</v>
      </c>
      <c r="N64" s="274">
        <v>6812</v>
      </c>
      <c r="O64" s="272">
        <v>7314</v>
      </c>
      <c r="P64" s="273">
        <v>7817</v>
      </c>
      <c r="Q64" s="274">
        <v>8319</v>
      </c>
      <c r="R64" s="272">
        <v>8821</v>
      </c>
      <c r="S64" s="271">
        <v>9323</v>
      </c>
      <c r="T64" s="272">
        <v>9826</v>
      </c>
      <c r="U64" s="257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</row>
    <row r="65" spans="1:42" x14ac:dyDescent="0.15">
      <c r="A65" s="233">
        <v>1450</v>
      </c>
      <c r="B65" s="267">
        <v>2506</v>
      </c>
      <c r="C65" s="268">
        <v>2815</v>
      </c>
      <c r="D65" s="269">
        <v>3330</v>
      </c>
      <c r="E65" s="270">
        <v>3858</v>
      </c>
      <c r="F65" s="268">
        <v>4436</v>
      </c>
      <c r="G65" s="269">
        <v>5080</v>
      </c>
      <c r="H65" s="270">
        <v>5735</v>
      </c>
      <c r="I65" s="268">
        <v>6466</v>
      </c>
      <c r="J65" s="269">
        <v>7088</v>
      </c>
      <c r="K65" s="270">
        <v>7789</v>
      </c>
      <c r="L65" s="268">
        <v>8463</v>
      </c>
      <c r="M65" s="269">
        <v>9178</v>
      </c>
      <c r="N65" s="270">
        <v>9782</v>
      </c>
      <c r="O65" s="268">
        <v>10497</v>
      </c>
      <c r="P65" s="269">
        <v>11211</v>
      </c>
      <c r="Q65" s="270">
        <v>11926</v>
      </c>
      <c r="R65" s="268">
        <v>12640</v>
      </c>
      <c r="S65" s="267">
        <v>13355</v>
      </c>
      <c r="T65" s="268">
        <v>14069</v>
      </c>
    </row>
    <row r="66" spans="1:42" x14ac:dyDescent="0.15">
      <c r="A66" s="231" t="s">
        <v>135</v>
      </c>
      <c r="B66" s="271">
        <v>1607</v>
      </c>
      <c r="C66" s="272">
        <v>1887</v>
      </c>
      <c r="D66" s="273">
        <v>2286</v>
      </c>
      <c r="E66" s="274">
        <v>2663</v>
      </c>
      <c r="F66" s="272">
        <v>3095</v>
      </c>
      <c r="G66" s="273">
        <v>3565</v>
      </c>
      <c r="H66" s="274">
        <v>4046</v>
      </c>
      <c r="I66" s="272">
        <v>4566</v>
      </c>
      <c r="J66" s="273">
        <v>5086</v>
      </c>
      <c r="K66" s="274">
        <v>5606</v>
      </c>
      <c r="L66" s="272">
        <v>6126</v>
      </c>
      <c r="M66" s="273">
        <v>6646</v>
      </c>
      <c r="N66" s="274">
        <v>7052</v>
      </c>
      <c r="O66" s="272">
        <v>7572</v>
      </c>
      <c r="P66" s="273">
        <v>8092</v>
      </c>
      <c r="Q66" s="274">
        <v>8612</v>
      </c>
      <c r="R66" s="272">
        <v>9132</v>
      </c>
      <c r="S66" s="271">
        <v>9652</v>
      </c>
      <c r="T66" s="272">
        <v>10172</v>
      </c>
      <c r="U66" s="257"/>
    </row>
    <row r="67" spans="1:42" x14ac:dyDescent="0.15">
      <c r="A67" s="233">
        <v>1500</v>
      </c>
      <c r="B67" s="275">
        <v>2593</v>
      </c>
      <c r="C67" s="276">
        <v>2914</v>
      </c>
      <c r="D67" s="277">
        <v>3447</v>
      </c>
      <c r="E67" s="278">
        <v>3993</v>
      </c>
      <c r="F67" s="276">
        <v>4591</v>
      </c>
      <c r="G67" s="277">
        <v>5258</v>
      </c>
      <c r="H67" s="278">
        <v>5936</v>
      </c>
      <c r="I67" s="276">
        <v>6692</v>
      </c>
      <c r="J67" s="277">
        <v>7337</v>
      </c>
      <c r="K67" s="278">
        <v>8061</v>
      </c>
      <c r="L67" s="276">
        <v>8760</v>
      </c>
      <c r="M67" s="277">
        <v>9500</v>
      </c>
      <c r="N67" s="278">
        <v>10125</v>
      </c>
      <c r="O67" s="276">
        <v>10865</v>
      </c>
      <c r="P67" s="277">
        <v>11604</v>
      </c>
      <c r="Q67" s="278">
        <v>12344</v>
      </c>
      <c r="R67" s="276">
        <v>13083</v>
      </c>
      <c r="S67" s="275">
        <v>13823</v>
      </c>
      <c r="T67" s="276">
        <v>14562</v>
      </c>
    </row>
    <row r="68" spans="1:42" x14ac:dyDescent="0.15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</row>
    <row r="69" spans="1:42" x14ac:dyDescent="0.15">
      <c r="A69" s="194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>ROUND(W76*$T$76,0)+W146</f>
        <v>283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1.55</v>
      </c>
      <c r="U76" s="188"/>
      <c r="V76" s="203">
        <v>4</v>
      </c>
      <c r="W76" s="207">
        <v>171</v>
      </c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>ROUND(W77*$T$76,0)+W146</f>
        <v>497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>
        <f>W76+B147</f>
        <v>309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>ROUND(W78*$T$76,0)+W148</f>
        <v>295</v>
      </c>
      <c r="C78" s="212">
        <f>ROUND(X78*$T$76,0)+X148</f>
        <v>315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>
        <f>X78</f>
        <v>171</v>
      </c>
      <c r="X78" s="214">
        <v>171</v>
      </c>
      <c r="Y78" s="214"/>
      <c r="Z78" s="214"/>
      <c r="AA78" s="214"/>
      <c r="AB78" s="214"/>
      <c r="AC78" s="214"/>
      <c r="AD78" s="214"/>
      <c r="AE78" s="214"/>
      <c r="AF78" s="214"/>
      <c r="AG78" s="214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>ROUND(W79*$T$76,0)+W148</f>
        <v>509</v>
      </c>
      <c r="C79" s="209">
        <f>ROUND(X79*$T$76,0)+X148</f>
        <v>529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W78+B149</f>
        <v>309</v>
      </c>
      <c r="X79" s="214">
        <f>X78+C149</f>
        <v>309</v>
      </c>
      <c r="Y79" s="214"/>
      <c r="Z79" s="214"/>
      <c r="AA79" s="214"/>
      <c r="AB79" s="214"/>
      <c r="AC79" s="214"/>
      <c r="AD79" s="214"/>
      <c r="AE79" s="214"/>
      <c r="AF79" s="214"/>
      <c r="AG79" s="214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>ROUND(W80*$T$76,0)+W150</f>
        <v>347</v>
      </c>
      <c r="C80" s="212">
        <f>ROUND(X80*$T$76,0)+X150</f>
        <v>375</v>
      </c>
      <c r="D80" s="212">
        <f>ROUND(Y80*$T$76,0)+Y150</f>
        <v>422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>
        <f>X80</f>
        <v>197</v>
      </c>
      <c r="X80" s="214">
        <v>197</v>
      </c>
      <c r="Y80" s="214">
        <v>209</v>
      </c>
      <c r="Z80" s="214"/>
      <c r="AA80" s="214"/>
      <c r="AB80" s="214"/>
      <c r="AC80" s="214"/>
      <c r="AD80" s="214"/>
      <c r="AE80" s="214"/>
      <c r="AF80" s="214"/>
      <c r="AG80" s="214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>ROUND(W81*$T$76,0)+W150</f>
        <v>591</v>
      </c>
      <c r="C81" s="209">
        <f>ROUND(X81*$T$76,0)+X150</f>
        <v>619</v>
      </c>
      <c r="D81" s="209">
        <f>ROUND(Y81*$T$76,0)+Y150</f>
        <v>682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W80+B151</f>
        <v>354</v>
      </c>
      <c r="X81" s="214">
        <f>X80+C151</f>
        <v>354</v>
      </c>
      <c r="Y81" s="214">
        <f>Y80+D151</f>
        <v>377</v>
      </c>
      <c r="Z81" s="214"/>
      <c r="AA81" s="214"/>
      <c r="AB81" s="214"/>
      <c r="AC81" s="214"/>
      <c r="AD81" s="214"/>
      <c r="AE81" s="214"/>
      <c r="AF81" s="214"/>
      <c r="AG81" s="214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>ROUND(W82*$T$76,0)+W152</f>
        <v>389</v>
      </c>
      <c r="C82" s="212">
        <f>ROUND(X82*$T$76,0)+X152</f>
        <v>425</v>
      </c>
      <c r="D82" s="212">
        <f>ROUND(Y82*$T$76,0)+Y152</f>
        <v>507</v>
      </c>
      <c r="E82" s="212">
        <f>ROUND(Z82*$T$76,0)+Z152</f>
        <v>557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>
        <f>X82</f>
        <v>216</v>
      </c>
      <c r="X82" s="214">
        <v>216</v>
      </c>
      <c r="Y82" s="214">
        <v>246</v>
      </c>
      <c r="Z82" s="214">
        <v>255</v>
      </c>
      <c r="AA82" s="214"/>
      <c r="AB82" s="214"/>
      <c r="AC82" s="214"/>
      <c r="AD82" s="214"/>
      <c r="AE82" s="214"/>
      <c r="AF82" s="214"/>
      <c r="AG82" s="214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>ROUND(W83*$T$76,0)+W152</f>
        <v>660</v>
      </c>
      <c r="C83" s="209">
        <f>ROUND(X83*$T$76,0)+X152</f>
        <v>696</v>
      </c>
      <c r="D83" s="209">
        <f>ROUND(Y83*$T$76,0)+Y152</f>
        <v>793</v>
      </c>
      <c r="E83" s="209">
        <f>ROUND(Z83*$T$76,0)+Z152</f>
        <v>863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W82+B153</f>
        <v>391</v>
      </c>
      <c r="X83" s="214">
        <f>X82+C153</f>
        <v>391</v>
      </c>
      <c r="Y83" s="214">
        <f>Y82+D153</f>
        <v>430</v>
      </c>
      <c r="Z83" s="214">
        <f>Z82+E153</f>
        <v>452</v>
      </c>
      <c r="AA83" s="214"/>
      <c r="AB83" s="214"/>
      <c r="AC83" s="214"/>
      <c r="AD83" s="214"/>
      <c r="AE83" s="214"/>
      <c r="AF83" s="214"/>
      <c r="AG83" s="214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>ROUND(W84*$T$76,0)+W154</f>
        <v>438</v>
      </c>
      <c r="C84" s="212">
        <f>ROUND(X84*$T$76,0)+X154</f>
        <v>482</v>
      </c>
      <c r="D84" s="212">
        <f>ROUND(Y84*$T$76,0)+Y154</f>
        <v>574</v>
      </c>
      <c r="E84" s="212">
        <f>ROUND(Z84*$T$76,0)+Z154</f>
        <v>644</v>
      </c>
      <c r="F84" s="212">
        <f>ROUND(AA84*$T$76,0)+AA154</f>
        <v>721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>
        <f>X84</f>
        <v>240</v>
      </c>
      <c r="X84" s="214">
        <v>240</v>
      </c>
      <c r="Y84" s="214">
        <v>271</v>
      </c>
      <c r="Z84" s="214">
        <v>288</v>
      </c>
      <c r="AA84" s="214">
        <v>309</v>
      </c>
      <c r="AB84" s="214"/>
      <c r="AC84" s="214"/>
      <c r="AD84" s="214"/>
      <c r="AE84" s="214"/>
      <c r="AF84" s="214"/>
      <c r="AG84" s="214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>ROUND(W85*$T$76,0)+W154</f>
        <v>733</v>
      </c>
      <c r="C85" s="216">
        <f>ROUND(X85*$T$76,0)+X154</f>
        <v>777</v>
      </c>
      <c r="D85" s="216">
        <f>ROUND(Y85*$T$76,0)+Y154</f>
        <v>903</v>
      </c>
      <c r="E85" s="216">
        <f>ROUND(Z85*$T$76,0)+Z154</f>
        <v>987</v>
      </c>
      <c r="F85" s="216">
        <f>ROUND(AA85*$T$76,0)+AA154</f>
        <v>1091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W84+B155</f>
        <v>430</v>
      </c>
      <c r="X85" s="214">
        <f>X84+C155</f>
        <v>430</v>
      </c>
      <c r="Y85" s="214">
        <f>Y84+D155</f>
        <v>483</v>
      </c>
      <c r="Z85" s="214">
        <f>Z84+E155</f>
        <v>509</v>
      </c>
      <c r="AA85" s="214">
        <f>AA84+F155</f>
        <v>548</v>
      </c>
      <c r="AB85" s="214"/>
      <c r="AC85" s="214"/>
      <c r="AD85" s="214"/>
      <c r="AE85" s="214"/>
      <c r="AF85" s="214"/>
      <c r="AG85" s="214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ref="B86:G86" si="0">ROUND(W86*$T$76,0)+W156</f>
        <v>495</v>
      </c>
      <c r="C86" s="205">
        <f t="shared" si="0"/>
        <v>547</v>
      </c>
      <c r="D86" s="205">
        <f t="shared" si="0"/>
        <v>653</v>
      </c>
      <c r="E86" s="205">
        <f t="shared" si="0"/>
        <v>735</v>
      </c>
      <c r="F86" s="205">
        <f t="shared" si="0"/>
        <v>822</v>
      </c>
      <c r="G86" s="205">
        <f t="shared" si="0"/>
        <v>953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>
        <f>X86</f>
        <v>269</v>
      </c>
      <c r="X86" s="214">
        <v>269</v>
      </c>
      <c r="Y86" s="214">
        <v>304</v>
      </c>
      <c r="Z86" s="214">
        <v>323</v>
      </c>
      <c r="AA86" s="214">
        <v>346</v>
      </c>
      <c r="AB86" s="214">
        <v>397</v>
      </c>
      <c r="AC86" s="214"/>
      <c r="AD86" s="214"/>
      <c r="AE86" s="214"/>
      <c r="AF86" s="214"/>
      <c r="AG86" s="214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ref="B87:G87" si="1">ROUND(W87*$T$76,0)+W156</f>
        <v>817</v>
      </c>
      <c r="C87" s="209">
        <f t="shared" si="1"/>
        <v>869</v>
      </c>
      <c r="D87" s="209">
        <f t="shared" si="1"/>
        <v>1019</v>
      </c>
      <c r="E87" s="209">
        <f t="shared" si="1"/>
        <v>1122</v>
      </c>
      <c r="F87" s="209">
        <f t="shared" si="1"/>
        <v>1242</v>
      </c>
      <c r="G87" s="209">
        <f t="shared" si="1"/>
        <v>1401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 t="shared" ref="W87:AB87" si="2">W86+B157</f>
        <v>477</v>
      </c>
      <c r="X87" s="214">
        <f t="shared" si="2"/>
        <v>477</v>
      </c>
      <c r="Y87" s="214">
        <f t="shared" si="2"/>
        <v>540</v>
      </c>
      <c r="Z87" s="214">
        <f t="shared" si="2"/>
        <v>573</v>
      </c>
      <c r="AA87" s="214">
        <f t="shared" si="2"/>
        <v>617</v>
      </c>
      <c r="AB87" s="214">
        <f t="shared" si="2"/>
        <v>686</v>
      </c>
      <c r="AC87" s="214"/>
      <c r="AD87" s="214"/>
      <c r="AE87" s="214"/>
      <c r="AF87" s="214"/>
      <c r="AG87" s="214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ref="B88:H88" si="3">ROUND(W88*$T$76,0)+W158</f>
        <v>550</v>
      </c>
      <c r="C88" s="212">
        <f t="shared" si="3"/>
        <v>610</v>
      </c>
      <c r="D88" s="212">
        <f t="shared" si="3"/>
        <v>706</v>
      </c>
      <c r="E88" s="212">
        <f t="shared" si="3"/>
        <v>822</v>
      </c>
      <c r="F88" s="212">
        <f t="shared" si="3"/>
        <v>922</v>
      </c>
      <c r="G88" s="212">
        <f t="shared" si="3"/>
        <v>1069</v>
      </c>
      <c r="H88" s="212">
        <f t="shared" si="3"/>
        <v>1222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>
        <f>X88</f>
        <v>297</v>
      </c>
      <c r="X88" s="214">
        <v>297</v>
      </c>
      <c r="Y88" s="214">
        <v>320</v>
      </c>
      <c r="Z88" s="214">
        <v>356</v>
      </c>
      <c r="AA88" s="214">
        <v>382</v>
      </c>
      <c r="AB88" s="214">
        <v>438</v>
      </c>
      <c r="AC88" s="214">
        <v>498</v>
      </c>
      <c r="AD88" s="214"/>
      <c r="AE88" s="214"/>
      <c r="AF88" s="214"/>
      <c r="AG88" s="214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ref="B89:H89" si="4">ROUND(W89*$T$76,0)+W158</f>
        <v>905</v>
      </c>
      <c r="C89" s="209">
        <f t="shared" si="4"/>
        <v>965</v>
      </c>
      <c r="D89" s="209">
        <f t="shared" si="4"/>
        <v>1098</v>
      </c>
      <c r="E89" s="209">
        <f t="shared" si="4"/>
        <v>1256</v>
      </c>
      <c r="F89" s="209">
        <f t="shared" si="4"/>
        <v>1392</v>
      </c>
      <c r="G89" s="209">
        <f t="shared" si="4"/>
        <v>1560</v>
      </c>
      <c r="H89" s="209">
        <f t="shared" si="4"/>
        <v>1786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 t="shared" ref="W89:AC89" si="5">W88+B159</f>
        <v>526</v>
      </c>
      <c r="X89" s="214">
        <f t="shared" si="5"/>
        <v>526</v>
      </c>
      <c r="Y89" s="214">
        <f t="shared" si="5"/>
        <v>573</v>
      </c>
      <c r="Z89" s="214">
        <f t="shared" si="5"/>
        <v>636</v>
      </c>
      <c r="AA89" s="214">
        <f t="shared" si="5"/>
        <v>685</v>
      </c>
      <c r="AB89" s="214">
        <f t="shared" si="5"/>
        <v>755</v>
      </c>
      <c r="AC89" s="214">
        <f t="shared" si="5"/>
        <v>862</v>
      </c>
      <c r="AD89" s="214"/>
      <c r="AE89" s="214"/>
      <c r="AF89" s="214"/>
      <c r="AG89" s="214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ref="B90:I90" si="6">ROUND(W90*$T$76,0)+W160</f>
        <v>604</v>
      </c>
      <c r="C90" s="212">
        <f t="shared" si="6"/>
        <v>672</v>
      </c>
      <c r="D90" s="212">
        <f t="shared" si="6"/>
        <v>782</v>
      </c>
      <c r="E90" s="212">
        <f t="shared" si="6"/>
        <v>912</v>
      </c>
      <c r="F90" s="212">
        <f t="shared" si="6"/>
        <v>1027</v>
      </c>
      <c r="G90" s="212">
        <f t="shared" si="6"/>
        <v>1188</v>
      </c>
      <c r="H90" s="212">
        <f t="shared" si="6"/>
        <v>1355</v>
      </c>
      <c r="I90" s="212">
        <f t="shared" si="6"/>
        <v>1534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>
        <f>X90</f>
        <v>324</v>
      </c>
      <c r="X90" s="214">
        <v>324</v>
      </c>
      <c r="Y90" s="214">
        <v>351</v>
      </c>
      <c r="Z90" s="214">
        <v>391</v>
      </c>
      <c r="AA90" s="214">
        <v>421</v>
      </c>
      <c r="AB90" s="214">
        <v>481</v>
      </c>
      <c r="AC90" s="214">
        <v>545</v>
      </c>
      <c r="AD90" s="214">
        <v>617</v>
      </c>
      <c r="AE90" s="214"/>
      <c r="AF90" s="214"/>
      <c r="AG90" s="214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ref="B91:I91" si="7">ROUND(W91*$T$76,0)+W160</f>
        <v>990</v>
      </c>
      <c r="C91" s="209">
        <f t="shared" si="7"/>
        <v>1058</v>
      </c>
      <c r="D91" s="209">
        <f t="shared" si="7"/>
        <v>1207</v>
      </c>
      <c r="E91" s="209">
        <f t="shared" si="7"/>
        <v>1371</v>
      </c>
      <c r="F91" s="209">
        <f t="shared" si="7"/>
        <v>1546</v>
      </c>
      <c r="G91" s="209">
        <f t="shared" si="7"/>
        <v>1724</v>
      </c>
      <c r="H91" s="209">
        <f t="shared" si="7"/>
        <v>1983</v>
      </c>
      <c r="I91" s="209">
        <f t="shared" si="7"/>
        <v>2232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 t="shared" ref="W91:AD91" si="8">W90+B161</f>
        <v>573</v>
      </c>
      <c r="X91" s="214">
        <f t="shared" si="8"/>
        <v>573</v>
      </c>
      <c r="Y91" s="214">
        <f t="shared" si="8"/>
        <v>625</v>
      </c>
      <c r="Z91" s="214">
        <f t="shared" si="8"/>
        <v>687</v>
      </c>
      <c r="AA91" s="214">
        <f t="shared" si="8"/>
        <v>756</v>
      </c>
      <c r="AB91" s="214">
        <f t="shared" si="8"/>
        <v>827</v>
      </c>
      <c r="AC91" s="214">
        <f t="shared" si="8"/>
        <v>950</v>
      </c>
      <c r="AD91" s="214">
        <f t="shared" si="8"/>
        <v>1067</v>
      </c>
      <c r="AE91" s="214"/>
      <c r="AF91" s="214"/>
      <c r="AG91" s="214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ref="B92:J92" si="9">ROUND(W92*$T$76,0)+W162</f>
        <v>661</v>
      </c>
      <c r="C92" s="212">
        <f t="shared" si="9"/>
        <v>737</v>
      </c>
      <c r="D92" s="212">
        <f t="shared" si="9"/>
        <v>857</v>
      </c>
      <c r="E92" s="212">
        <f t="shared" si="9"/>
        <v>999</v>
      </c>
      <c r="F92" s="212">
        <f t="shared" si="9"/>
        <v>1111</v>
      </c>
      <c r="G92" s="212">
        <f t="shared" si="9"/>
        <v>1306</v>
      </c>
      <c r="H92" s="212">
        <f t="shared" si="9"/>
        <v>1488</v>
      </c>
      <c r="I92" s="212">
        <f t="shared" si="9"/>
        <v>1680</v>
      </c>
      <c r="J92" s="212">
        <f t="shared" si="9"/>
        <v>1912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>
        <f>X92</f>
        <v>353</v>
      </c>
      <c r="X92" s="214">
        <v>353</v>
      </c>
      <c r="Y92" s="214">
        <v>381</v>
      </c>
      <c r="Z92" s="214">
        <v>424</v>
      </c>
      <c r="AA92" s="214">
        <v>447</v>
      </c>
      <c r="AB92" s="214">
        <v>524</v>
      </c>
      <c r="AC92" s="214">
        <v>592</v>
      </c>
      <c r="AD92" s="214">
        <v>667</v>
      </c>
      <c r="AE92" s="214">
        <v>768</v>
      </c>
      <c r="AF92" s="214"/>
      <c r="AG92" s="214"/>
      <c r="AH92" s="207"/>
      <c r="AI92" s="207"/>
      <c r="AJ92" s="207"/>
      <c r="AK92" s="207"/>
      <c r="AL92" s="207"/>
      <c r="AM92" s="207"/>
      <c r="AN92" s="207"/>
      <c r="AO92" s="207"/>
      <c r="AP92" s="189"/>
    </row>
    <row r="93" spans="1:42" x14ac:dyDescent="0.15">
      <c r="A93" s="208">
        <v>500</v>
      </c>
      <c r="B93" s="209">
        <f t="shared" ref="B93:J93" si="10">ROUND(W93*$T$76,0)+W162</f>
        <v>1067</v>
      </c>
      <c r="C93" s="209">
        <f t="shared" si="10"/>
        <v>1143</v>
      </c>
      <c r="D93" s="209">
        <f t="shared" si="10"/>
        <v>1323</v>
      </c>
      <c r="E93" s="209">
        <f t="shared" si="10"/>
        <v>1491</v>
      </c>
      <c r="F93" s="209">
        <f t="shared" si="10"/>
        <v>1678</v>
      </c>
      <c r="G93" s="209">
        <f t="shared" si="10"/>
        <v>1897</v>
      </c>
      <c r="H93" s="209">
        <f t="shared" si="10"/>
        <v>2177</v>
      </c>
      <c r="I93" s="209">
        <f t="shared" si="10"/>
        <v>2442</v>
      </c>
      <c r="J93" s="209">
        <f t="shared" si="10"/>
        <v>2760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 t="shared" ref="W93:AE93" si="11">W92+B163</f>
        <v>615</v>
      </c>
      <c r="X93" s="214">
        <f t="shared" si="11"/>
        <v>615</v>
      </c>
      <c r="Y93" s="214">
        <f t="shared" si="11"/>
        <v>682</v>
      </c>
      <c r="Z93" s="214">
        <f t="shared" si="11"/>
        <v>741</v>
      </c>
      <c r="AA93" s="214">
        <f t="shared" si="11"/>
        <v>813</v>
      </c>
      <c r="AB93" s="214">
        <f t="shared" si="11"/>
        <v>905</v>
      </c>
      <c r="AC93" s="214">
        <f t="shared" si="11"/>
        <v>1037</v>
      </c>
      <c r="AD93" s="214">
        <f t="shared" si="11"/>
        <v>1159</v>
      </c>
      <c r="AE93" s="214">
        <f t="shared" si="11"/>
        <v>1315</v>
      </c>
      <c r="AF93" s="214"/>
      <c r="AG93" s="214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ref="B94:K94" si="12">ROUND(W94*$T$76,0)+W164</f>
        <v>689</v>
      </c>
      <c r="C94" s="212">
        <f t="shared" si="12"/>
        <v>773</v>
      </c>
      <c r="D94" s="212">
        <f t="shared" si="12"/>
        <v>959</v>
      </c>
      <c r="E94" s="212">
        <f t="shared" si="12"/>
        <v>1069</v>
      </c>
      <c r="F94" s="212">
        <f t="shared" si="12"/>
        <v>1211</v>
      </c>
      <c r="G94" s="212">
        <f t="shared" si="12"/>
        <v>1402</v>
      </c>
      <c r="H94" s="212">
        <f t="shared" si="12"/>
        <v>1603</v>
      </c>
      <c r="I94" s="212">
        <f t="shared" si="12"/>
        <v>1813</v>
      </c>
      <c r="J94" s="212">
        <f t="shared" si="12"/>
        <v>2089</v>
      </c>
      <c r="K94" s="212">
        <f t="shared" si="12"/>
        <v>2280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>
        <f>X94</f>
        <v>363</v>
      </c>
      <c r="X94" s="214">
        <v>363</v>
      </c>
      <c r="Y94" s="214">
        <v>429</v>
      </c>
      <c r="Z94" s="214">
        <v>446</v>
      </c>
      <c r="AA94" s="214">
        <v>483</v>
      </c>
      <c r="AB94" s="214">
        <v>552</v>
      </c>
      <c r="AC94" s="214">
        <v>628</v>
      </c>
      <c r="AD94" s="214">
        <v>709</v>
      </c>
      <c r="AE94" s="214">
        <v>833</v>
      </c>
      <c r="AF94" s="214">
        <v>902</v>
      </c>
      <c r="AG94" s="214"/>
      <c r="AH94" s="207"/>
      <c r="AI94" s="207"/>
      <c r="AJ94" s="207"/>
      <c r="AK94" s="207"/>
      <c r="AL94" s="207"/>
      <c r="AM94" s="207"/>
      <c r="AN94" s="207"/>
      <c r="AO94" s="207"/>
      <c r="AP94" s="189"/>
    </row>
    <row r="95" spans="1:42" x14ac:dyDescent="0.15">
      <c r="A95" s="208">
        <v>550</v>
      </c>
      <c r="B95" s="209">
        <f t="shared" ref="B95:K95" si="13">ROUND(W95*$T$76,0)+W164</f>
        <v>1132</v>
      </c>
      <c r="C95" s="209">
        <f t="shared" si="13"/>
        <v>1216</v>
      </c>
      <c r="D95" s="209">
        <f t="shared" si="13"/>
        <v>1450</v>
      </c>
      <c r="E95" s="209">
        <f t="shared" si="13"/>
        <v>1606</v>
      </c>
      <c r="F95" s="209">
        <f t="shared" si="13"/>
        <v>1831</v>
      </c>
      <c r="G95" s="209">
        <f t="shared" si="13"/>
        <v>2059</v>
      </c>
      <c r="H95" s="209">
        <f t="shared" si="13"/>
        <v>2357</v>
      </c>
      <c r="I95" s="209">
        <f t="shared" si="13"/>
        <v>2648</v>
      </c>
      <c r="J95" s="209">
        <f t="shared" si="13"/>
        <v>3015</v>
      </c>
      <c r="K95" s="209">
        <f t="shared" si="13"/>
        <v>3311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 t="shared" ref="W95:AF95" si="14">W94+B165</f>
        <v>649</v>
      </c>
      <c r="X95" s="214">
        <f t="shared" si="14"/>
        <v>649</v>
      </c>
      <c r="Y95" s="214">
        <f t="shared" si="14"/>
        <v>746</v>
      </c>
      <c r="Z95" s="214">
        <f t="shared" si="14"/>
        <v>792</v>
      </c>
      <c r="AA95" s="214">
        <f t="shared" si="14"/>
        <v>883</v>
      </c>
      <c r="AB95" s="214">
        <f t="shared" si="14"/>
        <v>976</v>
      </c>
      <c r="AC95" s="214">
        <f t="shared" si="14"/>
        <v>1114</v>
      </c>
      <c r="AD95" s="214">
        <f t="shared" si="14"/>
        <v>1248</v>
      </c>
      <c r="AE95" s="214">
        <f t="shared" si="14"/>
        <v>1430</v>
      </c>
      <c r="AF95" s="214">
        <f t="shared" si="14"/>
        <v>1567</v>
      </c>
      <c r="AG95" s="214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ref="B96:L96" si="15">ROUND(W96*$T$76,0)+W166</f>
        <v>741</v>
      </c>
      <c r="C96" s="212">
        <f t="shared" si="15"/>
        <v>833</v>
      </c>
      <c r="D96" s="212">
        <f t="shared" si="15"/>
        <v>996</v>
      </c>
      <c r="E96" s="212">
        <f t="shared" si="15"/>
        <v>1152</v>
      </c>
      <c r="F96" s="212">
        <f t="shared" si="15"/>
        <v>1307</v>
      </c>
      <c r="G96" s="212">
        <f t="shared" si="15"/>
        <v>1516</v>
      </c>
      <c r="H96" s="212">
        <f t="shared" si="15"/>
        <v>1730</v>
      </c>
      <c r="I96" s="212">
        <f t="shared" si="15"/>
        <v>1960</v>
      </c>
      <c r="J96" s="212">
        <f t="shared" si="15"/>
        <v>2198</v>
      </c>
      <c r="K96" s="212">
        <f t="shared" si="15"/>
        <v>2425</v>
      </c>
      <c r="L96" s="212">
        <f t="shared" si="15"/>
        <v>2616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>
        <f>X96</f>
        <v>389</v>
      </c>
      <c r="X96" s="214">
        <v>389</v>
      </c>
      <c r="Y96" s="214">
        <v>435</v>
      </c>
      <c r="Z96" s="214">
        <v>476</v>
      </c>
      <c r="AA96" s="214">
        <v>517</v>
      </c>
      <c r="AB96" s="214">
        <v>592</v>
      </c>
      <c r="AC96" s="214">
        <v>671</v>
      </c>
      <c r="AD96" s="214">
        <v>760</v>
      </c>
      <c r="AE96" s="214">
        <v>854</v>
      </c>
      <c r="AF96" s="214">
        <v>941</v>
      </c>
      <c r="AG96" s="214">
        <v>1005</v>
      </c>
      <c r="AH96" s="207"/>
      <c r="AI96" s="207"/>
      <c r="AJ96" s="207"/>
      <c r="AK96" s="207"/>
      <c r="AL96" s="207"/>
      <c r="AM96" s="207"/>
      <c r="AN96" s="207"/>
      <c r="AO96" s="207"/>
      <c r="AP96" s="189">
        <v>1.74</v>
      </c>
    </row>
    <row r="97" spans="1:42" ht="13" thickBot="1" x14ac:dyDescent="0.2">
      <c r="A97" s="204">
        <v>600</v>
      </c>
      <c r="B97" s="216">
        <f t="shared" ref="B97:L97" si="16">ROUND(W97*$T$76,0)+W166</f>
        <v>1211</v>
      </c>
      <c r="C97" s="216">
        <f t="shared" si="16"/>
        <v>1303</v>
      </c>
      <c r="D97" s="216">
        <f t="shared" si="16"/>
        <v>1520</v>
      </c>
      <c r="E97" s="216">
        <f t="shared" si="16"/>
        <v>1730</v>
      </c>
      <c r="F97" s="216">
        <f t="shared" si="16"/>
        <v>1961</v>
      </c>
      <c r="G97" s="216">
        <f t="shared" si="16"/>
        <v>2227</v>
      </c>
      <c r="H97" s="216">
        <f t="shared" si="16"/>
        <v>2524</v>
      </c>
      <c r="I97" s="216">
        <f t="shared" si="16"/>
        <v>2840</v>
      </c>
      <c r="J97" s="216">
        <f t="shared" si="16"/>
        <v>3168</v>
      </c>
      <c r="K97" s="216">
        <f t="shared" si="16"/>
        <v>3506</v>
      </c>
      <c r="L97" s="216">
        <f t="shared" si="16"/>
        <v>3806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 t="shared" ref="W97:AG97" si="17">W96+B167</f>
        <v>692</v>
      </c>
      <c r="X97" s="214">
        <f t="shared" si="17"/>
        <v>692</v>
      </c>
      <c r="Y97" s="214">
        <f t="shared" si="17"/>
        <v>773</v>
      </c>
      <c r="Z97" s="214">
        <f t="shared" si="17"/>
        <v>849</v>
      </c>
      <c r="AA97" s="214">
        <f t="shared" si="17"/>
        <v>939</v>
      </c>
      <c r="AB97" s="214">
        <f t="shared" si="17"/>
        <v>1051</v>
      </c>
      <c r="AC97" s="214">
        <f t="shared" si="17"/>
        <v>1183</v>
      </c>
      <c r="AD97" s="214">
        <f t="shared" si="17"/>
        <v>1328</v>
      </c>
      <c r="AE97" s="214">
        <f t="shared" si="17"/>
        <v>1480</v>
      </c>
      <c r="AF97" s="214">
        <f t="shared" si="17"/>
        <v>1639</v>
      </c>
      <c r="AG97" s="214">
        <f t="shared" si="17"/>
        <v>1773</v>
      </c>
      <c r="AH97" s="207"/>
      <c r="AI97" s="207"/>
      <c r="AJ97" s="207"/>
      <c r="AK97" s="207"/>
      <c r="AL97" s="207"/>
      <c r="AM97" s="207"/>
      <c r="AN97" s="207"/>
      <c r="AO97" s="207"/>
      <c r="AP97" s="189">
        <v>3.07</v>
      </c>
    </row>
    <row r="98" spans="1:42" x14ac:dyDescent="0.15">
      <c r="A98" s="202" t="s">
        <v>11</v>
      </c>
      <c r="B98" s="205">
        <f t="shared" ref="B98:M98" si="18">ROUND(W98*$T$76,0)+W168</f>
        <v>792</v>
      </c>
      <c r="C98" s="205">
        <f t="shared" si="18"/>
        <v>892</v>
      </c>
      <c r="D98" s="205">
        <f t="shared" si="18"/>
        <v>1061</v>
      </c>
      <c r="E98" s="205">
        <f t="shared" si="18"/>
        <v>1236</v>
      </c>
      <c r="F98" s="205">
        <f t="shared" si="18"/>
        <v>1409</v>
      </c>
      <c r="G98" s="205">
        <f t="shared" si="18"/>
        <v>1630</v>
      </c>
      <c r="H98" s="205">
        <f t="shared" si="18"/>
        <v>1860</v>
      </c>
      <c r="I98" s="205">
        <f t="shared" si="18"/>
        <v>2107</v>
      </c>
      <c r="J98" s="205">
        <f t="shared" si="18"/>
        <v>2362</v>
      </c>
      <c r="K98" s="205">
        <f t="shared" si="18"/>
        <v>2586</v>
      </c>
      <c r="L98" s="205">
        <f t="shared" si="18"/>
        <v>2805</v>
      </c>
      <c r="M98" s="205">
        <f t="shared" si="18"/>
        <v>3042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07">
        <f>X98</f>
        <v>414</v>
      </c>
      <c r="X98" s="214">
        <v>414</v>
      </c>
      <c r="Y98" s="214">
        <v>459</v>
      </c>
      <c r="Z98" s="214">
        <v>507</v>
      </c>
      <c r="AA98" s="214">
        <v>554</v>
      </c>
      <c r="AB98" s="214">
        <v>632</v>
      </c>
      <c r="AC98" s="214">
        <v>716</v>
      </c>
      <c r="AD98" s="214">
        <v>811</v>
      </c>
      <c r="AE98" s="214">
        <v>911</v>
      </c>
      <c r="AF98" s="214">
        <v>991</v>
      </c>
      <c r="AG98" s="214">
        <v>1068</v>
      </c>
      <c r="AH98" s="207">
        <f>$AH$74*V98*AP98</f>
        <v>1155.96</v>
      </c>
      <c r="AI98" s="207"/>
      <c r="AJ98" s="207"/>
      <c r="AK98" s="207"/>
      <c r="AL98" s="207"/>
      <c r="AM98" s="207"/>
      <c r="AN98" s="207"/>
      <c r="AO98" s="207"/>
      <c r="AP98" s="189">
        <v>1.71</v>
      </c>
    </row>
    <row r="99" spans="1:42" x14ac:dyDescent="0.15">
      <c r="A99" s="208">
        <v>650</v>
      </c>
      <c r="B99" s="209">
        <f t="shared" ref="B99:M99" si="19">ROUND(W99*$T$76,0)+W168</f>
        <v>1288</v>
      </c>
      <c r="C99" s="209">
        <f t="shared" si="19"/>
        <v>1388</v>
      </c>
      <c r="D99" s="209">
        <f t="shared" si="19"/>
        <v>1626</v>
      </c>
      <c r="E99" s="209">
        <f t="shared" si="19"/>
        <v>1861</v>
      </c>
      <c r="F99" s="209">
        <f t="shared" si="19"/>
        <v>2102</v>
      </c>
      <c r="G99" s="209">
        <f t="shared" si="19"/>
        <v>2397</v>
      </c>
      <c r="H99" s="209">
        <f t="shared" si="19"/>
        <v>2695</v>
      </c>
      <c r="I99" s="209">
        <f t="shared" si="19"/>
        <v>3031</v>
      </c>
      <c r="J99" s="209">
        <f t="shared" si="19"/>
        <v>3382</v>
      </c>
      <c r="K99" s="209">
        <f t="shared" si="19"/>
        <v>3718</v>
      </c>
      <c r="L99" s="209">
        <f t="shared" si="19"/>
        <v>4083</v>
      </c>
      <c r="M99" s="209">
        <f t="shared" si="19"/>
        <v>4425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 t="shared" ref="W99:AH99" si="20">W98+B169</f>
        <v>734</v>
      </c>
      <c r="X99" s="214">
        <f t="shared" si="20"/>
        <v>734</v>
      </c>
      <c r="Y99" s="214">
        <f t="shared" si="20"/>
        <v>823</v>
      </c>
      <c r="Z99" s="214">
        <f t="shared" si="20"/>
        <v>910</v>
      </c>
      <c r="AA99" s="214">
        <f t="shared" si="20"/>
        <v>1001</v>
      </c>
      <c r="AB99" s="214">
        <f t="shared" si="20"/>
        <v>1127</v>
      </c>
      <c r="AC99" s="214">
        <f t="shared" si="20"/>
        <v>1255</v>
      </c>
      <c r="AD99" s="214">
        <f t="shared" si="20"/>
        <v>1407</v>
      </c>
      <c r="AE99" s="214">
        <f t="shared" si="20"/>
        <v>1569</v>
      </c>
      <c r="AF99" s="214">
        <f t="shared" si="20"/>
        <v>1721</v>
      </c>
      <c r="AG99" s="214">
        <f t="shared" si="20"/>
        <v>1892</v>
      </c>
      <c r="AH99" s="207">
        <f t="shared" si="20"/>
        <v>2048.2800000000002</v>
      </c>
      <c r="AI99" s="207"/>
      <c r="AJ99" s="207"/>
      <c r="AK99" s="207"/>
      <c r="AL99" s="207"/>
      <c r="AM99" s="207"/>
      <c r="AN99" s="207"/>
      <c r="AO99" s="207"/>
      <c r="AP99" s="189">
        <v>3.03</v>
      </c>
    </row>
    <row r="100" spans="1:42" x14ac:dyDescent="0.15">
      <c r="A100" s="215" t="s">
        <v>12</v>
      </c>
      <c r="B100" s="212">
        <f t="shared" ref="B100:N100" si="21">ROUND(W100*$T$76,0)+W170</f>
        <v>836</v>
      </c>
      <c r="C100" s="212">
        <f t="shared" si="21"/>
        <v>940</v>
      </c>
      <c r="D100" s="212">
        <f t="shared" si="21"/>
        <v>1117</v>
      </c>
      <c r="E100" s="212">
        <f t="shared" si="21"/>
        <v>1303</v>
      </c>
      <c r="F100" s="212">
        <f t="shared" si="21"/>
        <v>1482</v>
      </c>
      <c r="G100" s="212">
        <f t="shared" si="21"/>
        <v>1715</v>
      </c>
      <c r="H100" s="212">
        <f t="shared" si="21"/>
        <v>1958</v>
      </c>
      <c r="I100" s="212">
        <f t="shared" si="21"/>
        <v>2217</v>
      </c>
      <c r="J100" s="212">
        <f t="shared" si="21"/>
        <v>2487</v>
      </c>
      <c r="K100" s="212">
        <f t="shared" si="21"/>
        <v>2696</v>
      </c>
      <c r="L100" s="212">
        <f t="shared" si="21"/>
        <v>2949</v>
      </c>
      <c r="M100" s="212">
        <f t="shared" si="21"/>
        <v>3196</v>
      </c>
      <c r="N100" s="212">
        <f t="shared" si="21"/>
        <v>3394</v>
      </c>
      <c r="O100" s="212"/>
      <c r="P100" s="212"/>
      <c r="Q100" s="212"/>
      <c r="R100" s="212"/>
      <c r="S100" s="212"/>
      <c r="T100" s="213"/>
      <c r="V100" s="203">
        <v>28</v>
      </c>
      <c r="W100" s="207">
        <f>X100</f>
        <v>439</v>
      </c>
      <c r="X100" s="214">
        <v>439</v>
      </c>
      <c r="Y100" s="214">
        <v>486</v>
      </c>
      <c r="Z100" s="214">
        <v>539</v>
      </c>
      <c r="AA100" s="214">
        <v>587</v>
      </c>
      <c r="AB100" s="214">
        <v>670</v>
      </c>
      <c r="AC100" s="214">
        <v>760</v>
      </c>
      <c r="AD100" s="214">
        <v>860</v>
      </c>
      <c r="AE100" s="214">
        <v>967</v>
      </c>
      <c r="AF100" s="214">
        <v>1035</v>
      </c>
      <c r="AG100" s="214">
        <v>1131</v>
      </c>
      <c r="AH100" s="207">
        <f>$AH$74*V100*AP100</f>
        <v>1223.04</v>
      </c>
      <c r="AI100" s="207">
        <f>$AI$74*V100*AP100</f>
        <v>1317.12</v>
      </c>
      <c r="AJ100" s="207"/>
      <c r="AK100" s="207"/>
      <c r="AL100" s="207"/>
      <c r="AM100" s="207"/>
      <c r="AN100" s="207"/>
      <c r="AO100" s="207"/>
      <c r="AP100" s="189">
        <v>1.68</v>
      </c>
    </row>
    <row r="101" spans="1:42" x14ac:dyDescent="0.15">
      <c r="A101" s="208">
        <v>700</v>
      </c>
      <c r="B101" s="209">
        <f t="shared" ref="B101:N101" si="22">ROUND(W101*$T$76,0)+W170</f>
        <v>1357</v>
      </c>
      <c r="C101" s="209">
        <f t="shared" si="22"/>
        <v>1461</v>
      </c>
      <c r="D101" s="209">
        <f t="shared" si="22"/>
        <v>1708</v>
      </c>
      <c r="E101" s="209">
        <f t="shared" si="22"/>
        <v>1975</v>
      </c>
      <c r="F101" s="209">
        <f t="shared" si="22"/>
        <v>2226</v>
      </c>
      <c r="G101" s="209">
        <f t="shared" si="22"/>
        <v>2538</v>
      </c>
      <c r="H101" s="209">
        <f t="shared" si="22"/>
        <v>2879</v>
      </c>
      <c r="I101" s="209">
        <f t="shared" si="22"/>
        <v>3235</v>
      </c>
      <c r="J101" s="209">
        <f t="shared" si="22"/>
        <v>3609</v>
      </c>
      <c r="K101" s="209">
        <f t="shared" si="22"/>
        <v>3882</v>
      </c>
      <c r="L101" s="209">
        <f t="shared" si="22"/>
        <v>4316</v>
      </c>
      <c r="M101" s="209">
        <f t="shared" si="22"/>
        <v>4674</v>
      </c>
      <c r="N101" s="209">
        <f t="shared" si="22"/>
        <v>4985</v>
      </c>
      <c r="O101" s="209"/>
      <c r="P101" s="209"/>
      <c r="Q101" s="209"/>
      <c r="R101" s="209"/>
      <c r="S101" s="209"/>
      <c r="T101" s="210"/>
      <c r="V101" s="203">
        <v>700</v>
      </c>
      <c r="W101" s="207">
        <f t="shared" ref="W101:AI101" si="23">W100+B171</f>
        <v>775</v>
      </c>
      <c r="X101" s="214">
        <f t="shared" si="23"/>
        <v>775</v>
      </c>
      <c r="Y101" s="214">
        <f t="shared" si="23"/>
        <v>867</v>
      </c>
      <c r="Z101" s="214">
        <f t="shared" si="23"/>
        <v>972</v>
      </c>
      <c r="AA101" s="214">
        <f t="shared" si="23"/>
        <v>1067</v>
      </c>
      <c r="AB101" s="214">
        <f t="shared" si="23"/>
        <v>1201</v>
      </c>
      <c r="AC101" s="214">
        <f t="shared" si="23"/>
        <v>1354</v>
      </c>
      <c r="AD101" s="214">
        <f t="shared" si="23"/>
        <v>1517</v>
      </c>
      <c r="AE101" s="214">
        <f t="shared" si="23"/>
        <v>1691</v>
      </c>
      <c r="AF101" s="214">
        <f t="shared" si="23"/>
        <v>1800</v>
      </c>
      <c r="AG101" s="214">
        <f t="shared" si="23"/>
        <v>2013</v>
      </c>
      <c r="AH101" s="207">
        <f t="shared" si="23"/>
        <v>2176.7200000000003</v>
      </c>
      <c r="AI101" s="207">
        <f t="shared" si="23"/>
        <v>2344.16</v>
      </c>
      <c r="AJ101" s="207"/>
      <c r="AK101" s="207"/>
      <c r="AL101" s="207"/>
      <c r="AM101" s="207"/>
      <c r="AN101" s="207"/>
      <c r="AO101" s="207"/>
      <c r="AP101" s="189">
        <v>2.99</v>
      </c>
    </row>
    <row r="102" spans="1:42" x14ac:dyDescent="0.15">
      <c r="A102" s="215" t="s">
        <v>13</v>
      </c>
      <c r="B102" s="212">
        <f t="shared" ref="B102:O102" si="24">ROUND(W102*$T$76,0)+W172</f>
        <v>890</v>
      </c>
      <c r="C102" s="212">
        <f t="shared" si="24"/>
        <v>1002</v>
      </c>
      <c r="D102" s="212">
        <f t="shared" si="24"/>
        <v>1189</v>
      </c>
      <c r="E102" s="212">
        <f t="shared" si="24"/>
        <v>1389</v>
      </c>
      <c r="F102" s="212">
        <f t="shared" si="24"/>
        <v>1580</v>
      </c>
      <c r="G102" s="212">
        <f t="shared" si="24"/>
        <v>1827</v>
      </c>
      <c r="H102" s="212">
        <f t="shared" si="24"/>
        <v>2088</v>
      </c>
      <c r="I102" s="212">
        <f t="shared" si="24"/>
        <v>2366</v>
      </c>
      <c r="J102" s="212">
        <f t="shared" si="24"/>
        <v>2650</v>
      </c>
      <c r="K102" s="212">
        <f t="shared" si="24"/>
        <v>2867</v>
      </c>
      <c r="L102" s="212">
        <f t="shared" si="24"/>
        <v>3140</v>
      </c>
      <c r="M102" s="212">
        <f t="shared" si="24"/>
        <v>3407</v>
      </c>
      <c r="N102" s="212">
        <f t="shared" si="24"/>
        <v>3617</v>
      </c>
      <c r="O102" s="212">
        <f t="shared" si="24"/>
        <v>3884</v>
      </c>
      <c r="P102" s="212"/>
      <c r="Q102" s="212"/>
      <c r="R102" s="212"/>
      <c r="S102" s="212"/>
      <c r="T102" s="213"/>
      <c r="V102" s="203">
        <v>30</v>
      </c>
      <c r="W102" s="207">
        <f>X102</f>
        <v>466</v>
      </c>
      <c r="X102" s="214">
        <v>466</v>
      </c>
      <c r="Y102" s="214">
        <v>514</v>
      </c>
      <c r="Z102" s="214">
        <v>571</v>
      </c>
      <c r="AA102" s="214">
        <v>622</v>
      </c>
      <c r="AB102" s="214">
        <v>709</v>
      </c>
      <c r="AC102" s="214">
        <v>805</v>
      </c>
      <c r="AD102" s="214">
        <v>912</v>
      </c>
      <c r="AE102" s="214">
        <v>1023</v>
      </c>
      <c r="AF102" s="214">
        <v>1091</v>
      </c>
      <c r="AG102" s="214">
        <v>1195</v>
      </c>
      <c r="AH102" s="207">
        <f>$AH$74*V102*AP102</f>
        <v>1294.8</v>
      </c>
      <c r="AI102" s="207">
        <f>$AI$74*V102*AP102</f>
        <v>1394.3999999999999</v>
      </c>
      <c r="AJ102" s="207">
        <f>$AJ$74*V102*AP102</f>
        <v>1494</v>
      </c>
      <c r="AK102" s="207"/>
      <c r="AL102" s="207"/>
      <c r="AM102" s="207"/>
      <c r="AN102" s="207"/>
      <c r="AO102" s="207"/>
      <c r="AP102" s="189">
        <v>1.66</v>
      </c>
    </row>
    <row r="103" spans="1:42" x14ac:dyDescent="0.15">
      <c r="A103" s="208">
        <v>750</v>
      </c>
      <c r="B103" s="209">
        <f t="shared" ref="B103:O103" si="25">ROUND(W103*$T$76,0)+W172</f>
        <v>1448</v>
      </c>
      <c r="C103" s="209">
        <f t="shared" si="25"/>
        <v>1560</v>
      </c>
      <c r="D103" s="209">
        <f t="shared" si="25"/>
        <v>1821</v>
      </c>
      <c r="E103" s="209">
        <f t="shared" si="25"/>
        <v>2107</v>
      </c>
      <c r="F103" s="209">
        <f t="shared" si="25"/>
        <v>2375</v>
      </c>
      <c r="G103" s="209">
        <f t="shared" si="25"/>
        <v>2707</v>
      </c>
      <c r="H103" s="209">
        <f t="shared" si="25"/>
        <v>3070</v>
      </c>
      <c r="I103" s="209">
        <f t="shared" si="25"/>
        <v>3455</v>
      </c>
      <c r="J103" s="209">
        <f t="shared" si="25"/>
        <v>3848</v>
      </c>
      <c r="K103" s="209">
        <f t="shared" si="25"/>
        <v>4130</v>
      </c>
      <c r="L103" s="209">
        <f t="shared" si="25"/>
        <v>4597</v>
      </c>
      <c r="M103" s="209">
        <f t="shared" si="25"/>
        <v>4991</v>
      </c>
      <c r="N103" s="209">
        <f t="shared" si="25"/>
        <v>5323</v>
      </c>
      <c r="O103" s="209">
        <f t="shared" si="25"/>
        <v>5711</v>
      </c>
      <c r="P103" s="209"/>
      <c r="Q103" s="209"/>
      <c r="R103" s="209"/>
      <c r="S103" s="209"/>
      <c r="T103" s="210"/>
      <c r="V103" s="203">
        <v>750</v>
      </c>
      <c r="W103" s="207">
        <f t="shared" ref="W103:AJ103" si="26">W102+B173</f>
        <v>826</v>
      </c>
      <c r="X103" s="214">
        <f t="shared" si="26"/>
        <v>826</v>
      </c>
      <c r="Y103" s="214">
        <f t="shared" si="26"/>
        <v>922</v>
      </c>
      <c r="Z103" s="214">
        <f t="shared" si="26"/>
        <v>1034</v>
      </c>
      <c r="AA103" s="214">
        <f t="shared" si="26"/>
        <v>1135</v>
      </c>
      <c r="AB103" s="214">
        <f t="shared" si="26"/>
        <v>1277</v>
      </c>
      <c r="AC103" s="214">
        <f t="shared" si="26"/>
        <v>1439</v>
      </c>
      <c r="AD103" s="214">
        <f t="shared" si="26"/>
        <v>1615</v>
      </c>
      <c r="AE103" s="214">
        <f t="shared" si="26"/>
        <v>1796</v>
      </c>
      <c r="AF103" s="214">
        <f t="shared" si="26"/>
        <v>1906</v>
      </c>
      <c r="AG103" s="214">
        <f t="shared" si="26"/>
        <v>2135</v>
      </c>
      <c r="AH103" s="207">
        <f t="shared" si="26"/>
        <v>2316.6</v>
      </c>
      <c r="AI103" s="207">
        <f t="shared" si="26"/>
        <v>2494.8000000000002</v>
      </c>
      <c r="AJ103" s="207">
        <f t="shared" si="26"/>
        <v>2673</v>
      </c>
      <c r="AK103" s="207"/>
      <c r="AL103" s="207"/>
      <c r="AM103" s="207"/>
      <c r="AN103" s="207"/>
      <c r="AO103" s="207"/>
      <c r="AP103" s="189">
        <v>2.97</v>
      </c>
    </row>
    <row r="104" spans="1:42" x14ac:dyDescent="0.15">
      <c r="A104" s="215" t="s">
        <v>14</v>
      </c>
      <c r="B104" s="212">
        <f t="shared" ref="B104:P104" si="27">ROUND(W104*$T$76,0)+W174</f>
        <v>943</v>
      </c>
      <c r="C104" s="212">
        <f t="shared" si="27"/>
        <v>1063</v>
      </c>
      <c r="D104" s="212">
        <f t="shared" si="27"/>
        <v>1263</v>
      </c>
      <c r="E104" s="212">
        <f t="shared" si="27"/>
        <v>1473</v>
      </c>
      <c r="F104" s="212">
        <f t="shared" si="27"/>
        <v>1674</v>
      </c>
      <c r="G104" s="212">
        <f t="shared" si="27"/>
        <v>1939</v>
      </c>
      <c r="H104" s="212">
        <f t="shared" si="27"/>
        <v>2216</v>
      </c>
      <c r="I104" s="212">
        <f t="shared" si="27"/>
        <v>2511</v>
      </c>
      <c r="J104" s="212">
        <f t="shared" si="27"/>
        <v>2812</v>
      </c>
      <c r="K104" s="212">
        <f t="shared" si="27"/>
        <v>3047</v>
      </c>
      <c r="L104" s="212">
        <f t="shared" si="27"/>
        <v>3330</v>
      </c>
      <c r="M104" s="212">
        <f t="shared" si="27"/>
        <v>3615</v>
      </c>
      <c r="N104" s="212">
        <f t="shared" si="27"/>
        <v>3838</v>
      </c>
      <c r="O104" s="212">
        <f t="shared" si="27"/>
        <v>4120</v>
      </c>
      <c r="P104" s="212">
        <f t="shared" si="27"/>
        <v>4403</v>
      </c>
      <c r="Q104" s="212"/>
      <c r="R104" s="212"/>
      <c r="S104" s="212"/>
      <c r="T104" s="213"/>
      <c r="V104" s="203">
        <v>32</v>
      </c>
      <c r="W104" s="207">
        <f>X104</f>
        <v>492</v>
      </c>
      <c r="X104" s="214">
        <v>492</v>
      </c>
      <c r="Y104" s="214">
        <v>544</v>
      </c>
      <c r="Z104" s="214">
        <v>602</v>
      </c>
      <c r="AA104" s="214">
        <v>654</v>
      </c>
      <c r="AB104" s="214">
        <v>748</v>
      </c>
      <c r="AC104" s="214">
        <v>849</v>
      </c>
      <c r="AD104" s="214">
        <v>962</v>
      </c>
      <c r="AE104" s="214">
        <v>1079</v>
      </c>
      <c r="AF104" s="214">
        <v>1153</v>
      </c>
      <c r="AG104" s="214">
        <v>1258</v>
      </c>
      <c r="AH104" s="207">
        <f>$AH$74*V104*AP104</f>
        <v>1364.48</v>
      </c>
      <c r="AI104" s="207">
        <f>$AI$74*V104*AP104</f>
        <v>1469.4399999999998</v>
      </c>
      <c r="AJ104" s="207">
        <f>$AJ$74*V104*AP104</f>
        <v>1574.3999999999999</v>
      </c>
      <c r="AK104" s="207">
        <f>$AK$74*V104*AP104</f>
        <v>1679.36</v>
      </c>
      <c r="AL104" s="207"/>
      <c r="AM104" s="207"/>
      <c r="AN104" s="207"/>
      <c r="AO104" s="207"/>
      <c r="AP104" s="189">
        <v>1.64</v>
      </c>
    </row>
    <row r="105" spans="1:42" x14ac:dyDescent="0.15">
      <c r="A105" s="208">
        <v>800</v>
      </c>
      <c r="B105" s="209">
        <f t="shared" ref="B105:P105" si="28">ROUND(W105*$T$76,0)+W174</f>
        <v>1525</v>
      </c>
      <c r="C105" s="209">
        <f t="shared" si="28"/>
        <v>1645</v>
      </c>
      <c r="D105" s="209">
        <f t="shared" si="28"/>
        <v>1924</v>
      </c>
      <c r="E105" s="209">
        <f t="shared" si="28"/>
        <v>2223</v>
      </c>
      <c r="F105" s="209">
        <f t="shared" si="28"/>
        <v>2500</v>
      </c>
      <c r="G105" s="209">
        <f t="shared" si="28"/>
        <v>2879</v>
      </c>
      <c r="H105" s="209">
        <f t="shared" si="28"/>
        <v>3241</v>
      </c>
      <c r="I105" s="209">
        <f t="shared" si="28"/>
        <v>3644</v>
      </c>
      <c r="J105" s="209">
        <f t="shared" si="28"/>
        <v>4060</v>
      </c>
      <c r="K105" s="209">
        <f t="shared" si="28"/>
        <v>4393</v>
      </c>
      <c r="L105" s="209">
        <f t="shared" si="28"/>
        <v>4841</v>
      </c>
      <c r="M105" s="209">
        <f t="shared" si="28"/>
        <v>5253</v>
      </c>
      <c r="N105" s="209">
        <f t="shared" si="28"/>
        <v>5601</v>
      </c>
      <c r="O105" s="209">
        <f t="shared" si="28"/>
        <v>6010</v>
      </c>
      <c r="P105" s="209">
        <f t="shared" si="28"/>
        <v>6419</v>
      </c>
      <c r="Q105" s="209"/>
      <c r="R105" s="209"/>
      <c r="S105" s="209"/>
      <c r="T105" s="210"/>
      <c r="V105" s="203">
        <v>800</v>
      </c>
      <c r="W105" s="207">
        <f t="shared" ref="W105:AK105" si="29">W104+B175</f>
        <v>868</v>
      </c>
      <c r="X105" s="214">
        <f t="shared" si="29"/>
        <v>868</v>
      </c>
      <c r="Y105" s="214">
        <f t="shared" si="29"/>
        <v>970</v>
      </c>
      <c r="Z105" s="214">
        <f t="shared" si="29"/>
        <v>1086</v>
      </c>
      <c r="AA105" s="214">
        <f t="shared" si="29"/>
        <v>1187</v>
      </c>
      <c r="AB105" s="214">
        <f t="shared" si="29"/>
        <v>1354</v>
      </c>
      <c r="AC105" s="214">
        <f t="shared" si="29"/>
        <v>1510</v>
      </c>
      <c r="AD105" s="214">
        <f t="shared" si="29"/>
        <v>1693</v>
      </c>
      <c r="AE105" s="214">
        <f t="shared" si="29"/>
        <v>1884</v>
      </c>
      <c r="AF105" s="214">
        <f t="shared" si="29"/>
        <v>2021</v>
      </c>
      <c r="AG105" s="214">
        <f t="shared" si="29"/>
        <v>2233</v>
      </c>
      <c r="AH105" s="207">
        <f t="shared" si="29"/>
        <v>2421.12</v>
      </c>
      <c r="AI105" s="207">
        <f t="shared" si="29"/>
        <v>2607.3599999999997</v>
      </c>
      <c r="AJ105" s="207">
        <f t="shared" si="29"/>
        <v>2793.6</v>
      </c>
      <c r="AK105" s="207">
        <f t="shared" si="29"/>
        <v>2979.84</v>
      </c>
      <c r="AL105" s="207"/>
      <c r="AM105" s="207"/>
      <c r="AN105" s="207"/>
      <c r="AO105" s="207"/>
      <c r="AP105" s="189">
        <v>2.91</v>
      </c>
    </row>
    <row r="106" spans="1:42" x14ac:dyDescent="0.15">
      <c r="A106" s="215" t="s">
        <v>15</v>
      </c>
      <c r="B106" s="212">
        <f t="shared" ref="B106:Q106" si="30">ROUND(W106*$T$76,0)+W176</f>
        <v>996</v>
      </c>
      <c r="C106" s="212">
        <f t="shared" si="30"/>
        <v>1124</v>
      </c>
      <c r="D106" s="212">
        <f t="shared" si="30"/>
        <v>1325</v>
      </c>
      <c r="E106" s="212">
        <f t="shared" si="30"/>
        <v>1559</v>
      </c>
      <c r="F106" s="212">
        <f t="shared" si="30"/>
        <v>1774</v>
      </c>
      <c r="G106" s="212">
        <f t="shared" si="30"/>
        <v>2055</v>
      </c>
      <c r="H106" s="212">
        <f t="shared" si="30"/>
        <v>2349</v>
      </c>
      <c r="I106" s="212">
        <f t="shared" si="30"/>
        <v>2657</v>
      </c>
      <c r="J106" s="212">
        <f t="shared" si="30"/>
        <v>2977</v>
      </c>
      <c r="K106" s="212">
        <f t="shared" si="30"/>
        <v>3221</v>
      </c>
      <c r="L106" s="212">
        <f t="shared" si="30"/>
        <v>3518</v>
      </c>
      <c r="M106" s="212">
        <f t="shared" si="30"/>
        <v>3820</v>
      </c>
      <c r="N106" s="212">
        <f t="shared" si="30"/>
        <v>4054</v>
      </c>
      <c r="O106" s="212">
        <f t="shared" si="30"/>
        <v>4353</v>
      </c>
      <c r="P106" s="212">
        <f t="shared" si="30"/>
        <v>4652</v>
      </c>
      <c r="Q106" s="212">
        <f t="shared" si="30"/>
        <v>4951</v>
      </c>
      <c r="R106" s="212"/>
      <c r="S106" s="212"/>
      <c r="T106" s="213"/>
      <c r="V106" s="203">
        <v>34</v>
      </c>
      <c r="W106" s="207">
        <f>X106</f>
        <v>519</v>
      </c>
      <c r="X106" s="214">
        <v>519</v>
      </c>
      <c r="Y106" s="214">
        <v>566</v>
      </c>
      <c r="Z106" s="214">
        <v>634</v>
      </c>
      <c r="AA106" s="214">
        <v>690</v>
      </c>
      <c r="AB106" s="214">
        <v>789</v>
      </c>
      <c r="AC106" s="214">
        <v>896</v>
      </c>
      <c r="AD106" s="214">
        <v>1012</v>
      </c>
      <c r="AE106" s="214">
        <v>1136</v>
      </c>
      <c r="AF106" s="214">
        <v>1211</v>
      </c>
      <c r="AG106" s="214">
        <v>1320</v>
      </c>
      <c r="AH106" s="207">
        <f>$AH$74*V106*AP106</f>
        <v>1432.0800000000002</v>
      </c>
      <c r="AI106" s="207">
        <f>$AI$74*V106*AP106</f>
        <v>1542.24</v>
      </c>
      <c r="AJ106" s="207">
        <f>$AJ$74*V106*AP106</f>
        <v>1652.4</v>
      </c>
      <c r="AK106" s="207">
        <f>$AK$74*V106*AP106</f>
        <v>1762.5600000000002</v>
      </c>
      <c r="AL106" s="207">
        <f>$AL$74*V106*AP106</f>
        <v>1872.72</v>
      </c>
      <c r="AM106" s="207"/>
      <c r="AN106" s="207"/>
      <c r="AO106" s="207"/>
      <c r="AP106" s="189">
        <v>1.62</v>
      </c>
    </row>
    <row r="107" spans="1:42" x14ac:dyDescent="0.15">
      <c r="A107" s="208">
        <v>850</v>
      </c>
      <c r="B107" s="209">
        <f t="shared" ref="B107:Q107" si="31">ROUND(W107*$T$76,0)+W176</f>
        <v>1599</v>
      </c>
      <c r="C107" s="209">
        <f t="shared" si="31"/>
        <v>1727</v>
      </c>
      <c r="D107" s="209">
        <f t="shared" si="31"/>
        <v>2021</v>
      </c>
      <c r="E107" s="209">
        <f t="shared" si="31"/>
        <v>2351</v>
      </c>
      <c r="F107" s="209">
        <f t="shared" si="31"/>
        <v>2651</v>
      </c>
      <c r="G107" s="209">
        <f t="shared" si="31"/>
        <v>3049</v>
      </c>
      <c r="H107" s="209">
        <f t="shared" si="31"/>
        <v>3435</v>
      </c>
      <c r="I107" s="209">
        <f t="shared" si="31"/>
        <v>3886</v>
      </c>
      <c r="J107" s="209">
        <f t="shared" si="31"/>
        <v>4327</v>
      </c>
      <c r="K107" s="209">
        <f t="shared" si="31"/>
        <v>4642</v>
      </c>
      <c r="L107" s="209">
        <f t="shared" si="31"/>
        <v>5079</v>
      </c>
      <c r="M107" s="209">
        <f t="shared" si="31"/>
        <v>5505</v>
      </c>
      <c r="N107" s="209">
        <f t="shared" si="31"/>
        <v>5869</v>
      </c>
      <c r="O107" s="209">
        <f t="shared" si="31"/>
        <v>6298</v>
      </c>
      <c r="P107" s="209">
        <f t="shared" si="31"/>
        <v>6726</v>
      </c>
      <c r="Q107" s="209">
        <f t="shared" si="31"/>
        <v>7155</v>
      </c>
      <c r="R107" s="209"/>
      <c r="S107" s="209"/>
      <c r="T107" s="210"/>
      <c r="V107" s="203">
        <v>850</v>
      </c>
      <c r="W107" s="207">
        <f t="shared" ref="W107:AL107" si="32">W106+B177</f>
        <v>908</v>
      </c>
      <c r="X107" s="214">
        <f t="shared" si="32"/>
        <v>908</v>
      </c>
      <c r="Y107" s="214">
        <f t="shared" si="32"/>
        <v>1015</v>
      </c>
      <c r="Z107" s="214">
        <f t="shared" si="32"/>
        <v>1145</v>
      </c>
      <c r="AA107" s="214">
        <f t="shared" si="32"/>
        <v>1256</v>
      </c>
      <c r="AB107" s="214">
        <f t="shared" si="32"/>
        <v>1430</v>
      </c>
      <c r="AC107" s="214">
        <f t="shared" si="32"/>
        <v>1597</v>
      </c>
      <c r="AD107" s="214">
        <f t="shared" si="32"/>
        <v>1805</v>
      </c>
      <c r="AE107" s="214">
        <f t="shared" si="32"/>
        <v>2007</v>
      </c>
      <c r="AF107" s="214">
        <f t="shared" si="32"/>
        <v>2128</v>
      </c>
      <c r="AG107" s="214">
        <f t="shared" si="32"/>
        <v>2327</v>
      </c>
      <c r="AH107" s="207">
        <f t="shared" si="32"/>
        <v>2519.4</v>
      </c>
      <c r="AI107" s="207">
        <f t="shared" si="32"/>
        <v>2713.2</v>
      </c>
      <c r="AJ107" s="207">
        <f t="shared" si="32"/>
        <v>2907</v>
      </c>
      <c r="AK107" s="207">
        <f t="shared" si="32"/>
        <v>3100.8</v>
      </c>
      <c r="AL107" s="207">
        <f t="shared" si="32"/>
        <v>3294.6</v>
      </c>
      <c r="AM107" s="207"/>
      <c r="AN107" s="207"/>
      <c r="AO107" s="207"/>
      <c r="AP107" s="189">
        <v>2.85</v>
      </c>
    </row>
    <row r="108" spans="1:42" x14ac:dyDescent="0.15">
      <c r="A108" s="215" t="s">
        <v>16</v>
      </c>
      <c r="B108" s="212">
        <f t="shared" ref="B108:R108" si="33">ROUND(W108*$T$76,0)+W178</f>
        <v>1047</v>
      </c>
      <c r="C108" s="212">
        <f t="shared" si="33"/>
        <v>1183</v>
      </c>
      <c r="D108" s="212">
        <f t="shared" si="33"/>
        <v>1398</v>
      </c>
      <c r="E108" s="212">
        <f t="shared" si="33"/>
        <v>1643</v>
      </c>
      <c r="F108" s="212">
        <f t="shared" si="33"/>
        <v>1886</v>
      </c>
      <c r="G108" s="212">
        <f t="shared" si="33"/>
        <v>2167</v>
      </c>
      <c r="H108" s="212">
        <f t="shared" si="33"/>
        <v>2475</v>
      </c>
      <c r="I108" s="212">
        <f t="shared" si="33"/>
        <v>2802</v>
      </c>
      <c r="J108" s="212">
        <f t="shared" si="33"/>
        <v>3137</v>
      </c>
      <c r="K108" s="212">
        <f t="shared" si="33"/>
        <v>3393</v>
      </c>
      <c r="L108" s="212">
        <f t="shared" si="33"/>
        <v>3732</v>
      </c>
      <c r="M108" s="212">
        <f t="shared" si="33"/>
        <v>4050</v>
      </c>
      <c r="N108" s="212">
        <f t="shared" si="33"/>
        <v>4299</v>
      </c>
      <c r="O108" s="212">
        <f t="shared" si="33"/>
        <v>4616</v>
      </c>
      <c r="P108" s="212">
        <f t="shared" si="33"/>
        <v>4933</v>
      </c>
      <c r="Q108" s="212">
        <f t="shared" si="33"/>
        <v>5249</v>
      </c>
      <c r="R108" s="212">
        <f t="shared" si="33"/>
        <v>5566</v>
      </c>
      <c r="S108" s="212"/>
      <c r="T108" s="213"/>
      <c r="V108" s="203">
        <v>36</v>
      </c>
      <c r="W108" s="207">
        <f>X108</f>
        <v>544</v>
      </c>
      <c r="X108" s="214">
        <v>544</v>
      </c>
      <c r="Y108" s="214">
        <v>595</v>
      </c>
      <c r="Z108" s="214">
        <v>665</v>
      </c>
      <c r="AA108" s="214">
        <v>734</v>
      </c>
      <c r="AB108" s="214">
        <v>828</v>
      </c>
      <c r="AC108" s="214">
        <v>939</v>
      </c>
      <c r="AD108" s="214">
        <v>1062</v>
      </c>
      <c r="AE108" s="214">
        <v>1190</v>
      </c>
      <c r="AF108" s="214">
        <v>1268</v>
      </c>
      <c r="AG108" s="214">
        <v>1399</v>
      </c>
      <c r="AH108" s="207">
        <f>$AH$74*V108*AP108</f>
        <v>1516.3200000000002</v>
      </c>
      <c r="AI108" s="207">
        <f>$AI$74*V108*AP108</f>
        <v>1632.96</v>
      </c>
      <c r="AJ108" s="207">
        <f>$AJ$74*V108*AP108</f>
        <v>1749.6000000000001</v>
      </c>
      <c r="AK108" s="207">
        <f>$AK$74*V108*AP108</f>
        <v>1866.2400000000002</v>
      </c>
      <c r="AL108" s="207">
        <f>$AL$74*V108*AP108</f>
        <v>1982.88</v>
      </c>
      <c r="AM108" s="207">
        <f>$AM$74*V108*AP108</f>
        <v>2099.52</v>
      </c>
      <c r="AN108" s="207"/>
      <c r="AO108" s="207"/>
      <c r="AP108" s="189">
        <v>1.62</v>
      </c>
    </row>
    <row r="109" spans="1:42" ht="13" thickBot="1" x14ac:dyDescent="0.2">
      <c r="A109" s="204">
        <v>900</v>
      </c>
      <c r="B109" s="216">
        <f t="shared" ref="B109:R109" si="34">ROUND(W109*$T$76,0)+W178</f>
        <v>1684</v>
      </c>
      <c r="C109" s="216">
        <f t="shared" si="34"/>
        <v>1820</v>
      </c>
      <c r="D109" s="216">
        <f t="shared" si="34"/>
        <v>2135</v>
      </c>
      <c r="E109" s="216">
        <f t="shared" si="34"/>
        <v>2480</v>
      </c>
      <c r="F109" s="216">
        <f t="shared" si="34"/>
        <v>2814</v>
      </c>
      <c r="G109" s="216">
        <f t="shared" si="34"/>
        <v>3218</v>
      </c>
      <c r="H109" s="216">
        <f t="shared" si="34"/>
        <v>3649</v>
      </c>
      <c r="I109" s="216">
        <f t="shared" si="34"/>
        <v>4098</v>
      </c>
      <c r="J109" s="216">
        <f t="shared" si="34"/>
        <v>4501</v>
      </c>
      <c r="K109" s="216">
        <f t="shared" si="34"/>
        <v>4892</v>
      </c>
      <c r="L109" s="216">
        <f t="shared" si="34"/>
        <v>5377</v>
      </c>
      <c r="M109" s="216">
        <f t="shared" si="34"/>
        <v>5835</v>
      </c>
      <c r="N109" s="216">
        <f t="shared" si="34"/>
        <v>6221</v>
      </c>
      <c r="O109" s="216">
        <f t="shared" si="34"/>
        <v>6675</v>
      </c>
      <c r="P109" s="216">
        <f t="shared" si="34"/>
        <v>7129</v>
      </c>
      <c r="Q109" s="216">
        <f t="shared" si="34"/>
        <v>7583</v>
      </c>
      <c r="R109" s="216">
        <f t="shared" si="34"/>
        <v>8037</v>
      </c>
      <c r="S109" s="216"/>
      <c r="T109" s="217"/>
      <c r="V109" s="203">
        <v>900</v>
      </c>
      <c r="W109" s="207">
        <f t="shared" ref="W109:AM109" si="35">W108+B179</f>
        <v>955</v>
      </c>
      <c r="X109" s="214">
        <f t="shared" si="35"/>
        <v>955</v>
      </c>
      <c r="Y109" s="214">
        <f t="shared" si="35"/>
        <v>1070</v>
      </c>
      <c r="Z109" s="214">
        <f t="shared" si="35"/>
        <v>1205</v>
      </c>
      <c r="AA109" s="214">
        <f t="shared" si="35"/>
        <v>1333</v>
      </c>
      <c r="AB109" s="214">
        <f t="shared" si="35"/>
        <v>1506</v>
      </c>
      <c r="AC109" s="214">
        <f t="shared" si="35"/>
        <v>1696</v>
      </c>
      <c r="AD109" s="214">
        <f t="shared" si="35"/>
        <v>1898</v>
      </c>
      <c r="AE109" s="214">
        <f t="shared" si="35"/>
        <v>2070</v>
      </c>
      <c r="AF109" s="214">
        <f t="shared" si="35"/>
        <v>2235</v>
      </c>
      <c r="AG109" s="214">
        <f t="shared" si="35"/>
        <v>2460</v>
      </c>
      <c r="AH109" s="207">
        <f t="shared" si="35"/>
        <v>2667.6000000000004</v>
      </c>
      <c r="AI109" s="207">
        <f t="shared" si="35"/>
        <v>2872.8</v>
      </c>
      <c r="AJ109" s="207">
        <f t="shared" si="35"/>
        <v>3078</v>
      </c>
      <c r="AK109" s="207">
        <f t="shared" si="35"/>
        <v>3283.2000000000003</v>
      </c>
      <c r="AL109" s="207">
        <f t="shared" si="35"/>
        <v>3488.4</v>
      </c>
      <c r="AM109" s="207">
        <f t="shared" si="35"/>
        <v>3693.6</v>
      </c>
      <c r="AN109" s="207"/>
      <c r="AO109" s="207"/>
      <c r="AP109" s="189">
        <v>2.85</v>
      </c>
    </row>
    <row r="110" spans="1:42" x14ac:dyDescent="0.15">
      <c r="A110" s="202" t="s">
        <v>17</v>
      </c>
      <c r="B110" s="205">
        <f t="shared" ref="B110:S110" si="36">ROUND(W110*$T$76,0)+W180</f>
        <v>1098</v>
      </c>
      <c r="C110" s="205">
        <f t="shared" si="36"/>
        <v>1242</v>
      </c>
      <c r="D110" s="205">
        <f t="shared" si="36"/>
        <v>1468</v>
      </c>
      <c r="E110" s="205">
        <f t="shared" si="36"/>
        <v>1725</v>
      </c>
      <c r="F110" s="205">
        <f t="shared" si="36"/>
        <v>1982</v>
      </c>
      <c r="G110" s="205">
        <f t="shared" si="36"/>
        <v>2278</v>
      </c>
      <c r="H110" s="205">
        <f t="shared" si="36"/>
        <v>2605</v>
      </c>
      <c r="I110" s="205">
        <f t="shared" si="36"/>
        <v>2943</v>
      </c>
      <c r="J110" s="205">
        <f t="shared" si="36"/>
        <v>3292</v>
      </c>
      <c r="K110" s="205">
        <f t="shared" si="36"/>
        <v>3566</v>
      </c>
      <c r="L110" s="205">
        <f t="shared" si="36"/>
        <v>3928</v>
      </c>
      <c r="M110" s="205">
        <f t="shared" si="36"/>
        <v>4266</v>
      </c>
      <c r="N110" s="205">
        <f t="shared" si="36"/>
        <v>4527</v>
      </c>
      <c r="O110" s="205">
        <f t="shared" si="36"/>
        <v>4861</v>
      </c>
      <c r="P110" s="205">
        <f t="shared" si="36"/>
        <v>5195</v>
      </c>
      <c r="Q110" s="205">
        <f t="shared" si="36"/>
        <v>5528</v>
      </c>
      <c r="R110" s="205">
        <f t="shared" si="36"/>
        <v>5862</v>
      </c>
      <c r="S110" s="205">
        <f t="shared" si="36"/>
        <v>6196</v>
      </c>
      <c r="T110" s="206"/>
      <c r="V110" s="203">
        <v>38</v>
      </c>
      <c r="W110" s="207">
        <f>X110</f>
        <v>569</v>
      </c>
      <c r="X110" s="214">
        <v>569</v>
      </c>
      <c r="Y110" s="214">
        <v>622</v>
      </c>
      <c r="Z110" s="214">
        <v>695</v>
      </c>
      <c r="AA110" s="214">
        <v>768</v>
      </c>
      <c r="AB110" s="214">
        <v>866</v>
      </c>
      <c r="AC110" s="214">
        <v>984</v>
      </c>
      <c r="AD110" s="214">
        <v>1109</v>
      </c>
      <c r="AE110" s="214">
        <v>1241</v>
      </c>
      <c r="AF110" s="214">
        <v>1325</v>
      </c>
      <c r="AG110" s="214">
        <v>1466</v>
      </c>
      <c r="AH110" s="207">
        <f>$AH$74*V110*AP110</f>
        <v>1590.68</v>
      </c>
      <c r="AI110" s="207">
        <f>$AI$74*V110*AP110</f>
        <v>1713.0400000000002</v>
      </c>
      <c r="AJ110" s="207">
        <f>$AJ$74*V110*AP110</f>
        <v>1835.4</v>
      </c>
      <c r="AK110" s="207">
        <f>$AK$74*V110*AP110</f>
        <v>1957.7600000000002</v>
      </c>
      <c r="AL110" s="207">
        <f>$AL$74*V110*AP110</f>
        <v>2080.1200000000003</v>
      </c>
      <c r="AM110" s="207">
        <f>$AM$74*V110*AP110</f>
        <v>2202.48</v>
      </c>
      <c r="AN110" s="207">
        <f>$AN$74*V110*AP110</f>
        <v>2324.84</v>
      </c>
      <c r="AO110" s="207"/>
      <c r="AP110" s="189">
        <v>1.61</v>
      </c>
    </row>
    <row r="111" spans="1:42" x14ac:dyDescent="0.15">
      <c r="A111" s="208">
        <v>950</v>
      </c>
      <c r="B111" s="209">
        <f t="shared" ref="B111:S111" si="37">ROUND(W111*$T$76,0)+W180</f>
        <v>1768</v>
      </c>
      <c r="C111" s="209">
        <f t="shared" si="37"/>
        <v>1912</v>
      </c>
      <c r="D111" s="209">
        <f t="shared" si="37"/>
        <v>2243</v>
      </c>
      <c r="E111" s="209">
        <f t="shared" si="37"/>
        <v>2604</v>
      </c>
      <c r="F111" s="209">
        <f t="shared" si="37"/>
        <v>2960</v>
      </c>
      <c r="G111" s="209">
        <f t="shared" si="37"/>
        <v>3383</v>
      </c>
      <c r="H111" s="209">
        <f t="shared" si="37"/>
        <v>3842</v>
      </c>
      <c r="I111" s="209">
        <f t="shared" si="37"/>
        <v>4305</v>
      </c>
      <c r="J111" s="209">
        <f t="shared" si="37"/>
        <v>4728</v>
      </c>
      <c r="K111" s="209">
        <f t="shared" si="37"/>
        <v>5141</v>
      </c>
      <c r="L111" s="209">
        <f t="shared" si="37"/>
        <v>5663</v>
      </c>
      <c r="M111" s="209">
        <f t="shared" si="37"/>
        <v>6149</v>
      </c>
      <c r="N111" s="209">
        <f t="shared" si="37"/>
        <v>6556</v>
      </c>
      <c r="O111" s="209">
        <f t="shared" si="37"/>
        <v>7034</v>
      </c>
      <c r="P111" s="209">
        <f t="shared" si="37"/>
        <v>7513</v>
      </c>
      <c r="Q111" s="209">
        <f t="shared" si="37"/>
        <v>7991</v>
      </c>
      <c r="R111" s="209">
        <f t="shared" si="37"/>
        <v>8470</v>
      </c>
      <c r="S111" s="209">
        <f t="shared" si="37"/>
        <v>8948</v>
      </c>
      <c r="T111" s="210"/>
      <c r="V111" s="203">
        <v>950</v>
      </c>
      <c r="W111" s="207">
        <f t="shared" ref="W111:AN111" si="38">W110+B181</f>
        <v>1001</v>
      </c>
      <c r="X111" s="214">
        <f t="shared" si="38"/>
        <v>1001</v>
      </c>
      <c r="Y111" s="214">
        <f t="shared" si="38"/>
        <v>1122</v>
      </c>
      <c r="Z111" s="214">
        <f t="shared" si="38"/>
        <v>1262</v>
      </c>
      <c r="AA111" s="214">
        <f t="shared" si="38"/>
        <v>1399</v>
      </c>
      <c r="AB111" s="214">
        <f t="shared" si="38"/>
        <v>1579</v>
      </c>
      <c r="AC111" s="214">
        <f t="shared" si="38"/>
        <v>1782</v>
      </c>
      <c r="AD111" s="214">
        <f t="shared" si="38"/>
        <v>1988</v>
      </c>
      <c r="AE111" s="214">
        <f t="shared" si="38"/>
        <v>2168</v>
      </c>
      <c r="AF111" s="214">
        <f t="shared" si="38"/>
        <v>2341</v>
      </c>
      <c r="AG111" s="214">
        <f t="shared" si="38"/>
        <v>2585</v>
      </c>
      <c r="AH111" s="207">
        <f t="shared" si="38"/>
        <v>2805.92</v>
      </c>
      <c r="AI111" s="207">
        <f t="shared" si="38"/>
        <v>3021.76</v>
      </c>
      <c r="AJ111" s="207">
        <f t="shared" si="38"/>
        <v>3237.6000000000004</v>
      </c>
      <c r="AK111" s="207">
        <f t="shared" si="38"/>
        <v>3453.4400000000005</v>
      </c>
      <c r="AL111" s="207">
        <f t="shared" si="38"/>
        <v>3669.2800000000007</v>
      </c>
      <c r="AM111" s="207">
        <f t="shared" si="38"/>
        <v>3885.12</v>
      </c>
      <c r="AN111" s="207">
        <f t="shared" si="38"/>
        <v>4100.96</v>
      </c>
      <c r="AO111" s="207"/>
      <c r="AP111" s="189">
        <v>2.84</v>
      </c>
    </row>
    <row r="112" spans="1:42" x14ac:dyDescent="0.15">
      <c r="A112" s="215" t="s">
        <v>18</v>
      </c>
      <c r="B112" s="212">
        <f t="shared" ref="B112:T112" si="39">ROUND(W112*$T$76,0)+W182</f>
        <v>1130</v>
      </c>
      <c r="C112" s="212">
        <f t="shared" si="39"/>
        <v>1282</v>
      </c>
      <c r="D112" s="212">
        <f t="shared" si="39"/>
        <v>1547</v>
      </c>
      <c r="E112" s="212">
        <f t="shared" si="39"/>
        <v>1803</v>
      </c>
      <c r="F112" s="212">
        <f t="shared" si="39"/>
        <v>2101</v>
      </c>
      <c r="G112" s="212">
        <f t="shared" si="39"/>
        <v>2403</v>
      </c>
      <c r="H112" s="212">
        <f t="shared" si="39"/>
        <v>2741</v>
      </c>
      <c r="I112" s="212">
        <f t="shared" si="39"/>
        <v>3067</v>
      </c>
      <c r="J112" s="212">
        <f t="shared" si="39"/>
        <v>3417</v>
      </c>
      <c r="K112" s="212">
        <f t="shared" si="39"/>
        <v>3758</v>
      </c>
      <c r="L112" s="212">
        <f t="shared" si="39"/>
        <v>4140</v>
      </c>
      <c r="M112" s="212">
        <f t="shared" si="39"/>
        <v>4495</v>
      </c>
      <c r="N112" s="212">
        <f t="shared" si="39"/>
        <v>4771</v>
      </c>
      <c r="O112" s="212">
        <f t="shared" si="39"/>
        <v>5123</v>
      </c>
      <c r="P112" s="212">
        <f t="shared" si="39"/>
        <v>5474</v>
      </c>
      <c r="Q112" s="212">
        <f t="shared" si="39"/>
        <v>5826</v>
      </c>
      <c r="R112" s="212">
        <f t="shared" si="39"/>
        <v>6178</v>
      </c>
      <c r="S112" s="212">
        <f t="shared" si="39"/>
        <v>6529</v>
      </c>
      <c r="T112" s="213">
        <f t="shared" si="39"/>
        <v>6881</v>
      </c>
      <c r="V112" s="203">
        <v>40</v>
      </c>
      <c r="W112" s="207">
        <f>X112</f>
        <v>582</v>
      </c>
      <c r="X112" s="214">
        <v>582</v>
      </c>
      <c r="Y112" s="214">
        <v>655</v>
      </c>
      <c r="Z112" s="214">
        <v>722</v>
      </c>
      <c r="AA112" s="214">
        <v>816</v>
      </c>
      <c r="AB112" s="214">
        <v>913</v>
      </c>
      <c r="AC112" s="214">
        <v>1033</v>
      </c>
      <c r="AD112" s="214">
        <v>1145</v>
      </c>
      <c r="AE112" s="214">
        <v>1273</v>
      </c>
      <c r="AF112" s="214">
        <v>1395</v>
      </c>
      <c r="AG112" s="214">
        <v>1543</v>
      </c>
      <c r="AH112" s="207">
        <f>$AH$74*V112*AP112</f>
        <v>1674.4</v>
      </c>
      <c r="AI112" s="207">
        <f>$AI$74*V112*AP112</f>
        <v>1803.2</v>
      </c>
      <c r="AJ112" s="207">
        <f>$AJ$74*V112*AP112</f>
        <v>1932.0000000000002</v>
      </c>
      <c r="AK112" s="207">
        <f>$AK$74*V112*AP112</f>
        <v>2060.8000000000002</v>
      </c>
      <c r="AL112" s="207">
        <f>$AL$74*V112*AP112</f>
        <v>2189.6</v>
      </c>
      <c r="AM112" s="207">
        <f>$AM$74*V112*AP112</f>
        <v>2318.4</v>
      </c>
      <c r="AN112" s="207">
        <f>$AN$74*V112*AP112</f>
        <v>2447.2000000000003</v>
      </c>
      <c r="AO112" s="207">
        <f>$AO$74*V112*AP112</f>
        <v>2576</v>
      </c>
      <c r="AP112" s="189">
        <v>1.61</v>
      </c>
    </row>
    <row r="113" spans="1:42" x14ac:dyDescent="0.15">
      <c r="A113" s="208">
        <v>1000</v>
      </c>
      <c r="B113" s="209">
        <f t="shared" ref="B113:T113" si="40">ROUND(W113*$T$76,0)+W182</f>
        <v>1818</v>
      </c>
      <c r="C113" s="209">
        <f t="shared" si="40"/>
        <v>1970</v>
      </c>
      <c r="D113" s="209">
        <f t="shared" si="40"/>
        <v>2359</v>
      </c>
      <c r="E113" s="209">
        <f t="shared" si="40"/>
        <v>2727</v>
      </c>
      <c r="F113" s="209">
        <f t="shared" si="40"/>
        <v>3128</v>
      </c>
      <c r="G113" s="209">
        <f t="shared" si="40"/>
        <v>3567</v>
      </c>
      <c r="H113" s="209">
        <f t="shared" si="40"/>
        <v>4040</v>
      </c>
      <c r="I113" s="209">
        <f t="shared" si="40"/>
        <v>4502</v>
      </c>
      <c r="J113" s="209">
        <f t="shared" si="40"/>
        <v>4927</v>
      </c>
      <c r="K113" s="209">
        <f t="shared" si="40"/>
        <v>5415</v>
      </c>
      <c r="L113" s="209">
        <f t="shared" si="40"/>
        <v>5921</v>
      </c>
      <c r="M113" s="209">
        <f t="shared" si="40"/>
        <v>6430</v>
      </c>
      <c r="N113" s="209">
        <f t="shared" si="40"/>
        <v>6854</v>
      </c>
      <c r="O113" s="209">
        <f t="shared" si="40"/>
        <v>7355</v>
      </c>
      <c r="P113" s="209">
        <f t="shared" si="40"/>
        <v>7855</v>
      </c>
      <c r="Q113" s="209">
        <f t="shared" si="40"/>
        <v>8355</v>
      </c>
      <c r="R113" s="209">
        <f t="shared" si="40"/>
        <v>8856</v>
      </c>
      <c r="S113" s="209">
        <f t="shared" si="40"/>
        <v>9356</v>
      </c>
      <c r="T113" s="210">
        <f t="shared" si="40"/>
        <v>9857</v>
      </c>
      <c r="V113" s="203">
        <v>1000</v>
      </c>
      <c r="W113" s="207">
        <f t="shared" ref="W113:AO113" si="41">W112+B183</f>
        <v>1026</v>
      </c>
      <c r="X113" s="214">
        <f t="shared" si="41"/>
        <v>1026</v>
      </c>
      <c r="Y113" s="214">
        <f t="shared" si="41"/>
        <v>1179</v>
      </c>
      <c r="Z113" s="214">
        <f t="shared" si="41"/>
        <v>1318</v>
      </c>
      <c r="AA113" s="214">
        <f t="shared" si="41"/>
        <v>1479</v>
      </c>
      <c r="AB113" s="214">
        <f t="shared" si="41"/>
        <v>1664</v>
      </c>
      <c r="AC113" s="214">
        <f t="shared" si="41"/>
        <v>1871</v>
      </c>
      <c r="AD113" s="214">
        <f t="shared" si="41"/>
        <v>2071</v>
      </c>
      <c r="AE113" s="214">
        <f t="shared" si="41"/>
        <v>2247</v>
      </c>
      <c r="AF113" s="214">
        <f t="shared" si="41"/>
        <v>2464</v>
      </c>
      <c r="AG113" s="214">
        <f t="shared" si="41"/>
        <v>2692</v>
      </c>
      <c r="AH113" s="207">
        <f t="shared" si="41"/>
        <v>2922.4</v>
      </c>
      <c r="AI113" s="207">
        <f t="shared" si="41"/>
        <v>3147.2</v>
      </c>
      <c r="AJ113" s="207">
        <f t="shared" si="41"/>
        <v>3372</v>
      </c>
      <c r="AK113" s="207">
        <f t="shared" si="41"/>
        <v>3596.8</v>
      </c>
      <c r="AL113" s="207">
        <f t="shared" si="41"/>
        <v>3821.6</v>
      </c>
      <c r="AM113" s="207">
        <f t="shared" si="41"/>
        <v>4046.4</v>
      </c>
      <c r="AN113" s="207">
        <f t="shared" si="41"/>
        <v>4271.2000000000007</v>
      </c>
      <c r="AO113" s="207">
        <f t="shared" si="41"/>
        <v>4496</v>
      </c>
      <c r="AP113" s="189">
        <v>2.81</v>
      </c>
    </row>
    <row r="114" spans="1:42" x14ac:dyDescent="0.15">
      <c r="A114" s="215" t="s">
        <v>19</v>
      </c>
      <c r="B114" s="212">
        <f t="shared" ref="B114:T114" si="42">ROUND(W114*$T$76,0)+W184</f>
        <v>1179</v>
      </c>
      <c r="C114" s="212">
        <f t="shared" si="42"/>
        <v>1339</v>
      </c>
      <c r="D114" s="212">
        <f t="shared" si="42"/>
        <v>1620</v>
      </c>
      <c r="E114" s="212">
        <f t="shared" si="42"/>
        <v>1887</v>
      </c>
      <c r="F114" s="212">
        <f t="shared" si="42"/>
        <v>2196</v>
      </c>
      <c r="G114" s="212">
        <f t="shared" si="42"/>
        <v>2513</v>
      </c>
      <c r="H114" s="212">
        <f t="shared" si="42"/>
        <v>2869</v>
      </c>
      <c r="I114" s="212">
        <f t="shared" si="42"/>
        <v>3208</v>
      </c>
      <c r="J114" s="212">
        <f t="shared" si="42"/>
        <v>3575</v>
      </c>
      <c r="K114" s="212">
        <f t="shared" si="42"/>
        <v>3937</v>
      </c>
      <c r="L114" s="212">
        <f t="shared" si="42"/>
        <v>4349</v>
      </c>
      <c r="M114" s="212">
        <f t="shared" si="42"/>
        <v>4725</v>
      </c>
      <c r="N114" s="212">
        <f t="shared" si="42"/>
        <v>5015</v>
      </c>
      <c r="O114" s="212">
        <f t="shared" si="42"/>
        <v>5384</v>
      </c>
      <c r="P114" s="212">
        <f t="shared" si="42"/>
        <v>5754</v>
      </c>
      <c r="Q114" s="212">
        <f t="shared" si="42"/>
        <v>6124</v>
      </c>
      <c r="R114" s="212">
        <f t="shared" si="42"/>
        <v>6493</v>
      </c>
      <c r="S114" s="212">
        <f t="shared" si="42"/>
        <v>6863</v>
      </c>
      <c r="T114" s="213">
        <f t="shared" si="42"/>
        <v>7232</v>
      </c>
      <c r="V114" s="203">
        <v>42</v>
      </c>
      <c r="W114" s="207">
        <f>X114</f>
        <v>606</v>
      </c>
      <c r="X114" s="214">
        <v>606</v>
      </c>
      <c r="Y114" s="214">
        <v>684</v>
      </c>
      <c r="Z114" s="214">
        <v>753</v>
      </c>
      <c r="AA114" s="214">
        <v>849</v>
      </c>
      <c r="AB114" s="214">
        <v>950</v>
      </c>
      <c r="AC114" s="214">
        <v>1077</v>
      </c>
      <c r="AD114" s="214">
        <v>1192</v>
      </c>
      <c r="AE114" s="214">
        <v>1326</v>
      </c>
      <c r="AF114" s="214">
        <v>1456</v>
      </c>
      <c r="AG114" s="214">
        <v>1619</v>
      </c>
      <c r="AH114" s="207">
        <f>$AH$74*V114*AP114</f>
        <v>1758.1200000000001</v>
      </c>
      <c r="AI114" s="207">
        <f>$AI$74*V114*AP114</f>
        <v>1893.3600000000001</v>
      </c>
      <c r="AJ114" s="207">
        <f>$AJ$74*V114*AP114</f>
        <v>2028.6000000000001</v>
      </c>
      <c r="AK114" s="207">
        <f>$AK$74*V114*AP114</f>
        <v>2163.84</v>
      </c>
      <c r="AL114" s="207">
        <f>$AL$74*V114*AP114</f>
        <v>2299.08</v>
      </c>
      <c r="AM114" s="207">
        <f>$AM$74*V114*AP114</f>
        <v>2434.3200000000002</v>
      </c>
      <c r="AN114" s="207">
        <f>$AN$74*V114*AP114</f>
        <v>2569.56</v>
      </c>
      <c r="AO114" s="207">
        <f>$AO$74*V114*AP114</f>
        <v>2704.8</v>
      </c>
      <c r="AP114" s="189">
        <v>1.61</v>
      </c>
    </row>
    <row r="115" spans="1:42" x14ac:dyDescent="0.15">
      <c r="A115" s="208">
        <v>1050</v>
      </c>
      <c r="B115" s="209">
        <f t="shared" ref="B115:T115" si="43">ROUND(W115*$T$76,0)+W184</f>
        <v>1900</v>
      </c>
      <c r="C115" s="209">
        <f t="shared" si="43"/>
        <v>2060</v>
      </c>
      <c r="D115" s="209">
        <f t="shared" si="43"/>
        <v>2453</v>
      </c>
      <c r="E115" s="209">
        <f t="shared" si="43"/>
        <v>2856</v>
      </c>
      <c r="F115" s="209">
        <f t="shared" si="43"/>
        <v>3258</v>
      </c>
      <c r="G115" s="209">
        <f t="shared" si="43"/>
        <v>3731</v>
      </c>
      <c r="H115" s="209">
        <f t="shared" si="43"/>
        <v>4232</v>
      </c>
      <c r="I115" s="209">
        <f t="shared" si="43"/>
        <v>4711</v>
      </c>
      <c r="J115" s="209">
        <f t="shared" si="43"/>
        <v>5153</v>
      </c>
      <c r="K115" s="209">
        <f t="shared" si="43"/>
        <v>5676</v>
      </c>
      <c r="L115" s="209">
        <f t="shared" si="43"/>
        <v>6217</v>
      </c>
      <c r="M115" s="209">
        <f t="shared" si="43"/>
        <v>6756</v>
      </c>
      <c r="N115" s="209">
        <f t="shared" si="43"/>
        <v>7202</v>
      </c>
      <c r="O115" s="209">
        <f t="shared" si="43"/>
        <v>7728</v>
      </c>
      <c r="P115" s="209">
        <f t="shared" si="43"/>
        <v>8254</v>
      </c>
      <c r="Q115" s="209">
        <f t="shared" si="43"/>
        <v>8780</v>
      </c>
      <c r="R115" s="209">
        <f t="shared" si="43"/>
        <v>9306</v>
      </c>
      <c r="S115" s="209">
        <f t="shared" si="43"/>
        <v>9831</v>
      </c>
      <c r="T115" s="210">
        <f t="shared" si="43"/>
        <v>10357</v>
      </c>
      <c r="V115" s="203">
        <v>1050</v>
      </c>
      <c r="W115" s="207">
        <f t="shared" ref="W115:AO115" si="44">W114+B185</f>
        <v>1071</v>
      </c>
      <c r="X115" s="214">
        <f t="shared" si="44"/>
        <v>1071</v>
      </c>
      <c r="Y115" s="214">
        <f t="shared" si="44"/>
        <v>1221</v>
      </c>
      <c r="Z115" s="214">
        <f t="shared" si="44"/>
        <v>1378</v>
      </c>
      <c r="AA115" s="214">
        <f t="shared" si="44"/>
        <v>1534</v>
      </c>
      <c r="AB115" s="214">
        <f t="shared" si="44"/>
        <v>1736</v>
      </c>
      <c r="AC115" s="214">
        <f t="shared" si="44"/>
        <v>1956</v>
      </c>
      <c r="AD115" s="214">
        <f t="shared" si="44"/>
        <v>2162</v>
      </c>
      <c r="AE115" s="214">
        <f t="shared" si="44"/>
        <v>2344</v>
      </c>
      <c r="AF115" s="214">
        <f t="shared" si="44"/>
        <v>2578</v>
      </c>
      <c r="AG115" s="214">
        <f t="shared" si="44"/>
        <v>2824</v>
      </c>
      <c r="AH115" s="207">
        <f t="shared" si="44"/>
        <v>3068.52</v>
      </c>
      <c r="AI115" s="207">
        <f t="shared" si="44"/>
        <v>3304.5600000000004</v>
      </c>
      <c r="AJ115" s="207">
        <f t="shared" si="44"/>
        <v>3540.6000000000004</v>
      </c>
      <c r="AK115" s="207">
        <f t="shared" si="44"/>
        <v>3776.6400000000003</v>
      </c>
      <c r="AL115" s="207">
        <f t="shared" si="44"/>
        <v>4012.68</v>
      </c>
      <c r="AM115" s="207">
        <f t="shared" si="44"/>
        <v>4248.72</v>
      </c>
      <c r="AN115" s="207">
        <f t="shared" si="44"/>
        <v>4484.76</v>
      </c>
      <c r="AO115" s="207">
        <f t="shared" si="44"/>
        <v>4720.8</v>
      </c>
      <c r="AP115" s="189">
        <v>2.81</v>
      </c>
    </row>
    <row r="116" spans="1:42" x14ac:dyDescent="0.15">
      <c r="A116" s="215" t="s">
        <v>20</v>
      </c>
      <c r="B116" s="212">
        <f t="shared" ref="B116:T116" si="45">ROUND(W116*$T$76,0)+W186</f>
        <v>1232</v>
      </c>
      <c r="C116" s="212">
        <f t="shared" si="45"/>
        <v>1400</v>
      </c>
      <c r="D116" s="212">
        <f t="shared" si="45"/>
        <v>1692</v>
      </c>
      <c r="E116" s="212">
        <f t="shared" si="45"/>
        <v>1971</v>
      </c>
      <c r="F116" s="212">
        <f t="shared" si="45"/>
        <v>2294</v>
      </c>
      <c r="G116" s="212">
        <f t="shared" si="45"/>
        <v>2627</v>
      </c>
      <c r="H116" s="212">
        <f t="shared" si="45"/>
        <v>2996</v>
      </c>
      <c r="I116" s="212">
        <f t="shared" si="45"/>
        <v>3352</v>
      </c>
      <c r="J116" s="212">
        <f t="shared" si="45"/>
        <v>3732</v>
      </c>
      <c r="K116" s="212">
        <f t="shared" si="45"/>
        <v>4108</v>
      </c>
      <c r="L116" s="212">
        <f t="shared" si="45"/>
        <v>4547</v>
      </c>
      <c r="M116" s="212">
        <f t="shared" si="45"/>
        <v>4937</v>
      </c>
      <c r="N116" s="212">
        <f t="shared" si="45"/>
        <v>5239</v>
      </c>
      <c r="O116" s="212">
        <f t="shared" si="45"/>
        <v>5626</v>
      </c>
      <c r="P116" s="212">
        <f t="shared" si="45"/>
        <v>6012</v>
      </c>
      <c r="Q116" s="212">
        <f t="shared" si="45"/>
        <v>6398</v>
      </c>
      <c r="R116" s="212">
        <f t="shared" si="45"/>
        <v>6784</v>
      </c>
      <c r="S116" s="212">
        <f t="shared" si="45"/>
        <v>7171</v>
      </c>
      <c r="T116" s="213">
        <f t="shared" si="45"/>
        <v>7557</v>
      </c>
      <c r="V116" s="203">
        <v>44</v>
      </c>
      <c r="W116" s="207">
        <f>X116</f>
        <v>632</v>
      </c>
      <c r="X116" s="214">
        <v>632</v>
      </c>
      <c r="Y116" s="214">
        <v>712</v>
      </c>
      <c r="Z116" s="214">
        <v>784</v>
      </c>
      <c r="AA116" s="214">
        <v>884</v>
      </c>
      <c r="AB116" s="214">
        <v>990</v>
      </c>
      <c r="AC116" s="214">
        <v>1120</v>
      </c>
      <c r="AD116" s="214">
        <v>1241</v>
      </c>
      <c r="AE116" s="214">
        <v>1378</v>
      </c>
      <c r="AF116" s="214">
        <v>1512</v>
      </c>
      <c r="AG116" s="214">
        <v>1687</v>
      </c>
      <c r="AH116" s="207">
        <f>$AH$74*V116*AP116</f>
        <v>1830.4</v>
      </c>
      <c r="AI116" s="207">
        <f>$AI$74*V116*AP116</f>
        <v>1971.2</v>
      </c>
      <c r="AJ116" s="207">
        <f>$AJ$74*V116*AP116</f>
        <v>2112</v>
      </c>
      <c r="AK116" s="207">
        <f>$AK$74*V116*AP116</f>
        <v>2252.8000000000002</v>
      </c>
      <c r="AL116" s="207">
        <f>$AL$74*V116*AP116</f>
        <v>2393.6</v>
      </c>
      <c r="AM116" s="207">
        <f>$AM$74*V116*AP116</f>
        <v>2534.4</v>
      </c>
      <c r="AN116" s="207">
        <f>$AN$74*V116*AP116</f>
        <v>2675.2000000000003</v>
      </c>
      <c r="AO116" s="207">
        <f>$AO$74*V116*AP116</f>
        <v>2816</v>
      </c>
      <c r="AP116" s="189">
        <v>1.6</v>
      </c>
    </row>
    <row r="117" spans="1:42" x14ac:dyDescent="0.15">
      <c r="A117" s="208">
        <v>1100</v>
      </c>
      <c r="B117" s="209">
        <f t="shared" ref="B117:T117" si="46">ROUND(W117*$T$76,0)+W186</f>
        <v>1986</v>
      </c>
      <c r="C117" s="209">
        <f t="shared" si="46"/>
        <v>2154</v>
      </c>
      <c r="D117" s="209">
        <f t="shared" si="46"/>
        <v>2544</v>
      </c>
      <c r="E117" s="209">
        <f t="shared" si="46"/>
        <v>2985</v>
      </c>
      <c r="F117" s="209">
        <f t="shared" si="46"/>
        <v>3420</v>
      </c>
      <c r="G117" s="209">
        <f t="shared" si="46"/>
        <v>3902</v>
      </c>
      <c r="H117" s="209">
        <f t="shared" si="46"/>
        <v>4420</v>
      </c>
      <c r="I117" s="209">
        <f t="shared" si="46"/>
        <v>4925</v>
      </c>
      <c r="J117" s="209">
        <f t="shared" si="46"/>
        <v>5384</v>
      </c>
      <c r="K117" s="209">
        <f t="shared" si="46"/>
        <v>5924</v>
      </c>
      <c r="L117" s="209">
        <f t="shared" si="46"/>
        <v>6494</v>
      </c>
      <c r="M117" s="209">
        <f t="shared" si="46"/>
        <v>7047</v>
      </c>
      <c r="N117" s="209">
        <f t="shared" si="46"/>
        <v>7512</v>
      </c>
      <c r="O117" s="209">
        <f t="shared" si="46"/>
        <v>8060</v>
      </c>
      <c r="P117" s="209">
        <f t="shared" si="46"/>
        <v>8609</v>
      </c>
      <c r="Q117" s="209">
        <f t="shared" si="46"/>
        <v>9157</v>
      </c>
      <c r="R117" s="209">
        <f t="shared" si="46"/>
        <v>9706</v>
      </c>
      <c r="S117" s="209">
        <f t="shared" si="46"/>
        <v>10255</v>
      </c>
      <c r="T117" s="210">
        <f t="shared" si="46"/>
        <v>10803</v>
      </c>
      <c r="V117" s="203">
        <v>1100</v>
      </c>
      <c r="W117" s="207">
        <f t="shared" ref="W117:AO117" si="47">W116+B187</f>
        <v>1119</v>
      </c>
      <c r="X117" s="214">
        <f t="shared" si="47"/>
        <v>1119</v>
      </c>
      <c r="Y117" s="214">
        <f t="shared" si="47"/>
        <v>1262</v>
      </c>
      <c r="Z117" s="214">
        <f t="shared" si="47"/>
        <v>1438</v>
      </c>
      <c r="AA117" s="214">
        <f t="shared" si="47"/>
        <v>1610</v>
      </c>
      <c r="AB117" s="214">
        <f t="shared" si="47"/>
        <v>1813</v>
      </c>
      <c r="AC117" s="214">
        <f t="shared" si="47"/>
        <v>2039</v>
      </c>
      <c r="AD117" s="214">
        <f t="shared" si="47"/>
        <v>2256</v>
      </c>
      <c r="AE117" s="214">
        <f t="shared" si="47"/>
        <v>2444</v>
      </c>
      <c r="AF117" s="214">
        <f t="shared" si="47"/>
        <v>2684</v>
      </c>
      <c r="AG117" s="214">
        <f t="shared" si="47"/>
        <v>2943</v>
      </c>
      <c r="AH117" s="207">
        <f t="shared" si="47"/>
        <v>3191.76</v>
      </c>
      <c r="AI117" s="207">
        <f t="shared" si="47"/>
        <v>3437.2799999999997</v>
      </c>
      <c r="AJ117" s="207">
        <f t="shared" si="47"/>
        <v>3682.8</v>
      </c>
      <c r="AK117" s="207">
        <f t="shared" si="47"/>
        <v>3928.32</v>
      </c>
      <c r="AL117" s="207">
        <f t="shared" si="47"/>
        <v>4173.84</v>
      </c>
      <c r="AM117" s="207">
        <f t="shared" si="47"/>
        <v>4419.3599999999997</v>
      </c>
      <c r="AN117" s="207">
        <f t="shared" si="47"/>
        <v>4664.88</v>
      </c>
      <c r="AO117" s="207">
        <f t="shared" si="47"/>
        <v>4910.3999999999996</v>
      </c>
      <c r="AP117" s="189">
        <v>2.79</v>
      </c>
    </row>
    <row r="118" spans="1:42" x14ac:dyDescent="0.15">
      <c r="A118" s="215" t="s">
        <v>21</v>
      </c>
      <c r="B118" s="212">
        <f t="shared" ref="B118:T118" si="48">ROUND(W118*$T$76,0)+W188</f>
        <v>1278</v>
      </c>
      <c r="C118" s="212">
        <f t="shared" si="48"/>
        <v>1454</v>
      </c>
      <c r="D118" s="212">
        <f t="shared" si="48"/>
        <v>1761</v>
      </c>
      <c r="E118" s="212">
        <f t="shared" si="48"/>
        <v>2055</v>
      </c>
      <c r="F118" s="212">
        <f t="shared" si="48"/>
        <v>2391</v>
      </c>
      <c r="G118" s="212">
        <f t="shared" si="48"/>
        <v>2736</v>
      </c>
      <c r="H118" s="212">
        <f t="shared" si="48"/>
        <v>3123</v>
      </c>
      <c r="I118" s="212">
        <f t="shared" si="48"/>
        <v>3492</v>
      </c>
      <c r="J118" s="212">
        <f t="shared" si="48"/>
        <v>3890</v>
      </c>
      <c r="K118" s="212">
        <f t="shared" si="48"/>
        <v>4277</v>
      </c>
      <c r="L118" s="212">
        <f t="shared" si="48"/>
        <v>4733</v>
      </c>
      <c r="M118" s="212">
        <f t="shared" si="48"/>
        <v>5129</v>
      </c>
      <c r="N118" s="212">
        <f t="shared" si="48"/>
        <v>5442</v>
      </c>
      <c r="O118" s="212">
        <f t="shared" si="48"/>
        <v>5844</v>
      </c>
      <c r="P118" s="212">
        <f t="shared" si="48"/>
        <v>6245</v>
      </c>
      <c r="Q118" s="212">
        <f t="shared" si="48"/>
        <v>6646</v>
      </c>
      <c r="R118" s="212">
        <f t="shared" si="48"/>
        <v>7048</v>
      </c>
      <c r="S118" s="212">
        <f t="shared" si="48"/>
        <v>7449</v>
      </c>
      <c r="T118" s="213">
        <f t="shared" si="48"/>
        <v>7850</v>
      </c>
      <c r="V118" s="203">
        <v>46</v>
      </c>
      <c r="W118" s="207">
        <f>X118</f>
        <v>654</v>
      </c>
      <c r="X118" s="214">
        <v>654</v>
      </c>
      <c r="Y118" s="214">
        <v>739</v>
      </c>
      <c r="Z118" s="214">
        <v>815</v>
      </c>
      <c r="AA118" s="214">
        <v>918</v>
      </c>
      <c r="AB118" s="214">
        <v>1027</v>
      </c>
      <c r="AC118" s="214">
        <v>1163</v>
      </c>
      <c r="AD118" s="214">
        <v>1288</v>
      </c>
      <c r="AE118" s="214">
        <v>1431</v>
      </c>
      <c r="AF118" s="214">
        <v>1567</v>
      </c>
      <c r="AG118" s="214">
        <v>1748</v>
      </c>
      <c r="AH118" s="207">
        <f>$AH$74*V118*AP118</f>
        <v>1889.68</v>
      </c>
      <c r="AI118" s="207">
        <f>$AI$74*V118*AP118</f>
        <v>2035.0400000000002</v>
      </c>
      <c r="AJ118" s="207">
        <f>$AJ$74*V118*AP118</f>
        <v>2180.4</v>
      </c>
      <c r="AK118" s="207">
        <f>$AK$74*V118*AP118</f>
        <v>2325.7600000000002</v>
      </c>
      <c r="AL118" s="207">
        <f>$AL$74*V118*AP118</f>
        <v>2471.12</v>
      </c>
      <c r="AM118" s="207">
        <f>$AM$74*V118*AP118</f>
        <v>2616.48</v>
      </c>
      <c r="AN118" s="207">
        <f>$AN$74*V118*AP118</f>
        <v>2761.84</v>
      </c>
      <c r="AO118" s="207">
        <f>$AO$74*V118*AP118</f>
        <v>2907.2000000000003</v>
      </c>
      <c r="AP118" s="189">
        <v>1.58</v>
      </c>
    </row>
    <row r="119" spans="1:42" x14ac:dyDescent="0.15">
      <c r="A119" s="208">
        <v>1150</v>
      </c>
      <c r="B119" s="209">
        <f t="shared" ref="B119:T119" si="49">ROUND(W119*$T$76,0)+W188</f>
        <v>2064</v>
      </c>
      <c r="C119" s="209">
        <f t="shared" si="49"/>
        <v>2240</v>
      </c>
      <c r="D119" s="209">
        <f t="shared" si="49"/>
        <v>2653</v>
      </c>
      <c r="E119" s="209">
        <f t="shared" si="49"/>
        <v>3098</v>
      </c>
      <c r="F119" s="209">
        <f t="shared" si="49"/>
        <v>3567</v>
      </c>
      <c r="G119" s="209">
        <f t="shared" si="49"/>
        <v>4066</v>
      </c>
      <c r="H119" s="209">
        <f t="shared" si="49"/>
        <v>4611</v>
      </c>
      <c r="I119" s="209">
        <f t="shared" si="49"/>
        <v>5134</v>
      </c>
      <c r="J119" s="209">
        <f t="shared" si="49"/>
        <v>5615</v>
      </c>
      <c r="K119" s="209">
        <f t="shared" si="49"/>
        <v>6169</v>
      </c>
      <c r="L119" s="209">
        <f t="shared" si="49"/>
        <v>6761</v>
      </c>
      <c r="M119" s="209">
        <f t="shared" si="49"/>
        <v>7316</v>
      </c>
      <c r="N119" s="209">
        <f t="shared" si="49"/>
        <v>7798</v>
      </c>
      <c r="O119" s="209">
        <f t="shared" si="49"/>
        <v>8368</v>
      </c>
      <c r="P119" s="209">
        <f t="shared" si="49"/>
        <v>8937</v>
      </c>
      <c r="Q119" s="209">
        <f t="shared" si="49"/>
        <v>9507</v>
      </c>
      <c r="R119" s="209">
        <f t="shared" si="49"/>
        <v>10076</v>
      </c>
      <c r="S119" s="209">
        <f t="shared" si="49"/>
        <v>10646</v>
      </c>
      <c r="T119" s="210">
        <f t="shared" si="49"/>
        <v>11216</v>
      </c>
      <c r="V119" s="203">
        <v>1150</v>
      </c>
      <c r="W119" s="207">
        <f t="shared" ref="W119:AO119" si="50">W118+B189</f>
        <v>1161</v>
      </c>
      <c r="X119" s="214">
        <f t="shared" si="50"/>
        <v>1161</v>
      </c>
      <c r="Y119" s="214">
        <f t="shared" si="50"/>
        <v>1314</v>
      </c>
      <c r="Z119" s="214">
        <f t="shared" si="50"/>
        <v>1488</v>
      </c>
      <c r="AA119" s="214">
        <f t="shared" si="50"/>
        <v>1677</v>
      </c>
      <c r="AB119" s="214">
        <f t="shared" si="50"/>
        <v>1885</v>
      </c>
      <c r="AC119" s="214">
        <f t="shared" si="50"/>
        <v>2123</v>
      </c>
      <c r="AD119" s="214">
        <f t="shared" si="50"/>
        <v>2347</v>
      </c>
      <c r="AE119" s="214">
        <f t="shared" si="50"/>
        <v>2544</v>
      </c>
      <c r="AF119" s="214">
        <f t="shared" si="50"/>
        <v>2788</v>
      </c>
      <c r="AG119" s="214">
        <f t="shared" si="50"/>
        <v>3056</v>
      </c>
      <c r="AH119" s="207">
        <f t="shared" si="50"/>
        <v>3300.96</v>
      </c>
      <c r="AI119" s="207">
        <f t="shared" si="50"/>
        <v>3554.88</v>
      </c>
      <c r="AJ119" s="207">
        <f t="shared" si="50"/>
        <v>3808.8</v>
      </c>
      <c r="AK119" s="207">
        <f t="shared" si="50"/>
        <v>4062.7200000000003</v>
      </c>
      <c r="AL119" s="207">
        <f t="shared" si="50"/>
        <v>4316.6399999999994</v>
      </c>
      <c r="AM119" s="207">
        <f t="shared" si="50"/>
        <v>4570.5599999999995</v>
      </c>
      <c r="AN119" s="207">
        <f t="shared" si="50"/>
        <v>4824.4799999999996</v>
      </c>
      <c r="AO119" s="207">
        <f t="shared" si="50"/>
        <v>5078.3999999999996</v>
      </c>
      <c r="AP119" s="189">
        <v>2.76</v>
      </c>
    </row>
    <row r="120" spans="1:42" x14ac:dyDescent="0.15">
      <c r="A120" s="215" t="s">
        <v>22</v>
      </c>
      <c r="B120" s="212">
        <f t="shared" ref="B120:T120" si="51">ROUND(W120*$T$76,0)+W190</f>
        <v>1330</v>
      </c>
      <c r="C120" s="212">
        <f t="shared" si="51"/>
        <v>1514</v>
      </c>
      <c r="D120" s="212">
        <f t="shared" si="51"/>
        <v>1834</v>
      </c>
      <c r="E120" s="212">
        <f t="shared" si="51"/>
        <v>2138</v>
      </c>
      <c r="F120" s="212">
        <f t="shared" si="51"/>
        <v>2488</v>
      </c>
      <c r="G120" s="212">
        <f t="shared" si="51"/>
        <v>2867</v>
      </c>
      <c r="H120" s="212">
        <f t="shared" si="51"/>
        <v>3249</v>
      </c>
      <c r="I120" s="212">
        <f t="shared" si="51"/>
        <v>3666</v>
      </c>
      <c r="J120" s="212">
        <f t="shared" si="51"/>
        <v>4084</v>
      </c>
      <c r="K120" s="212">
        <f t="shared" si="51"/>
        <v>4500</v>
      </c>
      <c r="L120" s="212">
        <f t="shared" si="51"/>
        <v>4925</v>
      </c>
      <c r="M120" s="212">
        <f t="shared" si="51"/>
        <v>5337</v>
      </c>
      <c r="N120" s="212">
        <f t="shared" si="51"/>
        <v>5663</v>
      </c>
      <c r="O120" s="212">
        <f t="shared" si="51"/>
        <v>6080</v>
      </c>
      <c r="P120" s="212">
        <f t="shared" si="51"/>
        <v>6498</v>
      </c>
      <c r="Q120" s="212">
        <f t="shared" si="51"/>
        <v>6915</v>
      </c>
      <c r="R120" s="212">
        <f t="shared" si="51"/>
        <v>7333</v>
      </c>
      <c r="S120" s="212">
        <f t="shared" si="51"/>
        <v>7751</v>
      </c>
      <c r="T120" s="213">
        <f t="shared" si="51"/>
        <v>8168</v>
      </c>
      <c r="V120" s="203">
        <v>48</v>
      </c>
      <c r="W120" s="207">
        <f>X120</f>
        <v>680</v>
      </c>
      <c r="X120" s="214">
        <v>680</v>
      </c>
      <c r="Y120" s="214">
        <v>768</v>
      </c>
      <c r="Z120" s="214">
        <v>845</v>
      </c>
      <c r="AA120" s="214">
        <v>952</v>
      </c>
      <c r="AB120" s="214">
        <v>1078</v>
      </c>
      <c r="AC120" s="214">
        <v>1206</v>
      </c>
      <c r="AD120" s="214">
        <v>1356</v>
      </c>
      <c r="AE120" s="214">
        <v>1507</v>
      </c>
      <c r="AF120" s="214">
        <v>1657</v>
      </c>
      <c r="AG120" s="214">
        <v>1812</v>
      </c>
      <c r="AH120" s="207">
        <f>$AH$74*V120*AP120</f>
        <v>1959.3600000000001</v>
      </c>
      <c r="AI120" s="207">
        <f>$AI$74*V120*AP120</f>
        <v>2110.08</v>
      </c>
      <c r="AJ120" s="207">
        <f>$AJ$74*V120*AP120</f>
        <v>2260.8000000000002</v>
      </c>
      <c r="AK120" s="207">
        <f>$AK$74*V120*AP120</f>
        <v>2411.52</v>
      </c>
      <c r="AL120" s="207">
        <f>$AL$74*V120*AP120</f>
        <v>2562.2400000000002</v>
      </c>
      <c r="AM120" s="207">
        <f>$AM$74*V120*AP120</f>
        <v>2712.96</v>
      </c>
      <c r="AN120" s="207">
        <f>$AN$74*V120*AP120</f>
        <v>2863.6800000000003</v>
      </c>
      <c r="AO120" s="207">
        <f>$AO$74*V120*AP120</f>
        <v>3014.4</v>
      </c>
      <c r="AP120" s="189">
        <v>1.57</v>
      </c>
    </row>
    <row r="121" spans="1:42" ht="13" thickBot="1" x14ac:dyDescent="0.2">
      <c r="A121" s="204">
        <v>1200</v>
      </c>
      <c r="B121" s="216">
        <f t="shared" ref="B121:T121" si="52">ROUND(W121*$T$76,0)+W190</f>
        <v>2150</v>
      </c>
      <c r="C121" s="216">
        <f t="shared" si="52"/>
        <v>2334</v>
      </c>
      <c r="D121" s="216">
        <f t="shared" si="52"/>
        <v>2764</v>
      </c>
      <c r="E121" s="216">
        <f t="shared" si="52"/>
        <v>3198</v>
      </c>
      <c r="F121" s="216">
        <f t="shared" si="52"/>
        <v>3681</v>
      </c>
      <c r="G121" s="216">
        <f t="shared" si="52"/>
        <v>4219</v>
      </c>
      <c r="H121" s="216">
        <f t="shared" si="52"/>
        <v>4762</v>
      </c>
      <c r="I121" s="216">
        <f t="shared" si="52"/>
        <v>5366</v>
      </c>
      <c r="J121" s="216">
        <f t="shared" si="52"/>
        <v>5882</v>
      </c>
      <c r="K121" s="216">
        <f t="shared" si="52"/>
        <v>6470</v>
      </c>
      <c r="L121" s="216">
        <f t="shared" si="52"/>
        <v>7036</v>
      </c>
      <c r="M121" s="216">
        <f t="shared" si="52"/>
        <v>7620</v>
      </c>
      <c r="N121" s="216">
        <f t="shared" si="52"/>
        <v>8121</v>
      </c>
      <c r="O121" s="216">
        <f t="shared" si="52"/>
        <v>8714</v>
      </c>
      <c r="P121" s="216">
        <f t="shared" si="52"/>
        <v>9307</v>
      </c>
      <c r="Q121" s="216">
        <f t="shared" si="52"/>
        <v>9900</v>
      </c>
      <c r="R121" s="216">
        <f t="shared" si="52"/>
        <v>10494</v>
      </c>
      <c r="S121" s="216">
        <f t="shared" si="52"/>
        <v>11087</v>
      </c>
      <c r="T121" s="217">
        <f t="shared" si="52"/>
        <v>11680</v>
      </c>
      <c r="V121" s="203">
        <v>1200</v>
      </c>
      <c r="W121" s="207">
        <f t="shared" ref="W121:AO121" si="53">W120+B191</f>
        <v>1209</v>
      </c>
      <c r="X121" s="214">
        <f t="shared" si="53"/>
        <v>1209</v>
      </c>
      <c r="Y121" s="214">
        <f t="shared" si="53"/>
        <v>1368</v>
      </c>
      <c r="Z121" s="214">
        <f t="shared" si="53"/>
        <v>1529</v>
      </c>
      <c r="AA121" s="214">
        <f t="shared" si="53"/>
        <v>1722</v>
      </c>
      <c r="AB121" s="214">
        <f t="shared" si="53"/>
        <v>1950</v>
      </c>
      <c r="AC121" s="214">
        <f t="shared" si="53"/>
        <v>2182</v>
      </c>
      <c r="AD121" s="214">
        <f t="shared" si="53"/>
        <v>2453</v>
      </c>
      <c r="AE121" s="214">
        <f t="shared" si="53"/>
        <v>2667</v>
      </c>
      <c r="AF121" s="214">
        <f t="shared" si="53"/>
        <v>2928</v>
      </c>
      <c r="AG121" s="214">
        <f t="shared" si="53"/>
        <v>3174</v>
      </c>
      <c r="AH121" s="207">
        <f t="shared" si="53"/>
        <v>3432</v>
      </c>
      <c r="AI121" s="207">
        <f t="shared" si="53"/>
        <v>3696</v>
      </c>
      <c r="AJ121" s="207">
        <f t="shared" si="53"/>
        <v>3960</v>
      </c>
      <c r="AK121" s="207">
        <f t="shared" si="53"/>
        <v>4224</v>
      </c>
      <c r="AL121" s="207">
        <f t="shared" si="53"/>
        <v>4488</v>
      </c>
      <c r="AM121" s="207">
        <f t="shared" si="53"/>
        <v>4752</v>
      </c>
      <c r="AN121" s="207">
        <f t="shared" si="53"/>
        <v>5016</v>
      </c>
      <c r="AO121" s="207">
        <f t="shared" si="53"/>
        <v>5280</v>
      </c>
      <c r="AP121" s="189">
        <v>2.75</v>
      </c>
    </row>
    <row r="122" spans="1:42" x14ac:dyDescent="0.15">
      <c r="A122" s="202" t="s">
        <v>130</v>
      </c>
      <c r="B122" s="205">
        <f t="shared" ref="B122:T122" si="54">ROUND(W122*$T$76,0)+W192</f>
        <v>1342</v>
      </c>
      <c r="C122" s="205">
        <f t="shared" si="54"/>
        <v>1577</v>
      </c>
      <c r="D122" s="205">
        <f t="shared" si="54"/>
        <v>1912</v>
      </c>
      <c r="E122" s="205">
        <f t="shared" si="54"/>
        <v>2228</v>
      </c>
      <c r="F122" s="205">
        <f t="shared" si="54"/>
        <v>2591</v>
      </c>
      <c r="G122" s="205">
        <f t="shared" si="54"/>
        <v>2984</v>
      </c>
      <c r="H122" s="205">
        <f t="shared" si="54"/>
        <v>3387</v>
      </c>
      <c r="I122" s="205">
        <f t="shared" si="54"/>
        <v>3822</v>
      </c>
      <c r="J122" s="205">
        <f t="shared" si="54"/>
        <v>4258</v>
      </c>
      <c r="K122" s="205">
        <f t="shared" si="54"/>
        <v>4693</v>
      </c>
      <c r="L122" s="205">
        <f t="shared" si="54"/>
        <v>5128</v>
      </c>
      <c r="M122" s="205">
        <f t="shared" si="54"/>
        <v>5564</v>
      </c>
      <c r="N122" s="205">
        <f t="shared" si="54"/>
        <v>5903</v>
      </c>
      <c r="O122" s="205">
        <f t="shared" si="54"/>
        <v>6338</v>
      </c>
      <c r="P122" s="205">
        <f t="shared" si="54"/>
        <v>6774</v>
      </c>
      <c r="Q122" s="205">
        <f t="shared" si="54"/>
        <v>7209</v>
      </c>
      <c r="R122" s="205">
        <f t="shared" si="54"/>
        <v>7644</v>
      </c>
      <c r="S122" s="205">
        <f t="shared" si="54"/>
        <v>8080</v>
      </c>
      <c r="T122" s="206">
        <f t="shared" si="54"/>
        <v>8515</v>
      </c>
      <c r="V122" s="203">
        <v>50</v>
      </c>
      <c r="W122" s="207">
        <f>$W$74*V122*$W$134</f>
        <v>680</v>
      </c>
      <c r="X122" s="207">
        <f t="shared" ref="X122:AO122" si="55">X74*$V$122*X134</f>
        <v>708</v>
      </c>
      <c r="Y122" s="207">
        <f t="shared" si="55"/>
        <v>800</v>
      </c>
      <c r="Z122" s="207">
        <f t="shared" si="55"/>
        <v>880</v>
      </c>
      <c r="AA122" s="207">
        <f t="shared" si="55"/>
        <v>990</v>
      </c>
      <c r="AB122" s="207">
        <f t="shared" si="55"/>
        <v>1120</v>
      </c>
      <c r="AC122" s="207">
        <f t="shared" si="55"/>
        <v>1256</v>
      </c>
      <c r="AD122" s="207">
        <f t="shared" si="55"/>
        <v>1413</v>
      </c>
      <c r="AE122" s="207">
        <f t="shared" si="55"/>
        <v>1570</v>
      </c>
      <c r="AF122" s="207">
        <f t="shared" si="55"/>
        <v>1727</v>
      </c>
      <c r="AG122" s="207">
        <f t="shared" si="55"/>
        <v>1884</v>
      </c>
      <c r="AH122" s="207">
        <f t="shared" si="55"/>
        <v>2041</v>
      </c>
      <c r="AI122" s="207">
        <f t="shared" si="55"/>
        <v>2198</v>
      </c>
      <c r="AJ122" s="207">
        <f t="shared" si="55"/>
        <v>2355</v>
      </c>
      <c r="AK122" s="207">
        <f t="shared" si="55"/>
        <v>2512</v>
      </c>
      <c r="AL122" s="207">
        <f t="shared" si="55"/>
        <v>2669</v>
      </c>
      <c r="AM122" s="207">
        <f t="shared" si="55"/>
        <v>2826</v>
      </c>
      <c r="AN122" s="207">
        <f t="shared" si="55"/>
        <v>2983</v>
      </c>
      <c r="AO122" s="207">
        <f t="shared" si="55"/>
        <v>3140</v>
      </c>
      <c r="AP122" s="189">
        <v>1.57</v>
      </c>
    </row>
    <row r="123" spans="1:42" x14ac:dyDescent="0.15">
      <c r="A123" s="208">
        <v>1250</v>
      </c>
      <c r="B123" s="209">
        <f t="shared" ref="B123:T123" si="56">ROUND(W123*$T$76,0)+W192</f>
        <v>2164</v>
      </c>
      <c r="C123" s="209">
        <f t="shared" si="56"/>
        <v>2433</v>
      </c>
      <c r="D123" s="209">
        <f t="shared" si="56"/>
        <v>2879</v>
      </c>
      <c r="E123" s="209">
        <f t="shared" si="56"/>
        <v>3336</v>
      </c>
      <c r="F123" s="209">
        <f t="shared" si="56"/>
        <v>3837</v>
      </c>
      <c r="G123" s="209">
        <f t="shared" si="56"/>
        <v>4395</v>
      </c>
      <c r="H123" s="209">
        <f t="shared" si="56"/>
        <v>4962</v>
      </c>
      <c r="I123" s="209">
        <f t="shared" si="56"/>
        <v>5594</v>
      </c>
      <c r="J123" s="209">
        <f t="shared" si="56"/>
        <v>6133</v>
      </c>
      <c r="K123" s="209">
        <f t="shared" si="56"/>
        <v>6739</v>
      </c>
      <c r="L123" s="209">
        <f t="shared" si="56"/>
        <v>7323</v>
      </c>
      <c r="M123" s="209">
        <f t="shared" si="56"/>
        <v>7941</v>
      </c>
      <c r="N123" s="209">
        <f t="shared" si="56"/>
        <v>8464</v>
      </c>
      <c r="O123" s="209">
        <f t="shared" si="56"/>
        <v>9082</v>
      </c>
      <c r="P123" s="209">
        <f t="shared" si="56"/>
        <v>9700</v>
      </c>
      <c r="Q123" s="209">
        <f t="shared" si="56"/>
        <v>10318</v>
      </c>
      <c r="R123" s="209">
        <f t="shared" si="56"/>
        <v>10937</v>
      </c>
      <c r="S123" s="209">
        <f t="shared" si="56"/>
        <v>11555</v>
      </c>
      <c r="T123" s="210">
        <f t="shared" si="56"/>
        <v>12173</v>
      </c>
      <c r="V123" s="203">
        <v>1250</v>
      </c>
      <c r="W123" s="207">
        <f t="shared" ref="W123:AO123" si="57">W122+B193</f>
        <v>1210</v>
      </c>
      <c r="X123" s="207">
        <f t="shared" si="57"/>
        <v>1260</v>
      </c>
      <c r="Y123" s="207">
        <f t="shared" si="57"/>
        <v>1424</v>
      </c>
      <c r="Z123" s="207">
        <f t="shared" si="57"/>
        <v>1595</v>
      </c>
      <c r="AA123" s="207">
        <f t="shared" si="57"/>
        <v>1794</v>
      </c>
      <c r="AB123" s="207">
        <f t="shared" si="57"/>
        <v>2030</v>
      </c>
      <c r="AC123" s="207">
        <f t="shared" si="57"/>
        <v>2272</v>
      </c>
      <c r="AD123" s="207">
        <f t="shared" si="57"/>
        <v>2556</v>
      </c>
      <c r="AE123" s="207">
        <f t="shared" si="57"/>
        <v>2780</v>
      </c>
      <c r="AF123" s="207">
        <f t="shared" si="57"/>
        <v>3047</v>
      </c>
      <c r="AG123" s="207">
        <f t="shared" si="57"/>
        <v>3300</v>
      </c>
      <c r="AH123" s="207">
        <f t="shared" si="57"/>
        <v>3575</v>
      </c>
      <c r="AI123" s="207">
        <f t="shared" si="57"/>
        <v>3850</v>
      </c>
      <c r="AJ123" s="207">
        <f t="shared" si="57"/>
        <v>4125</v>
      </c>
      <c r="AK123" s="207">
        <f t="shared" si="57"/>
        <v>4400</v>
      </c>
      <c r="AL123" s="207">
        <f t="shared" si="57"/>
        <v>4675</v>
      </c>
      <c r="AM123" s="207">
        <f t="shared" si="57"/>
        <v>4950</v>
      </c>
      <c r="AN123" s="207">
        <f t="shared" si="57"/>
        <v>5225</v>
      </c>
      <c r="AO123" s="207">
        <f t="shared" si="57"/>
        <v>5500</v>
      </c>
      <c r="AP123" s="189">
        <v>2.75</v>
      </c>
    </row>
    <row r="124" spans="1:42" x14ac:dyDescent="0.15">
      <c r="A124" s="215" t="s">
        <v>131</v>
      </c>
      <c r="B124" s="212">
        <f t="shared" ref="B124:T124" si="58">ROUND(W124*$T$76,0)+W194</f>
        <v>1396</v>
      </c>
      <c r="C124" s="212">
        <f t="shared" si="58"/>
        <v>1641</v>
      </c>
      <c r="D124" s="212">
        <f t="shared" si="58"/>
        <v>1990</v>
      </c>
      <c r="E124" s="212">
        <f t="shared" si="58"/>
        <v>2319</v>
      </c>
      <c r="F124" s="212">
        <f t="shared" si="58"/>
        <v>2696</v>
      </c>
      <c r="G124" s="212">
        <f t="shared" si="58"/>
        <v>3105</v>
      </c>
      <c r="H124" s="212">
        <f t="shared" si="58"/>
        <v>3525</v>
      </c>
      <c r="I124" s="212">
        <f t="shared" si="58"/>
        <v>3978</v>
      </c>
      <c r="J124" s="212">
        <f t="shared" si="58"/>
        <v>4431</v>
      </c>
      <c r="K124" s="212">
        <f t="shared" si="58"/>
        <v>4884</v>
      </c>
      <c r="L124" s="212">
        <f t="shared" si="58"/>
        <v>5337</v>
      </c>
      <c r="M124" s="212">
        <f t="shared" si="58"/>
        <v>5790</v>
      </c>
      <c r="N124" s="212">
        <f t="shared" si="58"/>
        <v>6143</v>
      </c>
      <c r="O124" s="212">
        <f t="shared" si="58"/>
        <v>6596</v>
      </c>
      <c r="P124" s="212">
        <f t="shared" si="58"/>
        <v>7049</v>
      </c>
      <c r="Q124" s="212">
        <f t="shared" si="58"/>
        <v>7502</v>
      </c>
      <c r="R124" s="212">
        <f t="shared" si="58"/>
        <v>7956</v>
      </c>
      <c r="S124" s="212">
        <f t="shared" si="58"/>
        <v>8409</v>
      </c>
      <c r="T124" s="213">
        <f t="shared" si="58"/>
        <v>8862</v>
      </c>
      <c r="V124" s="203">
        <v>52</v>
      </c>
      <c r="W124" s="207">
        <f>$W$74*V124*$W$134</f>
        <v>707.19999999999993</v>
      </c>
      <c r="X124" s="207">
        <f t="shared" ref="X124:AO124" si="59">X74*$V$124*X134</f>
        <v>736.31999999999994</v>
      </c>
      <c r="Y124" s="207">
        <f t="shared" si="59"/>
        <v>832</v>
      </c>
      <c r="Z124" s="207">
        <f t="shared" si="59"/>
        <v>915.2</v>
      </c>
      <c r="AA124" s="207">
        <f t="shared" si="59"/>
        <v>1029.5999999999999</v>
      </c>
      <c r="AB124" s="207">
        <f t="shared" si="59"/>
        <v>1164.8</v>
      </c>
      <c r="AC124" s="207">
        <f t="shared" si="59"/>
        <v>1306.24</v>
      </c>
      <c r="AD124" s="207">
        <f t="shared" si="59"/>
        <v>1469.52</v>
      </c>
      <c r="AE124" s="207">
        <f t="shared" si="59"/>
        <v>1632.8</v>
      </c>
      <c r="AF124" s="207">
        <f t="shared" si="59"/>
        <v>1796.0800000000002</v>
      </c>
      <c r="AG124" s="207">
        <f t="shared" si="59"/>
        <v>1959.3600000000001</v>
      </c>
      <c r="AH124" s="207">
        <f t="shared" si="59"/>
        <v>2122.64</v>
      </c>
      <c r="AI124" s="207">
        <f t="shared" si="59"/>
        <v>2285.92</v>
      </c>
      <c r="AJ124" s="207">
        <f t="shared" si="59"/>
        <v>2449.2000000000003</v>
      </c>
      <c r="AK124" s="207">
        <f t="shared" si="59"/>
        <v>2612.48</v>
      </c>
      <c r="AL124" s="207">
        <f t="shared" si="59"/>
        <v>2775.76</v>
      </c>
      <c r="AM124" s="207">
        <f t="shared" si="59"/>
        <v>2939.04</v>
      </c>
      <c r="AN124" s="207">
        <f t="shared" si="59"/>
        <v>3102.32</v>
      </c>
      <c r="AO124" s="207">
        <f t="shared" si="59"/>
        <v>3265.6</v>
      </c>
      <c r="AP124" s="189">
        <v>1.57</v>
      </c>
    </row>
    <row r="125" spans="1:42" x14ac:dyDescent="0.15">
      <c r="A125" s="208">
        <v>1300</v>
      </c>
      <c r="B125" s="209">
        <f t="shared" ref="B125:T125" si="60">ROUND(W125*$T$76,0)+W194</f>
        <v>2251</v>
      </c>
      <c r="C125" s="209">
        <f t="shared" si="60"/>
        <v>2531</v>
      </c>
      <c r="D125" s="209">
        <f t="shared" si="60"/>
        <v>2995</v>
      </c>
      <c r="E125" s="209">
        <f t="shared" si="60"/>
        <v>3471</v>
      </c>
      <c r="F125" s="209">
        <f t="shared" si="60"/>
        <v>3992</v>
      </c>
      <c r="G125" s="209">
        <f t="shared" si="60"/>
        <v>4572</v>
      </c>
      <c r="H125" s="209">
        <f t="shared" si="60"/>
        <v>5162</v>
      </c>
      <c r="I125" s="209">
        <f t="shared" si="60"/>
        <v>5820</v>
      </c>
      <c r="J125" s="209">
        <f t="shared" si="60"/>
        <v>6381</v>
      </c>
      <c r="K125" s="209">
        <f t="shared" si="60"/>
        <v>7012</v>
      </c>
      <c r="L125" s="209">
        <f t="shared" si="60"/>
        <v>7620</v>
      </c>
      <c r="M125" s="209">
        <f t="shared" si="60"/>
        <v>8263</v>
      </c>
      <c r="N125" s="209">
        <f t="shared" si="60"/>
        <v>8806</v>
      </c>
      <c r="O125" s="209">
        <f t="shared" si="60"/>
        <v>9450</v>
      </c>
      <c r="P125" s="209">
        <f t="shared" si="60"/>
        <v>10093</v>
      </c>
      <c r="Q125" s="209">
        <f t="shared" si="60"/>
        <v>10736</v>
      </c>
      <c r="R125" s="209">
        <f t="shared" si="60"/>
        <v>11379</v>
      </c>
      <c r="S125" s="209">
        <f t="shared" si="60"/>
        <v>12023</v>
      </c>
      <c r="T125" s="210">
        <f t="shared" si="60"/>
        <v>12666</v>
      </c>
      <c r="V125" s="203">
        <v>1300</v>
      </c>
      <c r="W125" s="207">
        <f t="shared" ref="W125:AO125" si="61">W124+B195</f>
        <v>1258.3999999999999</v>
      </c>
      <c r="X125" s="207">
        <f t="shared" si="61"/>
        <v>1310.4000000000001</v>
      </c>
      <c r="Y125" s="207">
        <f t="shared" si="61"/>
        <v>1480.96</v>
      </c>
      <c r="Z125" s="207">
        <f t="shared" si="61"/>
        <v>1658.8000000000002</v>
      </c>
      <c r="AA125" s="207">
        <f t="shared" si="61"/>
        <v>1865.76</v>
      </c>
      <c r="AB125" s="207">
        <f t="shared" si="61"/>
        <v>2111.1999999999998</v>
      </c>
      <c r="AC125" s="207">
        <f t="shared" si="61"/>
        <v>2362.88</v>
      </c>
      <c r="AD125" s="207">
        <f t="shared" si="61"/>
        <v>2658.24</v>
      </c>
      <c r="AE125" s="207">
        <f t="shared" si="61"/>
        <v>2891.2</v>
      </c>
      <c r="AF125" s="207">
        <f t="shared" si="61"/>
        <v>3168.88</v>
      </c>
      <c r="AG125" s="207">
        <f t="shared" si="61"/>
        <v>3432</v>
      </c>
      <c r="AH125" s="207">
        <f t="shared" si="61"/>
        <v>3718</v>
      </c>
      <c r="AI125" s="207">
        <f t="shared" si="61"/>
        <v>4004</v>
      </c>
      <c r="AJ125" s="207">
        <f t="shared" si="61"/>
        <v>4290</v>
      </c>
      <c r="AK125" s="207">
        <f t="shared" si="61"/>
        <v>4576</v>
      </c>
      <c r="AL125" s="207">
        <f t="shared" si="61"/>
        <v>4862</v>
      </c>
      <c r="AM125" s="207">
        <f t="shared" si="61"/>
        <v>5148</v>
      </c>
      <c r="AN125" s="207">
        <f t="shared" si="61"/>
        <v>5434</v>
      </c>
      <c r="AO125" s="207">
        <f t="shared" si="61"/>
        <v>5720</v>
      </c>
      <c r="AP125" s="189">
        <v>2.75</v>
      </c>
    </row>
    <row r="126" spans="1:42" x14ac:dyDescent="0.15">
      <c r="A126" s="215" t="s">
        <v>132</v>
      </c>
      <c r="B126" s="212">
        <f t="shared" ref="B126:T126" si="62">ROUND(W126*$T$76,0)+W196</f>
        <v>1444</v>
      </c>
      <c r="C126" s="212">
        <f t="shared" si="62"/>
        <v>1695</v>
      </c>
      <c r="D126" s="212">
        <f t="shared" si="62"/>
        <v>2053</v>
      </c>
      <c r="E126" s="212">
        <f t="shared" si="62"/>
        <v>2391</v>
      </c>
      <c r="F126" s="212">
        <f t="shared" si="62"/>
        <v>2779</v>
      </c>
      <c r="G126" s="212">
        <f t="shared" si="62"/>
        <v>3201</v>
      </c>
      <c r="H126" s="212">
        <f t="shared" si="62"/>
        <v>3633</v>
      </c>
      <c r="I126" s="212">
        <f t="shared" si="62"/>
        <v>4099</v>
      </c>
      <c r="J126" s="212">
        <f t="shared" si="62"/>
        <v>4566</v>
      </c>
      <c r="K126" s="212">
        <f t="shared" si="62"/>
        <v>5033</v>
      </c>
      <c r="L126" s="212">
        <f t="shared" si="62"/>
        <v>5500</v>
      </c>
      <c r="M126" s="212">
        <f t="shared" si="62"/>
        <v>5967</v>
      </c>
      <c r="N126" s="212">
        <f t="shared" si="62"/>
        <v>6331</v>
      </c>
      <c r="O126" s="212">
        <f t="shared" si="62"/>
        <v>6798</v>
      </c>
      <c r="P126" s="212">
        <f t="shared" si="62"/>
        <v>7265</v>
      </c>
      <c r="Q126" s="212">
        <f t="shared" si="62"/>
        <v>7732</v>
      </c>
      <c r="R126" s="212">
        <f t="shared" si="62"/>
        <v>8199</v>
      </c>
      <c r="S126" s="212">
        <f t="shared" si="62"/>
        <v>8666</v>
      </c>
      <c r="T126" s="213">
        <f t="shared" si="62"/>
        <v>9132</v>
      </c>
      <c r="V126" s="203">
        <v>54</v>
      </c>
      <c r="W126" s="207">
        <f>$W$74*V126*$W$134</f>
        <v>734.4</v>
      </c>
      <c r="X126" s="207">
        <f t="shared" ref="X126:AO126" si="63">X74*$V$126*X134</f>
        <v>764.64</v>
      </c>
      <c r="Y126" s="207">
        <f t="shared" si="63"/>
        <v>864</v>
      </c>
      <c r="Z126" s="207">
        <f t="shared" si="63"/>
        <v>950.4</v>
      </c>
      <c r="AA126" s="207">
        <f t="shared" si="63"/>
        <v>1069.2</v>
      </c>
      <c r="AB126" s="207">
        <f t="shared" si="63"/>
        <v>1209.6000000000001</v>
      </c>
      <c r="AC126" s="207">
        <f t="shared" si="63"/>
        <v>1356.48</v>
      </c>
      <c r="AD126" s="207">
        <f t="shared" si="63"/>
        <v>1526.04</v>
      </c>
      <c r="AE126" s="207">
        <f t="shared" si="63"/>
        <v>1695.6000000000001</v>
      </c>
      <c r="AF126" s="207">
        <f t="shared" si="63"/>
        <v>1865.16</v>
      </c>
      <c r="AG126" s="207">
        <f t="shared" si="63"/>
        <v>2034.72</v>
      </c>
      <c r="AH126" s="207">
        <f t="shared" si="63"/>
        <v>2204.2800000000002</v>
      </c>
      <c r="AI126" s="207">
        <f t="shared" si="63"/>
        <v>2373.84</v>
      </c>
      <c r="AJ126" s="207">
        <f t="shared" si="63"/>
        <v>2543.4</v>
      </c>
      <c r="AK126" s="207">
        <f t="shared" si="63"/>
        <v>2712.96</v>
      </c>
      <c r="AL126" s="207">
        <f t="shared" si="63"/>
        <v>2882.52</v>
      </c>
      <c r="AM126" s="207">
        <f t="shared" si="63"/>
        <v>3052.08</v>
      </c>
      <c r="AN126" s="207">
        <f t="shared" si="63"/>
        <v>3221.6400000000003</v>
      </c>
      <c r="AO126" s="207">
        <f t="shared" si="63"/>
        <v>3391.2000000000003</v>
      </c>
      <c r="AP126" s="189">
        <v>1.57</v>
      </c>
    </row>
    <row r="127" spans="1:42" x14ac:dyDescent="0.15">
      <c r="A127" s="208">
        <v>1350</v>
      </c>
      <c r="B127" s="209">
        <f t="shared" ref="B127:T127" si="64">ROUND(W127*$T$76,0)+W196</f>
        <v>2332</v>
      </c>
      <c r="C127" s="209">
        <f t="shared" si="64"/>
        <v>2619</v>
      </c>
      <c r="D127" s="209">
        <f t="shared" si="64"/>
        <v>3098</v>
      </c>
      <c r="E127" s="209">
        <f t="shared" si="64"/>
        <v>3588</v>
      </c>
      <c r="F127" s="209">
        <f t="shared" si="64"/>
        <v>4125</v>
      </c>
      <c r="G127" s="209">
        <f t="shared" si="64"/>
        <v>4724</v>
      </c>
      <c r="H127" s="209">
        <f t="shared" si="64"/>
        <v>5333</v>
      </c>
      <c r="I127" s="209">
        <f t="shared" si="64"/>
        <v>6013</v>
      </c>
      <c r="J127" s="209">
        <f t="shared" si="64"/>
        <v>6592</v>
      </c>
      <c r="K127" s="209">
        <f t="shared" si="64"/>
        <v>7243</v>
      </c>
      <c r="L127" s="209">
        <f t="shared" si="64"/>
        <v>7870</v>
      </c>
      <c r="M127" s="209">
        <f t="shared" si="64"/>
        <v>8535</v>
      </c>
      <c r="N127" s="209">
        <f t="shared" si="64"/>
        <v>9097</v>
      </c>
      <c r="O127" s="209">
        <f t="shared" si="64"/>
        <v>9761</v>
      </c>
      <c r="P127" s="209">
        <f t="shared" si="64"/>
        <v>10426</v>
      </c>
      <c r="Q127" s="209">
        <f t="shared" si="64"/>
        <v>11090</v>
      </c>
      <c r="R127" s="209">
        <f t="shared" si="64"/>
        <v>11754</v>
      </c>
      <c r="S127" s="209">
        <f t="shared" si="64"/>
        <v>12419</v>
      </c>
      <c r="T127" s="210">
        <f t="shared" si="64"/>
        <v>13083</v>
      </c>
      <c r="V127" s="203">
        <v>1350</v>
      </c>
      <c r="W127" s="207">
        <f t="shared" ref="W127:AO127" si="65">W126+B197</f>
        <v>1306.8</v>
      </c>
      <c r="X127" s="207">
        <f t="shared" si="65"/>
        <v>1360.8000000000002</v>
      </c>
      <c r="Y127" s="207">
        <f t="shared" si="65"/>
        <v>1537.92</v>
      </c>
      <c r="Z127" s="207">
        <f t="shared" si="65"/>
        <v>1722.6</v>
      </c>
      <c r="AA127" s="207">
        <f t="shared" si="65"/>
        <v>1937.52</v>
      </c>
      <c r="AB127" s="207">
        <f t="shared" si="65"/>
        <v>2192.4</v>
      </c>
      <c r="AC127" s="207">
        <f t="shared" si="65"/>
        <v>2453.7600000000002</v>
      </c>
      <c r="AD127" s="207">
        <f t="shared" si="65"/>
        <v>2760.48</v>
      </c>
      <c r="AE127" s="207">
        <f t="shared" si="65"/>
        <v>3002.4</v>
      </c>
      <c r="AF127" s="207">
        <f t="shared" si="65"/>
        <v>3290.76</v>
      </c>
      <c r="AG127" s="207">
        <f t="shared" si="65"/>
        <v>3564</v>
      </c>
      <c r="AH127" s="207">
        <f t="shared" si="65"/>
        <v>3861</v>
      </c>
      <c r="AI127" s="207">
        <f t="shared" si="65"/>
        <v>4158</v>
      </c>
      <c r="AJ127" s="207">
        <f t="shared" si="65"/>
        <v>4455</v>
      </c>
      <c r="AK127" s="207">
        <f t="shared" si="65"/>
        <v>4752</v>
      </c>
      <c r="AL127" s="207">
        <f t="shared" si="65"/>
        <v>5049</v>
      </c>
      <c r="AM127" s="207">
        <f t="shared" si="65"/>
        <v>5346</v>
      </c>
      <c r="AN127" s="207">
        <f t="shared" si="65"/>
        <v>5643</v>
      </c>
      <c r="AO127" s="207">
        <f t="shared" si="65"/>
        <v>5940</v>
      </c>
      <c r="AP127" s="189">
        <v>2.75</v>
      </c>
    </row>
    <row r="128" spans="1:42" x14ac:dyDescent="0.15">
      <c r="A128" s="215" t="s">
        <v>133</v>
      </c>
      <c r="B128" s="212">
        <f t="shared" ref="B128:T128" si="66">ROUND(W128*$T$76,0)+W198</f>
        <v>1498</v>
      </c>
      <c r="C128" s="212">
        <f t="shared" si="66"/>
        <v>1759</v>
      </c>
      <c r="D128" s="212">
        <f t="shared" si="66"/>
        <v>2131</v>
      </c>
      <c r="E128" s="212">
        <f t="shared" si="66"/>
        <v>2482</v>
      </c>
      <c r="F128" s="212">
        <f t="shared" si="66"/>
        <v>2885</v>
      </c>
      <c r="G128" s="212">
        <f t="shared" si="66"/>
        <v>3322</v>
      </c>
      <c r="H128" s="212">
        <f t="shared" si="66"/>
        <v>3770</v>
      </c>
      <c r="I128" s="212">
        <f t="shared" si="66"/>
        <v>4255</v>
      </c>
      <c r="J128" s="212">
        <f t="shared" si="66"/>
        <v>4740</v>
      </c>
      <c r="K128" s="212">
        <f t="shared" si="66"/>
        <v>5224</v>
      </c>
      <c r="L128" s="212">
        <f t="shared" si="66"/>
        <v>5709</v>
      </c>
      <c r="M128" s="212">
        <f t="shared" si="66"/>
        <v>6193</v>
      </c>
      <c r="N128" s="212">
        <f t="shared" si="66"/>
        <v>6572</v>
      </c>
      <c r="O128" s="212">
        <f t="shared" si="66"/>
        <v>7056</v>
      </c>
      <c r="P128" s="212">
        <f t="shared" si="66"/>
        <v>7541</v>
      </c>
      <c r="Q128" s="212">
        <f t="shared" si="66"/>
        <v>8025</v>
      </c>
      <c r="R128" s="212">
        <f t="shared" si="66"/>
        <v>8510</v>
      </c>
      <c r="S128" s="212">
        <f t="shared" si="66"/>
        <v>8994</v>
      </c>
      <c r="T128" s="213">
        <f t="shared" si="66"/>
        <v>9479</v>
      </c>
      <c r="V128" s="203">
        <v>56</v>
      </c>
      <c r="W128" s="207">
        <f>$W$74*V128*$W$134</f>
        <v>761.6</v>
      </c>
      <c r="X128" s="207">
        <f t="shared" ref="X128:AO128" si="67">X74*$V$128*X134</f>
        <v>792.95999999999992</v>
      </c>
      <c r="Y128" s="207">
        <f t="shared" si="67"/>
        <v>896</v>
      </c>
      <c r="Z128" s="207">
        <f t="shared" si="67"/>
        <v>985.6</v>
      </c>
      <c r="AA128" s="207">
        <f t="shared" si="67"/>
        <v>1108.8</v>
      </c>
      <c r="AB128" s="207">
        <f t="shared" si="67"/>
        <v>1254.4000000000001</v>
      </c>
      <c r="AC128" s="207">
        <f t="shared" si="67"/>
        <v>1406.72</v>
      </c>
      <c r="AD128" s="207">
        <f t="shared" si="67"/>
        <v>1582.5600000000002</v>
      </c>
      <c r="AE128" s="207">
        <f t="shared" si="67"/>
        <v>1758.4</v>
      </c>
      <c r="AF128" s="207">
        <f t="shared" si="67"/>
        <v>1934.24</v>
      </c>
      <c r="AG128" s="207">
        <f t="shared" si="67"/>
        <v>2110.08</v>
      </c>
      <c r="AH128" s="207">
        <f t="shared" si="67"/>
        <v>2285.92</v>
      </c>
      <c r="AI128" s="207">
        <f t="shared" si="67"/>
        <v>2461.7600000000002</v>
      </c>
      <c r="AJ128" s="207">
        <f t="shared" si="67"/>
        <v>2637.6</v>
      </c>
      <c r="AK128" s="207">
        <f t="shared" si="67"/>
        <v>2813.44</v>
      </c>
      <c r="AL128" s="207">
        <f t="shared" si="67"/>
        <v>2989.28</v>
      </c>
      <c r="AM128" s="207">
        <f t="shared" si="67"/>
        <v>3165.1200000000003</v>
      </c>
      <c r="AN128" s="207">
        <f t="shared" si="67"/>
        <v>3340.96</v>
      </c>
      <c r="AO128" s="207">
        <f t="shared" si="67"/>
        <v>3516.8</v>
      </c>
      <c r="AP128" s="189">
        <v>1.57</v>
      </c>
    </row>
    <row r="129" spans="1:42" x14ac:dyDescent="0.15">
      <c r="A129" s="208">
        <v>1400</v>
      </c>
      <c r="B129" s="209">
        <f t="shared" ref="B129:T129" si="68">ROUND(W129*$T$76,0)+W198</f>
        <v>2419</v>
      </c>
      <c r="C129" s="209">
        <f t="shared" si="68"/>
        <v>2717</v>
      </c>
      <c r="D129" s="209">
        <f t="shared" si="68"/>
        <v>3214</v>
      </c>
      <c r="E129" s="209">
        <f t="shared" si="68"/>
        <v>3723</v>
      </c>
      <c r="F129" s="209">
        <f t="shared" si="68"/>
        <v>4280</v>
      </c>
      <c r="G129" s="209">
        <f t="shared" si="68"/>
        <v>4902</v>
      </c>
      <c r="H129" s="209">
        <f t="shared" si="68"/>
        <v>5534</v>
      </c>
      <c r="I129" s="209">
        <f t="shared" si="68"/>
        <v>6239</v>
      </c>
      <c r="J129" s="209">
        <f t="shared" si="68"/>
        <v>6840</v>
      </c>
      <c r="K129" s="209">
        <f t="shared" si="68"/>
        <v>7516</v>
      </c>
      <c r="L129" s="209">
        <f t="shared" si="68"/>
        <v>8167</v>
      </c>
      <c r="M129" s="209">
        <f t="shared" si="68"/>
        <v>8856</v>
      </c>
      <c r="N129" s="209">
        <f t="shared" si="68"/>
        <v>9440</v>
      </c>
      <c r="O129" s="209">
        <f t="shared" si="68"/>
        <v>10129</v>
      </c>
      <c r="P129" s="209">
        <f t="shared" si="68"/>
        <v>10818</v>
      </c>
      <c r="Q129" s="209">
        <f t="shared" si="68"/>
        <v>11508</v>
      </c>
      <c r="R129" s="209">
        <f t="shared" si="68"/>
        <v>12197</v>
      </c>
      <c r="S129" s="209">
        <f t="shared" si="68"/>
        <v>12887</v>
      </c>
      <c r="T129" s="210">
        <f t="shared" si="68"/>
        <v>13576</v>
      </c>
      <c r="V129" s="203">
        <v>1400</v>
      </c>
      <c r="W129" s="207">
        <f t="shared" ref="W129:AO129" si="69">W128+B199</f>
        <v>1355.2</v>
      </c>
      <c r="X129" s="207">
        <f t="shared" si="69"/>
        <v>1411.1999999999998</v>
      </c>
      <c r="Y129" s="207">
        <f t="shared" si="69"/>
        <v>1594.88</v>
      </c>
      <c r="Z129" s="207">
        <f t="shared" si="69"/>
        <v>1786.4</v>
      </c>
      <c r="AA129" s="207">
        <f t="shared" si="69"/>
        <v>2009.28</v>
      </c>
      <c r="AB129" s="207">
        <f t="shared" si="69"/>
        <v>2273.6000000000004</v>
      </c>
      <c r="AC129" s="207">
        <f t="shared" si="69"/>
        <v>2544.6400000000003</v>
      </c>
      <c r="AD129" s="207">
        <f t="shared" si="69"/>
        <v>2862.7200000000003</v>
      </c>
      <c r="AE129" s="207">
        <f t="shared" si="69"/>
        <v>3113.6000000000004</v>
      </c>
      <c r="AF129" s="207">
        <f t="shared" si="69"/>
        <v>3412.64</v>
      </c>
      <c r="AG129" s="207">
        <f t="shared" si="69"/>
        <v>3696</v>
      </c>
      <c r="AH129" s="207">
        <f t="shared" si="69"/>
        <v>4004</v>
      </c>
      <c r="AI129" s="207">
        <f t="shared" si="69"/>
        <v>4312</v>
      </c>
      <c r="AJ129" s="207">
        <f t="shared" si="69"/>
        <v>4620</v>
      </c>
      <c r="AK129" s="207">
        <f t="shared" si="69"/>
        <v>4928</v>
      </c>
      <c r="AL129" s="207">
        <f t="shared" si="69"/>
        <v>5236</v>
      </c>
      <c r="AM129" s="207">
        <f t="shared" si="69"/>
        <v>5544</v>
      </c>
      <c r="AN129" s="207">
        <f t="shared" si="69"/>
        <v>5852</v>
      </c>
      <c r="AO129" s="207">
        <f t="shared" si="69"/>
        <v>6160</v>
      </c>
      <c r="AP129" s="189">
        <v>2.75</v>
      </c>
    </row>
    <row r="130" spans="1:42" x14ac:dyDescent="0.15">
      <c r="A130" s="215" t="s">
        <v>134</v>
      </c>
      <c r="B130" s="212">
        <f t="shared" ref="B130:T130" si="70">ROUND(W130*$T$76,0)+W200</f>
        <v>1553</v>
      </c>
      <c r="C130" s="212">
        <f t="shared" si="70"/>
        <v>1823</v>
      </c>
      <c r="D130" s="212">
        <f t="shared" si="70"/>
        <v>2208</v>
      </c>
      <c r="E130" s="212">
        <f t="shared" si="70"/>
        <v>2572</v>
      </c>
      <c r="F130" s="212">
        <f t="shared" si="70"/>
        <v>2990</v>
      </c>
      <c r="G130" s="212">
        <f t="shared" si="70"/>
        <v>3444</v>
      </c>
      <c r="H130" s="212">
        <f t="shared" si="70"/>
        <v>3908</v>
      </c>
      <c r="I130" s="212">
        <f t="shared" si="70"/>
        <v>4411</v>
      </c>
      <c r="J130" s="212">
        <f t="shared" si="70"/>
        <v>4913</v>
      </c>
      <c r="K130" s="212">
        <f t="shared" si="70"/>
        <v>5415</v>
      </c>
      <c r="L130" s="212">
        <f t="shared" si="70"/>
        <v>5917</v>
      </c>
      <c r="M130" s="212">
        <f t="shared" si="70"/>
        <v>6420</v>
      </c>
      <c r="N130" s="212">
        <f t="shared" si="70"/>
        <v>6812</v>
      </c>
      <c r="O130" s="212">
        <f t="shared" si="70"/>
        <v>7314</v>
      </c>
      <c r="P130" s="212">
        <f t="shared" si="70"/>
        <v>7817</v>
      </c>
      <c r="Q130" s="212">
        <f t="shared" si="70"/>
        <v>8319</v>
      </c>
      <c r="R130" s="212">
        <f t="shared" si="70"/>
        <v>8821</v>
      </c>
      <c r="S130" s="212">
        <f t="shared" si="70"/>
        <v>9323</v>
      </c>
      <c r="T130" s="213">
        <f t="shared" si="70"/>
        <v>9826</v>
      </c>
      <c r="V130" s="203">
        <v>58</v>
      </c>
      <c r="W130" s="207">
        <f>$W$74*V130*$W$134</f>
        <v>788.8</v>
      </c>
      <c r="X130" s="207">
        <f t="shared" ref="X130:AO130" si="71">X74*$V$130*X134</f>
        <v>821.28</v>
      </c>
      <c r="Y130" s="207">
        <f t="shared" si="71"/>
        <v>928</v>
      </c>
      <c r="Z130" s="207">
        <f t="shared" si="71"/>
        <v>1020.8</v>
      </c>
      <c r="AA130" s="207">
        <f t="shared" si="71"/>
        <v>1148.3999999999999</v>
      </c>
      <c r="AB130" s="207">
        <f t="shared" si="71"/>
        <v>1299.2</v>
      </c>
      <c r="AC130" s="207">
        <f t="shared" si="71"/>
        <v>1456.96</v>
      </c>
      <c r="AD130" s="207">
        <f t="shared" si="71"/>
        <v>1639.0800000000002</v>
      </c>
      <c r="AE130" s="207">
        <f t="shared" si="71"/>
        <v>1821.2</v>
      </c>
      <c r="AF130" s="207">
        <f t="shared" si="71"/>
        <v>2003.3200000000002</v>
      </c>
      <c r="AG130" s="207">
        <f t="shared" si="71"/>
        <v>2185.44</v>
      </c>
      <c r="AH130" s="207">
        <f t="shared" si="71"/>
        <v>2367.56</v>
      </c>
      <c r="AI130" s="207">
        <f t="shared" si="71"/>
        <v>2549.6800000000003</v>
      </c>
      <c r="AJ130" s="207">
        <f t="shared" si="71"/>
        <v>2731.8</v>
      </c>
      <c r="AK130" s="207">
        <f t="shared" si="71"/>
        <v>2913.92</v>
      </c>
      <c r="AL130" s="207">
        <f t="shared" si="71"/>
        <v>3096.04</v>
      </c>
      <c r="AM130" s="207">
        <f t="shared" si="71"/>
        <v>3278.1600000000003</v>
      </c>
      <c r="AN130" s="207">
        <f t="shared" si="71"/>
        <v>3460.28</v>
      </c>
      <c r="AO130" s="207">
        <f t="shared" si="71"/>
        <v>3642.4</v>
      </c>
      <c r="AP130" s="189">
        <v>1.57</v>
      </c>
    </row>
    <row r="131" spans="1:42" x14ac:dyDescent="0.15">
      <c r="A131" s="208">
        <v>1450</v>
      </c>
      <c r="B131" s="209">
        <f t="shared" ref="B131:T131" si="72">ROUND(W131*$T$76,0)+W200</f>
        <v>2506</v>
      </c>
      <c r="C131" s="209">
        <f t="shared" si="72"/>
        <v>2815</v>
      </c>
      <c r="D131" s="209">
        <f t="shared" si="72"/>
        <v>3330</v>
      </c>
      <c r="E131" s="209">
        <f t="shared" si="72"/>
        <v>3858</v>
      </c>
      <c r="F131" s="209">
        <f t="shared" si="72"/>
        <v>4436</v>
      </c>
      <c r="G131" s="209">
        <f t="shared" si="72"/>
        <v>5080</v>
      </c>
      <c r="H131" s="209">
        <f t="shared" si="72"/>
        <v>5735</v>
      </c>
      <c r="I131" s="209">
        <f t="shared" si="72"/>
        <v>6466</v>
      </c>
      <c r="J131" s="209">
        <f t="shared" si="72"/>
        <v>7088</v>
      </c>
      <c r="K131" s="209">
        <f t="shared" si="72"/>
        <v>7789</v>
      </c>
      <c r="L131" s="209">
        <f t="shared" si="72"/>
        <v>8463</v>
      </c>
      <c r="M131" s="209">
        <f t="shared" si="72"/>
        <v>9178</v>
      </c>
      <c r="N131" s="209">
        <f t="shared" si="72"/>
        <v>9782</v>
      </c>
      <c r="O131" s="209">
        <f t="shared" si="72"/>
        <v>10497</v>
      </c>
      <c r="P131" s="209">
        <f t="shared" si="72"/>
        <v>11211</v>
      </c>
      <c r="Q131" s="209">
        <f t="shared" si="72"/>
        <v>11926</v>
      </c>
      <c r="R131" s="209">
        <f t="shared" si="72"/>
        <v>12640</v>
      </c>
      <c r="S131" s="209">
        <f t="shared" si="72"/>
        <v>13355</v>
      </c>
      <c r="T131" s="210">
        <f t="shared" si="72"/>
        <v>14069</v>
      </c>
      <c r="V131" s="203">
        <v>1450</v>
      </c>
      <c r="W131" s="207">
        <f t="shared" ref="W131:AO131" si="73">W130+B201</f>
        <v>1403.6</v>
      </c>
      <c r="X131" s="207">
        <f t="shared" si="73"/>
        <v>1461.6</v>
      </c>
      <c r="Y131" s="207">
        <f t="shared" si="73"/>
        <v>1651.8400000000001</v>
      </c>
      <c r="Z131" s="207">
        <f t="shared" si="73"/>
        <v>1850.1999999999998</v>
      </c>
      <c r="AA131" s="207">
        <f t="shared" si="73"/>
        <v>2081.04</v>
      </c>
      <c r="AB131" s="207">
        <f t="shared" si="73"/>
        <v>2354.8000000000002</v>
      </c>
      <c r="AC131" s="207">
        <f t="shared" si="73"/>
        <v>2635.52</v>
      </c>
      <c r="AD131" s="207">
        <f t="shared" si="73"/>
        <v>2964.96</v>
      </c>
      <c r="AE131" s="207">
        <f t="shared" si="73"/>
        <v>3224.8</v>
      </c>
      <c r="AF131" s="207">
        <f t="shared" si="73"/>
        <v>3534.5200000000004</v>
      </c>
      <c r="AG131" s="207">
        <f t="shared" si="73"/>
        <v>3828</v>
      </c>
      <c r="AH131" s="207">
        <f t="shared" si="73"/>
        <v>4147</v>
      </c>
      <c r="AI131" s="207">
        <f t="shared" si="73"/>
        <v>4466</v>
      </c>
      <c r="AJ131" s="207">
        <f t="shared" si="73"/>
        <v>4785</v>
      </c>
      <c r="AK131" s="207">
        <f t="shared" si="73"/>
        <v>5104</v>
      </c>
      <c r="AL131" s="207">
        <f t="shared" si="73"/>
        <v>5423</v>
      </c>
      <c r="AM131" s="207">
        <f t="shared" si="73"/>
        <v>5742</v>
      </c>
      <c r="AN131" s="207">
        <f t="shared" si="73"/>
        <v>6061</v>
      </c>
      <c r="AO131" s="207">
        <f t="shared" si="73"/>
        <v>6380</v>
      </c>
      <c r="AP131" s="189">
        <v>2.75</v>
      </c>
    </row>
    <row r="132" spans="1:42" x14ac:dyDescent="0.15">
      <c r="A132" s="215" t="s">
        <v>135</v>
      </c>
      <c r="B132" s="212">
        <f t="shared" ref="B132:T132" si="74">ROUND(W132*$T$76,0)+W202</f>
        <v>1607</v>
      </c>
      <c r="C132" s="212">
        <f t="shared" si="74"/>
        <v>1887</v>
      </c>
      <c r="D132" s="212">
        <f t="shared" si="74"/>
        <v>2286</v>
      </c>
      <c r="E132" s="212">
        <f t="shared" si="74"/>
        <v>2663</v>
      </c>
      <c r="F132" s="212">
        <f t="shared" si="74"/>
        <v>3095</v>
      </c>
      <c r="G132" s="212">
        <f t="shared" si="74"/>
        <v>3565</v>
      </c>
      <c r="H132" s="212">
        <f t="shared" si="74"/>
        <v>4046</v>
      </c>
      <c r="I132" s="212">
        <f t="shared" si="74"/>
        <v>4566</v>
      </c>
      <c r="J132" s="212">
        <f t="shared" si="74"/>
        <v>5086</v>
      </c>
      <c r="K132" s="212">
        <f t="shared" si="74"/>
        <v>5606</v>
      </c>
      <c r="L132" s="212">
        <f t="shared" si="74"/>
        <v>6126</v>
      </c>
      <c r="M132" s="212">
        <f t="shared" si="74"/>
        <v>6646</v>
      </c>
      <c r="N132" s="212">
        <f t="shared" si="74"/>
        <v>7052</v>
      </c>
      <c r="O132" s="212">
        <f t="shared" si="74"/>
        <v>7572</v>
      </c>
      <c r="P132" s="212">
        <f t="shared" si="74"/>
        <v>8092</v>
      </c>
      <c r="Q132" s="212">
        <f t="shared" si="74"/>
        <v>8612</v>
      </c>
      <c r="R132" s="212">
        <f t="shared" si="74"/>
        <v>9132</v>
      </c>
      <c r="S132" s="212">
        <f t="shared" si="74"/>
        <v>9652</v>
      </c>
      <c r="T132" s="213">
        <f t="shared" si="74"/>
        <v>10172</v>
      </c>
      <c r="V132" s="203">
        <v>60</v>
      </c>
      <c r="W132" s="207">
        <f>$W$74*V132*$W$134</f>
        <v>816</v>
      </c>
      <c r="X132" s="207">
        <f t="shared" ref="X132:AO132" si="75">X74*$V$132*X134</f>
        <v>849.59999999999991</v>
      </c>
      <c r="Y132" s="207">
        <f t="shared" si="75"/>
        <v>960</v>
      </c>
      <c r="Z132" s="207">
        <f t="shared" si="75"/>
        <v>1056</v>
      </c>
      <c r="AA132" s="207">
        <f t="shared" si="75"/>
        <v>1188</v>
      </c>
      <c r="AB132" s="207">
        <f t="shared" si="75"/>
        <v>1344</v>
      </c>
      <c r="AC132" s="207">
        <f t="shared" si="75"/>
        <v>1507.2</v>
      </c>
      <c r="AD132" s="207">
        <f t="shared" si="75"/>
        <v>1695.6000000000001</v>
      </c>
      <c r="AE132" s="207">
        <f t="shared" si="75"/>
        <v>1884</v>
      </c>
      <c r="AF132" s="207">
        <f t="shared" si="75"/>
        <v>2072.4</v>
      </c>
      <c r="AG132" s="207">
        <f t="shared" si="75"/>
        <v>2260.8000000000002</v>
      </c>
      <c r="AH132" s="207">
        <f t="shared" si="75"/>
        <v>2449.2000000000003</v>
      </c>
      <c r="AI132" s="207">
        <f t="shared" si="75"/>
        <v>2637.6</v>
      </c>
      <c r="AJ132" s="207">
        <f t="shared" si="75"/>
        <v>2826</v>
      </c>
      <c r="AK132" s="207">
        <f t="shared" si="75"/>
        <v>3014.4</v>
      </c>
      <c r="AL132" s="207">
        <f t="shared" si="75"/>
        <v>3202.8</v>
      </c>
      <c r="AM132" s="207">
        <f t="shared" si="75"/>
        <v>3391.2000000000003</v>
      </c>
      <c r="AN132" s="207">
        <f t="shared" si="75"/>
        <v>3579.6000000000004</v>
      </c>
      <c r="AO132" s="207">
        <f t="shared" si="75"/>
        <v>3768</v>
      </c>
      <c r="AP132" s="189">
        <v>1.57</v>
      </c>
    </row>
    <row r="133" spans="1:42" ht="13" thickBot="1" x14ac:dyDescent="0.2">
      <c r="A133" s="204">
        <v>1500</v>
      </c>
      <c r="B133" s="216">
        <f t="shared" ref="B133:T133" si="76">ROUND(W133*$T$76,0)+W202</f>
        <v>2593</v>
      </c>
      <c r="C133" s="216">
        <f t="shared" si="76"/>
        <v>2914</v>
      </c>
      <c r="D133" s="216">
        <f t="shared" si="76"/>
        <v>3447</v>
      </c>
      <c r="E133" s="216">
        <f t="shared" si="76"/>
        <v>3993</v>
      </c>
      <c r="F133" s="216">
        <f t="shared" si="76"/>
        <v>4591</v>
      </c>
      <c r="G133" s="216">
        <f t="shared" si="76"/>
        <v>5258</v>
      </c>
      <c r="H133" s="216">
        <f t="shared" si="76"/>
        <v>5936</v>
      </c>
      <c r="I133" s="216">
        <f t="shared" si="76"/>
        <v>6692</v>
      </c>
      <c r="J133" s="216">
        <f t="shared" si="76"/>
        <v>7337</v>
      </c>
      <c r="K133" s="216">
        <f t="shared" si="76"/>
        <v>8061</v>
      </c>
      <c r="L133" s="216">
        <f t="shared" si="76"/>
        <v>8760</v>
      </c>
      <c r="M133" s="216">
        <f t="shared" si="76"/>
        <v>9500</v>
      </c>
      <c r="N133" s="216">
        <f t="shared" si="76"/>
        <v>10125</v>
      </c>
      <c r="O133" s="216">
        <f t="shared" si="76"/>
        <v>10865</v>
      </c>
      <c r="P133" s="216">
        <f t="shared" si="76"/>
        <v>11604</v>
      </c>
      <c r="Q133" s="216">
        <f t="shared" si="76"/>
        <v>12344</v>
      </c>
      <c r="R133" s="216">
        <f t="shared" si="76"/>
        <v>13083</v>
      </c>
      <c r="S133" s="216">
        <f t="shared" si="76"/>
        <v>13823</v>
      </c>
      <c r="T133" s="217">
        <f t="shared" si="76"/>
        <v>14562</v>
      </c>
      <c r="V133" s="203">
        <v>1500</v>
      </c>
      <c r="W133" s="207">
        <f t="shared" ref="W133:AO133" si="77">W132+B203</f>
        <v>1452</v>
      </c>
      <c r="X133" s="207">
        <f t="shared" si="77"/>
        <v>1512</v>
      </c>
      <c r="Y133" s="207">
        <f t="shared" si="77"/>
        <v>1708.8000000000002</v>
      </c>
      <c r="Z133" s="207">
        <f t="shared" si="77"/>
        <v>1914</v>
      </c>
      <c r="AA133" s="207">
        <f t="shared" si="77"/>
        <v>2152.8000000000002</v>
      </c>
      <c r="AB133" s="207">
        <f t="shared" si="77"/>
        <v>2436</v>
      </c>
      <c r="AC133" s="207">
        <f t="shared" si="77"/>
        <v>2726.4</v>
      </c>
      <c r="AD133" s="207">
        <f t="shared" si="77"/>
        <v>3067.2</v>
      </c>
      <c r="AE133" s="207">
        <f t="shared" si="77"/>
        <v>3336</v>
      </c>
      <c r="AF133" s="207">
        <f t="shared" si="77"/>
        <v>3656.4</v>
      </c>
      <c r="AG133" s="207">
        <f t="shared" si="77"/>
        <v>3960</v>
      </c>
      <c r="AH133" s="207">
        <f t="shared" si="77"/>
        <v>4290</v>
      </c>
      <c r="AI133" s="207">
        <f t="shared" si="77"/>
        <v>4620</v>
      </c>
      <c r="AJ133" s="207">
        <f t="shared" si="77"/>
        <v>4950</v>
      </c>
      <c r="AK133" s="207">
        <f t="shared" si="77"/>
        <v>5280</v>
      </c>
      <c r="AL133" s="207">
        <f t="shared" si="77"/>
        <v>5610</v>
      </c>
      <c r="AM133" s="207">
        <f t="shared" si="77"/>
        <v>5940</v>
      </c>
      <c r="AN133" s="207">
        <f t="shared" si="77"/>
        <v>6270</v>
      </c>
      <c r="AO133" s="207">
        <f t="shared" si="77"/>
        <v>6600</v>
      </c>
      <c r="AP133" s="189">
        <v>2.75</v>
      </c>
    </row>
    <row r="134" spans="1:42" x14ac:dyDescent="0.15">
      <c r="W134" s="291">
        <v>3.4</v>
      </c>
      <c r="X134" s="230">
        <v>2.36</v>
      </c>
      <c r="Y134" s="230">
        <v>2</v>
      </c>
      <c r="Z134" s="230">
        <v>1.76</v>
      </c>
      <c r="AA134" s="230">
        <v>1.65</v>
      </c>
      <c r="AB134" s="230">
        <v>1.6</v>
      </c>
      <c r="AC134" s="230">
        <v>1.57</v>
      </c>
      <c r="AD134" s="230">
        <v>1.57</v>
      </c>
      <c r="AE134" s="230">
        <v>1.57</v>
      </c>
      <c r="AF134" s="230">
        <v>1.57</v>
      </c>
      <c r="AG134" s="230">
        <v>1.57</v>
      </c>
      <c r="AH134" s="230">
        <v>1.57</v>
      </c>
      <c r="AI134" s="230">
        <v>1.57</v>
      </c>
      <c r="AJ134" s="230">
        <v>1.57</v>
      </c>
      <c r="AK134" s="230">
        <v>1.57</v>
      </c>
      <c r="AL134" s="230">
        <v>1.57</v>
      </c>
      <c r="AM134" s="230">
        <v>1.57</v>
      </c>
      <c r="AN134" s="230">
        <v>1.57</v>
      </c>
      <c r="AO134" s="230">
        <v>1.57</v>
      </c>
    </row>
    <row r="135" spans="1:42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92">
        <f>W134+B204</f>
        <v>6.05</v>
      </c>
      <c r="X135" s="230">
        <f>X134+C204</f>
        <v>4.2</v>
      </c>
      <c r="Y135" s="230">
        <f t="shared" ref="Y135:AO135" si="78">Y134+D204</f>
        <v>3.56</v>
      </c>
      <c r="Z135" s="230">
        <f t="shared" si="78"/>
        <v>3.19</v>
      </c>
      <c r="AA135" s="230">
        <f t="shared" si="78"/>
        <v>2.99</v>
      </c>
      <c r="AB135" s="230">
        <f t="shared" si="78"/>
        <v>2.9000000000000004</v>
      </c>
      <c r="AC135" s="230">
        <f t="shared" si="78"/>
        <v>2.84</v>
      </c>
      <c r="AD135" s="230">
        <f t="shared" si="78"/>
        <v>2.84</v>
      </c>
      <c r="AE135" s="230">
        <f t="shared" si="78"/>
        <v>2.7800000000000002</v>
      </c>
      <c r="AF135" s="230">
        <f t="shared" si="78"/>
        <v>2.77</v>
      </c>
      <c r="AG135" s="230">
        <f t="shared" si="78"/>
        <v>2.75</v>
      </c>
      <c r="AH135" s="230">
        <f t="shared" si="78"/>
        <v>2.75</v>
      </c>
      <c r="AI135" s="230">
        <f t="shared" si="78"/>
        <v>2.75</v>
      </c>
      <c r="AJ135" s="230">
        <f t="shared" si="78"/>
        <v>2.75</v>
      </c>
      <c r="AK135" s="230">
        <f t="shared" si="78"/>
        <v>2.75</v>
      </c>
      <c r="AL135" s="230">
        <f t="shared" si="78"/>
        <v>2.75</v>
      </c>
      <c r="AM135" s="230">
        <f t="shared" si="78"/>
        <v>2.75</v>
      </c>
      <c r="AN135" s="230">
        <f t="shared" si="78"/>
        <v>2.75</v>
      </c>
      <c r="AO135" s="230">
        <f t="shared" si="78"/>
        <v>2.75</v>
      </c>
    </row>
    <row r="136" spans="1:42" x14ac:dyDescent="0.15">
      <c r="X136" s="230"/>
      <c r="Y136" s="230"/>
      <c r="Z136" s="230"/>
      <c r="AA136" s="230"/>
      <c r="AB136" s="230"/>
      <c r="AC136" s="230"/>
      <c r="AD136" s="230"/>
      <c r="AE136" s="230"/>
      <c r="AF136" s="230"/>
      <c r="AG136" s="230"/>
    </row>
    <row r="137" spans="1:42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</row>
    <row r="140" spans="1:42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2" x14ac:dyDescent="0.15">
      <c r="A142" s="194"/>
    </row>
    <row r="143" spans="1:42" x14ac:dyDescent="0.15">
      <c r="V143" s="188" t="s">
        <v>328</v>
      </c>
      <c r="X143" s="187">
        <v>2</v>
      </c>
      <c r="Y143" s="188" t="s">
        <v>329</v>
      </c>
    </row>
    <row r="144" spans="1:42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203" t="s">
        <v>0</v>
      </c>
      <c r="W144" s="203">
        <v>4</v>
      </c>
      <c r="X144" s="203">
        <v>6</v>
      </c>
      <c r="Y144" s="203">
        <v>8</v>
      </c>
      <c r="Z144" s="203">
        <v>10</v>
      </c>
      <c r="AA144" s="203">
        <v>12</v>
      </c>
      <c r="AB144" s="203">
        <v>14</v>
      </c>
      <c r="AC144" s="203">
        <v>16</v>
      </c>
      <c r="AD144" s="203">
        <v>18</v>
      </c>
      <c r="AE144" s="203">
        <v>20</v>
      </c>
      <c r="AF144" s="203">
        <v>22</v>
      </c>
      <c r="AG144" s="203">
        <v>24</v>
      </c>
      <c r="AH144" s="203">
        <v>26</v>
      </c>
      <c r="AI144" s="203">
        <v>28</v>
      </c>
      <c r="AJ144" s="203">
        <v>30</v>
      </c>
      <c r="AK144" s="203">
        <v>32</v>
      </c>
      <c r="AL144" s="203">
        <v>34</v>
      </c>
      <c r="AM144" s="203">
        <v>36</v>
      </c>
      <c r="AN144" s="203">
        <v>38</v>
      </c>
      <c r="AO144" s="203">
        <v>40</v>
      </c>
      <c r="AP144" s="187" t="s">
        <v>330</v>
      </c>
    </row>
    <row r="145" spans="1:4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203"/>
      <c r="W145" s="203">
        <v>100</v>
      </c>
      <c r="X145" s="203">
        <v>150</v>
      </c>
      <c r="Y145" s="203">
        <v>200</v>
      </c>
      <c r="Z145" s="203">
        <v>250</v>
      </c>
      <c r="AA145" s="203">
        <v>300</v>
      </c>
      <c r="AB145" s="203">
        <v>350</v>
      </c>
      <c r="AC145" s="203">
        <v>400</v>
      </c>
      <c r="AD145" s="203">
        <v>450</v>
      </c>
      <c r="AE145" s="203">
        <v>500</v>
      </c>
      <c r="AF145" s="203">
        <v>550</v>
      </c>
      <c r="AG145" s="203">
        <v>600</v>
      </c>
      <c r="AH145" s="203">
        <v>650</v>
      </c>
      <c r="AI145" s="203">
        <v>700</v>
      </c>
      <c r="AJ145" s="203">
        <v>750</v>
      </c>
      <c r="AK145" s="203">
        <v>800</v>
      </c>
      <c r="AL145" s="203">
        <v>850</v>
      </c>
      <c r="AM145" s="203">
        <v>900</v>
      </c>
      <c r="AN145" s="203">
        <v>950</v>
      </c>
      <c r="AO145" s="203">
        <v>1000</v>
      </c>
      <c r="AP145" s="187" t="s">
        <v>331</v>
      </c>
    </row>
    <row r="146" spans="1:4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203">
        <v>4</v>
      </c>
      <c r="W146" s="207">
        <f>AP146*$W$204*$X$143</f>
        <v>18</v>
      </c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207"/>
      <c r="AI146" s="207"/>
      <c r="AJ146" s="207"/>
      <c r="AK146" s="207"/>
      <c r="AL146" s="207"/>
      <c r="AM146" s="207"/>
      <c r="AN146" s="207"/>
      <c r="AO146" s="207"/>
      <c r="AP146" s="187">
        <f>ROUNDDOWN(V147/26,0)</f>
        <v>3</v>
      </c>
    </row>
    <row r="147" spans="1:4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203">
        <v>100</v>
      </c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187"/>
    </row>
    <row r="148" spans="1:4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203">
        <v>6</v>
      </c>
      <c r="W148" s="207">
        <f>AP148*$W$204*$X$143</f>
        <v>30</v>
      </c>
      <c r="X148" s="214">
        <f>AP148*$X$204*$X$143</f>
        <v>50</v>
      </c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07"/>
      <c r="AI148" s="207"/>
      <c r="AJ148" s="207"/>
      <c r="AK148" s="207"/>
      <c r="AL148" s="207"/>
      <c r="AM148" s="207"/>
      <c r="AN148" s="207"/>
      <c r="AO148" s="207"/>
      <c r="AP148" s="187">
        <f>ROUNDDOWN(V149/26,0)</f>
        <v>5</v>
      </c>
    </row>
    <row r="149" spans="1:4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203">
        <v>150</v>
      </c>
      <c r="W149" s="207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207"/>
      <c r="AI149" s="207"/>
      <c r="AJ149" s="207"/>
      <c r="AK149" s="207"/>
      <c r="AL149" s="207"/>
      <c r="AM149" s="207"/>
      <c r="AN149" s="207"/>
      <c r="AO149" s="207"/>
      <c r="AP149" s="187"/>
    </row>
    <row r="150" spans="1:4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203">
        <v>8</v>
      </c>
      <c r="W150" s="207">
        <f>AP150*$W$204*$X$143</f>
        <v>42</v>
      </c>
      <c r="X150" s="214">
        <f>AP150*$X$204*$X$143</f>
        <v>70</v>
      </c>
      <c r="Y150" s="214">
        <f>AP150*$Y$204*$X$143</f>
        <v>98</v>
      </c>
      <c r="Z150" s="214"/>
      <c r="AA150" s="214"/>
      <c r="AB150" s="214"/>
      <c r="AC150" s="214"/>
      <c r="AD150" s="214"/>
      <c r="AE150" s="214"/>
      <c r="AF150" s="214"/>
      <c r="AG150" s="214"/>
      <c r="AH150" s="207"/>
      <c r="AI150" s="207"/>
      <c r="AJ150" s="207"/>
      <c r="AK150" s="207"/>
      <c r="AL150" s="207"/>
      <c r="AM150" s="207"/>
      <c r="AN150" s="207"/>
      <c r="AO150" s="207"/>
      <c r="AP150" s="187">
        <f>ROUNDDOWN(V151/26,0)</f>
        <v>7</v>
      </c>
    </row>
    <row r="151" spans="1:4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203">
        <v>200</v>
      </c>
      <c r="W151" s="207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07"/>
      <c r="AI151" s="207"/>
      <c r="AJ151" s="207"/>
      <c r="AK151" s="207"/>
      <c r="AL151" s="207"/>
      <c r="AM151" s="207"/>
      <c r="AN151" s="207"/>
      <c r="AO151" s="207"/>
      <c r="AP151" s="187"/>
    </row>
    <row r="152" spans="1:4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203">
        <v>10</v>
      </c>
      <c r="W152" s="207">
        <f>AP152*$W$204*$X$143</f>
        <v>54</v>
      </c>
      <c r="X152" s="214">
        <f>AP152*$X$204*$X$143</f>
        <v>90</v>
      </c>
      <c r="Y152" s="214">
        <f>AP152*$Y$204*$X$143</f>
        <v>126</v>
      </c>
      <c r="Z152" s="214">
        <f>AP152*$Z$204*$X$143</f>
        <v>162</v>
      </c>
      <c r="AA152" s="214"/>
      <c r="AB152" s="214"/>
      <c r="AC152" s="214"/>
      <c r="AD152" s="214"/>
      <c r="AE152" s="214"/>
      <c r="AF152" s="214"/>
      <c r="AG152" s="214"/>
      <c r="AH152" s="207"/>
      <c r="AI152" s="207"/>
      <c r="AJ152" s="207"/>
      <c r="AK152" s="207"/>
      <c r="AL152" s="207"/>
      <c r="AM152" s="207"/>
      <c r="AN152" s="207"/>
      <c r="AO152" s="207"/>
      <c r="AP152" s="187">
        <f>ROUNDDOWN(V153/26,0)</f>
        <v>9</v>
      </c>
    </row>
    <row r="153" spans="1:4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203">
        <v>250</v>
      </c>
      <c r="W153" s="207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07"/>
      <c r="AI153" s="207"/>
      <c r="AJ153" s="207"/>
      <c r="AK153" s="207"/>
      <c r="AL153" s="207"/>
      <c r="AM153" s="207"/>
      <c r="AN153" s="207"/>
      <c r="AO153" s="207"/>
      <c r="AP153" s="187"/>
    </row>
    <row r="154" spans="1:4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203">
        <v>12</v>
      </c>
      <c r="W154" s="207">
        <f>AP154*$W$204*$X$143</f>
        <v>66</v>
      </c>
      <c r="X154" s="214">
        <f>AP154*$X$204*$X$143</f>
        <v>110</v>
      </c>
      <c r="Y154" s="214">
        <f>AP154*$Y$204*$X$143</f>
        <v>154</v>
      </c>
      <c r="Z154" s="214">
        <f>AP154*$Z$204*$X$143</f>
        <v>198</v>
      </c>
      <c r="AA154" s="214">
        <f>AP154*$AA$204*$X$143</f>
        <v>242</v>
      </c>
      <c r="AB154" s="214"/>
      <c r="AC154" s="214"/>
      <c r="AD154" s="214"/>
      <c r="AE154" s="214"/>
      <c r="AF154" s="214"/>
      <c r="AG154" s="214"/>
      <c r="AH154" s="207"/>
      <c r="AI154" s="207"/>
      <c r="AJ154" s="207"/>
      <c r="AK154" s="207"/>
      <c r="AL154" s="207"/>
      <c r="AM154" s="207"/>
      <c r="AN154" s="207"/>
      <c r="AO154" s="207"/>
      <c r="AP154" s="187">
        <f>ROUNDDOWN(V155/26,0)</f>
        <v>11</v>
      </c>
    </row>
    <row r="155" spans="1:4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203">
        <v>300</v>
      </c>
      <c r="W155" s="207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07"/>
      <c r="AI155" s="207"/>
      <c r="AJ155" s="207"/>
      <c r="AK155" s="207"/>
      <c r="AL155" s="207"/>
      <c r="AM155" s="207"/>
      <c r="AN155" s="207"/>
      <c r="AO155" s="207"/>
      <c r="AP155" s="187"/>
    </row>
    <row r="156" spans="1:4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203">
        <v>14</v>
      </c>
      <c r="W156" s="207">
        <f>AP156*$W$204*$X$143</f>
        <v>78</v>
      </c>
      <c r="X156" s="214">
        <f>AP156*$X$204*$X$143</f>
        <v>130</v>
      </c>
      <c r="Y156" s="214">
        <f>AP156*$Y$204*$X$143</f>
        <v>182</v>
      </c>
      <c r="Z156" s="214">
        <f>AP156*$Z$204*$X$143</f>
        <v>234</v>
      </c>
      <c r="AA156" s="214">
        <f>AP156*$AA$204*$X$143</f>
        <v>286</v>
      </c>
      <c r="AB156" s="214">
        <f>AP156*$AB$204*$X$143</f>
        <v>338</v>
      </c>
      <c r="AC156" s="214"/>
      <c r="AD156" s="214"/>
      <c r="AE156" s="214"/>
      <c r="AF156" s="214"/>
      <c r="AG156" s="214"/>
      <c r="AH156" s="207"/>
      <c r="AI156" s="207"/>
      <c r="AJ156" s="207"/>
      <c r="AK156" s="207"/>
      <c r="AL156" s="207"/>
      <c r="AM156" s="207"/>
      <c r="AN156" s="207"/>
      <c r="AO156" s="207"/>
      <c r="AP156" s="187">
        <f>ROUNDDOWN(V157/26,0)</f>
        <v>13</v>
      </c>
    </row>
    <row r="157" spans="1:4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203">
        <v>350</v>
      </c>
      <c r="W157" s="207"/>
      <c r="X157" s="214"/>
      <c r="Y157" s="214"/>
      <c r="Z157" s="214"/>
      <c r="AA157" s="214"/>
      <c r="AB157" s="214"/>
      <c r="AC157" s="214"/>
      <c r="AD157" s="214"/>
      <c r="AE157" s="214"/>
      <c r="AF157" s="214"/>
      <c r="AG157" s="214"/>
      <c r="AH157" s="207"/>
      <c r="AI157" s="207"/>
      <c r="AJ157" s="207"/>
      <c r="AK157" s="207"/>
      <c r="AL157" s="207"/>
      <c r="AM157" s="207"/>
      <c r="AN157" s="207"/>
      <c r="AO157" s="207"/>
      <c r="AP157" s="187"/>
    </row>
    <row r="158" spans="1:4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203">
        <v>16</v>
      </c>
      <c r="W158" s="207">
        <f>AP158*$W$204*$X$143</f>
        <v>90</v>
      </c>
      <c r="X158" s="214">
        <f>AP158*$X$204*$X$143</f>
        <v>150</v>
      </c>
      <c r="Y158" s="214">
        <f>AP158*$Y$204*$X$143</f>
        <v>210</v>
      </c>
      <c r="Z158" s="214">
        <f>AP158*$Z$204*$X$143</f>
        <v>270</v>
      </c>
      <c r="AA158" s="214">
        <f>AP158*$AA$204*$X$143</f>
        <v>330</v>
      </c>
      <c r="AB158" s="214">
        <f>AP158*$AB$204*$X$143</f>
        <v>390</v>
      </c>
      <c r="AC158" s="214">
        <f>AP158*$AC$204*$X$143</f>
        <v>450</v>
      </c>
      <c r="AD158" s="214"/>
      <c r="AE158" s="214"/>
      <c r="AF158" s="214"/>
      <c r="AG158" s="214"/>
      <c r="AH158" s="207"/>
      <c r="AI158" s="207"/>
      <c r="AJ158" s="207"/>
      <c r="AK158" s="207"/>
      <c r="AL158" s="207"/>
      <c r="AM158" s="207"/>
      <c r="AN158" s="207"/>
      <c r="AO158" s="207"/>
      <c r="AP158" s="187">
        <f>ROUNDDOWN(V159/26,0)</f>
        <v>15</v>
      </c>
    </row>
    <row r="159" spans="1:4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203">
        <v>400</v>
      </c>
      <c r="W159" s="207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07"/>
      <c r="AI159" s="207"/>
      <c r="AJ159" s="207"/>
      <c r="AK159" s="207"/>
      <c r="AL159" s="207"/>
      <c r="AM159" s="207"/>
      <c r="AN159" s="207"/>
      <c r="AO159" s="207"/>
      <c r="AP159" s="187"/>
    </row>
    <row r="160" spans="1:4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203">
        <v>18</v>
      </c>
      <c r="W160" s="207">
        <f>AP160*$W$204*$X$143</f>
        <v>102</v>
      </c>
      <c r="X160" s="214">
        <f>AP160*$X$204*$X$143</f>
        <v>170</v>
      </c>
      <c r="Y160" s="214">
        <f>AP160*$Y$204*$X$143</f>
        <v>238</v>
      </c>
      <c r="Z160" s="214">
        <f>AP160*$Z$204*$X$143</f>
        <v>306</v>
      </c>
      <c r="AA160" s="214">
        <f>AP160*$AA$204*$X$143</f>
        <v>374</v>
      </c>
      <c r="AB160" s="214">
        <f>AP160*$AB$204*$X$143</f>
        <v>442</v>
      </c>
      <c r="AC160" s="214">
        <f>AP160*$AC$204*$X$143</f>
        <v>510</v>
      </c>
      <c r="AD160" s="214">
        <f>AP160*$AD$204*$X$143</f>
        <v>578</v>
      </c>
      <c r="AE160" s="214"/>
      <c r="AF160" s="214"/>
      <c r="AG160" s="214"/>
      <c r="AH160" s="207"/>
      <c r="AI160" s="207"/>
      <c r="AJ160" s="207"/>
      <c r="AK160" s="207"/>
      <c r="AL160" s="207"/>
      <c r="AM160" s="207"/>
      <c r="AN160" s="207"/>
      <c r="AO160" s="207"/>
      <c r="AP160" s="187">
        <f>ROUNDDOWN(V161/26,0)</f>
        <v>17</v>
      </c>
    </row>
    <row r="161" spans="1:4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203">
        <v>450</v>
      </c>
      <c r="W161" s="207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207"/>
      <c r="AI161" s="207"/>
      <c r="AJ161" s="207"/>
      <c r="AK161" s="207"/>
      <c r="AL161" s="207"/>
      <c r="AM161" s="207"/>
      <c r="AN161" s="207"/>
      <c r="AO161" s="207"/>
      <c r="AP161" s="187"/>
    </row>
    <row r="162" spans="1:4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203">
        <v>20</v>
      </c>
      <c r="W162" s="207">
        <f>AP162*$W$204*$X$143</f>
        <v>114</v>
      </c>
      <c r="X162" s="214">
        <f>AP162*$X$204*$X$143</f>
        <v>190</v>
      </c>
      <c r="Y162" s="214">
        <f>AP162*$Y$204*$X$143</f>
        <v>266</v>
      </c>
      <c r="Z162" s="214">
        <f>AP162*$Z$204*$X$143</f>
        <v>342</v>
      </c>
      <c r="AA162" s="214">
        <f>AP162*$AA$204*$X$143</f>
        <v>418</v>
      </c>
      <c r="AB162" s="214">
        <f>AP162*$AB$204*$X$143</f>
        <v>494</v>
      </c>
      <c r="AC162" s="214">
        <f>AP162*$AC$204*$X$143</f>
        <v>570</v>
      </c>
      <c r="AD162" s="214">
        <f>AP162*$AD$204*$X$143</f>
        <v>646</v>
      </c>
      <c r="AE162" s="214">
        <f>AP162*$AE$204*$X$143</f>
        <v>722</v>
      </c>
      <c r="AF162" s="214"/>
      <c r="AG162" s="214"/>
      <c r="AH162" s="207"/>
      <c r="AI162" s="207"/>
      <c r="AJ162" s="207"/>
      <c r="AK162" s="207"/>
      <c r="AL162" s="207"/>
      <c r="AM162" s="207"/>
      <c r="AN162" s="207"/>
      <c r="AO162" s="207"/>
      <c r="AP162" s="187">
        <f>ROUNDDOWN(V163/26,0)</f>
        <v>19</v>
      </c>
    </row>
    <row r="163" spans="1:4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203">
        <v>500</v>
      </c>
      <c r="W163" s="207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207"/>
      <c r="AI163" s="207"/>
      <c r="AJ163" s="207"/>
      <c r="AK163" s="207"/>
      <c r="AL163" s="207"/>
      <c r="AM163" s="207"/>
      <c r="AN163" s="207"/>
      <c r="AO163" s="207"/>
      <c r="AP163" s="187"/>
    </row>
    <row r="164" spans="1:4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203">
        <v>22</v>
      </c>
      <c r="W164" s="207">
        <f>AP164*$W$204*$X$143</f>
        <v>126</v>
      </c>
      <c r="X164" s="214">
        <f>AP164*$X$204*$X$143</f>
        <v>210</v>
      </c>
      <c r="Y164" s="214">
        <f>AP164*$Y$204*$X$143</f>
        <v>294</v>
      </c>
      <c r="Z164" s="214">
        <f>AP164*$Z$204*$X$143</f>
        <v>378</v>
      </c>
      <c r="AA164" s="214">
        <f>AP164*$AA$204*$X$143</f>
        <v>462</v>
      </c>
      <c r="AB164" s="214">
        <f>AP164*$AB$204*$X$143</f>
        <v>546</v>
      </c>
      <c r="AC164" s="214">
        <f>AP164*$AC$204*$X$143</f>
        <v>630</v>
      </c>
      <c r="AD164" s="214">
        <f>AP164*$AD$204*$X$143</f>
        <v>714</v>
      </c>
      <c r="AE164" s="214">
        <f>AP164*$AE$204*$X$143</f>
        <v>798</v>
      </c>
      <c r="AF164" s="214">
        <f>AP164*$AF$204*$X$143</f>
        <v>882</v>
      </c>
      <c r="AG164" s="214"/>
      <c r="AH164" s="207"/>
      <c r="AI164" s="207"/>
      <c r="AJ164" s="207"/>
      <c r="AK164" s="207"/>
      <c r="AL164" s="207"/>
      <c r="AM164" s="207"/>
      <c r="AN164" s="207"/>
      <c r="AO164" s="207"/>
      <c r="AP164" s="187">
        <f>ROUNDDOWN(V165/26,0)</f>
        <v>21</v>
      </c>
    </row>
    <row r="165" spans="1:4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203">
        <v>550</v>
      </c>
      <c r="W165" s="207"/>
      <c r="X165" s="214"/>
      <c r="Y165" s="214"/>
      <c r="Z165" s="214"/>
      <c r="AA165" s="214"/>
      <c r="AB165" s="214"/>
      <c r="AC165" s="214"/>
      <c r="AD165" s="214"/>
      <c r="AE165" s="214"/>
      <c r="AF165" s="214"/>
      <c r="AG165" s="214"/>
      <c r="AH165" s="207"/>
      <c r="AI165" s="207"/>
      <c r="AJ165" s="207"/>
      <c r="AK165" s="207"/>
      <c r="AL165" s="207"/>
      <c r="AM165" s="207"/>
      <c r="AN165" s="207"/>
      <c r="AO165" s="207"/>
      <c r="AP165" s="187"/>
    </row>
    <row r="166" spans="1:4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203">
        <v>24</v>
      </c>
      <c r="W166" s="207">
        <f>AP166*$W$204*$X$143</f>
        <v>138</v>
      </c>
      <c r="X166" s="214">
        <f>AP166*$X$204*$X$143</f>
        <v>230</v>
      </c>
      <c r="Y166" s="214">
        <f>AP166*$Y$204*$X$143</f>
        <v>322</v>
      </c>
      <c r="Z166" s="214">
        <f>AP166*$Z$204*$X$143</f>
        <v>414</v>
      </c>
      <c r="AA166" s="214">
        <f>AP166*$AA$204*$X$143</f>
        <v>506</v>
      </c>
      <c r="AB166" s="214">
        <f>AP166*$AB$204*$X$143</f>
        <v>598</v>
      </c>
      <c r="AC166" s="214">
        <f>AP166*$AC$204*$X$143</f>
        <v>690</v>
      </c>
      <c r="AD166" s="214">
        <f>AP166*$AD$204*$X$143</f>
        <v>782</v>
      </c>
      <c r="AE166" s="214">
        <f>AP166*$AE$204*$X$143</f>
        <v>874</v>
      </c>
      <c r="AF166" s="214">
        <f>AP166*$AF$204*$X$143</f>
        <v>966</v>
      </c>
      <c r="AG166" s="214">
        <f>AP166*$AG$204*$X$143</f>
        <v>1058</v>
      </c>
      <c r="AH166" s="207"/>
      <c r="AI166" s="207"/>
      <c r="AJ166" s="207"/>
      <c r="AK166" s="207"/>
      <c r="AL166" s="207"/>
      <c r="AM166" s="207"/>
      <c r="AN166" s="207"/>
      <c r="AO166" s="207"/>
      <c r="AP166" s="187">
        <f>ROUNDDOWN(V167/26,0)</f>
        <v>23</v>
      </c>
    </row>
    <row r="167" spans="1:4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203">
        <v>600</v>
      </c>
      <c r="W167" s="207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07"/>
      <c r="AI167" s="207"/>
      <c r="AJ167" s="207"/>
      <c r="AK167" s="207"/>
      <c r="AL167" s="207"/>
      <c r="AM167" s="207"/>
      <c r="AN167" s="207"/>
      <c r="AO167" s="207"/>
      <c r="AP167" s="187"/>
    </row>
    <row r="168" spans="1:4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203">
        <v>26</v>
      </c>
      <c r="W168" s="207">
        <f>AP168*$W$204*$X$143</f>
        <v>150</v>
      </c>
      <c r="X168" s="214">
        <f>AP168*$X$204*$X$143</f>
        <v>250</v>
      </c>
      <c r="Y168" s="214">
        <f>AP168*$Y$204*$X$143</f>
        <v>350</v>
      </c>
      <c r="Z168" s="214">
        <f>AP168*$Z$204*$X$143</f>
        <v>450</v>
      </c>
      <c r="AA168" s="214">
        <f>AP168*$AA$204*$X$143</f>
        <v>550</v>
      </c>
      <c r="AB168" s="214">
        <f>AP168*$AB$204*$X$143</f>
        <v>650</v>
      </c>
      <c r="AC168" s="214">
        <f>AP168*$AC$204*$X$143</f>
        <v>750</v>
      </c>
      <c r="AD168" s="214">
        <f>AP168*$AD$204*$X$143</f>
        <v>850</v>
      </c>
      <c r="AE168" s="214">
        <f>AP168*$AE$204*$X$143</f>
        <v>950</v>
      </c>
      <c r="AF168" s="214">
        <f>AP168*$AF$204*$X$143</f>
        <v>1050</v>
      </c>
      <c r="AG168" s="214">
        <f>AP168*$AG$204*$X$143</f>
        <v>1150</v>
      </c>
      <c r="AH168" s="207">
        <f>AP168*$AH$204*$X$143</f>
        <v>1250</v>
      </c>
      <c r="AI168" s="207"/>
      <c r="AJ168" s="207"/>
      <c r="AK168" s="207"/>
      <c r="AL168" s="207"/>
      <c r="AM168" s="207"/>
      <c r="AN168" s="207"/>
      <c r="AO168" s="207"/>
      <c r="AP168" s="187">
        <f>ROUNDDOWN(V169/26,0)</f>
        <v>25</v>
      </c>
    </row>
    <row r="169" spans="1:4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203">
        <v>650</v>
      </c>
      <c r="W169" s="207"/>
      <c r="X169" s="214"/>
      <c r="Y169" s="214"/>
      <c r="Z169" s="214"/>
      <c r="AA169" s="214"/>
      <c r="AB169" s="214"/>
      <c r="AC169" s="214"/>
      <c r="AD169" s="214"/>
      <c r="AE169" s="214"/>
      <c r="AF169" s="214"/>
      <c r="AG169" s="214"/>
      <c r="AH169" s="207"/>
      <c r="AI169" s="207"/>
      <c r="AJ169" s="207"/>
      <c r="AK169" s="207"/>
      <c r="AL169" s="207"/>
      <c r="AM169" s="207"/>
      <c r="AN169" s="207"/>
      <c r="AO169" s="207"/>
      <c r="AP169" s="187"/>
    </row>
    <row r="170" spans="1:4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203">
        <v>28</v>
      </c>
      <c r="W170" s="207">
        <f>AP170*$W$204*$X$143</f>
        <v>156</v>
      </c>
      <c r="X170" s="214">
        <f>AP170*$X$204*$X$143</f>
        <v>260</v>
      </c>
      <c r="Y170" s="214">
        <f>AP170*$Y$204*$X$143</f>
        <v>364</v>
      </c>
      <c r="Z170" s="214">
        <f>AP170*$Z$204*$X$143</f>
        <v>468</v>
      </c>
      <c r="AA170" s="214">
        <f>AP170*$AA$204*$X$143</f>
        <v>572</v>
      </c>
      <c r="AB170" s="214">
        <f>AP170*$AB$204*$X$143</f>
        <v>676</v>
      </c>
      <c r="AC170" s="214">
        <f>AP170*$AC$204*$X$143</f>
        <v>780</v>
      </c>
      <c r="AD170" s="214">
        <f>AP170*$AD$204*$X$143</f>
        <v>884</v>
      </c>
      <c r="AE170" s="214">
        <f>AP170*$AE$204*$X$143</f>
        <v>988</v>
      </c>
      <c r="AF170" s="214">
        <f>AP170*$AF$204*$X$143</f>
        <v>1092</v>
      </c>
      <c r="AG170" s="214">
        <f>AP170*$AG$204*$X$143</f>
        <v>1196</v>
      </c>
      <c r="AH170" s="207">
        <f>AP170*$AH$204*$X$143</f>
        <v>1300</v>
      </c>
      <c r="AI170" s="207">
        <f>AP170*$AI$204*$X$143</f>
        <v>1352</v>
      </c>
      <c r="AJ170" s="207"/>
      <c r="AK170" s="207"/>
      <c r="AL170" s="207"/>
      <c r="AM170" s="207"/>
      <c r="AN170" s="207"/>
      <c r="AO170" s="207"/>
      <c r="AP170" s="187">
        <f>ROUNDDOWN(V171/26,0)</f>
        <v>26</v>
      </c>
    </row>
    <row r="171" spans="1:4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203">
        <v>700</v>
      </c>
      <c r="W171" s="207"/>
      <c r="X171" s="214"/>
      <c r="Y171" s="214"/>
      <c r="Z171" s="214"/>
      <c r="AA171" s="214"/>
      <c r="AB171" s="214"/>
      <c r="AC171" s="214"/>
      <c r="AD171" s="214"/>
      <c r="AE171" s="214"/>
      <c r="AF171" s="214"/>
      <c r="AG171" s="214"/>
      <c r="AH171" s="207"/>
      <c r="AI171" s="207"/>
      <c r="AJ171" s="207"/>
      <c r="AK171" s="207"/>
      <c r="AL171" s="207"/>
      <c r="AM171" s="207"/>
      <c r="AN171" s="207"/>
      <c r="AO171" s="207"/>
      <c r="AP171" s="187"/>
    </row>
    <row r="172" spans="1:4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203">
        <v>30</v>
      </c>
      <c r="W172" s="207">
        <f>AP172*$W$204*$X$143</f>
        <v>168</v>
      </c>
      <c r="X172" s="214">
        <f>AP172*$X$204*$X$143</f>
        <v>280</v>
      </c>
      <c r="Y172" s="214">
        <f>AP172*$Y$204*$X$143</f>
        <v>392</v>
      </c>
      <c r="Z172" s="214">
        <f>AP172*$Z$204*$X$143</f>
        <v>504</v>
      </c>
      <c r="AA172" s="214">
        <f>AP172*$AA$204*$X$143</f>
        <v>616</v>
      </c>
      <c r="AB172" s="214">
        <f>AP172*$AB$204*$X$143</f>
        <v>728</v>
      </c>
      <c r="AC172" s="214">
        <f>AP172*$AC$204*$X$143</f>
        <v>840</v>
      </c>
      <c r="AD172" s="214">
        <f>AP172*$AD$204*$X$143</f>
        <v>952</v>
      </c>
      <c r="AE172" s="214">
        <f>AP172*$AE$204*$X$143</f>
        <v>1064</v>
      </c>
      <c r="AF172" s="214">
        <f>AP172*$AF$204*$X$143</f>
        <v>1176</v>
      </c>
      <c r="AG172" s="214">
        <f>AP172*$AG$204*$X$143</f>
        <v>1288</v>
      </c>
      <c r="AH172" s="207">
        <f>AP172*$AH$204*$X$143</f>
        <v>1400</v>
      </c>
      <c r="AI172" s="207">
        <f>AP172*$AI$204*$X$143</f>
        <v>1456</v>
      </c>
      <c r="AJ172" s="207">
        <f>AP172*$AJ$204*$X$143</f>
        <v>1568</v>
      </c>
      <c r="AK172" s="207"/>
      <c r="AL172" s="207"/>
      <c r="AM172" s="207"/>
      <c r="AN172" s="207"/>
      <c r="AO172" s="207"/>
      <c r="AP172" s="187">
        <f>ROUNDDOWN(V173/26,0)</f>
        <v>28</v>
      </c>
    </row>
    <row r="173" spans="1:4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203">
        <v>750</v>
      </c>
      <c r="W173" s="207"/>
      <c r="X173" s="214"/>
      <c r="Y173" s="214"/>
      <c r="Z173" s="214"/>
      <c r="AA173" s="214"/>
      <c r="AB173" s="214"/>
      <c r="AC173" s="214"/>
      <c r="AD173" s="214"/>
      <c r="AE173" s="214"/>
      <c r="AF173" s="214"/>
      <c r="AG173" s="214"/>
      <c r="AH173" s="207"/>
      <c r="AI173" s="207"/>
      <c r="AJ173" s="207"/>
      <c r="AK173" s="207"/>
      <c r="AL173" s="207"/>
      <c r="AM173" s="207"/>
      <c r="AN173" s="207"/>
      <c r="AO173" s="207"/>
      <c r="AP173" s="187"/>
    </row>
    <row r="174" spans="1:4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203">
        <v>32</v>
      </c>
      <c r="W174" s="207">
        <f>AP174*$W$204*$X$143</f>
        <v>180</v>
      </c>
      <c r="X174" s="214">
        <f>AP174*$X$204*$X$143</f>
        <v>300</v>
      </c>
      <c r="Y174" s="214">
        <f>AP174*$Y$204*$X$143</f>
        <v>420</v>
      </c>
      <c r="Z174" s="214">
        <f>AP174*$Z$204*$X$143</f>
        <v>540</v>
      </c>
      <c r="AA174" s="214">
        <f>AP174*$AA$204*$X$143</f>
        <v>660</v>
      </c>
      <c r="AB174" s="214">
        <f>AP174*$AB$204*$X$143</f>
        <v>780</v>
      </c>
      <c r="AC174" s="214">
        <f>AP174*$AC$204*$X$143</f>
        <v>900</v>
      </c>
      <c r="AD174" s="214">
        <f>AP174*$AD$204*$X$143</f>
        <v>1020</v>
      </c>
      <c r="AE174" s="214">
        <f>AP174*$AE$204*$X$143</f>
        <v>1140</v>
      </c>
      <c r="AF174" s="214">
        <f>AP174*$AF$204*$X$143</f>
        <v>1260</v>
      </c>
      <c r="AG174" s="214">
        <f>AP174*$AG$204*$X$143</f>
        <v>1380</v>
      </c>
      <c r="AH174" s="207">
        <f>AP174*$AH$204*$X$143</f>
        <v>1500</v>
      </c>
      <c r="AI174" s="207">
        <f>AP174*$AI$204*$X$143</f>
        <v>1560</v>
      </c>
      <c r="AJ174" s="207">
        <f>AP174*$AJ$204*$X$143</f>
        <v>1680</v>
      </c>
      <c r="AK174" s="207">
        <f>AP174*$AK$204*$X$143</f>
        <v>1800</v>
      </c>
      <c r="AL174" s="207"/>
      <c r="AM174" s="207"/>
      <c r="AN174" s="207"/>
      <c r="AO174" s="207"/>
      <c r="AP174" s="187">
        <f>ROUNDDOWN(V175/26,0)</f>
        <v>30</v>
      </c>
    </row>
    <row r="175" spans="1:4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203">
        <v>800</v>
      </c>
      <c r="W175" s="207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07"/>
      <c r="AI175" s="207"/>
      <c r="AJ175" s="207"/>
      <c r="AK175" s="207"/>
      <c r="AL175" s="207"/>
      <c r="AM175" s="207"/>
      <c r="AN175" s="207"/>
      <c r="AO175" s="207"/>
      <c r="AP175" s="187"/>
    </row>
    <row r="176" spans="1:4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203">
        <v>34</v>
      </c>
      <c r="W176" s="207">
        <f>AP176*$W$204*$X$143</f>
        <v>192</v>
      </c>
      <c r="X176" s="214">
        <f>AP176*$X$204*$X$143</f>
        <v>320</v>
      </c>
      <c r="Y176" s="214">
        <f>AP176*$Y$204*$X$143</f>
        <v>448</v>
      </c>
      <c r="Z176" s="214">
        <f>AP176*$Z$204*$X$143</f>
        <v>576</v>
      </c>
      <c r="AA176" s="214">
        <f>AP176*$AA$204*$X$143</f>
        <v>704</v>
      </c>
      <c r="AB176" s="214">
        <f>AP176*$AB$204*$X$143</f>
        <v>832</v>
      </c>
      <c r="AC176" s="214">
        <f>AP176*$AC$204*$X$143</f>
        <v>960</v>
      </c>
      <c r="AD176" s="214">
        <f>AP176*$AD$204*$X$143</f>
        <v>1088</v>
      </c>
      <c r="AE176" s="214">
        <f>AP176*$AE$204*$X$143</f>
        <v>1216</v>
      </c>
      <c r="AF176" s="214">
        <f>AP176*$AF$204*$X$143</f>
        <v>1344</v>
      </c>
      <c r="AG176" s="214">
        <f>AP176*$AG$204*$X$143</f>
        <v>1472</v>
      </c>
      <c r="AH176" s="207">
        <f>AP176*$AH$204*$X$143</f>
        <v>1600</v>
      </c>
      <c r="AI176" s="207">
        <f>AP176*$AI$204*$X$143</f>
        <v>1664</v>
      </c>
      <c r="AJ176" s="207">
        <f>AP176*$AJ$204*$X$143</f>
        <v>1792</v>
      </c>
      <c r="AK176" s="207">
        <f>AP176*$AK$204*$X$143</f>
        <v>1920</v>
      </c>
      <c r="AL176" s="207">
        <f>AP176*$AL$204*$X$143</f>
        <v>2048</v>
      </c>
      <c r="AM176" s="207"/>
      <c r="AN176" s="207"/>
      <c r="AO176" s="207"/>
      <c r="AP176" s="187">
        <f>ROUNDDOWN(V177/26,0)</f>
        <v>32</v>
      </c>
    </row>
    <row r="177" spans="1:4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203">
        <v>850</v>
      </c>
      <c r="W177" s="207"/>
      <c r="X177" s="214"/>
      <c r="Y177" s="214"/>
      <c r="Z177" s="214"/>
      <c r="AA177" s="214"/>
      <c r="AB177" s="214"/>
      <c r="AC177" s="214"/>
      <c r="AD177" s="214"/>
      <c r="AE177" s="214"/>
      <c r="AF177" s="214"/>
      <c r="AG177" s="214"/>
      <c r="AH177" s="207"/>
      <c r="AI177" s="207"/>
      <c r="AJ177" s="207"/>
      <c r="AK177" s="207"/>
      <c r="AL177" s="207"/>
      <c r="AM177" s="207"/>
      <c r="AN177" s="207"/>
      <c r="AO177" s="207"/>
      <c r="AP177" s="187"/>
    </row>
    <row r="178" spans="1:4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203">
        <v>36</v>
      </c>
      <c r="W178" s="207">
        <f>AP178*$W$204*$X$143</f>
        <v>204</v>
      </c>
      <c r="X178" s="214">
        <f>AP178*$X$204*$X$143</f>
        <v>340</v>
      </c>
      <c r="Y178" s="214">
        <f>AP178*$Y$204*$X$143</f>
        <v>476</v>
      </c>
      <c r="Z178" s="214">
        <f>AP178*$Z$204*$X$143</f>
        <v>612</v>
      </c>
      <c r="AA178" s="214">
        <f>AP178*$AA$204*$X$143</f>
        <v>748</v>
      </c>
      <c r="AB178" s="214">
        <f>AP178*$AB$204*$X$143</f>
        <v>884</v>
      </c>
      <c r="AC178" s="214">
        <f>AP178*$AC$204*$X$143</f>
        <v>1020</v>
      </c>
      <c r="AD178" s="214">
        <f>AP178*$AD$204*$X$143</f>
        <v>1156</v>
      </c>
      <c r="AE178" s="214">
        <f>AP178*$AE$204*$X$143</f>
        <v>1292</v>
      </c>
      <c r="AF178" s="214">
        <f>AP178*$AF$204*$X$143</f>
        <v>1428</v>
      </c>
      <c r="AG178" s="214">
        <f>AP178*$AG$204*$X$143</f>
        <v>1564</v>
      </c>
      <c r="AH178" s="207">
        <f>AP178*$AH$204*$X$143</f>
        <v>1700</v>
      </c>
      <c r="AI178" s="207">
        <f>AP178*$AI$204*$X$143</f>
        <v>1768</v>
      </c>
      <c r="AJ178" s="207">
        <f>AP178*$AJ$204*$X$143</f>
        <v>1904</v>
      </c>
      <c r="AK178" s="207">
        <f>AP178*$AK$204*$X$143</f>
        <v>2040</v>
      </c>
      <c r="AL178" s="207">
        <f>AP178*$AL$204*$X$143</f>
        <v>2176</v>
      </c>
      <c r="AM178" s="207">
        <f>AP178*$AM$204*$X$143</f>
        <v>2312</v>
      </c>
      <c r="AN178" s="207"/>
      <c r="AO178" s="207"/>
      <c r="AP178" s="187">
        <f>ROUNDDOWN(V179/26,0)</f>
        <v>34</v>
      </c>
    </row>
    <row r="179" spans="1:4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79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203">
        <v>900</v>
      </c>
      <c r="W179" s="207"/>
      <c r="X179" s="214"/>
      <c r="Y179" s="214"/>
      <c r="Z179" s="214"/>
      <c r="AA179" s="214"/>
      <c r="AB179" s="214"/>
      <c r="AC179" s="214"/>
      <c r="AD179" s="214"/>
      <c r="AE179" s="214"/>
      <c r="AF179" s="214"/>
      <c r="AG179" s="214"/>
      <c r="AH179" s="207"/>
      <c r="AI179" s="207"/>
      <c r="AJ179" s="207"/>
      <c r="AK179" s="207"/>
      <c r="AL179" s="207"/>
      <c r="AM179" s="207"/>
      <c r="AN179" s="207"/>
      <c r="AO179" s="207"/>
      <c r="AP179" s="187"/>
    </row>
    <row r="180" spans="1:4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203">
        <v>38</v>
      </c>
      <c r="W180" s="207">
        <f>AP180*$W$204*$X$143</f>
        <v>216</v>
      </c>
      <c r="X180" s="214">
        <f>AP180*$X$204*$X$143</f>
        <v>360</v>
      </c>
      <c r="Y180" s="214">
        <f>AP180*$Y$204*$X$143</f>
        <v>504</v>
      </c>
      <c r="Z180" s="214">
        <f>AP180*$Z$204*$X$143</f>
        <v>648</v>
      </c>
      <c r="AA180" s="214">
        <f>AP180*$AA$204*$X$143</f>
        <v>792</v>
      </c>
      <c r="AB180" s="214">
        <f>AP180*$AB$204*$X$143</f>
        <v>936</v>
      </c>
      <c r="AC180" s="214">
        <f>AP180*$AC$204*$X$143</f>
        <v>1080</v>
      </c>
      <c r="AD180" s="214">
        <f>AP180*$AD$204*$X$143</f>
        <v>1224</v>
      </c>
      <c r="AE180" s="214">
        <f>AP180*$AE$204*$X$143</f>
        <v>1368</v>
      </c>
      <c r="AF180" s="214">
        <f>AP180*$AF$204*$X$143</f>
        <v>1512</v>
      </c>
      <c r="AG180" s="214">
        <f>AP180*$AG$204*$X$143</f>
        <v>1656</v>
      </c>
      <c r="AH180" s="207">
        <f>AP180*$AH$204*$X$143</f>
        <v>1800</v>
      </c>
      <c r="AI180" s="207">
        <f>AP180*$AI$204*$X$143</f>
        <v>1872</v>
      </c>
      <c r="AJ180" s="207">
        <f>AP180*$AJ$204*$X$143</f>
        <v>2016</v>
      </c>
      <c r="AK180" s="207">
        <f>AP180*$AK$204*$X$143</f>
        <v>2160</v>
      </c>
      <c r="AL180" s="207">
        <f>AP180*$AL$204*$X$143</f>
        <v>2304</v>
      </c>
      <c r="AM180" s="207">
        <f>AP180*$AM$204*$X$143</f>
        <v>2448</v>
      </c>
      <c r="AN180" s="207">
        <f>AP180*$AN$204*$X$143</f>
        <v>2592</v>
      </c>
      <c r="AO180" s="207"/>
      <c r="AP180" s="187">
        <f>ROUNDDOWN(V181/26,0)</f>
        <v>36</v>
      </c>
    </row>
    <row r="181" spans="1:4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79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203">
        <v>950</v>
      </c>
      <c r="W181" s="207"/>
      <c r="X181" s="214"/>
      <c r="Y181" s="214"/>
      <c r="Z181" s="214"/>
      <c r="AA181" s="214"/>
      <c r="AB181" s="214"/>
      <c r="AC181" s="214"/>
      <c r="AD181" s="214"/>
      <c r="AE181" s="214"/>
      <c r="AF181" s="214"/>
      <c r="AG181" s="214"/>
      <c r="AH181" s="207"/>
      <c r="AI181" s="207"/>
      <c r="AJ181" s="207"/>
      <c r="AK181" s="207"/>
      <c r="AL181" s="207"/>
      <c r="AM181" s="207"/>
      <c r="AN181" s="207"/>
      <c r="AO181" s="207"/>
      <c r="AP181" s="187"/>
    </row>
    <row r="182" spans="1:4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203">
        <v>40</v>
      </c>
      <c r="W182" s="207">
        <f>AP182*$W$204*$X$143</f>
        <v>228</v>
      </c>
      <c r="X182" s="214">
        <f>AP182*$X$204*$X$143</f>
        <v>380</v>
      </c>
      <c r="Y182" s="214">
        <f>AP182*$Y$204*$X$143</f>
        <v>532</v>
      </c>
      <c r="Z182" s="214">
        <f>AP182*$Z$204*$X$143</f>
        <v>684</v>
      </c>
      <c r="AA182" s="214">
        <f>AP182*$AA$204*$X$143</f>
        <v>836</v>
      </c>
      <c r="AB182" s="214">
        <f>AP182*$AB$204*$X$143</f>
        <v>988</v>
      </c>
      <c r="AC182" s="214">
        <f>AP182*$AC$204*$X$143</f>
        <v>1140</v>
      </c>
      <c r="AD182" s="214">
        <f>AP182*$AD$204*$X$143</f>
        <v>1292</v>
      </c>
      <c r="AE182" s="214">
        <f>AP182*$AE$204*$X$143</f>
        <v>1444</v>
      </c>
      <c r="AF182" s="214">
        <f>AP182*$AF$204*$X$143</f>
        <v>1596</v>
      </c>
      <c r="AG182" s="214">
        <f>AP182*$AG$204*$X$143</f>
        <v>1748</v>
      </c>
      <c r="AH182" s="207">
        <f>AP182*$AH$204*$X$143</f>
        <v>1900</v>
      </c>
      <c r="AI182" s="207">
        <f>AP182*$AI$204*$X$143</f>
        <v>1976</v>
      </c>
      <c r="AJ182" s="207">
        <f>AP182*$AJ$204*$X$143</f>
        <v>2128</v>
      </c>
      <c r="AK182" s="207">
        <f>AP182*$AK$204*$X$143</f>
        <v>2280</v>
      </c>
      <c r="AL182" s="207">
        <f>AP182*$AL$204*$X$143</f>
        <v>2432</v>
      </c>
      <c r="AM182" s="207">
        <f>AP182*$AM$204*$X$143</f>
        <v>2584</v>
      </c>
      <c r="AN182" s="207">
        <f>AP182*$AN$204*$X$143</f>
        <v>2736</v>
      </c>
      <c r="AO182" s="207">
        <f>AP182*$AO$204*$X$143</f>
        <v>2888</v>
      </c>
      <c r="AP182" s="187">
        <f>ROUNDDOWN(V183/26,0)</f>
        <v>38</v>
      </c>
    </row>
    <row r="183" spans="1:4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79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203">
        <v>1000</v>
      </c>
      <c r="W183" s="207"/>
      <c r="X183" s="214"/>
      <c r="Y183" s="214"/>
      <c r="Z183" s="214"/>
      <c r="AA183" s="214"/>
      <c r="AB183" s="214"/>
      <c r="AC183" s="214"/>
      <c r="AD183" s="214"/>
      <c r="AE183" s="214"/>
      <c r="AF183" s="214"/>
      <c r="AG183" s="214"/>
      <c r="AH183" s="207"/>
      <c r="AI183" s="207"/>
      <c r="AJ183" s="207"/>
      <c r="AK183" s="207"/>
      <c r="AL183" s="207"/>
      <c r="AM183" s="207"/>
      <c r="AN183" s="207"/>
      <c r="AO183" s="207"/>
      <c r="AP183" s="187"/>
    </row>
    <row r="184" spans="1:4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203">
        <v>42</v>
      </c>
      <c r="W184" s="207">
        <f>AP184*$W$204*$X$143</f>
        <v>240</v>
      </c>
      <c r="X184" s="214">
        <f>AP184*$X$204*$X$143</f>
        <v>400</v>
      </c>
      <c r="Y184" s="214">
        <f>AP184*$Y$204*$X$143</f>
        <v>560</v>
      </c>
      <c r="Z184" s="214">
        <f>AP184*$Z$204*$X$143</f>
        <v>720</v>
      </c>
      <c r="AA184" s="214">
        <f>AP184*$AA$204*$X$143</f>
        <v>880</v>
      </c>
      <c r="AB184" s="214">
        <f>AP184*$AB$204*$X$143</f>
        <v>1040</v>
      </c>
      <c r="AC184" s="214">
        <f>AP184*$AC$204*$X$143</f>
        <v>1200</v>
      </c>
      <c r="AD184" s="214">
        <f>AP184*$AD$204*$X$143</f>
        <v>1360</v>
      </c>
      <c r="AE184" s="214">
        <f>AP184*$AE$204*$X$143</f>
        <v>1520</v>
      </c>
      <c r="AF184" s="214">
        <f>AP184*$AF$204*$X$143</f>
        <v>1680</v>
      </c>
      <c r="AG184" s="214">
        <f>AP184*$AG$204*$X$143</f>
        <v>1840</v>
      </c>
      <c r="AH184" s="207">
        <f>AP184*$AH$204*$X$143</f>
        <v>2000</v>
      </c>
      <c r="AI184" s="207">
        <f>AP184*$AI$204*$X$143</f>
        <v>2080</v>
      </c>
      <c r="AJ184" s="207">
        <f>AP184*$AJ$204*$X$143</f>
        <v>2240</v>
      </c>
      <c r="AK184" s="207">
        <f>AP184*$AK$204*$X$143</f>
        <v>2400</v>
      </c>
      <c r="AL184" s="207">
        <f>AP184*$AL$204*$X$143</f>
        <v>2560</v>
      </c>
      <c r="AM184" s="207">
        <f>AP184*$AM$204*$X$143</f>
        <v>2720</v>
      </c>
      <c r="AN184" s="207">
        <f>AP184*$AN$204*$X$143</f>
        <v>2880</v>
      </c>
      <c r="AO184" s="207">
        <f>AP184*$AO$204*$X$143</f>
        <v>3040</v>
      </c>
      <c r="AP184" s="187">
        <f>ROUNDDOWN(V185/26,0)</f>
        <v>40</v>
      </c>
    </row>
    <row r="185" spans="1:4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79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203">
        <v>1050</v>
      </c>
      <c r="W185" s="207"/>
      <c r="X185" s="214"/>
      <c r="Y185" s="214"/>
      <c r="Z185" s="214"/>
      <c r="AA185" s="214"/>
      <c r="AB185" s="214"/>
      <c r="AC185" s="214"/>
      <c r="AD185" s="214"/>
      <c r="AE185" s="214"/>
      <c r="AF185" s="214"/>
      <c r="AG185" s="214"/>
      <c r="AH185" s="207"/>
      <c r="AI185" s="207"/>
      <c r="AJ185" s="207"/>
      <c r="AK185" s="207"/>
      <c r="AL185" s="207"/>
      <c r="AM185" s="207"/>
      <c r="AN185" s="207"/>
      <c r="AO185" s="207"/>
      <c r="AP185" s="187"/>
    </row>
    <row r="186" spans="1:4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203">
        <v>44</v>
      </c>
      <c r="W186" s="207">
        <f>AP186*$W$204*$X$143</f>
        <v>252</v>
      </c>
      <c r="X186" s="214">
        <f>AP186*$X$204*$X$143</f>
        <v>420</v>
      </c>
      <c r="Y186" s="214">
        <f>AP186*$Y$204*$X$143</f>
        <v>588</v>
      </c>
      <c r="Z186" s="214">
        <f>AP186*$Z$204*$X$143</f>
        <v>756</v>
      </c>
      <c r="AA186" s="214">
        <f>AP186*$AA$204*$X$143</f>
        <v>924</v>
      </c>
      <c r="AB186" s="214">
        <f>AP186*$AB$204*$X$143</f>
        <v>1092</v>
      </c>
      <c r="AC186" s="214">
        <f>AP186*$AC$204*$X$143</f>
        <v>1260</v>
      </c>
      <c r="AD186" s="214">
        <f>AP186*$AD$204*$X$143</f>
        <v>1428</v>
      </c>
      <c r="AE186" s="214">
        <f>AP186*$AE$204*$X$143</f>
        <v>1596</v>
      </c>
      <c r="AF186" s="214">
        <f>AP186*$AF$204*$X$143</f>
        <v>1764</v>
      </c>
      <c r="AG186" s="214">
        <f>AP186*$AG$204*$X$143</f>
        <v>1932</v>
      </c>
      <c r="AH186" s="207">
        <f>AP186*$AH$204*$X$143</f>
        <v>2100</v>
      </c>
      <c r="AI186" s="207">
        <f>AP186*$AI$204*$X$143</f>
        <v>2184</v>
      </c>
      <c r="AJ186" s="207">
        <f>AP186*$AJ$204*$X$143</f>
        <v>2352</v>
      </c>
      <c r="AK186" s="207">
        <f>AP186*$AK$204*$X$143</f>
        <v>2520</v>
      </c>
      <c r="AL186" s="207">
        <f>AP186*$AL$204*$X$143</f>
        <v>2688</v>
      </c>
      <c r="AM186" s="207">
        <f>AP186*$AM$204*$X$143</f>
        <v>2856</v>
      </c>
      <c r="AN186" s="207">
        <f>AP186*$AN$204*$X$143</f>
        <v>3024</v>
      </c>
      <c r="AO186" s="207">
        <f>AP186*$AO$204*$X$143</f>
        <v>3192</v>
      </c>
      <c r="AP186" s="187">
        <f>ROUNDDOWN(V187/26,0)</f>
        <v>42</v>
      </c>
    </row>
    <row r="187" spans="1:4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79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203">
        <v>1100</v>
      </c>
      <c r="W187" s="207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07"/>
      <c r="AI187" s="207"/>
      <c r="AJ187" s="207"/>
      <c r="AK187" s="207"/>
      <c r="AL187" s="207"/>
      <c r="AM187" s="207"/>
      <c r="AN187" s="207"/>
      <c r="AO187" s="207"/>
      <c r="AP187" s="187"/>
    </row>
    <row r="188" spans="1:4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203">
        <v>46</v>
      </c>
      <c r="W188" s="207">
        <f>AP188*$W$204*$X$143</f>
        <v>264</v>
      </c>
      <c r="X188" s="214">
        <f>AP188*$X$204*$X$143</f>
        <v>440</v>
      </c>
      <c r="Y188" s="214">
        <f>AP188*$Y$204*$X$143</f>
        <v>616</v>
      </c>
      <c r="Z188" s="214">
        <f>AP188*$Z$204*$X$143</f>
        <v>792</v>
      </c>
      <c r="AA188" s="214">
        <f>AP188*$AA$204*$X$143</f>
        <v>968</v>
      </c>
      <c r="AB188" s="214">
        <f>AP188*$AB$204*$X$143</f>
        <v>1144</v>
      </c>
      <c r="AC188" s="214">
        <f>AP188*$AC$204*$X$143</f>
        <v>1320</v>
      </c>
      <c r="AD188" s="214">
        <f>AP188*$AD$204*$X$143</f>
        <v>1496</v>
      </c>
      <c r="AE188" s="214">
        <f>AP188*$AE$204*$X$143</f>
        <v>1672</v>
      </c>
      <c r="AF188" s="214">
        <f>AP188*$AF$204*$X$143</f>
        <v>1848</v>
      </c>
      <c r="AG188" s="214">
        <f>AP188*$AG$204*$X$143</f>
        <v>2024</v>
      </c>
      <c r="AH188" s="207">
        <f>AP188*$AH$204*$X$143</f>
        <v>2200</v>
      </c>
      <c r="AI188" s="207">
        <f>AP188*$AI$204*$X$143</f>
        <v>2288</v>
      </c>
      <c r="AJ188" s="207">
        <f>AP188*$AJ$204*$X$143</f>
        <v>2464</v>
      </c>
      <c r="AK188" s="207">
        <f>AP188*$AK$204*$X$143</f>
        <v>2640</v>
      </c>
      <c r="AL188" s="207">
        <f>AP188*$AL$204*$X$143</f>
        <v>2816</v>
      </c>
      <c r="AM188" s="207">
        <f>AP188*$AM$204*$X$143</f>
        <v>2992</v>
      </c>
      <c r="AN188" s="207">
        <f>AP188*$AN$204*$X$143</f>
        <v>3168</v>
      </c>
      <c r="AO188" s="207">
        <f>AP188*$AO$204*$X$143</f>
        <v>3344</v>
      </c>
      <c r="AP188" s="187">
        <f>ROUNDDOWN(V189/26,0)</f>
        <v>44</v>
      </c>
    </row>
    <row r="189" spans="1:4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79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203">
        <v>1150</v>
      </c>
      <c r="W189" s="207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207"/>
      <c r="AI189" s="207"/>
      <c r="AJ189" s="207"/>
      <c r="AK189" s="207"/>
      <c r="AL189" s="207"/>
      <c r="AM189" s="207"/>
      <c r="AN189" s="207"/>
      <c r="AO189" s="207"/>
      <c r="AP189" s="187"/>
    </row>
    <row r="190" spans="1:4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203">
        <v>48</v>
      </c>
      <c r="W190" s="207">
        <f>AP190*$W$204*$X$143</f>
        <v>276</v>
      </c>
      <c r="X190" s="214">
        <f>AP190*$X$204*$X$143</f>
        <v>460</v>
      </c>
      <c r="Y190" s="214">
        <f>AP190*$Y$204*$X$143</f>
        <v>644</v>
      </c>
      <c r="Z190" s="214">
        <f>AP190*$Z$204*$X$143</f>
        <v>828</v>
      </c>
      <c r="AA190" s="214">
        <f>AP190*$AA$204*$X$143</f>
        <v>1012</v>
      </c>
      <c r="AB190" s="214">
        <f>AP190*$AB$204*$X$143</f>
        <v>1196</v>
      </c>
      <c r="AC190" s="214">
        <f>AP190*$AC$204*$X$143</f>
        <v>1380</v>
      </c>
      <c r="AD190" s="214">
        <f>AP190*$AD$204*$X$143</f>
        <v>1564</v>
      </c>
      <c r="AE190" s="214">
        <f>AP190*$AE$204*$X$143</f>
        <v>1748</v>
      </c>
      <c r="AF190" s="214">
        <f>AP190*$AF$204*$X$143</f>
        <v>1932</v>
      </c>
      <c r="AG190" s="214">
        <f>AP190*$AG$204*$X$143</f>
        <v>2116</v>
      </c>
      <c r="AH190" s="207">
        <f>AP190*$AH$204*$X$143</f>
        <v>2300</v>
      </c>
      <c r="AI190" s="207">
        <f>AP190*$AI$204*$X$143</f>
        <v>2392</v>
      </c>
      <c r="AJ190" s="207">
        <f>AP190*$AJ$204*$X$143</f>
        <v>2576</v>
      </c>
      <c r="AK190" s="207">
        <f>AP190*$AK$204*$X$143</f>
        <v>2760</v>
      </c>
      <c r="AL190" s="207">
        <f>AP190*$AL$204*$X$143</f>
        <v>2944</v>
      </c>
      <c r="AM190" s="207">
        <f>AP190*$AM$204*$X$143</f>
        <v>3128</v>
      </c>
      <c r="AN190" s="207">
        <f>AP190*$AN$204*$X$143</f>
        <v>3312</v>
      </c>
      <c r="AO190" s="207">
        <f>AP190*$AO$204*$X$143</f>
        <v>3496</v>
      </c>
      <c r="AP190" s="187">
        <f>ROUNDDOWN(V191/26,0)</f>
        <v>46</v>
      </c>
    </row>
    <row r="191" spans="1:4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79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203">
        <v>1200</v>
      </c>
      <c r="W191" s="207"/>
      <c r="X191" s="214"/>
      <c r="Y191" s="214"/>
      <c r="Z191" s="214"/>
      <c r="AA191" s="214"/>
      <c r="AB191" s="214"/>
      <c r="AC191" s="214"/>
      <c r="AD191" s="214"/>
      <c r="AE191" s="214"/>
      <c r="AF191" s="214"/>
      <c r="AG191" s="214"/>
      <c r="AH191" s="207"/>
      <c r="AI191" s="207"/>
      <c r="AJ191" s="207"/>
      <c r="AK191" s="207"/>
      <c r="AL191" s="207"/>
      <c r="AM191" s="207"/>
      <c r="AN191" s="207"/>
      <c r="AO191" s="207"/>
      <c r="AP191" s="187"/>
    </row>
    <row r="192" spans="1:4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  <c r="V192" s="203">
        <v>50</v>
      </c>
      <c r="W192" s="207">
        <f>AP192*$W$204*$X$143</f>
        <v>288</v>
      </c>
      <c r="X192" s="207">
        <f>AP192*$X$204*$X$143</f>
        <v>480</v>
      </c>
      <c r="Y192" s="207">
        <f>AP192*$Y$204*$X$143</f>
        <v>672</v>
      </c>
      <c r="Z192" s="207">
        <f>AP192*$Z$204*$X$143</f>
        <v>864</v>
      </c>
      <c r="AA192" s="207">
        <f>AP192*$AA$204*$X$143</f>
        <v>1056</v>
      </c>
      <c r="AB192" s="207">
        <f>AP192*$AB$204*$X$143</f>
        <v>1248</v>
      </c>
      <c r="AC192" s="207">
        <f>AP192*$AC$204*$X$143</f>
        <v>1440</v>
      </c>
      <c r="AD192" s="207">
        <f>AP192*$AD$204*$X$143</f>
        <v>1632</v>
      </c>
      <c r="AE192" s="207">
        <f>AP192*$AE$204*$X$143</f>
        <v>1824</v>
      </c>
      <c r="AF192" s="207">
        <f>AP192*$AF$204*$X$143</f>
        <v>2016</v>
      </c>
      <c r="AG192" s="207">
        <f>AP192*$AG$204*$X$143</f>
        <v>2208</v>
      </c>
      <c r="AH192" s="207">
        <f>AP192*$AH$204*$X$143</f>
        <v>2400</v>
      </c>
      <c r="AI192" s="207">
        <f>AP192*$AI$204*$X$143</f>
        <v>2496</v>
      </c>
      <c r="AJ192" s="207">
        <f>AP192*$AJ$204*$X$143</f>
        <v>2688</v>
      </c>
      <c r="AK192" s="207">
        <f>AP192*$AK$204*$X$143</f>
        <v>2880</v>
      </c>
      <c r="AL192" s="207">
        <f>AP192*$AL$204*$X$143</f>
        <v>3072</v>
      </c>
      <c r="AM192" s="207">
        <f>AP192*$AM$204*$X$143</f>
        <v>3264</v>
      </c>
      <c r="AN192" s="207">
        <f>AP192*$AN$204*$X$143</f>
        <v>3456</v>
      </c>
      <c r="AO192" s="207">
        <f>AP192*$AO$204*$X$143</f>
        <v>3648</v>
      </c>
      <c r="AP192" s="187">
        <f>ROUNDDOWN(V193/26,0)</f>
        <v>48</v>
      </c>
    </row>
    <row r="193" spans="1:42" x14ac:dyDescent="0.15">
      <c r="A193" s="203">
        <v>1250</v>
      </c>
      <c r="B193" s="207">
        <f t="shared" ref="B193:T193" si="80">B144*$A$192*B204</f>
        <v>530</v>
      </c>
      <c r="C193" s="207">
        <f t="shared" si="80"/>
        <v>552</v>
      </c>
      <c r="D193" s="207">
        <f t="shared" si="80"/>
        <v>624</v>
      </c>
      <c r="E193" s="207">
        <f t="shared" si="80"/>
        <v>715</v>
      </c>
      <c r="F193" s="207">
        <f t="shared" si="80"/>
        <v>804</v>
      </c>
      <c r="G193" s="207">
        <f t="shared" si="80"/>
        <v>910</v>
      </c>
      <c r="H193" s="207">
        <f t="shared" si="80"/>
        <v>1016</v>
      </c>
      <c r="I193" s="207">
        <f t="shared" si="80"/>
        <v>1143</v>
      </c>
      <c r="J193" s="207">
        <f t="shared" si="80"/>
        <v>1210</v>
      </c>
      <c r="K193" s="207">
        <f t="shared" si="80"/>
        <v>1320</v>
      </c>
      <c r="L193" s="207">
        <f t="shared" si="80"/>
        <v>1416</v>
      </c>
      <c r="M193" s="207">
        <f t="shared" si="80"/>
        <v>1534</v>
      </c>
      <c r="N193" s="207">
        <f t="shared" si="80"/>
        <v>1652</v>
      </c>
      <c r="O193" s="207">
        <f t="shared" si="80"/>
        <v>1770</v>
      </c>
      <c r="P193" s="207">
        <f t="shared" si="80"/>
        <v>1888</v>
      </c>
      <c r="Q193" s="207">
        <f t="shared" si="80"/>
        <v>2006</v>
      </c>
      <c r="R193" s="207">
        <f t="shared" si="80"/>
        <v>2124</v>
      </c>
      <c r="S193" s="207">
        <f t="shared" si="80"/>
        <v>2242</v>
      </c>
      <c r="T193" s="207">
        <f t="shared" si="80"/>
        <v>2360</v>
      </c>
      <c r="U193" s="222">
        <v>1.18</v>
      </c>
      <c r="V193" s="203">
        <v>1250</v>
      </c>
      <c r="W193" s="207"/>
      <c r="X193" s="207"/>
      <c r="Y193" s="207"/>
      <c r="Z193" s="207"/>
      <c r="AA193" s="207"/>
      <c r="AB193" s="207"/>
      <c r="AC193" s="207"/>
      <c r="AD193" s="207"/>
      <c r="AE193" s="207"/>
      <c r="AF193" s="207"/>
      <c r="AG193" s="207"/>
      <c r="AH193" s="207"/>
      <c r="AI193" s="207"/>
      <c r="AJ193" s="207"/>
      <c r="AK193" s="207"/>
      <c r="AL193" s="207"/>
      <c r="AM193" s="207"/>
      <c r="AN193" s="207"/>
      <c r="AO193" s="207"/>
      <c r="AP193" s="187"/>
    </row>
    <row r="194" spans="1:42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V194" s="203">
        <v>52</v>
      </c>
      <c r="W194" s="207">
        <f>AP194*$W$204*$X$143</f>
        <v>300</v>
      </c>
      <c r="X194" s="207">
        <f>AP194*$X$204*$X$143</f>
        <v>500</v>
      </c>
      <c r="Y194" s="207">
        <f>AP194*$Y$204*$X$143</f>
        <v>700</v>
      </c>
      <c r="Z194" s="207">
        <f>AP194*$Z$204*$X$143</f>
        <v>900</v>
      </c>
      <c r="AA194" s="207">
        <f>AP194*$AA$204*$X$143</f>
        <v>1100</v>
      </c>
      <c r="AB194" s="207">
        <f>AP194*$AB$204*$X$143</f>
        <v>1300</v>
      </c>
      <c r="AC194" s="207">
        <f>AP194*$AC$204*$X$143</f>
        <v>1500</v>
      </c>
      <c r="AD194" s="207">
        <f>AP194*$AD$204*$X$143</f>
        <v>1700</v>
      </c>
      <c r="AE194" s="207">
        <f>AP194*$AE$204*$X$143</f>
        <v>1900</v>
      </c>
      <c r="AF194" s="207">
        <f>AP194*$AF$204*$X$143</f>
        <v>2100</v>
      </c>
      <c r="AG194" s="207">
        <f>AP194*$AG$204*$X$143</f>
        <v>2300</v>
      </c>
      <c r="AH194" s="207">
        <f>AP194*$AH$204*$X$143</f>
        <v>2500</v>
      </c>
      <c r="AI194" s="207">
        <f>AP194*$AI$204*$X$143</f>
        <v>2600</v>
      </c>
      <c r="AJ194" s="207">
        <f>AP194*$AJ$204*$X$143</f>
        <v>2800</v>
      </c>
      <c r="AK194" s="207">
        <f>AP194*$AK$204*$X$143</f>
        <v>3000</v>
      </c>
      <c r="AL194" s="207">
        <f>AP194*$AL$204*$X$143</f>
        <v>3200</v>
      </c>
      <c r="AM194" s="207">
        <f>AP194*$AM$204*$X$143</f>
        <v>3400</v>
      </c>
      <c r="AN194" s="207">
        <f>AP194*$AN$204*$X$143</f>
        <v>3600</v>
      </c>
      <c r="AO194" s="207">
        <f>AP194*$AO$204*$X$143</f>
        <v>3800</v>
      </c>
      <c r="AP194" s="187">
        <f>ROUNDDOWN(V195/26,0)</f>
        <v>50</v>
      </c>
    </row>
    <row r="195" spans="1:42" x14ac:dyDescent="0.15">
      <c r="A195" s="203">
        <v>1300</v>
      </c>
      <c r="B195" s="207">
        <f t="shared" ref="B195:T195" si="81">B144*$A$194*B204</f>
        <v>551.19999999999993</v>
      </c>
      <c r="C195" s="207">
        <f t="shared" si="81"/>
        <v>574.08000000000004</v>
      </c>
      <c r="D195" s="207">
        <f t="shared" si="81"/>
        <v>648.96</v>
      </c>
      <c r="E195" s="207">
        <f t="shared" si="81"/>
        <v>743.6</v>
      </c>
      <c r="F195" s="207">
        <f t="shared" si="81"/>
        <v>836.16000000000008</v>
      </c>
      <c r="G195" s="207">
        <f t="shared" si="81"/>
        <v>946.4</v>
      </c>
      <c r="H195" s="207">
        <f t="shared" si="81"/>
        <v>1056.6400000000001</v>
      </c>
      <c r="I195" s="207">
        <f t="shared" si="81"/>
        <v>1188.72</v>
      </c>
      <c r="J195" s="207">
        <f t="shared" si="81"/>
        <v>1258.3999999999999</v>
      </c>
      <c r="K195" s="207">
        <f t="shared" si="81"/>
        <v>1372.8</v>
      </c>
      <c r="L195" s="207">
        <f t="shared" si="81"/>
        <v>1472.6399999999999</v>
      </c>
      <c r="M195" s="207">
        <f t="shared" si="81"/>
        <v>1595.36</v>
      </c>
      <c r="N195" s="207">
        <f t="shared" si="81"/>
        <v>1718.08</v>
      </c>
      <c r="O195" s="207">
        <f t="shared" si="81"/>
        <v>1840.8</v>
      </c>
      <c r="P195" s="207">
        <f t="shared" si="81"/>
        <v>1963.52</v>
      </c>
      <c r="Q195" s="207">
        <f t="shared" si="81"/>
        <v>2086.2399999999998</v>
      </c>
      <c r="R195" s="207">
        <f t="shared" si="81"/>
        <v>2208.96</v>
      </c>
      <c r="S195" s="207">
        <f t="shared" si="81"/>
        <v>2331.6799999999998</v>
      </c>
      <c r="T195" s="207">
        <f t="shared" si="81"/>
        <v>2454.4</v>
      </c>
      <c r="U195" s="222">
        <v>1.18</v>
      </c>
      <c r="V195" s="203">
        <v>1300</v>
      </c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7"/>
      <c r="AI195" s="207"/>
      <c r="AJ195" s="207"/>
      <c r="AK195" s="207"/>
      <c r="AL195" s="207"/>
      <c r="AM195" s="207"/>
      <c r="AN195" s="207"/>
      <c r="AO195" s="207"/>
      <c r="AP195" s="187"/>
    </row>
    <row r="196" spans="1:42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V196" s="203">
        <v>54</v>
      </c>
      <c r="W196" s="207">
        <f>AP196*$W$204*$X$143</f>
        <v>306</v>
      </c>
      <c r="X196" s="207">
        <f>AP196*$X$204*$X$143</f>
        <v>510</v>
      </c>
      <c r="Y196" s="207">
        <f>AP196*$Y$204*$X$143</f>
        <v>714</v>
      </c>
      <c r="Z196" s="207">
        <f>AP196*$Z$204*$X$143</f>
        <v>918</v>
      </c>
      <c r="AA196" s="207">
        <f>AP196*$AA$204*$X$143</f>
        <v>1122</v>
      </c>
      <c r="AB196" s="207">
        <f>AP196*$AB$204*$X$143</f>
        <v>1326</v>
      </c>
      <c r="AC196" s="207">
        <f>AP196*$AC$204*$X$143</f>
        <v>1530</v>
      </c>
      <c r="AD196" s="207">
        <f>AP196*$AD$204*$X$143</f>
        <v>1734</v>
      </c>
      <c r="AE196" s="207">
        <f>AP196*$AE$204*$X$143</f>
        <v>1938</v>
      </c>
      <c r="AF196" s="207">
        <f>AP196*$AF$204*$X$143</f>
        <v>2142</v>
      </c>
      <c r="AG196" s="207">
        <f>AP196*$AG$204*$X$143</f>
        <v>2346</v>
      </c>
      <c r="AH196" s="207">
        <f>AP196*$AH$204*$X$143</f>
        <v>2550</v>
      </c>
      <c r="AI196" s="207">
        <f>AP196*$AI$204*$X$143</f>
        <v>2652</v>
      </c>
      <c r="AJ196" s="207">
        <f>AP196*$AJ$204*$X$143</f>
        <v>2856</v>
      </c>
      <c r="AK196" s="207">
        <f>AP196*$AK$204*$X$143</f>
        <v>3060</v>
      </c>
      <c r="AL196" s="207">
        <f>AP196*$AL$204*$X$143</f>
        <v>3264</v>
      </c>
      <c r="AM196" s="207">
        <f>AP196*$AM$204*$X$143</f>
        <v>3468</v>
      </c>
      <c r="AN196" s="207">
        <f>AP196*$AN$204*$X$143</f>
        <v>3672</v>
      </c>
      <c r="AO196" s="207">
        <f>AP196*$AO$204*$X$143</f>
        <v>3876</v>
      </c>
      <c r="AP196" s="187">
        <f>ROUNDDOWN(V197/26,0)</f>
        <v>51</v>
      </c>
    </row>
    <row r="197" spans="1:42" x14ac:dyDescent="0.15">
      <c r="A197" s="203">
        <v>1350</v>
      </c>
      <c r="B197" s="207">
        <f t="shared" ref="B197:T197" si="82">B144*$A$196*B204</f>
        <v>572.4</v>
      </c>
      <c r="C197" s="207">
        <f t="shared" si="82"/>
        <v>596.16000000000008</v>
      </c>
      <c r="D197" s="207">
        <f t="shared" si="82"/>
        <v>673.92000000000007</v>
      </c>
      <c r="E197" s="207">
        <f t="shared" si="82"/>
        <v>772.19999999999993</v>
      </c>
      <c r="F197" s="207">
        <f t="shared" si="82"/>
        <v>868.32</v>
      </c>
      <c r="G197" s="207">
        <f t="shared" si="82"/>
        <v>982.80000000000007</v>
      </c>
      <c r="H197" s="207">
        <f t="shared" si="82"/>
        <v>1097.28</v>
      </c>
      <c r="I197" s="207">
        <f t="shared" si="82"/>
        <v>1234.44</v>
      </c>
      <c r="J197" s="207">
        <f t="shared" si="82"/>
        <v>1306.8</v>
      </c>
      <c r="K197" s="207">
        <f t="shared" si="82"/>
        <v>1425.6</v>
      </c>
      <c r="L197" s="207">
        <f t="shared" si="82"/>
        <v>1529.28</v>
      </c>
      <c r="M197" s="207">
        <f t="shared" si="82"/>
        <v>1656.7199999999998</v>
      </c>
      <c r="N197" s="207">
        <f t="shared" si="82"/>
        <v>1784.1599999999999</v>
      </c>
      <c r="O197" s="207">
        <f t="shared" si="82"/>
        <v>1911.6</v>
      </c>
      <c r="P197" s="207">
        <f t="shared" si="82"/>
        <v>2039.04</v>
      </c>
      <c r="Q197" s="207">
        <f t="shared" si="82"/>
        <v>2166.48</v>
      </c>
      <c r="R197" s="207">
        <f t="shared" si="82"/>
        <v>2293.92</v>
      </c>
      <c r="S197" s="207">
        <f t="shared" si="82"/>
        <v>2421.3599999999997</v>
      </c>
      <c r="T197" s="207">
        <f t="shared" si="82"/>
        <v>2548.7999999999997</v>
      </c>
      <c r="U197" s="222">
        <v>1.18</v>
      </c>
      <c r="V197" s="203">
        <v>1350</v>
      </c>
      <c r="W197" s="207"/>
      <c r="X197" s="207"/>
      <c r="Y197" s="207"/>
      <c r="Z197" s="207"/>
      <c r="AA197" s="207"/>
      <c r="AB197" s="207"/>
      <c r="AC197" s="207"/>
      <c r="AD197" s="207"/>
      <c r="AE197" s="207"/>
      <c r="AF197" s="207"/>
      <c r="AG197" s="207"/>
      <c r="AH197" s="207"/>
      <c r="AI197" s="207"/>
      <c r="AJ197" s="207"/>
      <c r="AK197" s="207"/>
      <c r="AL197" s="207"/>
      <c r="AM197" s="207"/>
      <c r="AN197" s="207"/>
      <c r="AO197" s="207"/>
      <c r="AP197" s="187"/>
    </row>
    <row r="198" spans="1:42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V198" s="203">
        <v>56</v>
      </c>
      <c r="W198" s="207">
        <f>AP198*$W$204*$X$143</f>
        <v>318</v>
      </c>
      <c r="X198" s="207">
        <f>AP198*$X$204*$X$143</f>
        <v>530</v>
      </c>
      <c r="Y198" s="207">
        <f>AP198*$Y$204*$X$143</f>
        <v>742</v>
      </c>
      <c r="Z198" s="207">
        <f>AP198*$Z$204*$X$143</f>
        <v>954</v>
      </c>
      <c r="AA198" s="207">
        <f>AP198*$AA$204*$X$143</f>
        <v>1166</v>
      </c>
      <c r="AB198" s="207">
        <f>AP198*$AB$204*$X$143</f>
        <v>1378</v>
      </c>
      <c r="AC198" s="207">
        <f>AP198*$AC$204*$X$143</f>
        <v>1590</v>
      </c>
      <c r="AD198" s="207">
        <f>AP198*$AD$204*$X$143</f>
        <v>1802</v>
      </c>
      <c r="AE198" s="207">
        <f>AP198*$AE$204*$X$143</f>
        <v>2014</v>
      </c>
      <c r="AF198" s="207">
        <f>AP198*$AF$204*$X$143</f>
        <v>2226</v>
      </c>
      <c r="AG198" s="207">
        <f>AP198*$AG$204*$X$143</f>
        <v>2438</v>
      </c>
      <c r="AH198" s="207">
        <f>AP198*$AH$204*$X$143</f>
        <v>2650</v>
      </c>
      <c r="AI198" s="207">
        <f>AP198*$AI$204*$X$143</f>
        <v>2756</v>
      </c>
      <c r="AJ198" s="207">
        <f>AP198*$AJ$204*$X$143</f>
        <v>2968</v>
      </c>
      <c r="AK198" s="207">
        <f>AP198*$AK$204*$X$143</f>
        <v>3180</v>
      </c>
      <c r="AL198" s="207">
        <f>AP198*$AL$204*$X$143</f>
        <v>3392</v>
      </c>
      <c r="AM198" s="207">
        <f>AP198*$AM$204*$X$143</f>
        <v>3604</v>
      </c>
      <c r="AN198" s="207">
        <f>AP198*$AN$204*$X$143</f>
        <v>3816</v>
      </c>
      <c r="AO198" s="207">
        <f>AP198*$AO$204*$X$143</f>
        <v>4028</v>
      </c>
      <c r="AP198" s="187">
        <f>ROUNDDOWN(V199/26,0)</f>
        <v>53</v>
      </c>
    </row>
    <row r="199" spans="1:42" x14ac:dyDescent="0.15">
      <c r="A199" s="203">
        <v>1400</v>
      </c>
      <c r="B199" s="207">
        <f t="shared" ref="B199:S199" si="83">B144*$A$198*B204</f>
        <v>593.6</v>
      </c>
      <c r="C199" s="207">
        <f t="shared" si="83"/>
        <v>618.24</v>
      </c>
      <c r="D199" s="207">
        <f t="shared" si="83"/>
        <v>698.88</v>
      </c>
      <c r="E199" s="207">
        <f t="shared" si="83"/>
        <v>800.8</v>
      </c>
      <c r="F199" s="207">
        <f t="shared" si="83"/>
        <v>900.48</v>
      </c>
      <c r="G199" s="207">
        <f t="shared" si="83"/>
        <v>1019.2</v>
      </c>
      <c r="H199" s="207">
        <f t="shared" si="83"/>
        <v>1137.92</v>
      </c>
      <c r="I199" s="207">
        <f t="shared" si="83"/>
        <v>1280.1600000000001</v>
      </c>
      <c r="J199" s="207">
        <f t="shared" si="83"/>
        <v>1355.2</v>
      </c>
      <c r="K199" s="207">
        <f t="shared" si="83"/>
        <v>1478.3999999999999</v>
      </c>
      <c r="L199" s="207">
        <f t="shared" si="83"/>
        <v>1585.9199999999998</v>
      </c>
      <c r="M199" s="207">
        <f t="shared" si="83"/>
        <v>1718.08</v>
      </c>
      <c r="N199" s="207">
        <f t="shared" si="83"/>
        <v>1850.24</v>
      </c>
      <c r="O199" s="207">
        <f t="shared" si="83"/>
        <v>1982.3999999999999</v>
      </c>
      <c r="P199" s="207">
        <f t="shared" si="83"/>
        <v>2114.56</v>
      </c>
      <c r="Q199" s="207">
        <f t="shared" si="83"/>
        <v>2246.7199999999998</v>
      </c>
      <c r="R199" s="207">
        <f t="shared" si="83"/>
        <v>2378.8799999999997</v>
      </c>
      <c r="S199" s="207">
        <f t="shared" si="83"/>
        <v>2511.04</v>
      </c>
      <c r="T199" s="207">
        <f>T144*$A$198*T204</f>
        <v>2643.2</v>
      </c>
      <c r="U199" s="222">
        <v>1.18</v>
      </c>
      <c r="V199" s="203">
        <v>1400</v>
      </c>
      <c r="W199" s="207"/>
      <c r="X199" s="207"/>
      <c r="Y199" s="207"/>
      <c r="Z199" s="207"/>
      <c r="AA199" s="207"/>
      <c r="AB199" s="207"/>
      <c r="AC199" s="207"/>
      <c r="AD199" s="207"/>
      <c r="AE199" s="207"/>
      <c r="AF199" s="207"/>
      <c r="AG199" s="207"/>
      <c r="AH199" s="207"/>
      <c r="AI199" s="207"/>
      <c r="AJ199" s="207"/>
      <c r="AK199" s="207"/>
      <c r="AL199" s="207"/>
      <c r="AM199" s="207"/>
      <c r="AN199" s="207"/>
      <c r="AO199" s="207"/>
      <c r="AP199" s="187"/>
    </row>
    <row r="200" spans="1:42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V200" s="203">
        <v>58</v>
      </c>
      <c r="W200" s="207">
        <f>AP200*$W$204*$X$143</f>
        <v>330</v>
      </c>
      <c r="X200" s="207">
        <f>AP200*$X$204*$X$143</f>
        <v>550</v>
      </c>
      <c r="Y200" s="207">
        <f>AP200*$Y$204*$X$143</f>
        <v>770</v>
      </c>
      <c r="Z200" s="207">
        <f>AP200*$Z$204*$X$143</f>
        <v>990</v>
      </c>
      <c r="AA200" s="207">
        <f>AP200*$AA$204*$X$143</f>
        <v>1210</v>
      </c>
      <c r="AB200" s="207">
        <f>AP200*$AB$204*$X$143</f>
        <v>1430</v>
      </c>
      <c r="AC200" s="207">
        <f>AP200*$AC$204*$X$143</f>
        <v>1650</v>
      </c>
      <c r="AD200" s="207">
        <f>AP200*$AD$204*$X$143</f>
        <v>1870</v>
      </c>
      <c r="AE200" s="207">
        <f>AP200*$AE$204*$X$143</f>
        <v>2090</v>
      </c>
      <c r="AF200" s="207">
        <f>AP200*$AF$204*$X$143</f>
        <v>2310</v>
      </c>
      <c r="AG200" s="207">
        <f>AP200*$AG$204*$X$143</f>
        <v>2530</v>
      </c>
      <c r="AH200" s="207">
        <f>AP200*$AH$204*$X$143</f>
        <v>2750</v>
      </c>
      <c r="AI200" s="207">
        <f>AP200*$AI$204*$X$143</f>
        <v>2860</v>
      </c>
      <c r="AJ200" s="207">
        <f>AP200*$AJ$204*$X$143</f>
        <v>3080</v>
      </c>
      <c r="AK200" s="207">
        <f>AP200*$AK$204*$X$143</f>
        <v>3300</v>
      </c>
      <c r="AL200" s="207">
        <f>AP200*$AL$204*$X$143</f>
        <v>3520</v>
      </c>
      <c r="AM200" s="207">
        <f>AP200*$AM$204*$X$143</f>
        <v>3740</v>
      </c>
      <c r="AN200" s="207">
        <f>AP200*$AN$204*$X$143</f>
        <v>3960</v>
      </c>
      <c r="AO200" s="207">
        <f>AP200*$AO$204*$X$143</f>
        <v>4180</v>
      </c>
      <c r="AP200" s="187">
        <f>ROUNDDOWN(V201/26,0)</f>
        <v>55</v>
      </c>
    </row>
    <row r="201" spans="1:42" x14ac:dyDescent="0.15">
      <c r="A201" s="203">
        <v>1450</v>
      </c>
      <c r="B201" s="207">
        <f t="shared" ref="B201:T201" si="84">B144*$A$200*B204</f>
        <v>614.79999999999995</v>
      </c>
      <c r="C201" s="207">
        <f t="shared" si="84"/>
        <v>640.32000000000005</v>
      </c>
      <c r="D201" s="207">
        <f t="shared" si="84"/>
        <v>723.84</v>
      </c>
      <c r="E201" s="207">
        <f t="shared" si="84"/>
        <v>829.4</v>
      </c>
      <c r="F201" s="207">
        <f t="shared" si="84"/>
        <v>932.6400000000001</v>
      </c>
      <c r="G201" s="207">
        <f t="shared" si="84"/>
        <v>1055.6000000000001</v>
      </c>
      <c r="H201" s="207">
        <f t="shared" si="84"/>
        <v>1178.56</v>
      </c>
      <c r="I201" s="207">
        <f t="shared" si="84"/>
        <v>1325.88</v>
      </c>
      <c r="J201" s="207">
        <f t="shared" si="84"/>
        <v>1403.6</v>
      </c>
      <c r="K201" s="207">
        <f t="shared" si="84"/>
        <v>1531.2</v>
      </c>
      <c r="L201" s="207">
        <f t="shared" si="84"/>
        <v>1642.56</v>
      </c>
      <c r="M201" s="207">
        <f t="shared" si="84"/>
        <v>1779.4399999999998</v>
      </c>
      <c r="N201" s="207">
        <f t="shared" si="84"/>
        <v>1916.32</v>
      </c>
      <c r="O201" s="207">
        <f t="shared" si="84"/>
        <v>2053.1999999999998</v>
      </c>
      <c r="P201" s="207">
        <f t="shared" si="84"/>
        <v>2190.08</v>
      </c>
      <c r="Q201" s="207">
        <f t="shared" si="84"/>
        <v>2326.96</v>
      </c>
      <c r="R201" s="207">
        <f t="shared" si="84"/>
        <v>2463.8399999999997</v>
      </c>
      <c r="S201" s="207">
        <f t="shared" si="84"/>
        <v>2600.7199999999998</v>
      </c>
      <c r="T201" s="207">
        <f t="shared" si="84"/>
        <v>2737.6</v>
      </c>
      <c r="U201" s="222">
        <v>1.18</v>
      </c>
      <c r="V201" s="203">
        <v>1450</v>
      </c>
      <c r="W201" s="207"/>
      <c r="X201" s="207"/>
      <c r="Y201" s="207"/>
      <c r="Z201" s="207"/>
      <c r="AA201" s="207"/>
      <c r="AB201" s="207"/>
      <c r="AC201" s="207"/>
      <c r="AD201" s="207"/>
      <c r="AE201" s="207"/>
      <c r="AF201" s="207"/>
      <c r="AG201" s="207"/>
      <c r="AH201" s="207"/>
      <c r="AI201" s="207"/>
      <c r="AJ201" s="207"/>
      <c r="AK201" s="207"/>
      <c r="AL201" s="207"/>
      <c r="AM201" s="207"/>
      <c r="AN201" s="207"/>
      <c r="AO201" s="207"/>
      <c r="AP201" s="187"/>
    </row>
    <row r="202" spans="1:42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V202" s="203">
        <v>60</v>
      </c>
      <c r="W202" s="207">
        <f>AP202*$W$204*$X$143</f>
        <v>342</v>
      </c>
      <c r="X202" s="207">
        <f>AP202*$X$204*$X$143</f>
        <v>570</v>
      </c>
      <c r="Y202" s="207">
        <f>AP202*$Y$204*$X$143</f>
        <v>798</v>
      </c>
      <c r="Z202" s="207">
        <f>AP202*$Z$204*$X$143</f>
        <v>1026</v>
      </c>
      <c r="AA202" s="207">
        <f>AP202*$AA$204*$X$143</f>
        <v>1254</v>
      </c>
      <c r="AB202" s="207">
        <f>AP202*$AB$204*$X$143</f>
        <v>1482</v>
      </c>
      <c r="AC202" s="207">
        <f>AP202*$AC$204*$X$143</f>
        <v>1710</v>
      </c>
      <c r="AD202" s="207">
        <f>AP202*$AD$204*$X$143</f>
        <v>1938</v>
      </c>
      <c r="AE202" s="207">
        <f>AP202*$AE$204*$X$143</f>
        <v>2166</v>
      </c>
      <c r="AF202" s="207">
        <f>AP202*$AF$204*$X$143</f>
        <v>2394</v>
      </c>
      <c r="AG202" s="207">
        <f>AP202*$AG$204*$X$143</f>
        <v>2622</v>
      </c>
      <c r="AH202" s="207">
        <f>AP202*$AH$204*$X$143</f>
        <v>2850</v>
      </c>
      <c r="AI202" s="207">
        <f>AP202*$AI$204*$X$143</f>
        <v>2964</v>
      </c>
      <c r="AJ202" s="207">
        <f>AP202*$AJ$204*$X$143</f>
        <v>3192</v>
      </c>
      <c r="AK202" s="207">
        <f>AP202*$AK$204*$X$143</f>
        <v>3420</v>
      </c>
      <c r="AL202" s="207">
        <f>AP202*$AL$204*$X$143</f>
        <v>3648</v>
      </c>
      <c r="AM202" s="207">
        <f>AP202*$AM$204*$X$143</f>
        <v>3876</v>
      </c>
      <c r="AN202" s="207">
        <f>AP202*$AN$204*$X$143</f>
        <v>4104</v>
      </c>
      <c r="AO202" s="207">
        <f>AP202*$AO$204*$X$143</f>
        <v>4332</v>
      </c>
      <c r="AP202" s="187">
        <f>ROUNDDOWN(V203/26,0)</f>
        <v>57</v>
      </c>
    </row>
    <row r="203" spans="1:42" x14ac:dyDescent="0.15">
      <c r="A203" s="203">
        <v>1500</v>
      </c>
      <c r="B203" s="207">
        <f t="shared" ref="B203:T203" si="85">B144*$A$202*B204</f>
        <v>636</v>
      </c>
      <c r="C203" s="207">
        <f t="shared" si="85"/>
        <v>662.4</v>
      </c>
      <c r="D203" s="207">
        <f t="shared" si="85"/>
        <v>748.80000000000007</v>
      </c>
      <c r="E203" s="207">
        <f t="shared" si="85"/>
        <v>858</v>
      </c>
      <c r="F203" s="207">
        <f t="shared" si="85"/>
        <v>964.80000000000007</v>
      </c>
      <c r="G203" s="207">
        <f t="shared" si="85"/>
        <v>1092</v>
      </c>
      <c r="H203" s="207">
        <f t="shared" si="85"/>
        <v>1219.2</v>
      </c>
      <c r="I203" s="207">
        <f t="shared" si="85"/>
        <v>1371.6</v>
      </c>
      <c r="J203" s="207">
        <f t="shared" si="85"/>
        <v>1452</v>
      </c>
      <c r="K203" s="207">
        <f t="shared" si="85"/>
        <v>1584</v>
      </c>
      <c r="L203" s="207">
        <f t="shared" si="85"/>
        <v>1699.1999999999998</v>
      </c>
      <c r="M203" s="207">
        <f t="shared" si="85"/>
        <v>1840.8</v>
      </c>
      <c r="N203" s="207">
        <f t="shared" si="85"/>
        <v>1982.3999999999999</v>
      </c>
      <c r="O203" s="207">
        <f t="shared" si="85"/>
        <v>2124</v>
      </c>
      <c r="P203" s="207">
        <f t="shared" si="85"/>
        <v>2265.6</v>
      </c>
      <c r="Q203" s="207">
        <f t="shared" si="85"/>
        <v>2407.1999999999998</v>
      </c>
      <c r="R203" s="207">
        <f t="shared" si="85"/>
        <v>2548.7999999999997</v>
      </c>
      <c r="S203" s="207">
        <f t="shared" si="85"/>
        <v>2690.3999999999996</v>
      </c>
      <c r="T203" s="207">
        <f t="shared" si="85"/>
        <v>2832</v>
      </c>
      <c r="U203" s="222">
        <v>1.18</v>
      </c>
      <c r="V203" s="203">
        <v>1500</v>
      </c>
      <c r="W203" s="207"/>
      <c r="X203" s="207"/>
      <c r="Y203" s="207"/>
      <c r="Z203" s="207"/>
      <c r="AA203" s="207"/>
      <c r="AB203" s="207"/>
      <c r="AC203" s="207"/>
      <c r="AD203" s="207"/>
      <c r="AE203" s="207"/>
      <c r="AF203" s="207"/>
      <c r="AG203" s="207"/>
      <c r="AH203" s="207"/>
      <c r="AI203" s="207"/>
      <c r="AJ203" s="207"/>
      <c r="AK203" s="207"/>
      <c r="AL203" s="207"/>
      <c r="AM203" s="207"/>
      <c r="AN203" s="207"/>
      <c r="AO203" s="207"/>
      <c r="AP203" s="187"/>
    </row>
    <row r="204" spans="1:42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  <c r="V204" s="187" t="s">
        <v>330</v>
      </c>
      <c r="W204" s="187">
        <f>ROUNDDOWN(W145/26,0)</f>
        <v>3</v>
      </c>
      <c r="X204" s="187">
        <f t="shared" ref="X204:AO204" si="86">ROUNDDOWN(X145/26,0)</f>
        <v>5</v>
      </c>
      <c r="Y204" s="187">
        <f t="shared" si="86"/>
        <v>7</v>
      </c>
      <c r="Z204" s="187">
        <f t="shared" si="86"/>
        <v>9</v>
      </c>
      <c r="AA204" s="187">
        <f t="shared" si="86"/>
        <v>11</v>
      </c>
      <c r="AB204" s="187">
        <f t="shared" si="86"/>
        <v>13</v>
      </c>
      <c r="AC204" s="187">
        <f t="shared" si="86"/>
        <v>15</v>
      </c>
      <c r="AD204" s="187">
        <f t="shared" si="86"/>
        <v>17</v>
      </c>
      <c r="AE204" s="187">
        <f t="shared" si="86"/>
        <v>19</v>
      </c>
      <c r="AF204" s="187">
        <f t="shared" si="86"/>
        <v>21</v>
      </c>
      <c r="AG204" s="187">
        <f t="shared" si="86"/>
        <v>23</v>
      </c>
      <c r="AH204" s="187">
        <f t="shared" si="86"/>
        <v>25</v>
      </c>
      <c r="AI204" s="187">
        <f t="shared" si="86"/>
        <v>26</v>
      </c>
      <c r="AJ204" s="187">
        <f t="shared" si="86"/>
        <v>28</v>
      </c>
      <c r="AK204" s="187">
        <f t="shared" si="86"/>
        <v>30</v>
      </c>
      <c r="AL204" s="187">
        <f t="shared" si="86"/>
        <v>32</v>
      </c>
      <c r="AM204" s="187">
        <f t="shared" si="86"/>
        <v>34</v>
      </c>
      <c r="AN204" s="187">
        <f t="shared" si="86"/>
        <v>36</v>
      </c>
      <c r="AO204" s="187">
        <f t="shared" si="86"/>
        <v>38</v>
      </c>
    </row>
    <row r="205" spans="1:42" x14ac:dyDescent="0.15">
      <c r="B205" s="187">
        <v>2.14</v>
      </c>
      <c r="V205" s="187" t="s">
        <v>331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7DC93-D7B7-BB40-8529-5DEED32145F3}">
  <sheetPr>
    <tabColor theme="7" tint="0.79998168889431442"/>
  </sheetPr>
  <dimension ref="A1:AS205"/>
  <sheetViews>
    <sheetView showGridLines="0" zoomScaleNormal="100" workbookViewId="0">
      <selection activeCell="B68" sqref="B68:B69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191</v>
      </c>
      <c r="H3" s="192"/>
      <c r="I3" s="192"/>
      <c r="J3" s="192"/>
      <c r="K3" s="192"/>
      <c r="L3" s="192"/>
      <c r="M3" s="192"/>
      <c r="N3" s="193"/>
      <c r="O3" s="380" t="s">
        <v>233</v>
      </c>
      <c r="P3" s="191" t="s">
        <v>193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192</v>
      </c>
      <c r="H4" s="192"/>
      <c r="I4" s="192"/>
      <c r="J4" s="192"/>
      <c r="K4" s="192"/>
      <c r="L4" s="192"/>
      <c r="M4" s="192"/>
      <c r="N4" s="193"/>
      <c r="O4" s="380" t="s">
        <v>233</v>
      </c>
      <c r="P4" s="191" t="s">
        <v>194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/>
      <c r="H5" s="192"/>
      <c r="I5" s="192"/>
      <c r="J5" s="192"/>
      <c r="K5" s="192"/>
      <c r="L5" s="192"/>
      <c r="M5" s="192"/>
      <c r="N5" s="193"/>
      <c r="O5" s="189"/>
      <c r="P5" s="191"/>
      <c r="Q5" s="191"/>
      <c r="R5" s="192"/>
      <c r="S5" s="192"/>
      <c r="T5" s="192"/>
    </row>
    <row r="6" spans="1:45" s="189" customFormat="1" x14ac:dyDescent="0.15">
      <c r="A6" s="187"/>
      <c r="B6" s="187"/>
      <c r="C6" s="188"/>
      <c r="D6" s="188"/>
      <c r="E6" s="188"/>
      <c r="F6" s="188"/>
      <c r="G6" s="191"/>
      <c r="H6" s="192"/>
      <c r="I6" s="192"/>
      <c r="J6" s="192"/>
      <c r="K6" s="192"/>
      <c r="L6" s="192"/>
      <c r="M6" s="192"/>
      <c r="N6" s="193"/>
      <c r="P6" s="191"/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N7" s="193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63">
        <v>424</v>
      </c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67">
        <v>797</v>
      </c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71">
        <v>424</v>
      </c>
      <c r="C12" s="272">
        <v>489</v>
      </c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75">
        <v>797</v>
      </c>
      <c r="C13" s="276">
        <v>861</v>
      </c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79">
        <v>491</v>
      </c>
      <c r="C14" s="280">
        <v>551</v>
      </c>
      <c r="D14" s="281">
        <v>602</v>
      </c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67">
        <v>915</v>
      </c>
      <c r="C15" s="268">
        <v>975</v>
      </c>
      <c r="D15" s="269">
        <v>1056</v>
      </c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71">
        <v>556</v>
      </c>
      <c r="C16" s="272">
        <v>629</v>
      </c>
      <c r="D16" s="273">
        <v>694</v>
      </c>
      <c r="E16" s="274">
        <v>759</v>
      </c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67">
        <v>1029</v>
      </c>
      <c r="C17" s="268">
        <v>1102</v>
      </c>
      <c r="D17" s="269">
        <v>1191</v>
      </c>
      <c r="E17" s="270">
        <v>1291</v>
      </c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71">
        <v>605</v>
      </c>
      <c r="C18" s="272">
        <v>702</v>
      </c>
      <c r="D18" s="273">
        <v>778</v>
      </c>
      <c r="E18" s="274">
        <v>880</v>
      </c>
      <c r="F18" s="272">
        <v>953</v>
      </c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75">
        <v>1118</v>
      </c>
      <c r="C19" s="276">
        <v>1215</v>
      </c>
      <c r="D19" s="277">
        <v>1350</v>
      </c>
      <c r="E19" s="278">
        <v>1477</v>
      </c>
      <c r="F19" s="276">
        <v>1598</v>
      </c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79">
        <v>667</v>
      </c>
      <c r="C20" s="280">
        <v>764</v>
      </c>
      <c r="D20" s="281">
        <v>864</v>
      </c>
      <c r="E20" s="282">
        <v>980</v>
      </c>
      <c r="F20" s="280">
        <v>1069</v>
      </c>
      <c r="G20" s="281">
        <v>1202</v>
      </c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67">
        <v>1229</v>
      </c>
      <c r="C21" s="268">
        <v>1326</v>
      </c>
      <c r="D21" s="269">
        <v>1501</v>
      </c>
      <c r="E21" s="270">
        <v>1655</v>
      </c>
      <c r="F21" s="268">
        <v>1801</v>
      </c>
      <c r="G21" s="269">
        <v>1982</v>
      </c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71">
        <v>713</v>
      </c>
      <c r="C22" s="272">
        <v>834</v>
      </c>
      <c r="D22" s="273">
        <v>940</v>
      </c>
      <c r="E22" s="274">
        <v>1096</v>
      </c>
      <c r="F22" s="272">
        <v>1193</v>
      </c>
      <c r="G22" s="273">
        <v>1347</v>
      </c>
      <c r="H22" s="274">
        <v>1509</v>
      </c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67">
        <v>1331</v>
      </c>
      <c r="C23" s="268">
        <v>1453</v>
      </c>
      <c r="D23" s="269">
        <v>1623</v>
      </c>
      <c r="E23" s="270">
        <v>1852</v>
      </c>
      <c r="F23" s="268">
        <v>2012</v>
      </c>
      <c r="G23" s="269">
        <v>2203</v>
      </c>
      <c r="H23" s="270">
        <v>2492</v>
      </c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71">
        <v>778</v>
      </c>
      <c r="C24" s="272">
        <v>910</v>
      </c>
      <c r="D24" s="273">
        <v>1023</v>
      </c>
      <c r="E24" s="274">
        <v>1202</v>
      </c>
      <c r="F24" s="272">
        <v>1301</v>
      </c>
      <c r="G24" s="273">
        <v>1466</v>
      </c>
      <c r="H24" s="274">
        <v>1647</v>
      </c>
      <c r="I24" s="272">
        <v>1804</v>
      </c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U24" s="257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75">
        <v>1450</v>
      </c>
      <c r="C25" s="276">
        <v>1582</v>
      </c>
      <c r="D25" s="277">
        <v>1763</v>
      </c>
      <c r="E25" s="278">
        <v>2001</v>
      </c>
      <c r="F25" s="276">
        <v>2206</v>
      </c>
      <c r="G25" s="277">
        <v>2400</v>
      </c>
      <c r="H25" s="278">
        <v>2741</v>
      </c>
      <c r="I25" s="276">
        <v>3019</v>
      </c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79">
        <v>826</v>
      </c>
      <c r="C26" s="280">
        <v>972</v>
      </c>
      <c r="D26" s="281">
        <v>1123</v>
      </c>
      <c r="E26" s="282">
        <v>1320</v>
      </c>
      <c r="F26" s="280">
        <v>1431</v>
      </c>
      <c r="G26" s="281">
        <v>1609</v>
      </c>
      <c r="H26" s="282">
        <v>1806</v>
      </c>
      <c r="I26" s="280">
        <v>1985</v>
      </c>
      <c r="J26" s="281">
        <v>2203</v>
      </c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U26" s="257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67">
        <v>1534</v>
      </c>
      <c r="C27" s="268">
        <v>1679</v>
      </c>
      <c r="D27" s="269">
        <v>1936</v>
      </c>
      <c r="E27" s="270">
        <v>2176</v>
      </c>
      <c r="F27" s="268">
        <v>2419</v>
      </c>
      <c r="G27" s="269">
        <v>2638</v>
      </c>
      <c r="H27" s="270">
        <v>3008</v>
      </c>
      <c r="I27" s="268">
        <v>3313</v>
      </c>
      <c r="J27" s="269">
        <v>3680</v>
      </c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71">
        <v>896</v>
      </c>
      <c r="C28" s="272">
        <v>1031</v>
      </c>
      <c r="D28" s="273">
        <v>1202</v>
      </c>
      <c r="E28" s="274">
        <v>1382</v>
      </c>
      <c r="F28" s="272">
        <v>1612</v>
      </c>
      <c r="G28" s="273">
        <v>1804</v>
      </c>
      <c r="H28" s="274">
        <v>2028</v>
      </c>
      <c r="I28" s="272">
        <v>2246</v>
      </c>
      <c r="J28" s="273">
        <v>2495</v>
      </c>
      <c r="K28" s="274">
        <v>2744</v>
      </c>
      <c r="L28" s="272"/>
      <c r="M28" s="273"/>
      <c r="N28" s="274"/>
      <c r="O28" s="272"/>
      <c r="P28" s="273"/>
      <c r="Q28" s="274"/>
      <c r="R28" s="272"/>
      <c r="S28" s="271"/>
      <c r="T28" s="272"/>
      <c r="U28" s="257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67">
        <v>1669</v>
      </c>
      <c r="C29" s="268">
        <v>1804</v>
      </c>
      <c r="D29" s="269">
        <v>2057</v>
      </c>
      <c r="E29" s="270">
        <v>2317</v>
      </c>
      <c r="F29" s="268">
        <v>2692</v>
      </c>
      <c r="G29" s="269">
        <v>2948</v>
      </c>
      <c r="H29" s="270">
        <v>3340</v>
      </c>
      <c r="I29" s="268">
        <v>3702</v>
      </c>
      <c r="J29" s="269">
        <v>4107</v>
      </c>
      <c r="K29" s="270">
        <v>4540</v>
      </c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71">
        <v>942</v>
      </c>
      <c r="C30" s="272">
        <v>1131</v>
      </c>
      <c r="D30" s="273">
        <v>1312</v>
      </c>
      <c r="E30" s="274">
        <v>1477</v>
      </c>
      <c r="F30" s="272">
        <v>1723</v>
      </c>
      <c r="G30" s="273">
        <v>1922</v>
      </c>
      <c r="H30" s="274">
        <v>2165</v>
      </c>
      <c r="I30" s="272">
        <v>2395</v>
      </c>
      <c r="J30" s="273">
        <v>2657</v>
      </c>
      <c r="K30" s="274">
        <v>2922</v>
      </c>
      <c r="L30" s="272">
        <v>3188</v>
      </c>
      <c r="M30" s="273"/>
      <c r="N30" s="274"/>
      <c r="O30" s="272"/>
      <c r="P30" s="273"/>
      <c r="Q30" s="274"/>
      <c r="R30" s="272"/>
      <c r="S30" s="271"/>
      <c r="T30" s="272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75">
        <v>1760</v>
      </c>
      <c r="C31" s="276">
        <v>1949</v>
      </c>
      <c r="D31" s="277">
        <v>2225</v>
      </c>
      <c r="E31" s="278">
        <v>2484</v>
      </c>
      <c r="F31" s="276">
        <v>2862</v>
      </c>
      <c r="G31" s="277">
        <v>3162</v>
      </c>
      <c r="H31" s="278">
        <v>3548</v>
      </c>
      <c r="I31" s="276">
        <v>3929</v>
      </c>
      <c r="J31" s="277">
        <v>4347</v>
      </c>
      <c r="K31" s="278">
        <v>4807</v>
      </c>
      <c r="L31" s="276">
        <v>5262</v>
      </c>
      <c r="M31" s="277"/>
      <c r="N31" s="278"/>
      <c r="O31" s="276"/>
      <c r="P31" s="277"/>
      <c r="Q31" s="278"/>
      <c r="R31" s="276"/>
      <c r="S31" s="275"/>
      <c r="T31" s="276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79">
        <v>1010</v>
      </c>
      <c r="C32" s="280">
        <v>1188</v>
      </c>
      <c r="D32" s="281">
        <v>1372</v>
      </c>
      <c r="E32" s="282">
        <v>1585</v>
      </c>
      <c r="F32" s="280">
        <v>1847</v>
      </c>
      <c r="G32" s="281">
        <v>2063</v>
      </c>
      <c r="H32" s="282">
        <v>2325</v>
      </c>
      <c r="I32" s="280">
        <v>2579</v>
      </c>
      <c r="J32" s="281">
        <v>2864</v>
      </c>
      <c r="K32" s="282">
        <v>3151</v>
      </c>
      <c r="L32" s="280">
        <v>3437</v>
      </c>
      <c r="M32" s="281">
        <v>3723</v>
      </c>
      <c r="N32" s="282"/>
      <c r="O32" s="280"/>
      <c r="P32" s="281"/>
      <c r="Q32" s="282"/>
      <c r="R32" s="280"/>
      <c r="S32" s="279"/>
      <c r="T32" s="280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67">
        <v>1874</v>
      </c>
      <c r="C33" s="268">
        <v>2052</v>
      </c>
      <c r="D33" s="269">
        <v>2354</v>
      </c>
      <c r="E33" s="270">
        <v>2673</v>
      </c>
      <c r="F33" s="268">
        <v>3054</v>
      </c>
      <c r="G33" s="269">
        <v>3399</v>
      </c>
      <c r="H33" s="270">
        <v>3780</v>
      </c>
      <c r="I33" s="268">
        <v>4188</v>
      </c>
      <c r="J33" s="269">
        <v>4641</v>
      </c>
      <c r="K33" s="270">
        <v>5122</v>
      </c>
      <c r="L33" s="268">
        <v>5662</v>
      </c>
      <c r="M33" s="269">
        <v>6133</v>
      </c>
      <c r="N33" s="270"/>
      <c r="O33" s="268"/>
      <c r="P33" s="269"/>
      <c r="Q33" s="270"/>
      <c r="R33" s="268"/>
      <c r="S33" s="267"/>
      <c r="T33" s="26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71">
        <v>1072</v>
      </c>
      <c r="C34" s="272">
        <v>1256</v>
      </c>
      <c r="D34" s="273">
        <v>1458</v>
      </c>
      <c r="E34" s="274">
        <v>1677</v>
      </c>
      <c r="F34" s="272">
        <v>1960</v>
      </c>
      <c r="G34" s="273">
        <v>2182</v>
      </c>
      <c r="H34" s="274">
        <v>2462</v>
      </c>
      <c r="I34" s="272">
        <v>2735</v>
      </c>
      <c r="J34" s="273">
        <v>3039</v>
      </c>
      <c r="K34" s="274">
        <v>3343</v>
      </c>
      <c r="L34" s="272">
        <v>3647</v>
      </c>
      <c r="M34" s="273">
        <v>3951</v>
      </c>
      <c r="N34" s="274">
        <v>4255</v>
      </c>
      <c r="O34" s="272"/>
      <c r="P34" s="273"/>
      <c r="Q34" s="274"/>
      <c r="R34" s="272"/>
      <c r="S34" s="271"/>
      <c r="T34" s="272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67">
        <v>1979</v>
      </c>
      <c r="C35" s="268">
        <v>2163</v>
      </c>
      <c r="D35" s="269">
        <v>2487</v>
      </c>
      <c r="E35" s="270">
        <v>2846</v>
      </c>
      <c r="F35" s="268">
        <v>3256</v>
      </c>
      <c r="G35" s="269">
        <v>3615</v>
      </c>
      <c r="H35" s="270">
        <v>4066</v>
      </c>
      <c r="I35" s="268">
        <v>4509</v>
      </c>
      <c r="J35" s="269">
        <v>4994</v>
      </c>
      <c r="K35" s="270">
        <v>5409</v>
      </c>
      <c r="L35" s="268">
        <v>6028</v>
      </c>
      <c r="M35" s="269">
        <v>6526</v>
      </c>
      <c r="N35" s="270">
        <v>7028</v>
      </c>
      <c r="O35" s="268"/>
      <c r="P35" s="269"/>
      <c r="Q35" s="270"/>
      <c r="R35" s="268"/>
      <c r="S35" s="267"/>
      <c r="T35" s="26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71">
        <v>1134</v>
      </c>
      <c r="C36" s="272">
        <v>1334</v>
      </c>
      <c r="D36" s="273">
        <v>1553</v>
      </c>
      <c r="E36" s="274">
        <v>1782</v>
      </c>
      <c r="F36" s="272">
        <v>2090</v>
      </c>
      <c r="G36" s="273">
        <v>2319</v>
      </c>
      <c r="H36" s="274">
        <v>2622</v>
      </c>
      <c r="I36" s="272">
        <v>2913</v>
      </c>
      <c r="J36" s="273">
        <v>3240</v>
      </c>
      <c r="K36" s="274">
        <v>3564</v>
      </c>
      <c r="L36" s="272">
        <v>3888</v>
      </c>
      <c r="M36" s="273">
        <v>4212</v>
      </c>
      <c r="N36" s="274">
        <v>4536</v>
      </c>
      <c r="O36" s="272">
        <v>4860</v>
      </c>
      <c r="P36" s="273"/>
      <c r="Q36" s="274"/>
      <c r="R36" s="272"/>
      <c r="S36" s="271"/>
      <c r="T36" s="272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75">
        <v>2106</v>
      </c>
      <c r="C37" s="276">
        <v>2306</v>
      </c>
      <c r="D37" s="277">
        <v>2654</v>
      </c>
      <c r="E37" s="278">
        <v>3032</v>
      </c>
      <c r="F37" s="276">
        <v>3475</v>
      </c>
      <c r="G37" s="277">
        <v>3853</v>
      </c>
      <c r="H37" s="278">
        <v>4334</v>
      </c>
      <c r="I37" s="276">
        <v>4811</v>
      </c>
      <c r="J37" s="277">
        <v>5327</v>
      </c>
      <c r="K37" s="278">
        <v>5765</v>
      </c>
      <c r="L37" s="276">
        <v>6426</v>
      </c>
      <c r="M37" s="277">
        <v>6971</v>
      </c>
      <c r="N37" s="278">
        <v>7507</v>
      </c>
      <c r="O37" s="276">
        <v>8043</v>
      </c>
      <c r="P37" s="277"/>
      <c r="Q37" s="278"/>
      <c r="R37" s="276"/>
      <c r="S37" s="275"/>
      <c r="T37" s="276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79">
        <v>1193</v>
      </c>
      <c r="C38" s="280">
        <v>1404</v>
      </c>
      <c r="D38" s="281">
        <v>1609</v>
      </c>
      <c r="E38" s="282">
        <v>1877</v>
      </c>
      <c r="F38" s="280">
        <v>2198</v>
      </c>
      <c r="G38" s="281">
        <v>2438</v>
      </c>
      <c r="H38" s="282">
        <v>2759</v>
      </c>
      <c r="I38" s="280">
        <v>3065</v>
      </c>
      <c r="J38" s="281">
        <v>3404</v>
      </c>
      <c r="K38" s="282">
        <v>3745</v>
      </c>
      <c r="L38" s="280">
        <v>4085</v>
      </c>
      <c r="M38" s="281">
        <v>4425</v>
      </c>
      <c r="N38" s="282">
        <v>4766</v>
      </c>
      <c r="O38" s="280">
        <v>5106</v>
      </c>
      <c r="P38" s="281">
        <v>5447</v>
      </c>
      <c r="Q38" s="282"/>
      <c r="R38" s="280"/>
      <c r="S38" s="279"/>
      <c r="T38" s="280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67">
        <v>2209</v>
      </c>
      <c r="C39" s="268">
        <v>2419</v>
      </c>
      <c r="D39" s="269">
        <v>2759</v>
      </c>
      <c r="E39" s="270">
        <v>3183</v>
      </c>
      <c r="F39" s="268">
        <v>3637</v>
      </c>
      <c r="G39" s="269">
        <v>4074</v>
      </c>
      <c r="H39" s="270">
        <v>4544</v>
      </c>
      <c r="I39" s="268">
        <v>5038</v>
      </c>
      <c r="J39" s="269">
        <v>5578</v>
      </c>
      <c r="K39" s="270">
        <v>6088</v>
      </c>
      <c r="L39" s="268">
        <v>6717</v>
      </c>
      <c r="M39" s="269">
        <v>7278</v>
      </c>
      <c r="N39" s="270">
        <v>7838</v>
      </c>
      <c r="O39" s="268">
        <v>8398</v>
      </c>
      <c r="P39" s="269">
        <v>8958</v>
      </c>
      <c r="Q39" s="270"/>
      <c r="R39" s="268"/>
      <c r="S39" s="267"/>
      <c r="T39" s="26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71">
        <v>1256</v>
      </c>
      <c r="C40" s="272">
        <v>1482</v>
      </c>
      <c r="D40" s="273">
        <v>1706</v>
      </c>
      <c r="E40" s="274">
        <v>1985</v>
      </c>
      <c r="F40" s="272">
        <v>2322</v>
      </c>
      <c r="G40" s="273">
        <v>2579</v>
      </c>
      <c r="H40" s="274">
        <v>2921</v>
      </c>
      <c r="I40" s="272">
        <v>3245</v>
      </c>
      <c r="J40" s="273">
        <v>3599</v>
      </c>
      <c r="K40" s="274">
        <v>3958</v>
      </c>
      <c r="L40" s="272">
        <v>4318</v>
      </c>
      <c r="M40" s="273">
        <v>4678</v>
      </c>
      <c r="N40" s="274">
        <v>5038</v>
      </c>
      <c r="O40" s="272">
        <v>5398</v>
      </c>
      <c r="P40" s="273">
        <v>5758</v>
      </c>
      <c r="Q40" s="274">
        <v>6118</v>
      </c>
      <c r="R40" s="272"/>
      <c r="S40" s="271"/>
      <c r="T40" s="272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67">
        <v>2306</v>
      </c>
      <c r="C41" s="268">
        <v>2533</v>
      </c>
      <c r="D41" s="269">
        <v>2919</v>
      </c>
      <c r="E41" s="270">
        <v>3364</v>
      </c>
      <c r="F41" s="268">
        <v>3850</v>
      </c>
      <c r="G41" s="269">
        <v>4309</v>
      </c>
      <c r="H41" s="270">
        <v>4814</v>
      </c>
      <c r="I41" s="268">
        <v>5387</v>
      </c>
      <c r="J41" s="269">
        <v>5950</v>
      </c>
      <c r="K41" s="270">
        <v>6434</v>
      </c>
      <c r="L41" s="268">
        <v>7037</v>
      </c>
      <c r="M41" s="269">
        <v>7614</v>
      </c>
      <c r="N41" s="270">
        <v>8200</v>
      </c>
      <c r="O41" s="268">
        <v>8785</v>
      </c>
      <c r="P41" s="269">
        <v>9371</v>
      </c>
      <c r="Q41" s="270">
        <v>9957</v>
      </c>
      <c r="R41" s="268"/>
      <c r="S41" s="267"/>
      <c r="T41" s="26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71">
        <v>1318</v>
      </c>
      <c r="C42" s="272">
        <v>1550</v>
      </c>
      <c r="D42" s="273">
        <v>1790</v>
      </c>
      <c r="E42" s="274">
        <v>2076</v>
      </c>
      <c r="F42" s="272">
        <v>2430</v>
      </c>
      <c r="G42" s="273">
        <v>2703</v>
      </c>
      <c r="H42" s="274">
        <v>3056</v>
      </c>
      <c r="I42" s="272">
        <v>3429</v>
      </c>
      <c r="J42" s="273">
        <v>3810</v>
      </c>
      <c r="K42" s="274">
        <v>4191</v>
      </c>
      <c r="L42" s="272">
        <v>4572</v>
      </c>
      <c r="M42" s="273">
        <v>4953</v>
      </c>
      <c r="N42" s="274">
        <v>5334</v>
      </c>
      <c r="O42" s="272">
        <v>5715</v>
      </c>
      <c r="P42" s="273">
        <v>6096</v>
      </c>
      <c r="Q42" s="274">
        <v>6477</v>
      </c>
      <c r="R42" s="272">
        <v>6858</v>
      </c>
      <c r="S42" s="271"/>
      <c r="T42" s="272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75">
        <v>2427</v>
      </c>
      <c r="C43" s="276">
        <v>2660</v>
      </c>
      <c r="D43" s="277">
        <v>3073</v>
      </c>
      <c r="E43" s="278">
        <v>3534</v>
      </c>
      <c r="F43" s="276">
        <v>4047</v>
      </c>
      <c r="G43" s="277">
        <v>4533</v>
      </c>
      <c r="H43" s="278">
        <v>5100</v>
      </c>
      <c r="I43" s="276">
        <v>5686</v>
      </c>
      <c r="J43" s="277">
        <v>6186</v>
      </c>
      <c r="K43" s="278">
        <v>6802</v>
      </c>
      <c r="L43" s="276">
        <v>7437</v>
      </c>
      <c r="M43" s="277">
        <v>8062</v>
      </c>
      <c r="N43" s="278">
        <v>8682</v>
      </c>
      <c r="O43" s="276">
        <v>9302</v>
      </c>
      <c r="P43" s="277">
        <v>9922</v>
      </c>
      <c r="Q43" s="278">
        <v>10542</v>
      </c>
      <c r="R43" s="276">
        <v>11162</v>
      </c>
      <c r="S43" s="275"/>
      <c r="T43" s="276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79">
        <v>1382</v>
      </c>
      <c r="C44" s="280">
        <v>1628</v>
      </c>
      <c r="D44" s="281">
        <v>1885</v>
      </c>
      <c r="E44" s="282">
        <v>2190</v>
      </c>
      <c r="F44" s="280">
        <v>2554</v>
      </c>
      <c r="G44" s="281">
        <v>2846</v>
      </c>
      <c r="H44" s="282">
        <v>3218</v>
      </c>
      <c r="I44" s="280">
        <v>3602</v>
      </c>
      <c r="J44" s="281">
        <v>4001</v>
      </c>
      <c r="K44" s="282">
        <v>4402</v>
      </c>
      <c r="L44" s="280">
        <v>4802</v>
      </c>
      <c r="M44" s="281">
        <v>5202</v>
      </c>
      <c r="N44" s="282">
        <v>5602</v>
      </c>
      <c r="O44" s="280">
        <v>6002</v>
      </c>
      <c r="P44" s="281">
        <v>6402</v>
      </c>
      <c r="Q44" s="282">
        <v>6802</v>
      </c>
      <c r="R44" s="280">
        <v>7203</v>
      </c>
      <c r="S44" s="279">
        <v>7603</v>
      </c>
      <c r="T44" s="280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67">
        <v>2549</v>
      </c>
      <c r="C45" s="268">
        <v>2795</v>
      </c>
      <c r="D45" s="269">
        <v>3235</v>
      </c>
      <c r="E45" s="270">
        <v>3721</v>
      </c>
      <c r="F45" s="268">
        <v>4258</v>
      </c>
      <c r="G45" s="269">
        <v>4771</v>
      </c>
      <c r="H45" s="270">
        <v>5373</v>
      </c>
      <c r="I45" s="268">
        <v>5975</v>
      </c>
      <c r="J45" s="269">
        <v>6504</v>
      </c>
      <c r="K45" s="270">
        <v>7145</v>
      </c>
      <c r="L45" s="268">
        <v>7823</v>
      </c>
      <c r="M45" s="269">
        <v>8483</v>
      </c>
      <c r="N45" s="270">
        <v>9136</v>
      </c>
      <c r="O45" s="268">
        <v>9788</v>
      </c>
      <c r="P45" s="269">
        <v>10441</v>
      </c>
      <c r="Q45" s="270">
        <v>11093</v>
      </c>
      <c r="R45" s="268">
        <v>11746</v>
      </c>
      <c r="S45" s="267">
        <v>12398</v>
      </c>
      <c r="T45" s="26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71">
        <v>1401</v>
      </c>
      <c r="C46" s="272">
        <v>1690</v>
      </c>
      <c r="D46" s="273">
        <v>2001</v>
      </c>
      <c r="E46" s="274">
        <v>2322</v>
      </c>
      <c r="F46" s="272">
        <v>2708</v>
      </c>
      <c r="G46" s="273">
        <v>3021</v>
      </c>
      <c r="H46" s="274">
        <v>3418</v>
      </c>
      <c r="I46" s="272">
        <v>3794</v>
      </c>
      <c r="J46" s="273">
        <v>4212</v>
      </c>
      <c r="K46" s="274">
        <v>4633</v>
      </c>
      <c r="L46" s="272">
        <v>5054</v>
      </c>
      <c r="M46" s="273">
        <v>5476</v>
      </c>
      <c r="N46" s="274">
        <v>5897</v>
      </c>
      <c r="O46" s="272">
        <v>6318</v>
      </c>
      <c r="P46" s="273">
        <v>6739</v>
      </c>
      <c r="Q46" s="274">
        <v>7160</v>
      </c>
      <c r="R46" s="272">
        <v>7582</v>
      </c>
      <c r="S46" s="271">
        <v>8003</v>
      </c>
      <c r="T46" s="272">
        <v>8424</v>
      </c>
      <c r="U46" s="257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67">
        <v>2600</v>
      </c>
      <c r="C47" s="268">
        <v>2889</v>
      </c>
      <c r="D47" s="269">
        <v>3416</v>
      </c>
      <c r="E47" s="270">
        <v>3931</v>
      </c>
      <c r="F47" s="268">
        <v>4498</v>
      </c>
      <c r="G47" s="269">
        <v>5049</v>
      </c>
      <c r="H47" s="270">
        <v>5681</v>
      </c>
      <c r="I47" s="268">
        <v>6294</v>
      </c>
      <c r="J47" s="269">
        <v>6842</v>
      </c>
      <c r="K47" s="270">
        <v>7520</v>
      </c>
      <c r="L47" s="268">
        <v>8157</v>
      </c>
      <c r="M47" s="269">
        <v>8845</v>
      </c>
      <c r="N47" s="270">
        <v>9526</v>
      </c>
      <c r="O47" s="268">
        <v>10206</v>
      </c>
      <c r="P47" s="269">
        <v>10886</v>
      </c>
      <c r="Q47" s="270">
        <v>11567</v>
      </c>
      <c r="R47" s="268">
        <v>12247</v>
      </c>
      <c r="S47" s="267">
        <v>12928</v>
      </c>
      <c r="T47" s="268">
        <v>13608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71">
        <v>1463</v>
      </c>
      <c r="C48" s="272">
        <v>1731</v>
      </c>
      <c r="D48" s="273">
        <v>2095</v>
      </c>
      <c r="E48" s="274">
        <v>2435</v>
      </c>
      <c r="F48" s="272">
        <v>2838</v>
      </c>
      <c r="G48" s="273">
        <v>3164</v>
      </c>
      <c r="H48" s="274">
        <v>3580</v>
      </c>
      <c r="I48" s="272">
        <v>3972</v>
      </c>
      <c r="J48" s="273">
        <v>4423</v>
      </c>
      <c r="K48" s="274">
        <v>4865</v>
      </c>
      <c r="L48" s="272">
        <v>5307</v>
      </c>
      <c r="M48" s="273">
        <v>5749</v>
      </c>
      <c r="N48" s="274">
        <v>6192</v>
      </c>
      <c r="O48" s="272">
        <v>6634</v>
      </c>
      <c r="P48" s="273">
        <v>7076</v>
      </c>
      <c r="Q48" s="274">
        <v>7518</v>
      </c>
      <c r="R48" s="272">
        <v>7961</v>
      </c>
      <c r="S48" s="271">
        <v>8403</v>
      </c>
      <c r="T48" s="272">
        <v>8845</v>
      </c>
      <c r="U48" s="257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75">
        <v>2719</v>
      </c>
      <c r="C49" s="276">
        <v>2986</v>
      </c>
      <c r="D49" s="277">
        <v>3545</v>
      </c>
      <c r="E49" s="278">
        <v>4123</v>
      </c>
      <c r="F49" s="276">
        <v>4687</v>
      </c>
      <c r="G49" s="277">
        <v>5287</v>
      </c>
      <c r="H49" s="278">
        <v>5954</v>
      </c>
      <c r="I49" s="276">
        <v>6591</v>
      </c>
      <c r="J49" s="277">
        <v>7171</v>
      </c>
      <c r="K49" s="278">
        <v>7894</v>
      </c>
      <c r="L49" s="276">
        <v>8561</v>
      </c>
      <c r="M49" s="277">
        <v>9287</v>
      </c>
      <c r="N49" s="278">
        <v>10002</v>
      </c>
      <c r="O49" s="276">
        <v>10716</v>
      </c>
      <c r="P49" s="277">
        <v>11431</v>
      </c>
      <c r="Q49" s="278">
        <v>12145</v>
      </c>
      <c r="R49" s="276">
        <v>12860</v>
      </c>
      <c r="S49" s="275">
        <v>13574</v>
      </c>
      <c r="T49" s="276">
        <v>14288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79">
        <v>1523</v>
      </c>
      <c r="C50" s="280">
        <v>1796</v>
      </c>
      <c r="D50" s="281">
        <v>2179</v>
      </c>
      <c r="E50" s="282">
        <v>2527</v>
      </c>
      <c r="F50" s="280">
        <v>2894</v>
      </c>
      <c r="G50" s="281">
        <v>3291</v>
      </c>
      <c r="H50" s="282">
        <v>3723</v>
      </c>
      <c r="I50" s="280">
        <v>4120</v>
      </c>
      <c r="J50" s="281">
        <v>4586</v>
      </c>
      <c r="K50" s="282">
        <v>5044</v>
      </c>
      <c r="L50" s="280">
        <v>5503</v>
      </c>
      <c r="M50" s="281">
        <v>5961</v>
      </c>
      <c r="N50" s="282">
        <v>6420</v>
      </c>
      <c r="O50" s="280">
        <v>6879</v>
      </c>
      <c r="P50" s="281">
        <v>7337</v>
      </c>
      <c r="Q50" s="282">
        <v>7796</v>
      </c>
      <c r="R50" s="280">
        <v>8254</v>
      </c>
      <c r="S50" s="279">
        <v>8713</v>
      </c>
      <c r="T50" s="280">
        <v>9171</v>
      </c>
      <c r="U50" s="257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67">
        <v>2838</v>
      </c>
      <c r="C51" s="268">
        <v>3110</v>
      </c>
      <c r="D51" s="269">
        <v>3664</v>
      </c>
      <c r="E51" s="270">
        <v>4293</v>
      </c>
      <c r="F51" s="268">
        <v>4855</v>
      </c>
      <c r="G51" s="269">
        <v>5513</v>
      </c>
      <c r="H51" s="270">
        <v>6205</v>
      </c>
      <c r="I51" s="268">
        <v>6861</v>
      </c>
      <c r="J51" s="269">
        <v>7464</v>
      </c>
      <c r="K51" s="270">
        <v>8209</v>
      </c>
      <c r="L51" s="268">
        <v>8894</v>
      </c>
      <c r="M51" s="269">
        <v>9637</v>
      </c>
      <c r="N51" s="270">
        <v>10378</v>
      </c>
      <c r="O51" s="268">
        <v>11120</v>
      </c>
      <c r="P51" s="269">
        <v>11861</v>
      </c>
      <c r="Q51" s="270">
        <v>12602</v>
      </c>
      <c r="R51" s="268">
        <v>13344</v>
      </c>
      <c r="S51" s="267">
        <v>14085</v>
      </c>
      <c r="T51" s="268">
        <v>14826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71">
        <v>1588</v>
      </c>
      <c r="C52" s="272">
        <v>1874</v>
      </c>
      <c r="D52" s="273">
        <v>2271</v>
      </c>
      <c r="E52" s="274">
        <v>2635</v>
      </c>
      <c r="F52" s="272">
        <v>3081</v>
      </c>
      <c r="G52" s="273">
        <v>3445</v>
      </c>
      <c r="H52" s="274">
        <v>3891</v>
      </c>
      <c r="I52" s="272">
        <v>4293</v>
      </c>
      <c r="J52" s="273">
        <v>4769</v>
      </c>
      <c r="K52" s="274">
        <v>5246</v>
      </c>
      <c r="L52" s="272">
        <v>5723</v>
      </c>
      <c r="M52" s="273">
        <v>6200</v>
      </c>
      <c r="N52" s="274">
        <v>6677</v>
      </c>
      <c r="O52" s="272">
        <v>7154</v>
      </c>
      <c r="P52" s="273">
        <v>7631</v>
      </c>
      <c r="Q52" s="274">
        <v>8108</v>
      </c>
      <c r="R52" s="272">
        <v>8585</v>
      </c>
      <c r="S52" s="271">
        <v>9062</v>
      </c>
      <c r="T52" s="272">
        <v>9539</v>
      </c>
      <c r="U52" s="257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67">
        <v>2957</v>
      </c>
      <c r="C53" s="268">
        <v>3243</v>
      </c>
      <c r="D53" s="269">
        <v>3823</v>
      </c>
      <c r="E53" s="270">
        <v>4452</v>
      </c>
      <c r="F53" s="268">
        <v>5130</v>
      </c>
      <c r="G53" s="269">
        <v>5762</v>
      </c>
      <c r="H53" s="270">
        <v>6483</v>
      </c>
      <c r="I53" s="268">
        <v>7152</v>
      </c>
      <c r="J53" s="269">
        <v>7774</v>
      </c>
      <c r="K53" s="270">
        <v>8543</v>
      </c>
      <c r="L53" s="268">
        <v>9255</v>
      </c>
      <c r="M53" s="269">
        <v>10011</v>
      </c>
      <c r="N53" s="270">
        <v>10781</v>
      </c>
      <c r="O53" s="268">
        <v>11551</v>
      </c>
      <c r="P53" s="269">
        <v>12321</v>
      </c>
      <c r="Q53" s="270">
        <v>13091</v>
      </c>
      <c r="R53" s="268">
        <v>13861</v>
      </c>
      <c r="S53" s="267">
        <v>14631</v>
      </c>
      <c r="T53" s="268">
        <v>15401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71">
        <v>1652</v>
      </c>
      <c r="C54" s="272">
        <v>1955</v>
      </c>
      <c r="D54" s="273">
        <v>2365</v>
      </c>
      <c r="E54" s="274">
        <v>2749</v>
      </c>
      <c r="F54" s="272">
        <v>3210</v>
      </c>
      <c r="G54" s="273">
        <v>3599</v>
      </c>
      <c r="H54" s="274">
        <v>4061</v>
      </c>
      <c r="I54" s="272">
        <v>4469</v>
      </c>
      <c r="J54" s="273">
        <v>4977</v>
      </c>
      <c r="K54" s="274">
        <v>5474</v>
      </c>
      <c r="L54" s="272">
        <v>5972</v>
      </c>
      <c r="M54" s="273">
        <v>6470</v>
      </c>
      <c r="N54" s="274">
        <v>6967</v>
      </c>
      <c r="O54" s="272">
        <v>7465</v>
      </c>
      <c r="P54" s="273">
        <v>7963</v>
      </c>
      <c r="Q54" s="274">
        <v>8460</v>
      </c>
      <c r="R54" s="272">
        <v>8958</v>
      </c>
      <c r="S54" s="271">
        <v>9456</v>
      </c>
      <c r="T54" s="272">
        <v>9953</v>
      </c>
      <c r="U54" s="257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75">
        <v>3081</v>
      </c>
      <c r="C55" s="276">
        <v>3383</v>
      </c>
      <c r="D55" s="277">
        <v>3985</v>
      </c>
      <c r="E55" s="278">
        <v>4595</v>
      </c>
      <c r="F55" s="276">
        <v>5289</v>
      </c>
      <c r="G55" s="277">
        <v>5954</v>
      </c>
      <c r="H55" s="278">
        <v>6696</v>
      </c>
      <c r="I55" s="276">
        <v>7430</v>
      </c>
      <c r="J55" s="277">
        <v>8109</v>
      </c>
      <c r="K55" s="278">
        <v>8906</v>
      </c>
      <c r="L55" s="276">
        <v>9649</v>
      </c>
      <c r="M55" s="277">
        <v>10446</v>
      </c>
      <c r="N55" s="278">
        <v>11249</v>
      </c>
      <c r="O55" s="276">
        <v>12053</v>
      </c>
      <c r="P55" s="277">
        <v>12856</v>
      </c>
      <c r="Q55" s="278">
        <v>13660</v>
      </c>
      <c r="R55" s="276">
        <v>14463</v>
      </c>
      <c r="S55" s="275">
        <v>15267</v>
      </c>
      <c r="T55" s="276">
        <v>16070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79">
        <v>1723</v>
      </c>
      <c r="C56" s="280">
        <v>2033</v>
      </c>
      <c r="D56" s="281">
        <v>2462</v>
      </c>
      <c r="E56" s="282">
        <v>2862</v>
      </c>
      <c r="F56" s="280">
        <v>3337</v>
      </c>
      <c r="G56" s="281">
        <v>3742</v>
      </c>
      <c r="H56" s="282">
        <v>4234</v>
      </c>
      <c r="I56" s="280">
        <v>4666</v>
      </c>
      <c r="J56" s="281">
        <v>5184</v>
      </c>
      <c r="K56" s="282">
        <v>5702</v>
      </c>
      <c r="L56" s="280">
        <v>6221</v>
      </c>
      <c r="M56" s="281">
        <v>6739</v>
      </c>
      <c r="N56" s="282">
        <v>7258</v>
      </c>
      <c r="O56" s="280">
        <v>7776</v>
      </c>
      <c r="P56" s="281">
        <v>8294</v>
      </c>
      <c r="Q56" s="282">
        <v>8813</v>
      </c>
      <c r="R56" s="280">
        <v>9331</v>
      </c>
      <c r="S56" s="279">
        <v>9850</v>
      </c>
      <c r="T56" s="280">
        <v>10368</v>
      </c>
      <c r="U56" s="257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67">
        <v>3154</v>
      </c>
      <c r="C57" s="268">
        <v>3524</v>
      </c>
      <c r="D57" s="269">
        <v>4147</v>
      </c>
      <c r="E57" s="270">
        <v>4793</v>
      </c>
      <c r="F57" s="268">
        <v>5508</v>
      </c>
      <c r="G57" s="269">
        <v>6199</v>
      </c>
      <c r="H57" s="270">
        <v>6977</v>
      </c>
      <c r="I57" s="268">
        <v>7752</v>
      </c>
      <c r="J57" s="269">
        <v>8451</v>
      </c>
      <c r="K57" s="270">
        <v>9266</v>
      </c>
      <c r="L57" s="268">
        <v>10044</v>
      </c>
      <c r="M57" s="269">
        <v>10881</v>
      </c>
      <c r="N57" s="270">
        <v>11718</v>
      </c>
      <c r="O57" s="268">
        <v>12555</v>
      </c>
      <c r="P57" s="269">
        <v>13392</v>
      </c>
      <c r="Q57" s="270">
        <v>14229</v>
      </c>
      <c r="R57" s="268">
        <v>15066</v>
      </c>
      <c r="S57" s="267">
        <v>15903</v>
      </c>
      <c r="T57" s="268">
        <v>16740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1" t="s">
        <v>131</v>
      </c>
      <c r="B58" s="271">
        <v>1792</v>
      </c>
      <c r="C58" s="272">
        <v>2114</v>
      </c>
      <c r="D58" s="273">
        <v>2561</v>
      </c>
      <c r="E58" s="274">
        <v>2976</v>
      </c>
      <c r="F58" s="272">
        <v>3471</v>
      </c>
      <c r="G58" s="273">
        <v>3892</v>
      </c>
      <c r="H58" s="274">
        <v>4403</v>
      </c>
      <c r="I58" s="272">
        <v>4852</v>
      </c>
      <c r="J58" s="273">
        <v>5391</v>
      </c>
      <c r="K58" s="274">
        <v>5930</v>
      </c>
      <c r="L58" s="272">
        <v>6470</v>
      </c>
      <c r="M58" s="273">
        <v>7009</v>
      </c>
      <c r="N58" s="274">
        <v>7548</v>
      </c>
      <c r="O58" s="272">
        <v>8087</v>
      </c>
      <c r="P58" s="273">
        <v>8626</v>
      </c>
      <c r="Q58" s="274">
        <v>9165</v>
      </c>
      <c r="R58" s="272">
        <v>9704</v>
      </c>
      <c r="S58" s="271">
        <v>10244</v>
      </c>
      <c r="T58" s="272">
        <v>10783</v>
      </c>
      <c r="U58" s="257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67">
        <v>3280</v>
      </c>
      <c r="C59" s="268">
        <v>3664</v>
      </c>
      <c r="D59" s="269">
        <v>4313</v>
      </c>
      <c r="E59" s="270">
        <v>4984</v>
      </c>
      <c r="F59" s="268">
        <v>5728</v>
      </c>
      <c r="G59" s="269">
        <v>6447</v>
      </c>
      <c r="H59" s="270">
        <v>7256</v>
      </c>
      <c r="I59" s="268">
        <v>8062</v>
      </c>
      <c r="J59" s="269">
        <v>8789</v>
      </c>
      <c r="K59" s="270">
        <v>9637</v>
      </c>
      <c r="L59" s="268">
        <v>10446</v>
      </c>
      <c r="M59" s="269">
        <v>11316</v>
      </c>
      <c r="N59" s="270">
        <v>12187</v>
      </c>
      <c r="O59" s="268">
        <v>13057</v>
      </c>
      <c r="P59" s="269">
        <v>13928</v>
      </c>
      <c r="Q59" s="270">
        <v>14798</v>
      </c>
      <c r="R59" s="268">
        <v>15669</v>
      </c>
      <c r="S59" s="267">
        <v>16539</v>
      </c>
      <c r="T59" s="268">
        <v>17410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71">
        <v>1860</v>
      </c>
      <c r="C60" s="272">
        <v>2196</v>
      </c>
      <c r="D60" s="273">
        <v>2659</v>
      </c>
      <c r="E60" s="274">
        <v>3091</v>
      </c>
      <c r="F60" s="272">
        <v>3604</v>
      </c>
      <c r="G60" s="273">
        <v>4042</v>
      </c>
      <c r="H60" s="274">
        <v>4572</v>
      </c>
      <c r="I60" s="272">
        <v>5039</v>
      </c>
      <c r="J60" s="273">
        <v>5599</v>
      </c>
      <c r="K60" s="274">
        <v>6159</v>
      </c>
      <c r="L60" s="272">
        <v>6718</v>
      </c>
      <c r="M60" s="273">
        <v>7278</v>
      </c>
      <c r="N60" s="274">
        <v>7838</v>
      </c>
      <c r="O60" s="272">
        <v>8398</v>
      </c>
      <c r="P60" s="273">
        <v>8958</v>
      </c>
      <c r="Q60" s="274">
        <v>9518</v>
      </c>
      <c r="R60" s="272">
        <v>10078</v>
      </c>
      <c r="S60" s="271">
        <v>10638</v>
      </c>
      <c r="T60" s="272">
        <v>11197</v>
      </c>
      <c r="U60" s="257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75">
        <v>3406</v>
      </c>
      <c r="C61" s="276">
        <v>3805</v>
      </c>
      <c r="D61" s="277">
        <v>4479</v>
      </c>
      <c r="E61" s="278">
        <v>5176</v>
      </c>
      <c r="F61" s="276">
        <v>5949</v>
      </c>
      <c r="G61" s="277">
        <v>6695</v>
      </c>
      <c r="H61" s="278">
        <v>7535</v>
      </c>
      <c r="I61" s="276">
        <v>8372</v>
      </c>
      <c r="J61" s="277">
        <v>9127</v>
      </c>
      <c r="K61" s="278">
        <v>10008</v>
      </c>
      <c r="L61" s="276">
        <v>10848</v>
      </c>
      <c r="M61" s="277">
        <v>11751</v>
      </c>
      <c r="N61" s="278">
        <v>12655</v>
      </c>
      <c r="O61" s="276">
        <v>13559</v>
      </c>
      <c r="P61" s="277">
        <v>14463</v>
      </c>
      <c r="Q61" s="278">
        <v>15367</v>
      </c>
      <c r="R61" s="276">
        <v>16271</v>
      </c>
      <c r="S61" s="275">
        <v>17175</v>
      </c>
      <c r="T61" s="276">
        <v>18079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79">
        <v>1929</v>
      </c>
      <c r="C62" s="280">
        <v>2277</v>
      </c>
      <c r="D62" s="281">
        <v>2758</v>
      </c>
      <c r="E62" s="282">
        <v>3205</v>
      </c>
      <c r="F62" s="280">
        <v>3738</v>
      </c>
      <c r="G62" s="281">
        <v>4191</v>
      </c>
      <c r="H62" s="282">
        <v>4742</v>
      </c>
      <c r="I62" s="280">
        <v>5225</v>
      </c>
      <c r="J62" s="281">
        <v>5806</v>
      </c>
      <c r="K62" s="282">
        <v>6387</v>
      </c>
      <c r="L62" s="280">
        <v>6967</v>
      </c>
      <c r="M62" s="281">
        <v>7548</v>
      </c>
      <c r="N62" s="282">
        <v>8129</v>
      </c>
      <c r="O62" s="280">
        <v>8709</v>
      </c>
      <c r="P62" s="281">
        <v>9290</v>
      </c>
      <c r="Q62" s="282">
        <v>9870</v>
      </c>
      <c r="R62" s="280">
        <v>10451</v>
      </c>
      <c r="S62" s="279">
        <v>11032</v>
      </c>
      <c r="T62" s="280">
        <v>11612</v>
      </c>
      <c r="U62" s="257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67">
        <v>3532</v>
      </c>
      <c r="C63" s="268">
        <v>3946</v>
      </c>
      <c r="D63" s="269">
        <v>4645</v>
      </c>
      <c r="E63" s="270">
        <v>5368</v>
      </c>
      <c r="F63" s="268">
        <v>6169</v>
      </c>
      <c r="G63" s="269">
        <v>6943</v>
      </c>
      <c r="H63" s="270">
        <v>7814</v>
      </c>
      <c r="I63" s="268">
        <v>8682</v>
      </c>
      <c r="J63" s="269">
        <v>9465</v>
      </c>
      <c r="K63" s="270">
        <v>10378</v>
      </c>
      <c r="L63" s="268">
        <v>11249</v>
      </c>
      <c r="M63" s="269">
        <v>12187</v>
      </c>
      <c r="N63" s="270">
        <v>13124</v>
      </c>
      <c r="O63" s="268">
        <v>14062</v>
      </c>
      <c r="P63" s="269">
        <v>14999</v>
      </c>
      <c r="Q63" s="270">
        <v>15936</v>
      </c>
      <c r="R63" s="268">
        <v>16874</v>
      </c>
      <c r="S63" s="267">
        <v>17811</v>
      </c>
      <c r="T63" s="268">
        <v>18749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71">
        <v>1998</v>
      </c>
      <c r="C64" s="272">
        <v>2358</v>
      </c>
      <c r="D64" s="273">
        <v>2856</v>
      </c>
      <c r="E64" s="274">
        <v>3320</v>
      </c>
      <c r="F64" s="272">
        <v>3871</v>
      </c>
      <c r="G64" s="273">
        <v>4341</v>
      </c>
      <c r="H64" s="274">
        <v>4911</v>
      </c>
      <c r="I64" s="272">
        <v>5412</v>
      </c>
      <c r="J64" s="273">
        <v>6013</v>
      </c>
      <c r="K64" s="274">
        <v>6615</v>
      </c>
      <c r="L64" s="272">
        <v>7216</v>
      </c>
      <c r="M64" s="273">
        <v>7817</v>
      </c>
      <c r="N64" s="274">
        <v>8419</v>
      </c>
      <c r="O64" s="272">
        <v>9020</v>
      </c>
      <c r="P64" s="273">
        <v>9622</v>
      </c>
      <c r="Q64" s="274">
        <v>10223</v>
      </c>
      <c r="R64" s="272">
        <v>10824</v>
      </c>
      <c r="S64" s="271">
        <v>11426</v>
      </c>
      <c r="T64" s="272">
        <v>12027</v>
      </c>
      <c r="U64" s="257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67">
        <v>3658</v>
      </c>
      <c r="C65" s="268">
        <v>4087</v>
      </c>
      <c r="D65" s="269">
        <v>4811</v>
      </c>
      <c r="E65" s="270">
        <v>5559</v>
      </c>
      <c r="F65" s="268">
        <v>6389</v>
      </c>
      <c r="G65" s="269">
        <v>7191</v>
      </c>
      <c r="H65" s="270">
        <v>8093</v>
      </c>
      <c r="I65" s="268">
        <v>8992</v>
      </c>
      <c r="J65" s="269">
        <v>9803</v>
      </c>
      <c r="K65" s="270">
        <v>10749</v>
      </c>
      <c r="L65" s="268">
        <v>11651</v>
      </c>
      <c r="M65" s="269">
        <v>12622</v>
      </c>
      <c r="N65" s="270">
        <v>13593</v>
      </c>
      <c r="O65" s="268">
        <v>14564</v>
      </c>
      <c r="P65" s="269">
        <v>15535</v>
      </c>
      <c r="Q65" s="270">
        <v>16506</v>
      </c>
      <c r="R65" s="268">
        <v>17477</v>
      </c>
      <c r="S65" s="267">
        <v>18447</v>
      </c>
      <c r="T65" s="268">
        <v>19418</v>
      </c>
    </row>
    <row r="66" spans="1:42" x14ac:dyDescent="0.15">
      <c r="A66" s="231" t="s">
        <v>135</v>
      </c>
      <c r="B66" s="271">
        <v>2067</v>
      </c>
      <c r="C66" s="272">
        <v>2440</v>
      </c>
      <c r="D66" s="273">
        <v>2955</v>
      </c>
      <c r="E66" s="274">
        <v>3434</v>
      </c>
      <c r="F66" s="272">
        <v>4005</v>
      </c>
      <c r="G66" s="273">
        <v>4491</v>
      </c>
      <c r="H66" s="274">
        <v>5080</v>
      </c>
      <c r="I66" s="272">
        <v>5599</v>
      </c>
      <c r="J66" s="273">
        <v>6221</v>
      </c>
      <c r="K66" s="274">
        <v>6843</v>
      </c>
      <c r="L66" s="272">
        <v>7465</v>
      </c>
      <c r="M66" s="273">
        <v>8087</v>
      </c>
      <c r="N66" s="274">
        <v>8709</v>
      </c>
      <c r="O66" s="272">
        <v>9331</v>
      </c>
      <c r="P66" s="273">
        <v>9953</v>
      </c>
      <c r="Q66" s="274">
        <v>10575</v>
      </c>
      <c r="R66" s="272">
        <v>11197</v>
      </c>
      <c r="S66" s="271">
        <v>11820</v>
      </c>
      <c r="T66" s="272">
        <v>12442</v>
      </c>
      <c r="U66" s="257"/>
    </row>
    <row r="67" spans="1:42" x14ac:dyDescent="0.15">
      <c r="A67" s="233">
        <v>1500</v>
      </c>
      <c r="B67" s="275">
        <v>3784</v>
      </c>
      <c r="C67" s="276">
        <v>4228</v>
      </c>
      <c r="D67" s="277">
        <v>4977</v>
      </c>
      <c r="E67" s="278">
        <v>5751</v>
      </c>
      <c r="F67" s="276">
        <v>6610</v>
      </c>
      <c r="G67" s="277">
        <v>7439</v>
      </c>
      <c r="H67" s="278">
        <v>8372</v>
      </c>
      <c r="I67" s="276">
        <v>9302</v>
      </c>
      <c r="J67" s="277">
        <v>10141</v>
      </c>
      <c r="K67" s="278">
        <v>11120</v>
      </c>
      <c r="L67" s="276">
        <v>12053</v>
      </c>
      <c r="M67" s="277">
        <v>13057</v>
      </c>
      <c r="N67" s="278">
        <v>14062</v>
      </c>
      <c r="O67" s="276">
        <v>15066</v>
      </c>
      <c r="P67" s="277">
        <v>16070</v>
      </c>
      <c r="Q67" s="278">
        <v>17075</v>
      </c>
      <c r="R67" s="276">
        <v>18079</v>
      </c>
      <c r="S67" s="275">
        <v>19084</v>
      </c>
      <c r="T67" s="276">
        <v>20088</v>
      </c>
    </row>
    <row r="68" spans="1:42" x14ac:dyDescent="0.15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</row>
    <row r="69" spans="1:42" x14ac:dyDescent="0.15">
      <c r="A69" s="194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 t="shared" ref="B76:B107" si="0">ROUND(W76*$T$76,0)</f>
        <v>424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f>2*1.35</f>
        <v>2.7</v>
      </c>
      <c r="U76" s="188"/>
      <c r="V76" s="203">
        <v>4</v>
      </c>
      <c r="W76" s="207">
        <v>157</v>
      </c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 t="shared" si="0"/>
        <v>797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>
        <f>W76+B147</f>
        <v>295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424</v>
      </c>
      <c r="C78" s="212">
        <f t="shared" ref="C78:C109" si="1">ROUND(X78*$T$76,0)</f>
        <v>489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14">
        <v>157</v>
      </c>
      <c r="X78" s="214">
        <v>181</v>
      </c>
      <c r="Y78" s="214"/>
      <c r="Z78" s="214"/>
      <c r="AA78" s="214"/>
      <c r="AB78" s="214"/>
      <c r="AC78" s="214"/>
      <c r="AD78" s="214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797</v>
      </c>
      <c r="C79" s="209">
        <f t="shared" si="1"/>
        <v>861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14">
        <f>W78+B149</f>
        <v>295</v>
      </c>
      <c r="X79" s="214">
        <f>X78+C149</f>
        <v>319</v>
      </c>
      <c r="Y79" s="214"/>
      <c r="Z79" s="214"/>
      <c r="AA79" s="214"/>
      <c r="AB79" s="214"/>
      <c r="AC79" s="214"/>
      <c r="AD79" s="214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491</v>
      </c>
      <c r="C80" s="212">
        <f t="shared" si="1"/>
        <v>551</v>
      </c>
      <c r="D80" s="212">
        <f t="shared" ref="D80:D111" si="2">ROUND(Y80*$T$76,0)</f>
        <v>602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14">
        <v>182</v>
      </c>
      <c r="X80" s="214">
        <v>204</v>
      </c>
      <c r="Y80" s="214">
        <v>223</v>
      </c>
      <c r="Z80" s="214"/>
      <c r="AA80" s="214"/>
      <c r="AB80" s="214"/>
      <c r="AC80" s="214"/>
      <c r="AD80" s="214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915</v>
      </c>
      <c r="C81" s="209">
        <f t="shared" si="1"/>
        <v>975</v>
      </c>
      <c r="D81" s="209">
        <f t="shared" si="2"/>
        <v>1056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14">
        <f>W80+B151</f>
        <v>339</v>
      </c>
      <c r="X81" s="214">
        <f>X80+C151</f>
        <v>361</v>
      </c>
      <c r="Y81" s="214">
        <f>Y80+D151</f>
        <v>391</v>
      </c>
      <c r="Z81" s="214"/>
      <c r="AA81" s="214"/>
      <c r="AB81" s="214"/>
      <c r="AC81" s="214"/>
      <c r="AD81" s="214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556</v>
      </c>
      <c r="C82" s="212">
        <f t="shared" si="1"/>
        <v>629</v>
      </c>
      <c r="D82" s="212">
        <f t="shared" si="2"/>
        <v>694</v>
      </c>
      <c r="E82" s="212">
        <f t="shared" ref="E82:E113" si="3">ROUND(Z82*$T$76,0)</f>
        <v>759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14">
        <v>206</v>
      </c>
      <c r="X82" s="214">
        <v>233</v>
      </c>
      <c r="Y82" s="214">
        <v>257</v>
      </c>
      <c r="Z82" s="214">
        <v>281</v>
      </c>
      <c r="AA82" s="214"/>
      <c r="AB82" s="214"/>
      <c r="AC82" s="214"/>
      <c r="AD82" s="214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1029</v>
      </c>
      <c r="C83" s="209">
        <f t="shared" si="1"/>
        <v>1102</v>
      </c>
      <c r="D83" s="209">
        <f t="shared" si="2"/>
        <v>1191</v>
      </c>
      <c r="E83" s="209">
        <f t="shared" si="3"/>
        <v>1291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14">
        <f>W82+B153</f>
        <v>381</v>
      </c>
      <c r="X83" s="214">
        <f>X82+C153</f>
        <v>408</v>
      </c>
      <c r="Y83" s="214">
        <f>Y82+D153</f>
        <v>441</v>
      </c>
      <c r="Z83" s="214">
        <f>Z82+E153</f>
        <v>478</v>
      </c>
      <c r="AA83" s="214"/>
      <c r="AB83" s="214"/>
      <c r="AC83" s="214"/>
      <c r="AD83" s="214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605</v>
      </c>
      <c r="C84" s="212">
        <f t="shared" si="1"/>
        <v>702</v>
      </c>
      <c r="D84" s="212">
        <f t="shared" si="2"/>
        <v>778</v>
      </c>
      <c r="E84" s="212">
        <f t="shared" si="3"/>
        <v>880</v>
      </c>
      <c r="F84" s="212">
        <f t="shared" ref="F84:F115" si="4">ROUND(AA84*$T$76,0)</f>
        <v>953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14">
        <v>224</v>
      </c>
      <c r="X84" s="214">
        <v>260</v>
      </c>
      <c r="Y84" s="214">
        <v>288</v>
      </c>
      <c r="Z84" s="214">
        <v>326</v>
      </c>
      <c r="AA84" s="214">
        <v>353</v>
      </c>
      <c r="AB84" s="214"/>
      <c r="AC84" s="214"/>
      <c r="AD84" s="214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1118</v>
      </c>
      <c r="C85" s="216">
        <f t="shared" si="1"/>
        <v>1215</v>
      </c>
      <c r="D85" s="216">
        <f t="shared" si="2"/>
        <v>1350</v>
      </c>
      <c r="E85" s="216">
        <f t="shared" si="3"/>
        <v>1477</v>
      </c>
      <c r="F85" s="216">
        <f t="shared" si="4"/>
        <v>1598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14">
        <f>W84+B155</f>
        <v>414</v>
      </c>
      <c r="X85" s="214">
        <f>X84+C155</f>
        <v>450</v>
      </c>
      <c r="Y85" s="214">
        <f>Y84+D155</f>
        <v>500</v>
      </c>
      <c r="Z85" s="214">
        <f>Z84+E155</f>
        <v>547</v>
      </c>
      <c r="AA85" s="214">
        <f>AA84+F155</f>
        <v>592</v>
      </c>
      <c r="AB85" s="214"/>
      <c r="AC85" s="214"/>
      <c r="AD85" s="214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667</v>
      </c>
      <c r="C86" s="205">
        <f t="shared" si="1"/>
        <v>764</v>
      </c>
      <c r="D86" s="205">
        <f t="shared" si="2"/>
        <v>864</v>
      </c>
      <c r="E86" s="205">
        <f t="shared" si="3"/>
        <v>980</v>
      </c>
      <c r="F86" s="205">
        <f t="shared" si="4"/>
        <v>1069</v>
      </c>
      <c r="G86" s="205">
        <f t="shared" ref="G86:G133" si="5">ROUND(AB86*$T$76,0)</f>
        <v>1202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14">
        <v>247</v>
      </c>
      <c r="X86" s="214">
        <v>283</v>
      </c>
      <c r="Y86" s="214">
        <v>320</v>
      </c>
      <c r="Z86" s="214">
        <v>363</v>
      </c>
      <c r="AA86" s="214">
        <v>396</v>
      </c>
      <c r="AB86" s="214">
        <v>445</v>
      </c>
      <c r="AC86" s="214"/>
      <c r="AD86" s="214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1229</v>
      </c>
      <c r="C87" s="209">
        <f t="shared" si="1"/>
        <v>1326</v>
      </c>
      <c r="D87" s="209">
        <f t="shared" si="2"/>
        <v>1501</v>
      </c>
      <c r="E87" s="209">
        <f t="shared" si="3"/>
        <v>1655</v>
      </c>
      <c r="F87" s="209">
        <f t="shared" si="4"/>
        <v>1801</v>
      </c>
      <c r="G87" s="209">
        <f t="shared" si="5"/>
        <v>1982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14">
        <f t="shared" ref="W87:AB87" si="6">W86+B157</f>
        <v>455</v>
      </c>
      <c r="X87" s="214">
        <f t="shared" si="6"/>
        <v>491</v>
      </c>
      <c r="Y87" s="214">
        <f t="shared" si="6"/>
        <v>556</v>
      </c>
      <c r="Z87" s="214">
        <f t="shared" si="6"/>
        <v>613</v>
      </c>
      <c r="AA87" s="214">
        <f t="shared" si="6"/>
        <v>667</v>
      </c>
      <c r="AB87" s="214">
        <f t="shared" si="6"/>
        <v>734</v>
      </c>
      <c r="AC87" s="214"/>
      <c r="AD87" s="214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713</v>
      </c>
      <c r="C88" s="212">
        <f t="shared" si="1"/>
        <v>834</v>
      </c>
      <c r="D88" s="212">
        <f t="shared" si="2"/>
        <v>940</v>
      </c>
      <c r="E88" s="212">
        <f t="shared" si="3"/>
        <v>1096</v>
      </c>
      <c r="F88" s="212">
        <f t="shared" si="4"/>
        <v>1193</v>
      </c>
      <c r="G88" s="212">
        <f t="shared" si="5"/>
        <v>1347</v>
      </c>
      <c r="H88" s="212">
        <f t="shared" ref="H88:H133" si="7">ROUND(AC88*$T$76,0)</f>
        <v>1509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14">
        <v>264</v>
      </c>
      <c r="X88" s="214">
        <v>309</v>
      </c>
      <c r="Y88" s="214">
        <v>348</v>
      </c>
      <c r="Z88" s="214">
        <v>406</v>
      </c>
      <c r="AA88" s="214">
        <v>442</v>
      </c>
      <c r="AB88" s="214">
        <v>499</v>
      </c>
      <c r="AC88" s="214">
        <v>559</v>
      </c>
      <c r="AD88" s="214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1331</v>
      </c>
      <c r="C89" s="209">
        <f t="shared" si="1"/>
        <v>1453</v>
      </c>
      <c r="D89" s="209">
        <f t="shared" si="2"/>
        <v>1623</v>
      </c>
      <c r="E89" s="209">
        <f t="shared" si="3"/>
        <v>1852</v>
      </c>
      <c r="F89" s="209">
        <f t="shared" si="4"/>
        <v>2012</v>
      </c>
      <c r="G89" s="209">
        <f t="shared" si="5"/>
        <v>2203</v>
      </c>
      <c r="H89" s="209">
        <f t="shared" si="7"/>
        <v>2492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14">
        <f t="shared" ref="W89:AC89" si="8">W88+B159</f>
        <v>493</v>
      </c>
      <c r="X89" s="214">
        <f t="shared" si="8"/>
        <v>538</v>
      </c>
      <c r="Y89" s="214">
        <f t="shared" si="8"/>
        <v>601</v>
      </c>
      <c r="Z89" s="214">
        <f t="shared" si="8"/>
        <v>686</v>
      </c>
      <c r="AA89" s="214">
        <f t="shared" si="8"/>
        <v>745</v>
      </c>
      <c r="AB89" s="214">
        <f t="shared" si="8"/>
        <v>816</v>
      </c>
      <c r="AC89" s="214">
        <f t="shared" si="8"/>
        <v>923</v>
      </c>
      <c r="AD89" s="214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778</v>
      </c>
      <c r="C90" s="212">
        <f t="shared" si="1"/>
        <v>910</v>
      </c>
      <c r="D90" s="212">
        <f t="shared" si="2"/>
        <v>1023</v>
      </c>
      <c r="E90" s="212">
        <f t="shared" si="3"/>
        <v>1202</v>
      </c>
      <c r="F90" s="212">
        <f t="shared" si="4"/>
        <v>1301</v>
      </c>
      <c r="G90" s="212">
        <f t="shared" si="5"/>
        <v>1466</v>
      </c>
      <c r="H90" s="212">
        <f t="shared" si="7"/>
        <v>1647</v>
      </c>
      <c r="I90" s="212">
        <f t="shared" ref="I90:I133" si="9">ROUND(AD90*$T$76,0)</f>
        <v>1804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14">
        <v>288</v>
      </c>
      <c r="X90" s="214">
        <v>337</v>
      </c>
      <c r="Y90" s="214">
        <v>379</v>
      </c>
      <c r="Z90" s="214">
        <v>445</v>
      </c>
      <c r="AA90" s="214">
        <v>482</v>
      </c>
      <c r="AB90" s="214">
        <v>543</v>
      </c>
      <c r="AC90" s="214">
        <v>610</v>
      </c>
      <c r="AD90" s="214">
        <v>668</v>
      </c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189">
        <v>2.06</v>
      </c>
    </row>
    <row r="91" spans="1:42" x14ac:dyDescent="0.15">
      <c r="A91" s="208">
        <v>450</v>
      </c>
      <c r="B91" s="209">
        <f t="shared" si="0"/>
        <v>1450</v>
      </c>
      <c r="C91" s="209">
        <f t="shared" si="1"/>
        <v>1582</v>
      </c>
      <c r="D91" s="209">
        <f t="shared" si="2"/>
        <v>1763</v>
      </c>
      <c r="E91" s="209">
        <f t="shared" si="3"/>
        <v>2001</v>
      </c>
      <c r="F91" s="209">
        <f t="shared" si="4"/>
        <v>2206</v>
      </c>
      <c r="G91" s="209">
        <f t="shared" si="5"/>
        <v>2400</v>
      </c>
      <c r="H91" s="209">
        <f t="shared" si="7"/>
        <v>2741</v>
      </c>
      <c r="I91" s="209">
        <f t="shared" si="9"/>
        <v>3019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14">
        <f t="shared" ref="W91:AD91" si="10">W90+B161</f>
        <v>537</v>
      </c>
      <c r="X91" s="214">
        <f t="shared" si="10"/>
        <v>586</v>
      </c>
      <c r="Y91" s="214">
        <f t="shared" si="10"/>
        <v>653</v>
      </c>
      <c r="Z91" s="214">
        <f t="shared" si="10"/>
        <v>741</v>
      </c>
      <c r="AA91" s="214">
        <f t="shared" si="10"/>
        <v>817</v>
      </c>
      <c r="AB91" s="214">
        <f t="shared" si="10"/>
        <v>889</v>
      </c>
      <c r="AC91" s="214">
        <f t="shared" si="10"/>
        <v>1015</v>
      </c>
      <c r="AD91" s="214">
        <f t="shared" si="10"/>
        <v>1118</v>
      </c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826</v>
      </c>
      <c r="C92" s="212">
        <f t="shared" si="1"/>
        <v>972</v>
      </c>
      <c r="D92" s="212">
        <f t="shared" si="2"/>
        <v>1123</v>
      </c>
      <c r="E92" s="212">
        <f t="shared" si="3"/>
        <v>1320</v>
      </c>
      <c r="F92" s="212">
        <f t="shared" si="4"/>
        <v>1431</v>
      </c>
      <c r="G92" s="212">
        <f t="shared" si="5"/>
        <v>1609</v>
      </c>
      <c r="H92" s="212">
        <f t="shared" si="7"/>
        <v>1806</v>
      </c>
      <c r="I92" s="212">
        <f t="shared" si="9"/>
        <v>1985</v>
      </c>
      <c r="J92" s="212">
        <f t="shared" ref="J92:J133" si="11">ROUND(AE92*$T$76,0)</f>
        <v>2203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14">
        <v>306</v>
      </c>
      <c r="X92" s="214">
        <v>360</v>
      </c>
      <c r="Y92" s="214">
        <v>416</v>
      </c>
      <c r="Z92" s="214">
        <v>489</v>
      </c>
      <c r="AA92" s="214">
        <v>530</v>
      </c>
      <c r="AB92" s="214">
        <v>596</v>
      </c>
      <c r="AC92" s="214">
        <v>669</v>
      </c>
      <c r="AD92" s="214">
        <v>735</v>
      </c>
      <c r="AE92" s="207">
        <f>$AE$74*V92*AP92</f>
        <v>816</v>
      </c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189">
        <v>2.04</v>
      </c>
    </row>
    <row r="93" spans="1:42" x14ac:dyDescent="0.15">
      <c r="A93" s="208">
        <v>500</v>
      </c>
      <c r="B93" s="209">
        <f t="shared" si="0"/>
        <v>1534</v>
      </c>
      <c r="C93" s="209">
        <f t="shared" si="1"/>
        <v>1679</v>
      </c>
      <c r="D93" s="209">
        <f t="shared" si="2"/>
        <v>1936</v>
      </c>
      <c r="E93" s="209">
        <f t="shared" si="3"/>
        <v>2176</v>
      </c>
      <c r="F93" s="209">
        <f t="shared" si="4"/>
        <v>2419</v>
      </c>
      <c r="G93" s="209">
        <f t="shared" si="5"/>
        <v>2638</v>
      </c>
      <c r="H93" s="209">
        <f t="shared" si="7"/>
        <v>3008</v>
      </c>
      <c r="I93" s="209">
        <f t="shared" si="9"/>
        <v>3313</v>
      </c>
      <c r="J93" s="209">
        <f t="shared" si="11"/>
        <v>3680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14">
        <f t="shared" ref="W93:AE93" si="12">W92+B163</f>
        <v>568</v>
      </c>
      <c r="X93" s="214">
        <f t="shared" si="12"/>
        <v>622</v>
      </c>
      <c r="Y93" s="214">
        <f t="shared" si="12"/>
        <v>717</v>
      </c>
      <c r="Z93" s="214">
        <f t="shared" si="12"/>
        <v>806</v>
      </c>
      <c r="AA93" s="214">
        <f t="shared" si="12"/>
        <v>896</v>
      </c>
      <c r="AB93" s="214">
        <f t="shared" si="12"/>
        <v>977</v>
      </c>
      <c r="AC93" s="214">
        <f t="shared" si="12"/>
        <v>1114</v>
      </c>
      <c r="AD93" s="214">
        <f t="shared" si="12"/>
        <v>1227</v>
      </c>
      <c r="AE93" s="207">
        <f t="shared" si="12"/>
        <v>1363</v>
      </c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896</v>
      </c>
      <c r="C94" s="212">
        <f t="shared" si="1"/>
        <v>1031</v>
      </c>
      <c r="D94" s="212">
        <f t="shared" si="2"/>
        <v>1202</v>
      </c>
      <c r="E94" s="212">
        <f t="shared" si="3"/>
        <v>1382</v>
      </c>
      <c r="F94" s="212">
        <f t="shared" si="4"/>
        <v>1612</v>
      </c>
      <c r="G94" s="212">
        <f t="shared" si="5"/>
        <v>1804</v>
      </c>
      <c r="H94" s="212">
        <f t="shared" si="7"/>
        <v>2028</v>
      </c>
      <c r="I94" s="212">
        <f t="shared" si="9"/>
        <v>2246</v>
      </c>
      <c r="J94" s="212">
        <f t="shared" si="11"/>
        <v>2495</v>
      </c>
      <c r="K94" s="212">
        <f t="shared" ref="K94:K133" si="13">ROUND(AF94*$T$76,0)</f>
        <v>2744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14">
        <v>332</v>
      </c>
      <c r="X94" s="214">
        <v>382</v>
      </c>
      <c r="Y94" s="214">
        <v>445</v>
      </c>
      <c r="Z94" s="214">
        <v>512</v>
      </c>
      <c r="AA94" s="214">
        <v>597</v>
      </c>
      <c r="AB94" s="214">
        <v>668</v>
      </c>
      <c r="AC94" s="214">
        <v>751</v>
      </c>
      <c r="AD94" s="214">
        <v>832</v>
      </c>
      <c r="AE94" s="207">
        <f>$AE$74*V94*AP94</f>
        <v>924</v>
      </c>
      <c r="AF94" s="207">
        <f>$AF$74*V94*AP94</f>
        <v>1016.4000000000001</v>
      </c>
      <c r="AG94" s="207"/>
      <c r="AH94" s="207"/>
      <c r="AI94" s="207"/>
      <c r="AJ94" s="207"/>
      <c r="AK94" s="207"/>
      <c r="AL94" s="207"/>
      <c r="AM94" s="207"/>
      <c r="AN94" s="207"/>
      <c r="AO94" s="207"/>
      <c r="AP94" s="189">
        <v>2.1</v>
      </c>
    </row>
    <row r="95" spans="1:42" x14ac:dyDescent="0.15">
      <c r="A95" s="208">
        <v>550</v>
      </c>
      <c r="B95" s="209">
        <f t="shared" si="0"/>
        <v>1669</v>
      </c>
      <c r="C95" s="209">
        <f t="shared" si="1"/>
        <v>1804</v>
      </c>
      <c r="D95" s="209">
        <f t="shared" si="2"/>
        <v>2057</v>
      </c>
      <c r="E95" s="209">
        <f t="shared" si="3"/>
        <v>2317</v>
      </c>
      <c r="F95" s="209">
        <f t="shared" si="4"/>
        <v>2692</v>
      </c>
      <c r="G95" s="209">
        <f t="shared" si="5"/>
        <v>2948</v>
      </c>
      <c r="H95" s="209">
        <f t="shared" si="7"/>
        <v>3340</v>
      </c>
      <c r="I95" s="209">
        <f t="shared" si="9"/>
        <v>3702</v>
      </c>
      <c r="J95" s="209">
        <f t="shared" si="11"/>
        <v>4107</v>
      </c>
      <c r="K95" s="209">
        <f t="shared" si="13"/>
        <v>4540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14">
        <f t="shared" ref="W95:AF95" si="14">W94+B165</f>
        <v>618</v>
      </c>
      <c r="X95" s="214">
        <f t="shared" si="14"/>
        <v>668</v>
      </c>
      <c r="Y95" s="214">
        <f t="shared" si="14"/>
        <v>762</v>
      </c>
      <c r="Z95" s="214">
        <f t="shared" si="14"/>
        <v>858</v>
      </c>
      <c r="AA95" s="214">
        <f t="shared" si="14"/>
        <v>997</v>
      </c>
      <c r="AB95" s="214">
        <f t="shared" si="14"/>
        <v>1092</v>
      </c>
      <c r="AC95" s="214">
        <f t="shared" si="14"/>
        <v>1237</v>
      </c>
      <c r="AD95" s="214">
        <f t="shared" si="14"/>
        <v>1371</v>
      </c>
      <c r="AE95" s="207">
        <f t="shared" si="14"/>
        <v>1521</v>
      </c>
      <c r="AF95" s="207">
        <f t="shared" si="14"/>
        <v>1681.4</v>
      </c>
      <c r="AG95" s="207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942</v>
      </c>
      <c r="C96" s="212">
        <f t="shared" si="1"/>
        <v>1131</v>
      </c>
      <c r="D96" s="212">
        <f t="shared" si="2"/>
        <v>1312</v>
      </c>
      <c r="E96" s="212">
        <f t="shared" si="3"/>
        <v>1477</v>
      </c>
      <c r="F96" s="212">
        <f t="shared" si="4"/>
        <v>1723</v>
      </c>
      <c r="G96" s="212">
        <f t="shared" si="5"/>
        <v>1922</v>
      </c>
      <c r="H96" s="212">
        <f t="shared" si="7"/>
        <v>2165</v>
      </c>
      <c r="I96" s="212">
        <f t="shared" si="9"/>
        <v>2395</v>
      </c>
      <c r="J96" s="212">
        <f t="shared" si="11"/>
        <v>2657</v>
      </c>
      <c r="K96" s="212">
        <f t="shared" si="13"/>
        <v>2922</v>
      </c>
      <c r="L96" s="212">
        <f t="shared" ref="L96:L133" si="15">ROUND(AG96*$T$76,0)</f>
        <v>3188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14">
        <v>349</v>
      </c>
      <c r="X96" s="214">
        <v>419</v>
      </c>
      <c r="Y96" s="214">
        <v>486</v>
      </c>
      <c r="Z96" s="214">
        <v>547</v>
      </c>
      <c r="AA96" s="214">
        <v>638</v>
      </c>
      <c r="AB96" s="214">
        <v>712</v>
      </c>
      <c r="AC96" s="214">
        <v>802</v>
      </c>
      <c r="AD96" s="214">
        <v>887</v>
      </c>
      <c r="AE96" s="207">
        <f>$AE$74*V96*AP96</f>
        <v>983.99999999999989</v>
      </c>
      <c r="AF96" s="207">
        <f>$AF$74*V96*AP96</f>
        <v>1082.3999999999999</v>
      </c>
      <c r="AG96" s="207">
        <f>$AG$74*V96*AP96</f>
        <v>1180.8</v>
      </c>
      <c r="AH96" s="207"/>
      <c r="AI96" s="207"/>
      <c r="AJ96" s="207"/>
      <c r="AK96" s="207"/>
      <c r="AL96" s="207"/>
      <c r="AM96" s="207"/>
      <c r="AN96" s="207"/>
      <c r="AO96" s="207"/>
      <c r="AP96" s="189">
        <v>2.0499999999999998</v>
      </c>
    </row>
    <row r="97" spans="1:42" ht="13" thickBot="1" x14ac:dyDescent="0.2">
      <c r="A97" s="204">
        <v>600</v>
      </c>
      <c r="B97" s="216">
        <f t="shared" si="0"/>
        <v>1760</v>
      </c>
      <c r="C97" s="216">
        <f t="shared" si="1"/>
        <v>1949</v>
      </c>
      <c r="D97" s="216">
        <f t="shared" si="2"/>
        <v>2225</v>
      </c>
      <c r="E97" s="216">
        <f t="shared" si="3"/>
        <v>2484</v>
      </c>
      <c r="F97" s="216">
        <f t="shared" si="4"/>
        <v>2862</v>
      </c>
      <c r="G97" s="216">
        <f t="shared" si="5"/>
        <v>3162</v>
      </c>
      <c r="H97" s="216">
        <f t="shared" si="7"/>
        <v>3548</v>
      </c>
      <c r="I97" s="216">
        <f t="shared" si="9"/>
        <v>3929</v>
      </c>
      <c r="J97" s="216">
        <f t="shared" si="11"/>
        <v>4347</v>
      </c>
      <c r="K97" s="216">
        <f t="shared" si="13"/>
        <v>4807</v>
      </c>
      <c r="L97" s="216">
        <f t="shared" si="15"/>
        <v>5262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14">
        <f t="shared" ref="W97:AG97" si="16">W96+B167</f>
        <v>652</v>
      </c>
      <c r="X97" s="214">
        <f t="shared" si="16"/>
        <v>722</v>
      </c>
      <c r="Y97" s="214">
        <f t="shared" si="16"/>
        <v>824</v>
      </c>
      <c r="Z97" s="214">
        <f t="shared" si="16"/>
        <v>920</v>
      </c>
      <c r="AA97" s="214">
        <f t="shared" si="16"/>
        <v>1060</v>
      </c>
      <c r="AB97" s="214">
        <f t="shared" si="16"/>
        <v>1171</v>
      </c>
      <c r="AC97" s="214">
        <f t="shared" si="16"/>
        <v>1314</v>
      </c>
      <c r="AD97" s="214">
        <f t="shared" si="16"/>
        <v>1455</v>
      </c>
      <c r="AE97" s="207">
        <f t="shared" si="16"/>
        <v>1610</v>
      </c>
      <c r="AF97" s="207">
        <f t="shared" si="16"/>
        <v>1780.3999999999999</v>
      </c>
      <c r="AG97" s="207">
        <f t="shared" si="16"/>
        <v>1948.8</v>
      </c>
      <c r="AH97" s="207"/>
      <c r="AI97" s="207"/>
      <c r="AJ97" s="207"/>
      <c r="AK97" s="207"/>
      <c r="AL97" s="207"/>
      <c r="AM97" s="207"/>
      <c r="AN97" s="207"/>
      <c r="AO97" s="207"/>
      <c r="AP97" s="189">
        <f>AP96+U167</f>
        <v>3.38</v>
      </c>
    </row>
    <row r="98" spans="1:42" x14ac:dyDescent="0.15">
      <c r="A98" s="202" t="s">
        <v>11</v>
      </c>
      <c r="B98" s="205">
        <f t="shared" si="0"/>
        <v>1010</v>
      </c>
      <c r="C98" s="205">
        <f t="shared" si="1"/>
        <v>1188</v>
      </c>
      <c r="D98" s="205">
        <f t="shared" si="2"/>
        <v>1372</v>
      </c>
      <c r="E98" s="205">
        <f t="shared" si="3"/>
        <v>1585</v>
      </c>
      <c r="F98" s="205">
        <f t="shared" si="4"/>
        <v>1847</v>
      </c>
      <c r="G98" s="205">
        <f t="shared" si="5"/>
        <v>2063</v>
      </c>
      <c r="H98" s="205">
        <f t="shared" si="7"/>
        <v>2325</v>
      </c>
      <c r="I98" s="205">
        <f t="shared" si="9"/>
        <v>2579</v>
      </c>
      <c r="J98" s="205">
        <f t="shared" si="11"/>
        <v>2864</v>
      </c>
      <c r="K98" s="205">
        <f t="shared" si="13"/>
        <v>3151</v>
      </c>
      <c r="L98" s="205">
        <f t="shared" si="15"/>
        <v>3437</v>
      </c>
      <c r="M98" s="205">
        <f t="shared" ref="M98:M133" si="17">ROUND(AH98*$T$76,0)</f>
        <v>3723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14">
        <v>374</v>
      </c>
      <c r="X98" s="214">
        <v>440</v>
      </c>
      <c r="Y98" s="214">
        <v>508</v>
      </c>
      <c r="Z98" s="214">
        <v>587</v>
      </c>
      <c r="AA98" s="214">
        <v>684</v>
      </c>
      <c r="AB98" s="214">
        <v>764</v>
      </c>
      <c r="AC98" s="214">
        <v>861</v>
      </c>
      <c r="AD98" s="214">
        <v>955</v>
      </c>
      <c r="AE98" s="207">
        <f>$AE$74*V98*AP98</f>
        <v>1060.8</v>
      </c>
      <c r="AF98" s="207">
        <f>$AF$74*V98*AP98</f>
        <v>1166.8800000000001</v>
      </c>
      <c r="AG98" s="207">
        <f>$AG$74*V98*AP98</f>
        <v>1272.96</v>
      </c>
      <c r="AH98" s="207">
        <f>$AH$74*V98*AP98</f>
        <v>1379.04</v>
      </c>
      <c r="AI98" s="207"/>
      <c r="AJ98" s="207"/>
      <c r="AK98" s="207"/>
      <c r="AL98" s="207"/>
      <c r="AM98" s="207"/>
      <c r="AN98" s="207"/>
      <c r="AO98" s="207"/>
      <c r="AP98" s="189">
        <v>2.04</v>
      </c>
    </row>
    <row r="99" spans="1:42" x14ac:dyDescent="0.15">
      <c r="A99" s="208">
        <v>650</v>
      </c>
      <c r="B99" s="209">
        <f t="shared" si="0"/>
        <v>1874</v>
      </c>
      <c r="C99" s="209">
        <f t="shared" si="1"/>
        <v>2052</v>
      </c>
      <c r="D99" s="209">
        <f t="shared" si="2"/>
        <v>2354</v>
      </c>
      <c r="E99" s="209">
        <f t="shared" si="3"/>
        <v>2673</v>
      </c>
      <c r="F99" s="209">
        <f t="shared" si="4"/>
        <v>3054</v>
      </c>
      <c r="G99" s="209">
        <f t="shared" si="5"/>
        <v>3399</v>
      </c>
      <c r="H99" s="209">
        <f t="shared" si="7"/>
        <v>3780</v>
      </c>
      <c r="I99" s="209">
        <f t="shared" si="9"/>
        <v>4188</v>
      </c>
      <c r="J99" s="209">
        <f t="shared" si="11"/>
        <v>4641</v>
      </c>
      <c r="K99" s="209">
        <f t="shared" si="13"/>
        <v>5122</v>
      </c>
      <c r="L99" s="209">
        <f t="shared" si="15"/>
        <v>5662</v>
      </c>
      <c r="M99" s="209">
        <f t="shared" si="17"/>
        <v>6133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14">
        <f t="shared" ref="W99:AH99" si="18">W98+B169</f>
        <v>694</v>
      </c>
      <c r="X99" s="214">
        <f t="shared" si="18"/>
        <v>760</v>
      </c>
      <c r="Y99" s="214">
        <f t="shared" si="18"/>
        <v>872</v>
      </c>
      <c r="Z99" s="214">
        <f t="shared" si="18"/>
        <v>990</v>
      </c>
      <c r="AA99" s="214">
        <f t="shared" si="18"/>
        <v>1131</v>
      </c>
      <c r="AB99" s="214">
        <f t="shared" si="18"/>
        <v>1259</v>
      </c>
      <c r="AC99" s="214">
        <f t="shared" si="18"/>
        <v>1400</v>
      </c>
      <c r="AD99" s="214">
        <f t="shared" si="18"/>
        <v>1551</v>
      </c>
      <c r="AE99" s="207">
        <f t="shared" si="18"/>
        <v>1718.8</v>
      </c>
      <c r="AF99" s="207">
        <f t="shared" si="18"/>
        <v>1896.88</v>
      </c>
      <c r="AG99" s="207">
        <f t="shared" si="18"/>
        <v>2096.96</v>
      </c>
      <c r="AH99" s="207">
        <f t="shared" si="18"/>
        <v>2271.36</v>
      </c>
      <c r="AI99" s="207"/>
      <c r="AJ99" s="207"/>
      <c r="AK99" s="207"/>
      <c r="AL99" s="207"/>
      <c r="AM99" s="207"/>
      <c r="AN99" s="207"/>
      <c r="AO99" s="207"/>
      <c r="AP99" s="189">
        <f>AP98+U169</f>
        <v>3.3600000000000003</v>
      </c>
    </row>
    <row r="100" spans="1:42" x14ac:dyDescent="0.15">
      <c r="A100" s="215" t="s">
        <v>12</v>
      </c>
      <c r="B100" s="212">
        <f t="shared" si="0"/>
        <v>1072</v>
      </c>
      <c r="C100" s="212">
        <f t="shared" si="1"/>
        <v>1256</v>
      </c>
      <c r="D100" s="212">
        <f t="shared" si="2"/>
        <v>1458</v>
      </c>
      <c r="E100" s="212">
        <f t="shared" si="3"/>
        <v>1677</v>
      </c>
      <c r="F100" s="212">
        <f t="shared" si="4"/>
        <v>1960</v>
      </c>
      <c r="G100" s="212">
        <f t="shared" si="5"/>
        <v>2182</v>
      </c>
      <c r="H100" s="212">
        <f t="shared" si="7"/>
        <v>2462</v>
      </c>
      <c r="I100" s="212">
        <f t="shared" si="9"/>
        <v>2735</v>
      </c>
      <c r="J100" s="212">
        <f t="shared" si="11"/>
        <v>3039</v>
      </c>
      <c r="K100" s="212">
        <f t="shared" si="13"/>
        <v>3343</v>
      </c>
      <c r="L100" s="212">
        <f t="shared" si="15"/>
        <v>3647</v>
      </c>
      <c r="M100" s="212">
        <f t="shared" si="17"/>
        <v>3951</v>
      </c>
      <c r="N100" s="212">
        <f t="shared" ref="N100:N133" si="19">ROUND(AI100*$T$76,0)</f>
        <v>4255</v>
      </c>
      <c r="O100" s="212"/>
      <c r="P100" s="212"/>
      <c r="Q100" s="212"/>
      <c r="R100" s="212"/>
      <c r="S100" s="212"/>
      <c r="T100" s="213"/>
      <c r="V100" s="203">
        <v>28</v>
      </c>
      <c r="W100" s="214">
        <v>397</v>
      </c>
      <c r="X100" s="214">
        <v>465</v>
      </c>
      <c r="Y100" s="214">
        <v>540</v>
      </c>
      <c r="Z100" s="214">
        <v>621</v>
      </c>
      <c r="AA100" s="214">
        <v>726</v>
      </c>
      <c r="AB100" s="214">
        <v>808</v>
      </c>
      <c r="AC100" s="214">
        <v>912</v>
      </c>
      <c r="AD100" s="214">
        <v>1013</v>
      </c>
      <c r="AE100" s="207">
        <f>$AE$74*V100*AP100</f>
        <v>1125.5999999999999</v>
      </c>
      <c r="AF100" s="207">
        <f>$AF$74*V100*AP100</f>
        <v>1238.1599999999999</v>
      </c>
      <c r="AG100" s="207">
        <f>$AG$74*V100*AP100</f>
        <v>1350.7199999999998</v>
      </c>
      <c r="AH100" s="207">
        <f>$AH$74*V100*AP100</f>
        <v>1463.2799999999997</v>
      </c>
      <c r="AI100" s="207">
        <f>$AI$74*V100*AP100</f>
        <v>1575.84</v>
      </c>
      <c r="AJ100" s="207"/>
      <c r="AK100" s="207"/>
      <c r="AL100" s="207"/>
      <c r="AM100" s="207"/>
      <c r="AN100" s="207"/>
      <c r="AO100" s="207"/>
      <c r="AP100" s="189">
        <v>2.0099999999999998</v>
      </c>
    </row>
    <row r="101" spans="1:42" x14ac:dyDescent="0.15">
      <c r="A101" s="208">
        <v>700</v>
      </c>
      <c r="B101" s="209">
        <f t="shared" si="0"/>
        <v>1979</v>
      </c>
      <c r="C101" s="209">
        <f t="shared" si="1"/>
        <v>2163</v>
      </c>
      <c r="D101" s="209">
        <f t="shared" si="2"/>
        <v>2487</v>
      </c>
      <c r="E101" s="209">
        <f t="shared" si="3"/>
        <v>2846</v>
      </c>
      <c r="F101" s="209">
        <f t="shared" si="4"/>
        <v>3256</v>
      </c>
      <c r="G101" s="209">
        <f t="shared" si="5"/>
        <v>3615</v>
      </c>
      <c r="H101" s="209">
        <f t="shared" si="7"/>
        <v>4066</v>
      </c>
      <c r="I101" s="209">
        <f t="shared" si="9"/>
        <v>4509</v>
      </c>
      <c r="J101" s="209">
        <f t="shared" si="11"/>
        <v>4994</v>
      </c>
      <c r="K101" s="209">
        <f t="shared" si="13"/>
        <v>5409</v>
      </c>
      <c r="L101" s="209">
        <f t="shared" si="15"/>
        <v>6028</v>
      </c>
      <c r="M101" s="209">
        <f t="shared" si="17"/>
        <v>6526</v>
      </c>
      <c r="N101" s="209">
        <f t="shared" si="19"/>
        <v>7028</v>
      </c>
      <c r="O101" s="209"/>
      <c r="P101" s="209"/>
      <c r="Q101" s="209"/>
      <c r="R101" s="209"/>
      <c r="S101" s="209"/>
      <c r="T101" s="210"/>
      <c r="V101" s="203">
        <v>700</v>
      </c>
      <c r="W101" s="214">
        <f t="shared" ref="W101:AI101" si="20">W100+B171</f>
        <v>733</v>
      </c>
      <c r="X101" s="214">
        <f t="shared" si="20"/>
        <v>801</v>
      </c>
      <c r="Y101" s="214">
        <f t="shared" si="20"/>
        <v>921</v>
      </c>
      <c r="Z101" s="214">
        <f t="shared" si="20"/>
        <v>1054</v>
      </c>
      <c r="AA101" s="214">
        <f t="shared" si="20"/>
        <v>1206</v>
      </c>
      <c r="AB101" s="214">
        <f t="shared" si="20"/>
        <v>1339</v>
      </c>
      <c r="AC101" s="214">
        <f t="shared" si="20"/>
        <v>1506</v>
      </c>
      <c r="AD101" s="214">
        <f t="shared" si="20"/>
        <v>1670</v>
      </c>
      <c r="AE101" s="207">
        <f t="shared" si="20"/>
        <v>1849.6</v>
      </c>
      <c r="AF101" s="207">
        <f t="shared" si="20"/>
        <v>2003.1599999999999</v>
      </c>
      <c r="AG101" s="207">
        <f t="shared" si="20"/>
        <v>2232.7199999999998</v>
      </c>
      <c r="AH101" s="207">
        <f t="shared" si="20"/>
        <v>2416.96</v>
      </c>
      <c r="AI101" s="207">
        <f t="shared" si="20"/>
        <v>2602.88</v>
      </c>
      <c r="AJ101" s="207"/>
      <c r="AK101" s="207"/>
      <c r="AL101" s="207"/>
      <c r="AM101" s="207"/>
      <c r="AN101" s="207"/>
      <c r="AO101" s="207"/>
      <c r="AP101" s="189">
        <f>AP100+U171</f>
        <v>3.32</v>
      </c>
    </row>
    <row r="102" spans="1:42" x14ac:dyDescent="0.15">
      <c r="A102" s="215" t="s">
        <v>13</v>
      </c>
      <c r="B102" s="212">
        <f t="shared" si="0"/>
        <v>1134</v>
      </c>
      <c r="C102" s="212">
        <f t="shared" si="1"/>
        <v>1334</v>
      </c>
      <c r="D102" s="212">
        <f t="shared" si="2"/>
        <v>1553</v>
      </c>
      <c r="E102" s="212">
        <f t="shared" si="3"/>
        <v>1782</v>
      </c>
      <c r="F102" s="212">
        <f t="shared" si="4"/>
        <v>2090</v>
      </c>
      <c r="G102" s="212">
        <f t="shared" si="5"/>
        <v>2319</v>
      </c>
      <c r="H102" s="212">
        <f t="shared" si="7"/>
        <v>2622</v>
      </c>
      <c r="I102" s="212">
        <f t="shared" si="9"/>
        <v>2913</v>
      </c>
      <c r="J102" s="212">
        <f t="shared" si="11"/>
        <v>3240</v>
      </c>
      <c r="K102" s="212">
        <f t="shared" si="13"/>
        <v>3564</v>
      </c>
      <c r="L102" s="212">
        <f t="shared" si="15"/>
        <v>3888</v>
      </c>
      <c r="M102" s="212">
        <f t="shared" si="17"/>
        <v>4212</v>
      </c>
      <c r="N102" s="212">
        <f t="shared" si="19"/>
        <v>4536</v>
      </c>
      <c r="O102" s="212">
        <f t="shared" ref="O102:O133" si="21">ROUND(AJ102*$T$76,0)</f>
        <v>4860</v>
      </c>
      <c r="P102" s="212"/>
      <c r="Q102" s="212"/>
      <c r="R102" s="212"/>
      <c r="S102" s="212"/>
      <c r="T102" s="213"/>
      <c r="V102" s="203">
        <v>30</v>
      </c>
      <c r="W102" s="214">
        <v>420</v>
      </c>
      <c r="X102" s="214">
        <v>494</v>
      </c>
      <c r="Y102" s="214">
        <v>575</v>
      </c>
      <c r="Z102" s="214">
        <v>660</v>
      </c>
      <c r="AA102" s="214">
        <v>774</v>
      </c>
      <c r="AB102" s="214">
        <v>859</v>
      </c>
      <c r="AC102" s="214">
        <v>971</v>
      </c>
      <c r="AD102" s="214">
        <v>1079</v>
      </c>
      <c r="AE102" s="207">
        <f>$AE$74*V102*AP102</f>
        <v>1200</v>
      </c>
      <c r="AF102" s="207">
        <f>$AF$74*V102*AP102</f>
        <v>1320</v>
      </c>
      <c r="AG102" s="207">
        <f>$AG$74*V102*AP102</f>
        <v>1440</v>
      </c>
      <c r="AH102" s="207">
        <f>$AH$74*V102*AP102</f>
        <v>1560</v>
      </c>
      <c r="AI102" s="207">
        <f>$AI$74*V102*AP102</f>
        <v>1680</v>
      </c>
      <c r="AJ102" s="207">
        <f>$AJ$74*V102*AP102</f>
        <v>1800</v>
      </c>
      <c r="AK102" s="207"/>
      <c r="AL102" s="207"/>
      <c r="AM102" s="207"/>
      <c r="AN102" s="207"/>
      <c r="AO102" s="207"/>
      <c r="AP102" s="189">
        <v>2</v>
      </c>
    </row>
    <row r="103" spans="1:42" x14ac:dyDescent="0.15">
      <c r="A103" s="208">
        <v>750</v>
      </c>
      <c r="B103" s="209">
        <f t="shared" si="0"/>
        <v>2106</v>
      </c>
      <c r="C103" s="209">
        <f t="shared" si="1"/>
        <v>2306</v>
      </c>
      <c r="D103" s="209">
        <f t="shared" si="2"/>
        <v>2654</v>
      </c>
      <c r="E103" s="209">
        <f t="shared" si="3"/>
        <v>3032</v>
      </c>
      <c r="F103" s="209">
        <f t="shared" si="4"/>
        <v>3475</v>
      </c>
      <c r="G103" s="209">
        <f t="shared" si="5"/>
        <v>3853</v>
      </c>
      <c r="H103" s="209">
        <f t="shared" si="7"/>
        <v>4334</v>
      </c>
      <c r="I103" s="209">
        <f t="shared" si="9"/>
        <v>4811</v>
      </c>
      <c r="J103" s="209">
        <f t="shared" si="11"/>
        <v>5327</v>
      </c>
      <c r="K103" s="209">
        <f t="shared" si="13"/>
        <v>5765</v>
      </c>
      <c r="L103" s="209">
        <f t="shared" si="15"/>
        <v>6426</v>
      </c>
      <c r="M103" s="209">
        <f t="shared" si="17"/>
        <v>6971</v>
      </c>
      <c r="N103" s="209">
        <f t="shared" si="19"/>
        <v>7507</v>
      </c>
      <c r="O103" s="209">
        <f t="shared" si="21"/>
        <v>8043</v>
      </c>
      <c r="P103" s="209"/>
      <c r="Q103" s="209"/>
      <c r="R103" s="209"/>
      <c r="S103" s="209"/>
      <c r="T103" s="210"/>
      <c r="V103" s="203">
        <v>750</v>
      </c>
      <c r="W103" s="214">
        <f t="shared" ref="W103:AJ103" si="22">W102+B173</f>
        <v>780</v>
      </c>
      <c r="X103" s="214">
        <f t="shared" si="22"/>
        <v>854</v>
      </c>
      <c r="Y103" s="214">
        <f t="shared" si="22"/>
        <v>983</v>
      </c>
      <c r="Z103" s="214">
        <f t="shared" si="22"/>
        <v>1123</v>
      </c>
      <c r="AA103" s="214">
        <f t="shared" si="22"/>
        <v>1287</v>
      </c>
      <c r="AB103" s="214">
        <f t="shared" si="22"/>
        <v>1427</v>
      </c>
      <c r="AC103" s="214">
        <f t="shared" si="22"/>
        <v>1605</v>
      </c>
      <c r="AD103" s="214">
        <f t="shared" si="22"/>
        <v>1782</v>
      </c>
      <c r="AE103" s="207">
        <f t="shared" si="22"/>
        <v>1973</v>
      </c>
      <c r="AF103" s="207">
        <f t="shared" si="22"/>
        <v>2135</v>
      </c>
      <c r="AG103" s="207">
        <f t="shared" si="22"/>
        <v>2380</v>
      </c>
      <c r="AH103" s="207">
        <f t="shared" si="22"/>
        <v>2581.8000000000002</v>
      </c>
      <c r="AI103" s="207">
        <f t="shared" si="22"/>
        <v>2780.4</v>
      </c>
      <c r="AJ103" s="207">
        <f t="shared" si="22"/>
        <v>2979</v>
      </c>
      <c r="AK103" s="207"/>
      <c r="AL103" s="207"/>
      <c r="AM103" s="207"/>
      <c r="AN103" s="207"/>
      <c r="AO103" s="207"/>
      <c r="AP103" s="189">
        <f>AP102+U173</f>
        <v>3.31</v>
      </c>
    </row>
    <row r="104" spans="1:42" x14ac:dyDescent="0.15">
      <c r="A104" s="215" t="s">
        <v>14</v>
      </c>
      <c r="B104" s="212">
        <f t="shared" si="0"/>
        <v>1193</v>
      </c>
      <c r="C104" s="212">
        <f t="shared" si="1"/>
        <v>1404</v>
      </c>
      <c r="D104" s="212">
        <f t="shared" si="2"/>
        <v>1609</v>
      </c>
      <c r="E104" s="212">
        <f t="shared" si="3"/>
        <v>1877</v>
      </c>
      <c r="F104" s="212">
        <f t="shared" si="4"/>
        <v>2198</v>
      </c>
      <c r="G104" s="212">
        <f t="shared" si="5"/>
        <v>2438</v>
      </c>
      <c r="H104" s="212">
        <f t="shared" si="7"/>
        <v>2759</v>
      </c>
      <c r="I104" s="212">
        <f t="shared" si="9"/>
        <v>3065</v>
      </c>
      <c r="J104" s="212">
        <f t="shared" si="11"/>
        <v>3404</v>
      </c>
      <c r="K104" s="212">
        <f t="shared" si="13"/>
        <v>3745</v>
      </c>
      <c r="L104" s="212">
        <f t="shared" si="15"/>
        <v>4085</v>
      </c>
      <c r="M104" s="212">
        <f t="shared" si="17"/>
        <v>4425</v>
      </c>
      <c r="N104" s="212">
        <f t="shared" si="19"/>
        <v>4766</v>
      </c>
      <c r="O104" s="212">
        <f t="shared" si="21"/>
        <v>5106</v>
      </c>
      <c r="P104" s="212">
        <f t="shared" ref="P104:P133" si="23">ROUND(AK104*$T$76,0)</f>
        <v>5447</v>
      </c>
      <c r="Q104" s="212"/>
      <c r="R104" s="212"/>
      <c r="S104" s="212"/>
      <c r="T104" s="213"/>
      <c r="V104" s="203">
        <v>32</v>
      </c>
      <c r="W104" s="214">
        <v>442</v>
      </c>
      <c r="X104" s="214">
        <v>520</v>
      </c>
      <c r="Y104" s="214">
        <v>596</v>
      </c>
      <c r="Z104" s="214">
        <v>695</v>
      </c>
      <c r="AA104" s="214">
        <v>814</v>
      </c>
      <c r="AB104" s="214">
        <v>903</v>
      </c>
      <c r="AC104" s="214">
        <v>1022</v>
      </c>
      <c r="AD104" s="214">
        <v>1135</v>
      </c>
      <c r="AE104" s="207">
        <f>$AE$74*V104*AP104</f>
        <v>1260.8</v>
      </c>
      <c r="AF104" s="207">
        <f>$AF$74*V104*AP104</f>
        <v>1386.8799999999999</v>
      </c>
      <c r="AG104" s="207">
        <f>$AG$74*V104*AP104</f>
        <v>1512.96</v>
      </c>
      <c r="AH104" s="207">
        <f>$AH$74*V104*AP104</f>
        <v>1639.04</v>
      </c>
      <c r="AI104" s="207">
        <f>$AI$74*V104*AP104</f>
        <v>1765.12</v>
      </c>
      <c r="AJ104" s="207">
        <f>$AJ$74*V104*AP104</f>
        <v>1891.2</v>
      </c>
      <c r="AK104" s="207">
        <f>$AK$74*V104*AP104</f>
        <v>2017.28</v>
      </c>
      <c r="AL104" s="207"/>
      <c r="AM104" s="207"/>
      <c r="AN104" s="207"/>
      <c r="AO104" s="207"/>
      <c r="AP104" s="189">
        <v>1.97</v>
      </c>
    </row>
    <row r="105" spans="1:42" x14ac:dyDescent="0.15">
      <c r="A105" s="208">
        <v>800</v>
      </c>
      <c r="B105" s="209">
        <f t="shared" si="0"/>
        <v>2209</v>
      </c>
      <c r="C105" s="209">
        <f t="shared" si="1"/>
        <v>2419</v>
      </c>
      <c r="D105" s="209">
        <f t="shared" si="2"/>
        <v>2759</v>
      </c>
      <c r="E105" s="209">
        <f t="shared" si="3"/>
        <v>3183</v>
      </c>
      <c r="F105" s="209">
        <f t="shared" si="4"/>
        <v>3637</v>
      </c>
      <c r="G105" s="209">
        <f t="shared" si="5"/>
        <v>4074</v>
      </c>
      <c r="H105" s="209">
        <f t="shared" si="7"/>
        <v>4544</v>
      </c>
      <c r="I105" s="209">
        <f t="shared" si="9"/>
        <v>5038</v>
      </c>
      <c r="J105" s="209">
        <f t="shared" si="11"/>
        <v>5578</v>
      </c>
      <c r="K105" s="209">
        <f t="shared" si="13"/>
        <v>6088</v>
      </c>
      <c r="L105" s="209">
        <f t="shared" si="15"/>
        <v>6717</v>
      </c>
      <c r="M105" s="209">
        <f t="shared" si="17"/>
        <v>7278</v>
      </c>
      <c r="N105" s="209">
        <f t="shared" si="19"/>
        <v>7838</v>
      </c>
      <c r="O105" s="209">
        <f t="shared" si="21"/>
        <v>8398</v>
      </c>
      <c r="P105" s="209">
        <f t="shared" si="23"/>
        <v>8958</v>
      </c>
      <c r="Q105" s="209"/>
      <c r="R105" s="209"/>
      <c r="S105" s="209"/>
      <c r="T105" s="210"/>
      <c r="V105" s="203">
        <v>800</v>
      </c>
      <c r="W105" s="214">
        <f t="shared" ref="W105:AK105" si="24">W104+B175</f>
        <v>818</v>
      </c>
      <c r="X105" s="214">
        <f t="shared" si="24"/>
        <v>896</v>
      </c>
      <c r="Y105" s="214">
        <f t="shared" si="24"/>
        <v>1022</v>
      </c>
      <c r="Z105" s="214">
        <f t="shared" si="24"/>
        <v>1179</v>
      </c>
      <c r="AA105" s="214">
        <f t="shared" si="24"/>
        <v>1347</v>
      </c>
      <c r="AB105" s="214">
        <f t="shared" si="24"/>
        <v>1509</v>
      </c>
      <c r="AC105" s="214">
        <f t="shared" si="24"/>
        <v>1683</v>
      </c>
      <c r="AD105" s="214">
        <f t="shared" si="24"/>
        <v>1866</v>
      </c>
      <c r="AE105" s="207">
        <f t="shared" si="24"/>
        <v>2065.8000000000002</v>
      </c>
      <c r="AF105" s="207">
        <f t="shared" si="24"/>
        <v>2254.88</v>
      </c>
      <c r="AG105" s="207">
        <f t="shared" si="24"/>
        <v>2487.96</v>
      </c>
      <c r="AH105" s="207">
        <f t="shared" si="24"/>
        <v>2695.6800000000003</v>
      </c>
      <c r="AI105" s="207">
        <f t="shared" si="24"/>
        <v>2903.04</v>
      </c>
      <c r="AJ105" s="207">
        <f t="shared" si="24"/>
        <v>3110.4</v>
      </c>
      <c r="AK105" s="207">
        <f t="shared" si="24"/>
        <v>3317.76</v>
      </c>
      <c r="AL105" s="207"/>
      <c r="AM105" s="207"/>
      <c r="AN105" s="207"/>
      <c r="AO105" s="207"/>
      <c r="AP105" s="189">
        <f>AP104+U175</f>
        <v>3.24</v>
      </c>
    </row>
    <row r="106" spans="1:42" x14ac:dyDescent="0.15">
      <c r="A106" s="215" t="s">
        <v>15</v>
      </c>
      <c r="B106" s="212">
        <f t="shared" si="0"/>
        <v>1256</v>
      </c>
      <c r="C106" s="212">
        <f t="shared" si="1"/>
        <v>1482</v>
      </c>
      <c r="D106" s="212">
        <f t="shared" si="2"/>
        <v>1706</v>
      </c>
      <c r="E106" s="212">
        <f t="shared" si="3"/>
        <v>1985</v>
      </c>
      <c r="F106" s="212">
        <f t="shared" si="4"/>
        <v>2322</v>
      </c>
      <c r="G106" s="212">
        <f t="shared" si="5"/>
        <v>2579</v>
      </c>
      <c r="H106" s="212">
        <f t="shared" si="7"/>
        <v>2921</v>
      </c>
      <c r="I106" s="212">
        <f t="shared" si="9"/>
        <v>3245</v>
      </c>
      <c r="J106" s="212">
        <f t="shared" si="11"/>
        <v>3599</v>
      </c>
      <c r="K106" s="212">
        <f t="shared" si="13"/>
        <v>3958</v>
      </c>
      <c r="L106" s="212">
        <f t="shared" si="15"/>
        <v>4318</v>
      </c>
      <c r="M106" s="212">
        <f t="shared" si="17"/>
        <v>4678</v>
      </c>
      <c r="N106" s="212">
        <f t="shared" si="19"/>
        <v>5038</v>
      </c>
      <c r="O106" s="212">
        <f t="shared" si="21"/>
        <v>5398</v>
      </c>
      <c r="P106" s="212">
        <f t="shared" si="23"/>
        <v>5758</v>
      </c>
      <c r="Q106" s="212">
        <f>ROUND(AL106*$T$76,0)</f>
        <v>6118</v>
      </c>
      <c r="R106" s="212"/>
      <c r="S106" s="212"/>
      <c r="T106" s="213"/>
      <c r="V106" s="203">
        <v>34</v>
      </c>
      <c r="W106" s="214">
        <v>465</v>
      </c>
      <c r="X106" s="214">
        <v>549</v>
      </c>
      <c r="Y106" s="214">
        <v>632</v>
      </c>
      <c r="Z106" s="214">
        <v>735</v>
      </c>
      <c r="AA106" s="214">
        <v>860</v>
      </c>
      <c r="AB106" s="214">
        <v>955</v>
      </c>
      <c r="AC106" s="214">
        <v>1082</v>
      </c>
      <c r="AD106" s="214">
        <v>1202</v>
      </c>
      <c r="AE106" s="207">
        <f>$AE$74*V106*AP106</f>
        <v>1332.8</v>
      </c>
      <c r="AF106" s="207">
        <f>$AF$74*V106*AP106</f>
        <v>1466.08</v>
      </c>
      <c r="AG106" s="207">
        <f>$AG$74*V106*AP106</f>
        <v>1599.36</v>
      </c>
      <c r="AH106" s="207">
        <f>$AH$74*V106*AP106</f>
        <v>1732.6399999999999</v>
      </c>
      <c r="AI106" s="207">
        <f>$AI$74*V106*AP106</f>
        <v>1865.92</v>
      </c>
      <c r="AJ106" s="207">
        <f>$AJ$74*V106*AP106</f>
        <v>1999.2</v>
      </c>
      <c r="AK106" s="207">
        <f>$AK$74*V106*AP106</f>
        <v>2132.48</v>
      </c>
      <c r="AL106" s="207">
        <f>$AL$74*V106*AP106</f>
        <v>2265.7599999999998</v>
      </c>
      <c r="AM106" s="207"/>
      <c r="AN106" s="207"/>
      <c r="AO106" s="207"/>
      <c r="AP106" s="189">
        <v>1.96</v>
      </c>
    </row>
    <row r="107" spans="1:42" x14ac:dyDescent="0.15">
      <c r="A107" s="208">
        <v>850</v>
      </c>
      <c r="B107" s="209">
        <f t="shared" si="0"/>
        <v>2306</v>
      </c>
      <c r="C107" s="209">
        <f t="shared" si="1"/>
        <v>2533</v>
      </c>
      <c r="D107" s="209">
        <f t="shared" si="2"/>
        <v>2919</v>
      </c>
      <c r="E107" s="209">
        <f t="shared" si="3"/>
        <v>3364</v>
      </c>
      <c r="F107" s="209">
        <f t="shared" si="4"/>
        <v>3850</v>
      </c>
      <c r="G107" s="209">
        <f t="shared" si="5"/>
        <v>4309</v>
      </c>
      <c r="H107" s="209">
        <f t="shared" si="7"/>
        <v>4814</v>
      </c>
      <c r="I107" s="209">
        <f t="shared" si="9"/>
        <v>5387</v>
      </c>
      <c r="J107" s="209">
        <f t="shared" si="11"/>
        <v>5950</v>
      </c>
      <c r="K107" s="209">
        <f t="shared" si="13"/>
        <v>6434</v>
      </c>
      <c r="L107" s="209">
        <f t="shared" si="15"/>
        <v>7037</v>
      </c>
      <c r="M107" s="209">
        <f t="shared" si="17"/>
        <v>7614</v>
      </c>
      <c r="N107" s="209">
        <f t="shared" si="19"/>
        <v>8200</v>
      </c>
      <c r="O107" s="209">
        <f t="shared" si="21"/>
        <v>8785</v>
      </c>
      <c r="P107" s="209">
        <f t="shared" si="23"/>
        <v>9371</v>
      </c>
      <c r="Q107" s="209">
        <f t="shared" ref="Q107:T133" si="25">ROUND(AL107*$T$76,0)</f>
        <v>9957</v>
      </c>
      <c r="R107" s="209"/>
      <c r="S107" s="209"/>
      <c r="T107" s="210"/>
      <c r="V107" s="203">
        <v>850</v>
      </c>
      <c r="W107" s="214">
        <f t="shared" ref="W107:AL107" si="26">W106+B177</f>
        <v>854</v>
      </c>
      <c r="X107" s="214">
        <f t="shared" si="26"/>
        <v>938</v>
      </c>
      <c r="Y107" s="214">
        <f t="shared" si="26"/>
        <v>1081</v>
      </c>
      <c r="Z107" s="214">
        <f t="shared" si="26"/>
        <v>1246</v>
      </c>
      <c r="AA107" s="214">
        <f t="shared" si="26"/>
        <v>1426</v>
      </c>
      <c r="AB107" s="214">
        <f t="shared" si="26"/>
        <v>1596</v>
      </c>
      <c r="AC107" s="214">
        <f t="shared" si="26"/>
        <v>1783</v>
      </c>
      <c r="AD107" s="214">
        <f t="shared" si="26"/>
        <v>1995</v>
      </c>
      <c r="AE107" s="207">
        <f t="shared" si="26"/>
        <v>2203.8000000000002</v>
      </c>
      <c r="AF107" s="207">
        <f t="shared" si="26"/>
        <v>2383.08</v>
      </c>
      <c r="AG107" s="207">
        <f t="shared" si="26"/>
        <v>2606.3599999999997</v>
      </c>
      <c r="AH107" s="207">
        <f t="shared" si="26"/>
        <v>2819.96</v>
      </c>
      <c r="AI107" s="207">
        <f t="shared" si="26"/>
        <v>3036.88</v>
      </c>
      <c r="AJ107" s="207">
        <f t="shared" si="26"/>
        <v>3253.8</v>
      </c>
      <c r="AK107" s="207">
        <f t="shared" si="26"/>
        <v>3470.7200000000003</v>
      </c>
      <c r="AL107" s="207">
        <f t="shared" si="26"/>
        <v>3687.6399999999994</v>
      </c>
      <c r="AM107" s="207"/>
      <c r="AN107" s="207"/>
      <c r="AO107" s="207"/>
      <c r="AP107" s="189">
        <f>AP106+U177</f>
        <v>3.19</v>
      </c>
    </row>
    <row r="108" spans="1:42" x14ac:dyDescent="0.15">
      <c r="A108" s="215" t="s">
        <v>16</v>
      </c>
      <c r="B108" s="212">
        <f t="shared" ref="B108:B133" si="27">ROUND(W108*$T$76,0)</f>
        <v>1318</v>
      </c>
      <c r="C108" s="212">
        <f t="shared" si="1"/>
        <v>1550</v>
      </c>
      <c r="D108" s="212">
        <f t="shared" si="2"/>
        <v>1790</v>
      </c>
      <c r="E108" s="212">
        <f t="shared" si="3"/>
        <v>2076</v>
      </c>
      <c r="F108" s="212">
        <f t="shared" si="4"/>
        <v>2430</v>
      </c>
      <c r="G108" s="212">
        <f t="shared" si="5"/>
        <v>2703</v>
      </c>
      <c r="H108" s="212">
        <f t="shared" si="7"/>
        <v>3056</v>
      </c>
      <c r="I108" s="212">
        <f t="shared" si="9"/>
        <v>3429</v>
      </c>
      <c r="J108" s="212">
        <f t="shared" si="11"/>
        <v>3810</v>
      </c>
      <c r="K108" s="212">
        <f t="shared" si="13"/>
        <v>4191</v>
      </c>
      <c r="L108" s="212">
        <f t="shared" si="15"/>
        <v>4572</v>
      </c>
      <c r="M108" s="212">
        <f t="shared" si="17"/>
        <v>4953</v>
      </c>
      <c r="N108" s="212">
        <f t="shared" si="19"/>
        <v>5334</v>
      </c>
      <c r="O108" s="212">
        <f t="shared" si="21"/>
        <v>5715</v>
      </c>
      <c r="P108" s="212">
        <f t="shared" si="23"/>
        <v>6096</v>
      </c>
      <c r="Q108" s="212">
        <f t="shared" si="25"/>
        <v>6477</v>
      </c>
      <c r="R108" s="212">
        <f>ROUND(AM108*$T$76,0)</f>
        <v>6858</v>
      </c>
      <c r="S108" s="212"/>
      <c r="T108" s="213"/>
      <c r="V108" s="203">
        <v>36</v>
      </c>
      <c r="W108" s="214">
        <v>488</v>
      </c>
      <c r="X108" s="214">
        <v>574</v>
      </c>
      <c r="Y108" s="214">
        <v>663</v>
      </c>
      <c r="Z108" s="214">
        <v>769</v>
      </c>
      <c r="AA108" s="214">
        <v>900</v>
      </c>
      <c r="AB108" s="214">
        <v>1001</v>
      </c>
      <c r="AC108" s="214">
        <v>1132</v>
      </c>
      <c r="AD108" s="214">
        <v>1270</v>
      </c>
      <c r="AE108" s="207">
        <f>$AE$74*V108*AP108</f>
        <v>1411.2</v>
      </c>
      <c r="AF108" s="207">
        <f>$AF$74*V108*AP108</f>
        <v>1552.32</v>
      </c>
      <c r="AG108" s="207">
        <f>$AG$74*V108*AP108</f>
        <v>1693.44</v>
      </c>
      <c r="AH108" s="207">
        <f>$AH$74*V108*AP108</f>
        <v>1834.56</v>
      </c>
      <c r="AI108" s="207">
        <f>$AI$74*V108*AP108</f>
        <v>1975.68</v>
      </c>
      <c r="AJ108" s="207">
        <f>$AJ$74*V108*AP108</f>
        <v>2116.8000000000002</v>
      </c>
      <c r="AK108" s="207">
        <f>$AK$74*V108*AP108</f>
        <v>2257.92</v>
      </c>
      <c r="AL108" s="207">
        <f>$AL$74*V108*AP108</f>
        <v>2399.04</v>
      </c>
      <c r="AM108" s="207">
        <f>$AM$74*V108*AP108</f>
        <v>2540.16</v>
      </c>
      <c r="AN108" s="207"/>
      <c r="AO108" s="207"/>
      <c r="AP108" s="189">
        <v>1.96</v>
      </c>
    </row>
    <row r="109" spans="1:42" ht="13" thickBot="1" x14ac:dyDescent="0.2">
      <c r="A109" s="204">
        <v>900</v>
      </c>
      <c r="B109" s="216">
        <f t="shared" si="27"/>
        <v>2427</v>
      </c>
      <c r="C109" s="216">
        <f t="shared" si="1"/>
        <v>2660</v>
      </c>
      <c r="D109" s="216">
        <f t="shared" si="2"/>
        <v>3073</v>
      </c>
      <c r="E109" s="216">
        <f t="shared" si="3"/>
        <v>3534</v>
      </c>
      <c r="F109" s="216">
        <f t="shared" si="4"/>
        <v>4047</v>
      </c>
      <c r="G109" s="216">
        <f t="shared" si="5"/>
        <v>4533</v>
      </c>
      <c r="H109" s="216">
        <f t="shared" si="7"/>
        <v>5100</v>
      </c>
      <c r="I109" s="216">
        <f t="shared" si="9"/>
        <v>5686</v>
      </c>
      <c r="J109" s="216">
        <f t="shared" si="11"/>
        <v>6186</v>
      </c>
      <c r="K109" s="216">
        <f t="shared" si="13"/>
        <v>6802</v>
      </c>
      <c r="L109" s="216">
        <f t="shared" si="15"/>
        <v>7437</v>
      </c>
      <c r="M109" s="216">
        <f t="shared" si="17"/>
        <v>8062</v>
      </c>
      <c r="N109" s="216">
        <f t="shared" si="19"/>
        <v>8682</v>
      </c>
      <c r="O109" s="216">
        <f t="shared" si="21"/>
        <v>9302</v>
      </c>
      <c r="P109" s="216">
        <f t="shared" si="23"/>
        <v>9922</v>
      </c>
      <c r="Q109" s="216">
        <f t="shared" si="25"/>
        <v>10542</v>
      </c>
      <c r="R109" s="216">
        <f t="shared" si="25"/>
        <v>11162</v>
      </c>
      <c r="S109" s="216"/>
      <c r="T109" s="217"/>
      <c r="V109" s="203">
        <v>900</v>
      </c>
      <c r="W109" s="214">
        <f t="shared" ref="W109:AM109" si="28">W108+B179</f>
        <v>899</v>
      </c>
      <c r="X109" s="214">
        <f t="shared" si="28"/>
        <v>985</v>
      </c>
      <c r="Y109" s="214">
        <f t="shared" si="28"/>
        <v>1138</v>
      </c>
      <c r="Z109" s="214">
        <f t="shared" si="28"/>
        <v>1309</v>
      </c>
      <c r="AA109" s="214">
        <f t="shared" si="28"/>
        <v>1499</v>
      </c>
      <c r="AB109" s="214">
        <f t="shared" si="28"/>
        <v>1679</v>
      </c>
      <c r="AC109" s="214">
        <f t="shared" si="28"/>
        <v>1889</v>
      </c>
      <c r="AD109" s="214">
        <f t="shared" si="28"/>
        <v>2106</v>
      </c>
      <c r="AE109" s="207">
        <f t="shared" si="28"/>
        <v>2291.1999999999998</v>
      </c>
      <c r="AF109" s="207">
        <f t="shared" si="28"/>
        <v>2519.3199999999997</v>
      </c>
      <c r="AG109" s="207">
        <f t="shared" si="28"/>
        <v>2754.44</v>
      </c>
      <c r="AH109" s="207">
        <f t="shared" si="28"/>
        <v>2985.84</v>
      </c>
      <c r="AI109" s="207">
        <f t="shared" si="28"/>
        <v>3215.52</v>
      </c>
      <c r="AJ109" s="207">
        <f t="shared" si="28"/>
        <v>3445.2000000000003</v>
      </c>
      <c r="AK109" s="207">
        <f t="shared" si="28"/>
        <v>3674.88</v>
      </c>
      <c r="AL109" s="207">
        <f t="shared" si="28"/>
        <v>3904.56</v>
      </c>
      <c r="AM109" s="207">
        <f t="shared" si="28"/>
        <v>4134.24</v>
      </c>
      <c r="AN109" s="207"/>
      <c r="AO109" s="207"/>
      <c r="AP109" s="189">
        <f>AP108+U179</f>
        <v>3.19</v>
      </c>
    </row>
    <row r="110" spans="1:42" x14ac:dyDescent="0.15">
      <c r="A110" s="202" t="s">
        <v>17</v>
      </c>
      <c r="B110" s="205">
        <f t="shared" si="27"/>
        <v>1382</v>
      </c>
      <c r="C110" s="205">
        <f t="shared" ref="C110:C133" si="29">ROUND(X110*$T$76,0)</f>
        <v>1628</v>
      </c>
      <c r="D110" s="205">
        <f t="shared" si="2"/>
        <v>1885</v>
      </c>
      <c r="E110" s="205">
        <f t="shared" si="3"/>
        <v>2190</v>
      </c>
      <c r="F110" s="205">
        <f t="shared" si="4"/>
        <v>2554</v>
      </c>
      <c r="G110" s="205">
        <f t="shared" si="5"/>
        <v>2846</v>
      </c>
      <c r="H110" s="205">
        <f t="shared" si="7"/>
        <v>3218</v>
      </c>
      <c r="I110" s="205">
        <f t="shared" si="9"/>
        <v>3602</v>
      </c>
      <c r="J110" s="205">
        <f t="shared" si="11"/>
        <v>4001</v>
      </c>
      <c r="K110" s="205">
        <f t="shared" si="13"/>
        <v>4402</v>
      </c>
      <c r="L110" s="205">
        <f t="shared" si="15"/>
        <v>4802</v>
      </c>
      <c r="M110" s="205">
        <f t="shared" si="17"/>
        <v>5202</v>
      </c>
      <c r="N110" s="205">
        <f t="shared" si="19"/>
        <v>5602</v>
      </c>
      <c r="O110" s="205">
        <f t="shared" si="21"/>
        <v>6002</v>
      </c>
      <c r="P110" s="205">
        <f t="shared" si="23"/>
        <v>6402</v>
      </c>
      <c r="Q110" s="205">
        <f t="shared" si="25"/>
        <v>6802</v>
      </c>
      <c r="R110" s="205">
        <f t="shared" si="25"/>
        <v>7203</v>
      </c>
      <c r="S110" s="205">
        <f>ROUND(AN110*$T$76,0)</f>
        <v>7603</v>
      </c>
      <c r="T110" s="206"/>
      <c r="V110" s="203">
        <v>38</v>
      </c>
      <c r="W110" s="214">
        <v>512</v>
      </c>
      <c r="X110" s="214">
        <v>603</v>
      </c>
      <c r="Y110" s="214">
        <v>698</v>
      </c>
      <c r="Z110" s="214">
        <v>811</v>
      </c>
      <c r="AA110" s="214">
        <v>946</v>
      </c>
      <c r="AB110" s="214">
        <v>1054</v>
      </c>
      <c r="AC110" s="214">
        <v>1192</v>
      </c>
      <c r="AD110" s="214">
        <v>1334</v>
      </c>
      <c r="AE110" s="207">
        <f>$AE$74*V110*AP110</f>
        <v>1482</v>
      </c>
      <c r="AF110" s="207">
        <f>$AF$74*V110*AP110</f>
        <v>1630.2</v>
      </c>
      <c r="AG110" s="207">
        <f>$AG$74*V110*AP110</f>
        <v>1778.3999999999999</v>
      </c>
      <c r="AH110" s="207">
        <f>$AH$74*V110*AP110</f>
        <v>1926.6</v>
      </c>
      <c r="AI110" s="207">
        <f>$AI$74*V110*AP110</f>
        <v>2074.7999999999997</v>
      </c>
      <c r="AJ110" s="207">
        <f>$AJ$74*V110*AP110</f>
        <v>2223</v>
      </c>
      <c r="AK110" s="207">
        <f>$AK$74*V110*AP110</f>
        <v>2371.1999999999998</v>
      </c>
      <c r="AL110" s="207">
        <f>$AL$74*V110*AP110</f>
        <v>2519.4</v>
      </c>
      <c r="AM110" s="207">
        <f>$AM$74*V110*AP110</f>
        <v>2667.6</v>
      </c>
      <c r="AN110" s="207">
        <f>$AN$74*V110*AP110</f>
        <v>2815.7999999999997</v>
      </c>
      <c r="AO110" s="207"/>
      <c r="AP110" s="189">
        <v>1.95</v>
      </c>
    </row>
    <row r="111" spans="1:42" x14ac:dyDescent="0.15">
      <c r="A111" s="208">
        <v>950</v>
      </c>
      <c r="B111" s="209">
        <f t="shared" si="27"/>
        <v>2549</v>
      </c>
      <c r="C111" s="209">
        <f t="shared" si="29"/>
        <v>2795</v>
      </c>
      <c r="D111" s="209">
        <f t="shared" si="2"/>
        <v>3235</v>
      </c>
      <c r="E111" s="209">
        <f t="shared" si="3"/>
        <v>3721</v>
      </c>
      <c r="F111" s="209">
        <f t="shared" si="4"/>
        <v>4258</v>
      </c>
      <c r="G111" s="209">
        <f t="shared" si="5"/>
        <v>4771</v>
      </c>
      <c r="H111" s="209">
        <f t="shared" si="7"/>
        <v>5373</v>
      </c>
      <c r="I111" s="209">
        <f t="shared" si="9"/>
        <v>5975</v>
      </c>
      <c r="J111" s="209">
        <f t="shared" si="11"/>
        <v>6504</v>
      </c>
      <c r="K111" s="209">
        <f t="shared" si="13"/>
        <v>7145</v>
      </c>
      <c r="L111" s="209">
        <f t="shared" si="15"/>
        <v>7823</v>
      </c>
      <c r="M111" s="209">
        <f t="shared" si="17"/>
        <v>8483</v>
      </c>
      <c r="N111" s="209">
        <f t="shared" si="19"/>
        <v>9136</v>
      </c>
      <c r="O111" s="209">
        <f t="shared" si="21"/>
        <v>9788</v>
      </c>
      <c r="P111" s="209">
        <f t="shared" si="23"/>
        <v>10441</v>
      </c>
      <c r="Q111" s="209">
        <f t="shared" si="25"/>
        <v>11093</v>
      </c>
      <c r="R111" s="209">
        <f t="shared" si="25"/>
        <v>11746</v>
      </c>
      <c r="S111" s="209">
        <f t="shared" si="25"/>
        <v>12398</v>
      </c>
      <c r="T111" s="210"/>
      <c r="V111" s="203">
        <v>950</v>
      </c>
      <c r="W111" s="214">
        <f t="shared" ref="W111:AN111" si="30">W110+B181</f>
        <v>944</v>
      </c>
      <c r="X111" s="214">
        <f t="shared" si="30"/>
        <v>1035</v>
      </c>
      <c r="Y111" s="214">
        <f t="shared" si="30"/>
        <v>1198</v>
      </c>
      <c r="Z111" s="214">
        <f t="shared" si="30"/>
        <v>1378</v>
      </c>
      <c r="AA111" s="214">
        <f t="shared" si="30"/>
        <v>1577</v>
      </c>
      <c r="AB111" s="214">
        <f t="shared" si="30"/>
        <v>1767</v>
      </c>
      <c r="AC111" s="214">
        <f t="shared" si="30"/>
        <v>1990</v>
      </c>
      <c r="AD111" s="214">
        <f t="shared" si="30"/>
        <v>2213</v>
      </c>
      <c r="AE111" s="207">
        <f t="shared" si="30"/>
        <v>2409</v>
      </c>
      <c r="AF111" s="207">
        <f t="shared" si="30"/>
        <v>2646.2</v>
      </c>
      <c r="AG111" s="207">
        <f t="shared" si="30"/>
        <v>2897.3999999999996</v>
      </c>
      <c r="AH111" s="207">
        <f t="shared" si="30"/>
        <v>3141.84</v>
      </c>
      <c r="AI111" s="207">
        <f t="shared" si="30"/>
        <v>3383.5199999999995</v>
      </c>
      <c r="AJ111" s="207">
        <f t="shared" si="30"/>
        <v>3625.2</v>
      </c>
      <c r="AK111" s="207">
        <f t="shared" si="30"/>
        <v>3866.88</v>
      </c>
      <c r="AL111" s="207">
        <f t="shared" si="30"/>
        <v>4108.5600000000004</v>
      </c>
      <c r="AM111" s="207">
        <f t="shared" si="30"/>
        <v>4350.24</v>
      </c>
      <c r="AN111" s="207">
        <f t="shared" si="30"/>
        <v>4591.92</v>
      </c>
      <c r="AO111" s="207"/>
      <c r="AP111" s="189">
        <f>AP110+U181</f>
        <v>3.1799999999999997</v>
      </c>
    </row>
    <row r="112" spans="1:42" x14ac:dyDescent="0.15">
      <c r="A112" s="215" t="s">
        <v>18</v>
      </c>
      <c r="B112" s="212">
        <f t="shared" si="27"/>
        <v>1401</v>
      </c>
      <c r="C112" s="212">
        <f t="shared" si="29"/>
        <v>1690</v>
      </c>
      <c r="D112" s="212">
        <f t="shared" ref="D112:D133" si="31">ROUND(Y112*$T$76,0)</f>
        <v>2001</v>
      </c>
      <c r="E112" s="212">
        <f t="shared" si="3"/>
        <v>2322</v>
      </c>
      <c r="F112" s="212">
        <f t="shared" si="4"/>
        <v>2708</v>
      </c>
      <c r="G112" s="212">
        <f t="shared" si="5"/>
        <v>3021</v>
      </c>
      <c r="H112" s="212">
        <f t="shared" si="7"/>
        <v>3418</v>
      </c>
      <c r="I112" s="212">
        <f t="shared" si="9"/>
        <v>3794</v>
      </c>
      <c r="J112" s="212">
        <f t="shared" si="11"/>
        <v>4212</v>
      </c>
      <c r="K112" s="212">
        <f t="shared" si="13"/>
        <v>4633</v>
      </c>
      <c r="L112" s="212">
        <f t="shared" si="15"/>
        <v>5054</v>
      </c>
      <c r="M112" s="212">
        <f t="shared" si="17"/>
        <v>5476</v>
      </c>
      <c r="N112" s="212">
        <f t="shared" si="19"/>
        <v>5897</v>
      </c>
      <c r="O112" s="212">
        <f t="shared" si="21"/>
        <v>6318</v>
      </c>
      <c r="P112" s="212">
        <f t="shared" si="23"/>
        <v>6739</v>
      </c>
      <c r="Q112" s="212">
        <f t="shared" si="25"/>
        <v>7160</v>
      </c>
      <c r="R112" s="212">
        <f t="shared" si="25"/>
        <v>7582</v>
      </c>
      <c r="S112" s="212">
        <f t="shared" si="25"/>
        <v>8003</v>
      </c>
      <c r="T112" s="213">
        <f>ROUND(AO112*$T$76,0)</f>
        <v>8424</v>
      </c>
      <c r="V112" s="203">
        <v>40</v>
      </c>
      <c r="W112" s="214">
        <v>519</v>
      </c>
      <c r="X112" s="214">
        <v>626</v>
      </c>
      <c r="Y112" s="214">
        <v>741</v>
      </c>
      <c r="Z112" s="214">
        <v>860</v>
      </c>
      <c r="AA112" s="214">
        <v>1003</v>
      </c>
      <c r="AB112" s="214">
        <v>1119</v>
      </c>
      <c r="AC112" s="214">
        <v>1266</v>
      </c>
      <c r="AD112" s="214">
        <v>1405</v>
      </c>
      <c r="AE112" s="207">
        <f>$AE$74*V112*AP112</f>
        <v>1560</v>
      </c>
      <c r="AF112" s="207">
        <f>$AF$74*V112*AP112</f>
        <v>1716</v>
      </c>
      <c r="AG112" s="207">
        <f>$AG$74*V112*AP112</f>
        <v>1872</v>
      </c>
      <c r="AH112" s="207">
        <f>$AH$74*V112*AP112</f>
        <v>2028</v>
      </c>
      <c r="AI112" s="207">
        <f>$AI$74*V112*AP112</f>
        <v>2184</v>
      </c>
      <c r="AJ112" s="207">
        <f>$AJ$74*V112*AP112</f>
        <v>2340</v>
      </c>
      <c r="AK112" s="207">
        <f>$AK$74*V112*AP112</f>
        <v>2496</v>
      </c>
      <c r="AL112" s="207">
        <f>$AL$74*V112*AP112</f>
        <v>2652</v>
      </c>
      <c r="AM112" s="207">
        <f>$AM$74*V112*AP112</f>
        <v>2808</v>
      </c>
      <c r="AN112" s="207">
        <f>$AN$74*V112*AP112</f>
        <v>2964</v>
      </c>
      <c r="AO112" s="207">
        <f>$AO$74*V112*AP112</f>
        <v>3120</v>
      </c>
      <c r="AP112" s="189">
        <v>1.95</v>
      </c>
    </row>
    <row r="113" spans="1:42" x14ac:dyDescent="0.15">
      <c r="A113" s="208">
        <v>1000</v>
      </c>
      <c r="B113" s="209">
        <f t="shared" si="27"/>
        <v>2600</v>
      </c>
      <c r="C113" s="209">
        <f t="shared" si="29"/>
        <v>2889</v>
      </c>
      <c r="D113" s="209">
        <f t="shared" si="31"/>
        <v>3416</v>
      </c>
      <c r="E113" s="209">
        <f t="shared" si="3"/>
        <v>3931</v>
      </c>
      <c r="F113" s="209">
        <f t="shared" si="4"/>
        <v>4498</v>
      </c>
      <c r="G113" s="209">
        <f t="shared" si="5"/>
        <v>5049</v>
      </c>
      <c r="H113" s="209">
        <f t="shared" si="7"/>
        <v>5681</v>
      </c>
      <c r="I113" s="209">
        <f t="shared" si="9"/>
        <v>6294</v>
      </c>
      <c r="J113" s="209">
        <f t="shared" si="11"/>
        <v>6842</v>
      </c>
      <c r="K113" s="209">
        <f t="shared" si="13"/>
        <v>7520</v>
      </c>
      <c r="L113" s="209">
        <f t="shared" si="15"/>
        <v>8157</v>
      </c>
      <c r="M113" s="209">
        <f t="shared" si="17"/>
        <v>8845</v>
      </c>
      <c r="N113" s="209">
        <f t="shared" si="19"/>
        <v>9526</v>
      </c>
      <c r="O113" s="209">
        <f t="shared" si="21"/>
        <v>10206</v>
      </c>
      <c r="P113" s="209">
        <f t="shared" si="23"/>
        <v>10886</v>
      </c>
      <c r="Q113" s="209">
        <f t="shared" si="25"/>
        <v>11567</v>
      </c>
      <c r="R113" s="209">
        <f t="shared" si="25"/>
        <v>12247</v>
      </c>
      <c r="S113" s="209">
        <f t="shared" si="25"/>
        <v>12928</v>
      </c>
      <c r="T113" s="210">
        <f t="shared" si="25"/>
        <v>13608</v>
      </c>
      <c r="V113" s="203">
        <v>1000</v>
      </c>
      <c r="W113" s="214">
        <f t="shared" ref="W113:AO113" si="32">W112+B183</f>
        <v>963</v>
      </c>
      <c r="X113" s="214">
        <f t="shared" si="32"/>
        <v>1070</v>
      </c>
      <c r="Y113" s="214">
        <f t="shared" si="32"/>
        <v>1265</v>
      </c>
      <c r="Z113" s="214">
        <f t="shared" si="32"/>
        <v>1456</v>
      </c>
      <c r="AA113" s="214">
        <f t="shared" si="32"/>
        <v>1666</v>
      </c>
      <c r="AB113" s="214">
        <f t="shared" si="32"/>
        <v>1870</v>
      </c>
      <c r="AC113" s="214">
        <f t="shared" si="32"/>
        <v>2104</v>
      </c>
      <c r="AD113" s="214">
        <f t="shared" si="32"/>
        <v>2331</v>
      </c>
      <c r="AE113" s="207">
        <f t="shared" si="32"/>
        <v>2534</v>
      </c>
      <c r="AF113" s="207">
        <f t="shared" si="32"/>
        <v>2785</v>
      </c>
      <c r="AG113" s="207">
        <f t="shared" si="32"/>
        <v>3021</v>
      </c>
      <c r="AH113" s="207">
        <f t="shared" si="32"/>
        <v>3276</v>
      </c>
      <c r="AI113" s="207">
        <f t="shared" si="32"/>
        <v>3528</v>
      </c>
      <c r="AJ113" s="207">
        <f t="shared" si="32"/>
        <v>3780</v>
      </c>
      <c r="AK113" s="207">
        <f t="shared" si="32"/>
        <v>4032</v>
      </c>
      <c r="AL113" s="207">
        <f t="shared" si="32"/>
        <v>4284</v>
      </c>
      <c r="AM113" s="207">
        <f t="shared" si="32"/>
        <v>4536</v>
      </c>
      <c r="AN113" s="207">
        <f t="shared" si="32"/>
        <v>4788</v>
      </c>
      <c r="AO113" s="207">
        <f t="shared" si="32"/>
        <v>5040</v>
      </c>
      <c r="AP113" s="189">
        <f>AP112+U183</f>
        <v>3.15</v>
      </c>
    </row>
    <row r="114" spans="1:42" x14ac:dyDescent="0.15">
      <c r="A114" s="215" t="s">
        <v>19</v>
      </c>
      <c r="B114" s="212">
        <f t="shared" si="27"/>
        <v>1463</v>
      </c>
      <c r="C114" s="212">
        <f t="shared" si="29"/>
        <v>1731</v>
      </c>
      <c r="D114" s="212">
        <f t="shared" si="31"/>
        <v>2095</v>
      </c>
      <c r="E114" s="212">
        <f t="shared" ref="E114:E133" si="33">ROUND(Z114*$T$76,0)</f>
        <v>2435</v>
      </c>
      <c r="F114" s="212">
        <f t="shared" si="4"/>
        <v>2838</v>
      </c>
      <c r="G114" s="212">
        <f t="shared" si="5"/>
        <v>3164</v>
      </c>
      <c r="H114" s="212">
        <f t="shared" si="7"/>
        <v>3580</v>
      </c>
      <c r="I114" s="212">
        <f t="shared" si="9"/>
        <v>3972</v>
      </c>
      <c r="J114" s="212">
        <f t="shared" si="11"/>
        <v>4423</v>
      </c>
      <c r="K114" s="212">
        <f t="shared" si="13"/>
        <v>4865</v>
      </c>
      <c r="L114" s="212">
        <f t="shared" si="15"/>
        <v>5307</v>
      </c>
      <c r="M114" s="212">
        <f t="shared" si="17"/>
        <v>5749</v>
      </c>
      <c r="N114" s="212">
        <f t="shared" si="19"/>
        <v>6192</v>
      </c>
      <c r="O114" s="212">
        <f t="shared" si="21"/>
        <v>6634</v>
      </c>
      <c r="P114" s="212">
        <f t="shared" si="23"/>
        <v>7076</v>
      </c>
      <c r="Q114" s="212">
        <f t="shared" si="25"/>
        <v>7518</v>
      </c>
      <c r="R114" s="212">
        <f t="shared" si="25"/>
        <v>7961</v>
      </c>
      <c r="S114" s="212">
        <f t="shared" si="25"/>
        <v>8403</v>
      </c>
      <c r="T114" s="213">
        <f t="shared" si="25"/>
        <v>8845</v>
      </c>
      <c r="V114" s="203">
        <v>42</v>
      </c>
      <c r="W114" s="214">
        <v>542</v>
      </c>
      <c r="X114" s="214">
        <v>641</v>
      </c>
      <c r="Y114" s="214">
        <v>776</v>
      </c>
      <c r="Z114" s="214">
        <v>902</v>
      </c>
      <c r="AA114" s="214">
        <v>1051</v>
      </c>
      <c r="AB114" s="214">
        <v>1172</v>
      </c>
      <c r="AC114" s="214">
        <v>1326</v>
      </c>
      <c r="AD114" s="214">
        <v>1471</v>
      </c>
      <c r="AE114" s="207">
        <f>$AE$74*V114*AP114</f>
        <v>1638</v>
      </c>
      <c r="AF114" s="207">
        <f>$AF$74*V114*AP114</f>
        <v>1801.8</v>
      </c>
      <c r="AG114" s="207">
        <f>$AG$74*V114*AP114</f>
        <v>1965.6</v>
      </c>
      <c r="AH114" s="207">
        <f>$AH$74*V114*AP114</f>
        <v>2129.4</v>
      </c>
      <c r="AI114" s="207">
        <f>$AI$74*V114*AP114</f>
        <v>2293.1999999999998</v>
      </c>
      <c r="AJ114" s="207">
        <f>$AJ$74*V114*AP114</f>
        <v>2457</v>
      </c>
      <c r="AK114" s="207">
        <f>$AK$74*V114*AP114</f>
        <v>2620.7999999999997</v>
      </c>
      <c r="AL114" s="207">
        <f>$AL$74*V114*AP114</f>
        <v>2784.6</v>
      </c>
      <c r="AM114" s="207">
        <f>$AM$74*V114*AP114</f>
        <v>2948.4</v>
      </c>
      <c r="AN114" s="207">
        <f>$AN$74*V114*AP114</f>
        <v>3112.2</v>
      </c>
      <c r="AO114" s="207">
        <f>$AO$74*V114*AP114</f>
        <v>3276</v>
      </c>
      <c r="AP114" s="189">
        <v>1.95</v>
      </c>
    </row>
    <row r="115" spans="1:42" x14ac:dyDescent="0.15">
      <c r="A115" s="208">
        <v>1050</v>
      </c>
      <c r="B115" s="209">
        <f t="shared" si="27"/>
        <v>2719</v>
      </c>
      <c r="C115" s="209">
        <f t="shared" si="29"/>
        <v>2986</v>
      </c>
      <c r="D115" s="209">
        <f t="shared" si="31"/>
        <v>3545</v>
      </c>
      <c r="E115" s="209">
        <f t="shared" si="33"/>
        <v>4123</v>
      </c>
      <c r="F115" s="209">
        <f t="shared" si="4"/>
        <v>4687</v>
      </c>
      <c r="G115" s="209">
        <f t="shared" si="5"/>
        <v>5287</v>
      </c>
      <c r="H115" s="209">
        <f t="shared" si="7"/>
        <v>5954</v>
      </c>
      <c r="I115" s="209">
        <f t="shared" si="9"/>
        <v>6591</v>
      </c>
      <c r="J115" s="209">
        <f t="shared" si="11"/>
        <v>7171</v>
      </c>
      <c r="K115" s="209">
        <f t="shared" si="13"/>
        <v>7894</v>
      </c>
      <c r="L115" s="209">
        <f t="shared" si="15"/>
        <v>8561</v>
      </c>
      <c r="M115" s="209">
        <f t="shared" si="17"/>
        <v>9287</v>
      </c>
      <c r="N115" s="209">
        <f t="shared" si="19"/>
        <v>10002</v>
      </c>
      <c r="O115" s="209">
        <f t="shared" si="21"/>
        <v>10716</v>
      </c>
      <c r="P115" s="209">
        <f t="shared" si="23"/>
        <v>11431</v>
      </c>
      <c r="Q115" s="209">
        <f t="shared" si="25"/>
        <v>12145</v>
      </c>
      <c r="R115" s="209">
        <f t="shared" si="25"/>
        <v>12860</v>
      </c>
      <c r="S115" s="209">
        <f t="shared" si="25"/>
        <v>13574</v>
      </c>
      <c r="T115" s="210">
        <f t="shared" si="25"/>
        <v>14288</v>
      </c>
      <c r="V115" s="203">
        <v>1050</v>
      </c>
      <c r="W115" s="214">
        <f t="shared" ref="W115:AO115" si="34">W114+B185</f>
        <v>1007</v>
      </c>
      <c r="X115" s="214">
        <f t="shared" si="34"/>
        <v>1106</v>
      </c>
      <c r="Y115" s="214">
        <f t="shared" si="34"/>
        <v>1313</v>
      </c>
      <c r="Z115" s="214">
        <f t="shared" si="34"/>
        <v>1527</v>
      </c>
      <c r="AA115" s="214">
        <f t="shared" si="34"/>
        <v>1736</v>
      </c>
      <c r="AB115" s="214">
        <f t="shared" si="34"/>
        <v>1958</v>
      </c>
      <c r="AC115" s="214">
        <f t="shared" si="34"/>
        <v>2205</v>
      </c>
      <c r="AD115" s="214">
        <f t="shared" si="34"/>
        <v>2441</v>
      </c>
      <c r="AE115" s="207">
        <f t="shared" si="34"/>
        <v>2656</v>
      </c>
      <c r="AF115" s="207">
        <f t="shared" si="34"/>
        <v>2923.8</v>
      </c>
      <c r="AG115" s="207">
        <f t="shared" si="34"/>
        <v>3170.6</v>
      </c>
      <c r="AH115" s="207">
        <f t="shared" si="34"/>
        <v>3439.8</v>
      </c>
      <c r="AI115" s="207">
        <f t="shared" si="34"/>
        <v>3704.3999999999996</v>
      </c>
      <c r="AJ115" s="207">
        <f t="shared" si="34"/>
        <v>3969</v>
      </c>
      <c r="AK115" s="207">
        <f t="shared" si="34"/>
        <v>4233.5999999999995</v>
      </c>
      <c r="AL115" s="207">
        <f t="shared" si="34"/>
        <v>4498.2</v>
      </c>
      <c r="AM115" s="207">
        <f t="shared" si="34"/>
        <v>4762.8</v>
      </c>
      <c r="AN115" s="207">
        <f t="shared" si="34"/>
        <v>5027.3999999999996</v>
      </c>
      <c r="AO115" s="207">
        <f t="shared" si="34"/>
        <v>5292</v>
      </c>
      <c r="AP115" s="189">
        <f>AP114+U185</f>
        <v>3.15</v>
      </c>
    </row>
    <row r="116" spans="1:42" x14ac:dyDescent="0.15">
      <c r="A116" s="215" t="s">
        <v>20</v>
      </c>
      <c r="B116" s="212">
        <f t="shared" si="27"/>
        <v>1523</v>
      </c>
      <c r="C116" s="212">
        <f t="shared" si="29"/>
        <v>1796</v>
      </c>
      <c r="D116" s="212">
        <f t="shared" si="31"/>
        <v>2179</v>
      </c>
      <c r="E116" s="212">
        <f t="shared" si="33"/>
        <v>2527</v>
      </c>
      <c r="F116" s="212">
        <f t="shared" ref="F116:F133" si="35">ROUND(AA116*$T$76,0)</f>
        <v>2894</v>
      </c>
      <c r="G116" s="212">
        <f t="shared" si="5"/>
        <v>3291</v>
      </c>
      <c r="H116" s="212">
        <f t="shared" si="7"/>
        <v>3723</v>
      </c>
      <c r="I116" s="212">
        <f t="shared" si="9"/>
        <v>4120</v>
      </c>
      <c r="J116" s="212">
        <f t="shared" si="11"/>
        <v>4586</v>
      </c>
      <c r="K116" s="212">
        <f t="shared" si="13"/>
        <v>5044</v>
      </c>
      <c r="L116" s="212">
        <f t="shared" si="15"/>
        <v>5503</v>
      </c>
      <c r="M116" s="212">
        <f t="shared" si="17"/>
        <v>5961</v>
      </c>
      <c r="N116" s="212">
        <f t="shared" si="19"/>
        <v>6420</v>
      </c>
      <c r="O116" s="212">
        <f t="shared" si="21"/>
        <v>6879</v>
      </c>
      <c r="P116" s="212">
        <f t="shared" si="23"/>
        <v>7337</v>
      </c>
      <c r="Q116" s="212">
        <f t="shared" si="25"/>
        <v>7796</v>
      </c>
      <c r="R116" s="212">
        <f t="shared" si="25"/>
        <v>8254</v>
      </c>
      <c r="S116" s="212">
        <f t="shared" si="25"/>
        <v>8713</v>
      </c>
      <c r="T116" s="213">
        <f t="shared" si="25"/>
        <v>9171</v>
      </c>
      <c r="V116" s="203">
        <v>44</v>
      </c>
      <c r="W116" s="214">
        <v>564</v>
      </c>
      <c r="X116" s="214">
        <v>665</v>
      </c>
      <c r="Y116" s="214">
        <v>807</v>
      </c>
      <c r="Z116" s="214">
        <v>936</v>
      </c>
      <c r="AA116" s="214">
        <v>1072</v>
      </c>
      <c r="AB116" s="214">
        <v>1219</v>
      </c>
      <c r="AC116" s="214">
        <v>1379</v>
      </c>
      <c r="AD116" s="214">
        <v>1526</v>
      </c>
      <c r="AE116" s="207">
        <f>$AE$74*V116*AP116</f>
        <v>1698.3999999999999</v>
      </c>
      <c r="AF116" s="207">
        <f>$AF$74*V116*AP116</f>
        <v>1868.24</v>
      </c>
      <c r="AG116" s="207">
        <f>$AG$74*V116*AP116</f>
        <v>2038.08</v>
      </c>
      <c r="AH116" s="207">
        <f>$AH$74*V116*AP116</f>
        <v>2207.92</v>
      </c>
      <c r="AI116" s="207">
        <f>$AI$74*V116*AP116</f>
        <v>2377.7599999999998</v>
      </c>
      <c r="AJ116" s="207">
        <f>$AJ$74*V116*AP116</f>
        <v>2547.6</v>
      </c>
      <c r="AK116" s="207">
        <f>$AK$74*V116*AP116</f>
        <v>2717.44</v>
      </c>
      <c r="AL116" s="207">
        <f>$AL$74*V116*AP116</f>
        <v>2887.2799999999997</v>
      </c>
      <c r="AM116" s="207">
        <f>$AM$74*V116*AP116</f>
        <v>3057.12</v>
      </c>
      <c r="AN116" s="207">
        <f>$AN$74*V116*AP116</f>
        <v>3226.96</v>
      </c>
      <c r="AO116" s="207">
        <f>$AO$74*V116*AP116</f>
        <v>3396.7999999999997</v>
      </c>
      <c r="AP116" s="189">
        <v>1.93</v>
      </c>
    </row>
    <row r="117" spans="1:42" x14ac:dyDescent="0.15">
      <c r="A117" s="208">
        <v>1100</v>
      </c>
      <c r="B117" s="209">
        <f t="shared" si="27"/>
        <v>2838</v>
      </c>
      <c r="C117" s="209">
        <f t="shared" si="29"/>
        <v>3110</v>
      </c>
      <c r="D117" s="209">
        <f t="shared" si="31"/>
        <v>3664</v>
      </c>
      <c r="E117" s="209">
        <f t="shared" si="33"/>
        <v>4293</v>
      </c>
      <c r="F117" s="209">
        <f t="shared" si="35"/>
        <v>4855</v>
      </c>
      <c r="G117" s="209">
        <f t="shared" si="5"/>
        <v>5513</v>
      </c>
      <c r="H117" s="209">
        <f t="shared" si="7"/>
        <v>6205</v>
      </c>
      <c r="I117" s="209">
        <f t="shared" si="9"/>
        <v>6861</v>
      </c>
      <c r="J117" s="209">
        <f t="shared" si="11"/>
        <v>7464</v>
      </c>
      <c r="K117" s="209">
        <f t="shared" si="13"/>
        <v>8209</v>
      </c>
      <c r="L117" s="209">
        <f t="shared" si="15"/>
        <v>8894</v>
      </c>
      <c r="M117" s="209">
        <f t="shared" si="17"/>
        <v>9637</v>
      </c>
      <c r="N117" s="209">
        <f t="shared" si="19"/>
        <v>10378</v>
      </c>
      <c r="O117" s="209">
        <f t="shared" si="21"/>
        <v>11120</v>
      </c>
      <c r="P117" s="209">
        <f t="shared" si="23"/>
        <v>11861</v>
      </c>
      <c r="Q117" s="209">
        <f t="shared" si="25"/>
        <v>12602</v>
      </c>
      <c r="R117" s="209">
        <f t="shared" si="25"/>
        <v>13344</v>
      </c>
      <c r="S117" s="209">
        <f t="shared" si="25"/>
        <v>14085</v>
      </c>
      <c r="T117" s="210">
        <f t="shared" si="25"/>
        <v>14826</v>
      </c>
      <c r="V117" s="203">
        <v>1100</v>
      </c>
      <c r="W117" s="214">
        <f t="shared" ref="W117:AO117" si="36">W116+B187</f>
        <v>1051</v>
      </c>
      <c r="X117" s="214">
        <f t="shared" si="36"/>
        <v>1152</v>
      </c>
      <c r="Y117" s="214">
        <f t="shared" si="36"/>
        <v>1357</v>
      </c>
      <c r="Z117" s="214">
        <f t="shared" si="36"/>
        <v>1590</v>
      </c>
      <c r="AA117" s="214">
        <f t="shared" si="36"/>
        <v>1798</v>
      </c>
      <c r="AB117" s="214">
        <f t="shared" si="36"/>
        <v>2042</v>
      </c>
      <c r="AC117" s="214">
        <f t="shared" si="36"/>
        <v>2298</v>
      </c>
      <c r="AD117" s="214">
        <f t="shared" si="36"/>
        <v>2541</v>
      </c>
      <c r="AE117" s="207">
        <f t="shared" si="36"/>
        <v>2764.3999999999996</v>
      </c>
      <c r="AF117" s="207">
        <f t="shared" si="36"/>
        <v>3040.24</v>
      </c>
      <c r="AG117" s="207">
        <f t="shared" si="36"/>
        <v>3294.08</v>
      </c>
      <c r="AH117" s="207">
        <f t="shared" si="36"/>
        <v>3569.2799999999997</v>
      </c>
      <c r="AI117" s="207">
        <f t="shared" si="36"/>
        <v>3843.8399999999997</v>
      </c>
      <c r="AJ117" s="207">
        <f t="shared" si="36"/>
        <v>4118.3999999999996</v>
      </c>
      <c r="AK117" s="207">
        <f t="shared" si="36"/>
        <v>4392.96</v>
      </c>
      <c r="AL117" s="207">
        <f t="shared" si="36"/>
        <v>4667.5199999999995</v>
      </c>
      <c r="AM117" s="207">
        <f t="shared" si="36"/>
        <v>4942.08</v>
      </c>
      <c r="AN117" s="207">
        <f t="shared" si="36"/>
        <v>5216.6399999999994</v>
      </c>
      <c r="AO117" s="207">
        <f t="shared" si="36"/>
        <v>5491.2</v>
      </c>
      <c r="AP117" s="189">
        <f>AP116+U187</f>
        <v>3.12</v>
      </c>
    </row>
    <row r="118" spans="1:42" x14ac:dyDescent="0.15">
      <c r="A118" s="215" t="s">
        <v>21</v>
      </c>
      <c r="B118" s="212">
        <f t="shared" si="27"/>
        <v>1588</v>
      </c>
      <c r="C118" s="212">
        <f t="shared" si="29"/>
        <v>1874</v>
      </c>
      <c r="D118" s="212">
        <f t="shared" si="31"/>
        <v>2271</v>
      </c>
      <c r="E118" s="212">
        <f t="shared" si="33"/>
        <v>2635</v>
      </c>
      <c r="F118" s="212">
        <f t="shared" si="35"/>
        <v>3081</v>
      </c>
      <c r="G118" s="212">
        <f t="shared" si="5"/>
        <v>3445</v>
      </c>
      <c r="H118" s="212">
        <f t="shared" si="7"/>
        <v>3891</v>
      </c>
      <c r="I118" s="212">
        <f t="shared" si="9"/>
        <v>4293</v>
      </c>
      <c r="J118" s="212">
        <f t="shared" si="11"/>
        <v>4769</v>
      </c>
      <c r="K118" s="212">
        <f t="shared" si="13"/>
        <v>5246</v>
      </c>
      <c r="L118" s="212">
        <f t="shared" si="15"/>
        <v>5723</v>
      </c>
      <c r="M118" s="212">
        <f t="shared" si="17"/>
        <v>6200</v>
      </c>
      <c r="N118" s="212">
        <f t="shared" si="19"/>
        <v>6677</v>
      </c>
      <c r="O118" s="212">
        <f t="shared" si="21"/>
        <v>7154</v>
      </c>
      <c r="P118" s="212">
        <f t="shared" si="23"/>
        <v>7631</v>
      </c>
      <c r="Q118" s="212">
        <f t="shared" si="25"/>
        <v>8108</v>
      </c>
      <c r="R118" s="212">
        <f t="shared" si="25"/>
        <v>8585</v>
      </c>
      <c r="S118" s="212">
        <f t="shared" si="25"/>
        <v>9062</v>
      </c>
      <c r="T118" s="213">
        <f t="shared" si="25"/>
        <v>9539</v>
      </c>
      <c r="V118" s="203">
        <v>46</v>
      </c>
      <c r="W118" s="214">
        <v>588</v>
      </c>
      <c r="X118" s="214">
        <v>694</v>
      </c>
      <c r="Y118" s="214">
        <v>841</v>
      </c>
      <c r="Z118" s="214">
        <v>976</v>
      </c>
      <c r="AA118" s="214">
        <v>1141</v>
      </c>
      <c r="AB118" s="214">
        <v>1276</v>
      </c>
      <c r="AC118" s="214">
        <v>1441</v>
      </c>
      <c r="AD118" s="214">
        <v>1590</v>
      </c>
      <c r="AE118" s="207">
        <f>$AE$74*V118*AP118</f>
        <v>1766.3999999999999</v>
      </c>
      <c r="AF118" s="207">
        <f>$AF$74*V118*AP118</f>
        <v>1943.04</v>
      </c>
      <c r="AG118" s="207">
        <f>$AG$74*V118*AP118</f>
        <v>2119.6799999999998</v>
      </c>
      <c r="AH118" s="207">
        <f>$AH$74*V118*AP118</f>
        <v>2296.3199999999997</v>
      </c>
      <c r="AI118" s="207">
        <f>$AI$74*V118*AP118</f>
        <v>2472.96</v>
      </c>
      <c r="AJ118" s="207">
        <f>$AJ$74*V118*AP118</f>
        <v>2649.6</v>
      </c>
      <c r="AK118" s="207">
        <f>$AK$74*V118*AP118</f>
        <v>2826.24</v>
      </c>
      <c r="AL118" s="207">
        <f>$AL$74*V118*AP118</f>
        <v>3002.88</v>
      </c>
      <c r="AM118" s="207">
        <f>$AM$74*V118*AP118</f>
        <v>3179.52</v>
      </c>
      <c r="AN118" s="207">
        <f>$AN$74*V118*AP118</f>
        <v>3356.16</v>
      </c>
      <c r="AO118" s="207">
        <f>$AO$74*V118*AP118</f>
        <v>3532.7999999999997</v>
      </c>
      <c r="AP118" s="189">
        <v>1.92</v>
      </c>
    </row>
    <row r="119" spans="1:42" x14ac:dyDescent="0.15">
      <c r="A119" s="208">
        <v>1150</v>
      </c>
      <c r="B119" s="209">
        <f t="shared" si="27"/>
        <v>2957</v>
      </c>
      <c r="C119" s="209">
        <f t="shared" si="29"/>
        <v>3243</v>
      </c>
      <c r="D119" s="209">
        <f t="shared" si="31"/>
        <v>3823</v>
      </c>
      <c r="E119" s="209">
        <f t="shared" si="33"/>
        <v>4452</v>
      </c>
      <c r="F119" s="209">
        <f t="shared" si="35"/>
        <v>5130</v>
      </c>
      <c r="G119" s="209">
        <f t="shared" si="5"/>
        <v>5762</v>
      </c>
      <c r="H119" s="209">
        <f t="shared" si="7"/>
        <v>6483</v>
      </c>
      <c r="I119" s="209">
        <f t="shared" si="9"/>
        <v>7152</v>
      </c>
      <c r="J119" s="209">
        <f t="shared" si="11"/>
        <v>7774</v>
      </c>
      <c r="K119" s="209">
        <f t="shared" si="13"/>
        <v>8543</v>
      </c>
      <c r="L119" s="209">
        <f t="shared" si="15"/>
        <v>9255</v>
      </c>
      <c r="M119" s="209">
        <f t="shared" si="17"/>
        <v>10011</v>
      </c>
      <c r="N119" s="209">
        <f t="shared" si="19"/>
        <v>10781</v>
      </c>
      <c r="O119" s="209">
        <f t="shared" si="21"/>
        <v>11551</v>
      </c>
      <c r="P119" s="209">
        <f t="shared" si="23"/>
        <v>12321</v>
      </c>
      <c r="Q119" s="209">
        <f t="shared" si="25"/>
        <v>13091</v>
      </c>
      <c r="R119" s="209">
        <f t="shared" si="25"/>
        <v>13861</v>
      </c>
      <c r="S119" s="209">
        <f t="shared" si="25"/>
        <v>14631</v>
      </c>
      <c r="T119" s="210">
        <f t="shared" si="25"/>
        <v>15401</v>
      </c>
      <c r="V119" s="203">
        <v>1150</v>
      </c>
      <c r="W119" s="214">
        <f t="shared" ref="W119:AO119" si="37">W118+B189</f>
        <v>1095</v>
      </c>
      <c r="X119" s="214">
        <f t="shared" si="37"/>
        <v>1201</v>
      </c>
      <c r="Y119" s="214">
        <f t="shared" si="37"/>
        <v>1416</v>
      </c>
      <c r="Z119" s="214">
        <f t="shared" si="37"/>
        <v>1649</v>
      </c>
      <c r="AA119" s="214">
        <f t="shared" si="37"/>
        <v>1900</v>
      </c>
      <c r="AB119" s="214">
        <f t="shared" si="37"/>
        <v>2134</v>
      </c>
      <c r="AC119" s="214">
        <f t="shared" si="37"/>
        <v>2401</v>
      </c>
      <c r="AD119" s="214">
        <f t="shared" si="37"/>
        <v>2649</v>
      </c>
      <c r="AE119" s="207">
        <f t="shared" si="37"/>
        <v>2879.3999999999996</v>
      </c>
      <c r="AF119" s="207">
        <f t="shared" si="37"/>
        <v>3164.04</v>
      </c>
      <c r="AG119" s="207">
        <f t="shared" si="37"/>
        <v>3427.68</v>
      </c>
      <c r="AH119" s="207">
        <f t="shared" si="37"/>
        <v>3707.5999999999995</v>
      </c>
      <c r="AI119" s="207">
        <f t="shared" si="37"/>
        <v>3992.8</v>
      </c>
      <c r="AJ119" s="207">
        <f t="shared" si="37"/>
        <v>4278</v>
      </c>
      <c r="AK119" s="207">
        <f t="shared" si="37"/>
        <v>4563.2</v>
      </c>
      <c r="AL119" s="207">
        <f t="shared" si="37"/>
        <v>4848.3999999999996</v>
      </c>
      <c r="AM119" s="207">
        <f t="shared" si="37"/>
        <v>5133.6000000000004</v>
      </c>
      <c r="AN119" s="207">
        <f t="shared" si="37"/>
        <v>5418.7999999999993</v>
      </c>
      <c r="AO119" s="207">
        <f t="shared" si="37"/>
        <v>5704</v>
      </c>
      <c r="AP119" s="189">
        <f>AP118+U189</f>
        <v>3.0999999999999996</v>
      </c>
    </row>
    <row r="120" spans="1:42" x14ac:dyDescent="0.15">
      <c r="A120" s="215" t="s">
        <v>22</v>
      </c>
      <c r="B120" s="212">
        <f t="shared" si="27"/>
        <v>1652</v>
      </c>
      <c r="C120" s="212">
        <f t="shared" si="29"/>
        <v>1955</v>
      </c>
      <c r="D120" s="212">
        <f t="shared" si="31"/>
        <v>2365</v>
      </c>
      <c r="E120" s="212">
        <f t="shared" si="33"/>
        <v>2749</v>
      </c>
      <c r="F120" s="212">
        <f t="shared" si="35"/>
        <v>3210</v>
      </c>
      <c r="G120" s="212">
        <f t="shared" si="5"/>
        <v>3599</v>
      </c>
      <c r="H120" s="212">
        <f t="shared" si="7"/>
        <v>4061</v>
      </c>
      <c r="I120" s="212">
        <f t="shared" si="9"/>
        <v>4469</v>
      </c>
      <c r="J120" s="212">
        <f t="shared" si="11"/>
        <v>4977</v>
      </c>
      <c r="K120" s="212">
        <f t="shared" si="13"/>
        <v>5474</v>
      </c>
      <c r="L120" s="212">
        <f t="shared" si="15"/>
        <v>5972</v>
      </c>
      <c r="M120" s="212">
        <f t="shared" si="17"/>
        <v>6470</v>
      </c>
      <c r="N120" s="212">
        <f t="shared" si="19"/>
        <v>6967</v>
      </c>
      <c r="O120" s="212">
        <f t="shared" si="21"/>
        <v>7465</v>
      </c>
      <c r="P120" s="212">
        <f t="shared" si="23"/>
        <v>7963</v>
      </c>
      <c r="Q120" s="212">
        <f t="shared" si="25"/>
        <v>8460</v>
      </c>
      <c r="R120" s="212">
        <f t="shared" si="25"/>
        <v>8958</v>
      </c>
      <c r="S120" s="212">
        <f t="shared" si="25"/>
        <v>9456</v>
      </c>
      <c r="T120" s="213">
        <f t="shared" si="25"/>
        <v>9953</v>
      </c>
      <c r="V120" s="203">
        <v>48</v>
      </c>
      <c r="W120" s="214">
        <v>612</v>
      </c>
      <c r="X120" s="214">
        <v>724</v>
      </c>
      <c r="Y120" s="214">
        <v>876</v>
      </c>
      <c r="Z120" s="214">
        <v>1018</v>
      </c>
      <c r="AA120" s="214">
        <v>1189</v>
      </c>
      <c r="AB120" s="214">
        <v>1333</v>
      </c>
      <c r="AC120" s="214">
        <v>1504</v>
      </c>
      <c r="AD120" s="214">
        <v>1655</v>
      </c>
      <c r="AE120" s="207">
        <f>$AE$74*V120*AP120</f>
        <v>1843.1999999999998</v>
      </c>
      <c r="AF120" s="207">
        <f>$AF$74*V120*AP120</f>
        <v>2027.52</v>
      </c>
      <c r="AG120" s="207">
        <f>$AG$74*V120*AP120</f>
        <v>2211.84</v>
      </c>
      <c r="AH120" s="207">
        <f>$AH$74*V120*AP120</f>
        <v>2396.16</v>
      </c>
      <c r="AI120" s="207">
        <f>$AI$74*V120*AP120</f>
        <v>2580.48</v>
      </c>
      <c r="AJ120" s="207">
        <f>$AJ$74*V120*AP120</f>
        <v>2764.7999999999997</v>
      </c>
      <c r="AK120" s="207">
        <f>$AK$74*V120*AP120</f>
        <v>2949.12</v>
      </c>
      <c r="AL120" s="207">
        <f>$AL$74*V120*AP120</f>
        <v>3133.44</v>
      </c>
      <c r="AM120" s="207">
        <f>$AM$74*V120*AP120</f>
        <v>3317.7599999999998</v>
      </c>
      <c r="AN120" s="207">
        <f>$AN$74*V120*AP120</f>
        <v>3502.08</v>
      </c>
      <c r="AO120" s="207">
        <f>$AO$74*V120*AP120</f>
        <v>3686.3999999999996</v>
      </c>
      <c r="AP120" s="189">
        <v>1.92</v>
      </c>
    </row>
    <row r="121" spans="1:42" ht="13" thickBot="1" x14ac:dyDescent="0.2">
      <c r="A121" s="204">
        <v>1200</v>
      </c>
      <c r="B121" s="216">
        <f t="shared" si="27"/>
        <v>3081</v>
      </c>
      <c r="C121" s="216">
        <f t="shared" si="29"/>
        <v>3383</v>
      </c>
      <c r="D121" s="216">
        <f t="shared" si="31"/>
        <v>3985</v>
      </c>
      <c r="E121" s="216">
        <f t="shared" si="33"/>
        <v>4595</v>
      </c>
      <c r="F121" s="216">
        <f t="shared" si="35"/>
        <v>5289</v>
      </c>
      <c r="G121" s="216">
        <f t="shared" si="5"/>
        <v>5954</v>
      </c>
      <c r="H121" s="216">
        <f t="shared" si="7"/>
        <v>6696</v>
      </c>
      <c r="I121" s="216">
        <f t="shared" si="9"/>
        <v>7430</v>
      </c>
      <c r="J121" s="216">
        <f t="shared" si="11"/>
        <v>8109</v>
      </c>
      <c r="K121" s="216">
        <f t="shared" si="13"/>
        <v>8906</v>
      </c>
      <c r="L121" s="216">
        <f t="shared" si="15"/>
        <v>9649</v>
      </c>
      <c r="M121" s="216">
        <f t="shared" si="17"/>
        <v>10446</v>
      </c>
      <c r="N121" s="216">
        <f t="shared" si="19"/>
        <v>11249</v>
      </c>
      <c r="O121" s="216">
        <f t="shared" si="21"/>
        <v>12053</v>
      </c>
      <c r="P121" s="216">
        <f t="shared" si="23"/>
        <v>12856</v>
      </c>
      <c r="Q121" s="216">
        <f t="shared" si="25"/>
        <v>13660</v>
      </c>
      <c r="R121" s="216">
        <f t="shared" si="25"/>
        <v>14463</v>
      </c>
      <c r="S121" s="216">
        <f t="shared" si="25"/>
        <v>15267</v>
      </c>
      <c r="T121" s="217">
        <f t="shared" si="25"/>
        <v>16070</v>
      </c>
      <c r="V121" s="203">
        <v>1200</v>
      </c>
      <c r="W121" s="214">
        <f t="shared" ref="W121:AO121" si="38">W120+B191</f>
        <v>1141</v>
      </c>
      <c r="X121" s="214">
        <f t="shared" si="38"/>
        <v>1253</v>
      </c>
      <c r="Y121" s="214">
        <f t="shared" si="38"/>
        <v>1476</v>
      </c>
      <c r="Z121" s="214">
        <f t="shared" si="38"/>
        <v>1702</v>
      </c>
      <c r="AA121" s="214">
        <f t="shared" si="38"/>
        <v>1959</v>
      </c>
      <c r="AB121" s="214">
        <f t="shared" si="38"/>
        <v>2205</v>
      </c>
      <c r="AC121" s="214">
        <f t="shared" si="38"/>
        <v>2480</v>
      </c>
      <c r="AD121" s="214">
        <f t="shared" si="38"/>
        <v>2752</v>
      </c>
      <c r="AE121" s="207">
        <f t="shared" si="38"/>
        <v>3003.2</v>
      </c>
      <c r="AF121" s="207">
        <f t="shared" si="38"/>
        <v>3298.52</v>
      </c>
      <c r="AG121" s="207">
        <f t="shared" si="38"/>
        <v>3573.84</v>
      </c>
      <c r="AH121" s="207">
        <f t="shared" si="38"/>
        <v>3868.7999999999997</v>
      </c>
      <c r="AI121" s="207">
        <f t="shared" si="38"/>
        <v>4166.3999999999996</v>
      </c>
      <c r="AJ121" s="207">
        <f t="shared" si="38"/>
        <v>4464</v>
      </c>
      <c r="AK121" s="207">
        <f t="shared" si="38"/>
        <v>4761.6000000000004</v>
      </c>
      <c r="AL121" s="207">
        <f t="shared" si="38"/>
        <v>5059.2</v>
      </c>
      <c r="AM121" s="207">
        <f t="shared" si="38"/>
        <v>5356.7999999999993</v>
      </c>
      <c r="AN121" s="207">
        <f t="shared" si="38"/>
        <v>5654.4</v>
      </c>
      <c r="AO121" s="207">
        <f t="shared" si="38"/>
        <v>5952</v>
      </c>
      <c r="AP121" s="189">
        <f>AP120+U191</f>
        <v>3.0999999999999996</v>
      </c>
    </row>
    <row r="122" spans="1:42" x14ac:dyDescent="0.15">
      <c r="A122" s="202" t="s">
        <v>130</v>
      </c>
      <c r="B122" s="205">
        <f t="shared" si="27"/>
        <v>1723</v>
      </c>
      <c r="C122" s="205">
        <f t="shared" si="29"/>
        <v>2033</v>
      </c>
      <c r="D122" s="205">
        <f t="shared" si="31"/>
        <v>2462</v>
      </c>
      <c r="E122" s="205">
        <f t="shared" si="33"/>
        <v>2862</v>
      </c>
      <c r="F122" s="205">
        <f t="shared" si="35"/>
        <v>3337</v>
      </c>
      <c r="G122" s="205">
        <f t="shared" si="5"/>
        <v>3742</v>
      </c>
      <c r="H122" s="205">
        <f t="shared" si="7"/>
        <v>4234</v>
      </c>
      <c r="I122" s="205">
        <f t="shared" si="9"/>
        <v>4666</v>
      </c>
      <c r="J122" s="205">
        <f t="shared" si="11"/>
        <v>5184</v>
      </c>
      <c r="K122" s="205">
        <f t="shared" si="13"/>
        <v>5702</v>
      </c>
      <c r="L122" s="205">
        <f t="shared" si="15"/>
        <v>6221</v>
      </c>
      <c r="M122" s="205">
        <f t="shared" si="17"/>
        <v>6739</v>
      </c>
      <c r="N122" s="205">
        <f t="shared" si="19"/>
        <v>7258</v>
      </c>
      <c r="O122" s="205">
        <f t="shared" si="21"/>
        <v>7776</v>
      </c>
      <c r="P122" s="205">
        <f t="shared" si="23"/>
        <v>8294</v>
      </c>
      <c r="Q122" s="205">
        <f t="shared" si="25"/>
        <v>8813</v>
      </c>
      <c r="R122" s="205">
        <f t="shared" si="25"/>
        <v>9331</v>
      </c>
      <c r="S122" s="205">
        <f t="shared" si="25"/>
        <v>9850</v>
      </c>
      <c r="T122" s="206">
        <f t="shared" si="25"/>
        <v>10368</v>
      </c>
      <c r="V122" s="203">
        <v>50</v>
      </c>
      <c r="W122" s="207">
        <f>W74*$V$122*W134</f>
        <v>638</v>
      </c>
      <c r="X122" s="207">
        <f t="shared" ref="X122:AO122" si="39">X74*$V$122*X134</f>
        <v>752.99999999999989</v>
      </c>
      <c r="Y122" s="207">
        <f t="shared" si="39"/>
        <v>911.99999999999989</v>
      </c>
      <c r="Z122" s="207">
        <f t="shared" si="39"/>
        <v>1060</v>
      </c>
      <c r="AA122" s="207">
        <f t="shared" si="39"/>
        <v>1236</v>
      </c>
      <c r="AB122" s="207">
        <f t="shared" si="39"/>
        <v>1386</v>
      </c>
      <c r="AC122" s="207">
        <f t="shared" si="39"/>
        <v>1568</v>
      </c>
      <c r="AD122" s="207">
        <f t="shared" si="39"/>
        <v>1728</v>
      </c>
      <c r="AE122" s="207">
        <f t="shared" si="39"/>
        <v>1920</v>
      </c>
      <c r="AF122" s="207">
        <f t="shared" si="39"/>
        <v>2112</v>
      </c>
      <c r="AG122" s="207">
        <f t="shared" si="39"/>
        <v>2304</v>
      </c>
      <c r="AH122" s="207">
        <f t="shared" si="39"/>
        <v>2496</v>
      </c>
      <c r="AI122" s="207">
        <f t="shared" si="39"/>
        <v>2688</v>
      </c>
      <c r="AJ122" s="207">
        <f t="shared" si="39"/>
        <v>2880</v>
      </c>
      <c r="AK122" s="207">
        <f t="shared" si="39"/>
        <v>3072</v>
      </c>
      <c r="AL122" s="207">
        <f t="shared" si="39"/>
        <v>3264</v>
      </c>
      <c r="AM122" s="207">
        <f t="shared" si="39"/>
        <v>3456</v>
      </c>
      <c r="AN122" s="207">
        <f t="shared" si="39"/>
        <v>3648</v>
      </c>
      <c r="AO122" s="207">
        <f t="shared" si="39"/>
        <v>3840</v>
      </c>
      <c r="AP122" s="189">
        <v>1.92</v>
      </c>
    </row>
    <row r="123" spans="1:42" x14ac:dyDescent="0.15">
      <c r="A123" s="208">
        <v>1250</v>
      </c>
      <c r="B123" s="209">
        <f t="shared" si="27"/>
        <v>3154</v>
      </c>
      <c r="C123" s="209">
        <f t="shared" si="29"/>
        <v>3524</v>
      </c>
      <c r="D123" s="209">
        <f t="shared" si="31"/>
        <v>4147</v>
      </c>
      <c r="E123" s="209">
        <f t="shared" si="33"/>
        <v>4793</v>
      </c>
      <c r="F123" s="209">
        <f t="shared" si="35"/>
        <v>5508</v>
      </c>
      <c r="G123" s="209">
        <f t="shared" si="5"/>
        <v>6199</v>
      </c>
      <c r="H123" s="209">
        <f t="shared" si="7"/>
        <v>6977</v>
      </c>
      <c r="I123" s="209">
        <f t="shared" si="9"/>
        <v>7752</v>
      </c>
      <c r="J123" s="209">
        <f t="shared" si="11"/>
        <v>8451</v>
      </c>
      <c r="K123" s="209">
        <f t="shared" si="13"/>
        <v>9266</v>
      </c>
      <c r="L123" s="209">
        <f t="shared" si="15"/>
        <v>10044</v>
      </c>
      <c r="M123" s="209">
        <f t="shared" si="17"/>
        <v>10881</v>
      </c>
      <c r="N123" s="209">
        <f t="shared" si="19"/>
        <v>11718</v>
      </c>
      <c r="O123" s="209">
        <f t="shared" si="21"/>
        <v>12555</v>
      </c>
      <c r="P123" s="209">
        <f t="shared" si="23"/>
        <v>13392</v>
      </c>
      <c r="Q123" s="209">
        <f t="shared" si="25"/>
        <v>14229</v>
      </c>
      <c r="R123" s="209">
        <f t="shared" si="25"/>
        <v>15066</v>
      </c>
      <c r="S123" s="209">
        <f t="shared" si="25"/>
        <v>15903</v>
      </c>
      <c r="T123" s="210">
        <f t="shared" si="25"/>
        <v>16740</v>
      </c>
      <c r="V123" s="203">
        <v>1250</v>
      </c>
      <c r="W123" s="207">
        <f t="shared" ref="W123:AO123" si="40">W122+B193</f>
        <v>1168</v>
      </c>
      <c r="X123" s="207">
        <f t="shared" si="40"/>
        <v>1305</v>
      </c>
      <c r="Y123" s="207">
        <f t="shared" si="40"/>
        <v>1536</v>
      </c>
      <c r="Z123" s="207">
        <f t="shared" si="40"/>
        <v>1775</v>
      </c>
      <c r="AA123" s="207">
        <f t="shared" si="40"/>
        <v>2040</v>
      </c>
      <c r="AB123" s="207">
        <f t="shared" si="40"/>
        <v>2296</v>
      </c>
      <c r="AC123" s="207">
        <f t="shared" si="40"/>
        <v>2584</v>
      </c>
      <c r="AD123" s="207">
        <f t="shared" si="40"/>
        <v>2871</v>
      </c>
      <c r="AE123" s="207">
        <f t="shared" si="40"/>
        <v>3130</v>
      </c>
      <c r="AF123" s="207">
        <f t="shared" si="40"/>
        <v>3432</v>
      </c>
      <c r="AG123" s="207">
        <f t="shared" si="40"/>
        <v>3720</v>
      </c>
      <c r="AH123" s="207">
        <f t="shared" si="40"/>
        <v>4030</v>
      </c>
      <c r="AI123" s="207">
        <f t="shared" si="40"/>
        <v>4340</v>
      </c>
      <c r="AJ123" s="207">
        <f t="shared" si="40"/>
        <v>4650</v>
      </c>
      <c r="AK123" s="207">
        <f t="shared" si="40"/>
        <v>4960</v>
      </c>
      <c r="AL123" s="207">
        <f t="shared" si="40"/>
        <v>5270</v>
      </c>
      <c r="AM123" s="207">
        <f t="shared" si="40"/>
        <v>5580</v>
      </c>
      <c r="AN123" s="207">
        <f t="shared" si="40"/>
        <v>5890</v>
      </c>
      <c r="AO123" s="207">
        <f t="shared" si="40"/>
        <v>6200</v>
      </c>
      <c r="AP123" s="189">
        <f>AP122+U193</f>
        <v>3.0999999999999996</v>
      </c>
    </row>
    <row r="124" spans="1:42" x14ac:dyDescent="0.15">
      <c r="A124" s="215" t="s">
        <v>131</v>
      </c>
      <c r="B124" s="212">
        <f t="shared" si="27"/>
        <v>1792</v>
      </c>
      <c r="C124" s="212">
        <f t="shared" si="29"/>
        <v>2114</v>
      </c>
      <c r="D124" s="212">
        <f t="shared" si="31"/>
        <v>2561</v>
      </c>
      <c r="E124" s="212">
        <f t="shared" si="33"/>
        <v>2976</v>
      </c>
      <c r="F124" s="212">
        <f t="shared" si="35"/>
        <v>3471</v>
      </c>
      <c r="G124" s="212">
        <f t="shared" si="5"/>
        <v>3892</v>
      </c>
      <c r="H124" s="212">
        <f t="shared" si="7"/>
        <v>4403</v>
      </c>
      <c r="I124" s="212">
        <f t="shared" si="9"/>
        <v>4852</v>
      </c>
      <c r="J124" s="212">
        <f t="shared" si="11"/>
        <v>5391</v>
      </c>
      <c r="K124" s="212">
        <f t="shared" si="13"/>
        <v>5930</v>
      </c>
      <c r="L124" s="212">
        <f t="shared" si="15"/>
        <v>6470</v>
      </c>
      <c r="M124" s="212">
        <f t="shared" si="17"/>
        <v>7009</v>
      </c>
      <c r="N124" s="212">
        <f t="shared" si="19"/>
        <v>7548</v>
      </c>
      <c r="O124" s="212">
        <f t="shared" si="21"/>
        <v>8087</v>
      </c>
      <c r="P124" s="212">
        <f t="shared" si="23"/>
        <v>8626</v>
      </c>
      <c r="Q124" s="212">
        <f t="shared" si="25"/>
        <v>9165</v>
      </c>
      <c r="R124" s="212">
        <f t="shared" si="25"/>
        <v>9704</v>
      </c>
      <c r="S124" s="212">
        <f t="shared" si="25"/>
        <v>10244</v>
      </c>
      <c r="T124" s="213">
        <f t="shared" si="25"/>
        <v>10783</v>
      </c>
      <c r="V124" s="203">
        <v>52</v>
      </c>
      <c r="W124" s="207">
        <f t="shared" ref="W124:AO124" si="41">W74*$V$124*W134</f>
        <v>663.52</v>
      </c>
      <c r="X124" s="207">
        <f t="shared" si="41"/>
        <v>783.11999999999989</v>
      </c>
      <c r="Y124" s="207">
        <f t="shared" si="41"/>
        <v>948.4799999999999</v>
      </c>
      <c r="Z124" s="207">
        <f t="shared" si="41"/>
        <v>1102.4000000000001</v>
      </c>
      <c r="AA124" s="207">
        <f t="shared" si="41"/>
        <v>1285.44</v>
      </c>
      <c r="AB124" s="207">
        <f t="shared" si="41"/>
        <v>1441.44</v>
      </c>
      <c r="AC124" s="207">
        <f t="shared" si="41"/>
        <v>1630.72</v>
      </c>
      <c r="AD124" s="207">
        <f t="shared" si="41"/>
        <v>1797.12</v>
      </c>
      <c r="AE124" s="207">
        <f t="shared" si="41"/>
        <v>1996.8</v>
      </c>
      <c r="AF124" s="207">
        <f t="shared" si="41"/>
        <v>2196.48</v>
      </c>
      <c r="AG124" s="207">
        <f t="shared" si="41"/>
        <v>2396.16</v>
      </c>
      <c r="AH124" s="207">
        <f t="shared" si="41"/>
        <v>2595.8399999999997</v>
      </c>
      <c r="AI124" s="207">
        <f t="shared" si="41"/>
        <v>2795.52</v>
      </c>
      <c r="AJ124" s="207">
        <f t="shared" si="41"/>
        <v>2995.2</v>
      </c>
      <c r="AK124" s="207">
        <f t="shared" si="41"/>
        <v>3194.88</v>
      </c>
      <c r="AL124" s="207">
        <f t="shared" si="41"/>
        <v>3394.56</v>
      </c>
      <c r="AM124" s="207">
        <f t="shared" si="41"/>
        <v>3594.24</v>
      </c>
      <c r="AN124" s="207">
        <f t="shared" si="41"/>
        <v>3793.92</v>
      </c>
      <c r="AO124" s="207">
        <f t="shared" si="41"/>
        <v>3993.6</v>
      </c>
      <c r="AP124" s="189">
        <v>1.92</v>
      </c>
    </row>
    <row r="125" spans="1:42" x14ac:dyDescent="0.15">
      <c r="A125" s="208">
        <v>1300</v>
      </c>
      <c r="B125" s="209">
        <f t="shared" si="27"/>
        <v>3280</v>
      </c>
      <c r="C125" s="209">
        <f t="shared" si="29"/>
        <v>3664</v>
      </c>
      <c r="D125" s="209">
        <f t="shared" si="31"/>
        <v>4313</v>
      </c>
      <c r="E125" s="209">
        <f t="shared" si="33"/>
        <v>4984</v>
      </c>
      <c r="F125" s="209">
        <f t="shared" si="35"/>
        <v>5728</v>
      </c>
      <c r="G125" s="209">
        <f t="shared" si="5"/>
        <v>6447</v>
      </c>
      <c r="H125" s="209">
        <f t="shared" si="7"/>
        <v>7256</v>
      </c>
      <c r="I125" s="209">
        <f t="shared" si="9"/>
        <v>8062</v>
      </c>
      <c r="J125" s="209">
        <f t="shared" si="11"/>
        <v>8789</v>
      </c>
      <c r="K125" s="209">
        <f t="shared" si="13"/>
        <v>9637</v>
      </c>
      <c r="L125" s="209">
        <f t="shared" si="15"/>
        <v>10446</v>
      </c>
      <c r="M125" s="209">
        <f t="shared" si="17"/>
        <v>11316</v>
      </c>
      <c r="N125" s="209">
        <f t="shared" si="19"/>
        <v>12187</v>
      </c>
      <c r="O125" s="209">
        <f t="shared" si="21"/>
        <v>13057</v>
      </c>
      <c r="P125" s="209">
        <f t="shared" si="23"/>
        <v>13928</v>
      </c>
      <c r="Q125" s="209">
        <f t="shared" si="25"/>
        <v>14798</v>
      </c>
      <c r="R125" s="209">
        <f t="shared" si="25"/>
        <v>15669</v>
      </c>
      <c r="S125" s="209">
        <f t="shared" si="25"/>
        <v>16539</v>
      </c>
      <c r="T125" s="210">
        <f t="shared" si="25"/>
        <v>17410</v>
      </c>
      <c r="V125" s="203">
        <v>1300</v>
      </c>
      <c r="W125" s="207">
        <f t="shared" ref="W125:AO125" si="42">W124+B195</f>
        <v>1214.7199999999998</v>
      </c>
      <c r="X125" s="207">
        <f t="shared" si="42"/>
        <v>1357.1999999999998</v>
      </c>
      <c r="Y125" s="207">
        <f t="shared" si="42"/>
        <v>1597.44</v>
      </c>
      <c r="Z125" s="207">
        <f t="shared" si="42"/>
        <v>1846</v>
      </c>
      <c r="AA125" s="207">
        <f t="shared" si="42"/>
        <v>2121.6000000000004</v>
      </c>
      <c r="AB125" s="207">
        <f t="shared" si="42"/>
        <v>2387.84</v>
      </c>
      <c r="AC125" s="207">
        <f t="shared" si="42"/>
        <v>2687.36</v>
      </c>
      <c r="AD125" s="207">
        <f t="shared" si="42"/>
        <v>2985.84</v>
      </c>
      <c r="AE125" s="207">
        <f t="shared" si="42"/>
        <v>3255.2</v>
      </c>
      <c r="AF125" s="207">
        <f t="shared" si="42"/>
        <v>3569.2799999999997</v>
      </c>
      <c r="AG125" s="207">
        <f t="shared" si="42"/>
        <v>3868.7999999999997</v>
      </c>
      <c r="AH125" s="207">
        <f t="shared" si="42"/>
        <v>4191.2</v>
      </c>
      <c r="AI125" s="207">
        <f t="shared" si="42"/>
        <v>4513.6000000000004</v>
      </c>
      <c r="AJ125" s="207">
        <f t="shared" si="42"/>
        <v>4836</v>
      </c>
      <c r="AK125" s="207">
        <f t="shared" si="42"/>
        <v>5158.3999999999996</v>
      </c>
      <c r="AL125" s="207">
        <f t="shared" si="42"/>
        <v>5480.7999999999993</v>
      </c>
      <c r="AM125" s="207">
        <f t="shared" si="42"/>
        <v>5803.2</v>
      </c>
      <c r="AN125" s="207">
        <f t="shared" si="42"/>
        <v>6125.6</v>
      </c>
      <c r="AO125" s="207">
        <f t="shared" si="42"/>
        <v>6448</v>
      </c>
      <c r="AP125" s="189">
        <f>AP124+U195</f>
        <v>3.0999999999999996</v>
      </c>
    </row>
    <row r="126" spans="1:42" x14ac:dyDescent="0.15">
      <c r="A126" s="215" t="s">
        <v>132</v>
      </c>
      <c r="B126" s="212">
        <f t="shared" si="27"/>
        <v>1860</v>
      </c>
      <c r="C126" s="212">
        <f t="shared" si="29"/>
        <v>2196</v>
      </c>
      <c r="D126" s="212">
        <f t="shared" si="31"/>
        <v>2659</v>
      </c>
      <c r="E126" s="212">
        <f t="shared" si="33"/>
        <v>3091</v>
      </c>
      <c r="F126" s="212">
        <f t="shared" si="35"/>
        <v>3604</v>
      </c>
      <c r="G126" s="212">
        <f t="shared" si="5"/>
        <v>4042</v>
      </c>
      <c r="H126" s="212">
        <f t="shared" si="7"/>
        <v>4572</v>
      </c>
      <c r="I126" s="212">
        <f t="shared" si="9"/>
        <v>5039</v>
      </c>
      <c r="J126" s="212">
        <f t="shared" si="11"/>
        <v>5599</v>
      </c>
      <c r="K126" s="212">
        <f t="shared" si="13"/>
        <v>6159</v>
      </c>
      <c r="L126" s="212">
        <f t="shared" si="15"/>
        <v>6718</v>
      </c>
      <c r="M126" s="212">
        <f t="shared" si="17"/>
        <v>7278</v>
      </c>
      <c r="N126" s="212">
        <f t="shared" si="19"/>
        <v>7838</v>
      </c>
      <c r="O126" s="212">
        <f t="shared" si="21"/>
        <v>8398</v>
      </c>
      <c r="P126" s="212">
        <f t="shared" si="23"/>
        <v>8958</v>
      </c>
      <c r="Q126" s="212">
        <f t="shared" si="25"/>
        <v>9518</v>
      </c>
      <c r="R126" s="212">
        <f t="shared" si="25"/>
        <v>10078</v>
      </c>
      <c r="S126" s="212">
        <f t="shared" si="25"/>
        <v>10638</v>
      </c>
      <c r="T126" s="213">
        <f t="shared" si="25"/>
        <v>11197</v>
      </c>
      <c r="V126" s="203">
        <v>54</v>
      </c>
      <c r="W126" s="207">
        <f t="shared" ref="W126:AO126" si="43">W74*$V$126*W134</f>
        <v>689.04</v>
      </c>
      <c r="X126" s="207">
        <f t="shared" si="43"/>
        <v>813.2399999999999</v>
      </c>
      <c r="Y126" s="207">
        <f t="shared" si="43"/>
        <v>984.95999999999992</v>
      </c>
      <c r="Z126" s="207">
        <f t="shared" si="43"/>
        <v>1144.8</v>
      </c>
      <c r="AA126" s="207">
        <f t="shared" si="43"/>
        <v>1334.88</v>
      </c>
      <c r="AB126" s="207">
        <f t="shared" si="43"/>
        <v>1496.8799999999999</v>
      </c>
      <c r="AC126" s="207">
        <f t="shared" si="43"/>
        <v>1693.44</v>
      </c>
      <c r="AD126" s="207">
        <f t="shared" si="43"/>
        <v>1866.24</v>
      </c>
      <c r="AE126" s="207">
        <f t="shared" si="43"/>
        <v>2073.6</v>
      </c>
      <c r="AF126" s="207">
        <f t="shared" si="43"/>
        <v>2280.96</v>
      </c>
      <c r="AG126" s="207">
        <f t="shared" si="43"/>
        <v>2488.3199999999997</v>
      </c>
      <c r="AH126" s="207">
        <f t="shared" si="43"/>
        <v>2695.68</v>
      </c>
      <c r="AI126" s="207">
        <f t="shared" si="43"/>
        <v>2903.04</v>
      </c>
      <c r="AJ126" s="207">
        <f t="shared" si="43"/>
        <v>3110.4</v>
      </c>
      <c r="AK126" s="207">
        <f t="shared" si="43"/>
        <v>3317.7599999999998</v>
      </c>
      <c r="AL126" s="207">
        <f t="shared" si="43"/>
        <v>3525.12</v>
      </c>
      <c r="AM126" s="207">
        <f t="shared" si="43"/>
        <v>3732.48</v>
      </c>
      <c r="AN126" s="207">
        <f t="shared" si="43"/>
        <v>3939.8399999999997</v>
      </c>
      <c r="AO126" s="207">
        <f t="shared" si="43"/>
        <v>4147.2</v>
      </c>
      <c r="AP126" s="189">
        <v>1.92</v>
      </c>
    </row>
    <row r="127" spans="1:42" x14ac:dyDescent="0.15">
      <c r="A127" s="208">
        <v>1350</v>
      </c>
      <c r="B127" s="209">
        <f t="shared" si="27"/>
        <v>3406</v>
      </c>
      <c r="C127" s="209">
        <f t="shared" si="29"/>
        <v>3805</v>
      </c>
      <c r="D127" s="209">
        <f t="shared" si="31"/>
        <v>4479</v>
      </c>
      <c r="E127" s="209">
        <f t="shared" si="33"/>
        <v>5176</v>
      </c>
      <c r="F127" s="209">
        <f t="shared" si="35"/>
        <v>5949</v>
      </c>
      <c r="G127" s="209">
        <f t="shared" si="5"/>
        <v>6695</v>
      </c>
      <c r="H127" s="209">
        <f t="shared" si="7"/>
        <v>7535</v>
      </c>
      <c r="I127" s="209">
        <f t="shared" si="9"/>
        <v>8372</v>
      </c>
      <c r="J127" s="209">
        <f t="shared" si="11"/>
        <v>9127</v>
      </c>
      <c r="K127" s="209">
        <f t="shared" si="13"/>
        <v>10008</v>
      </c>
      <c r="L127" s="209">
        <f t="shared" si="15"/>
        <v>10848</v>
      </c>
      <c r="M127" s="209">
        <f t="shared" si="17"/>
        <v>11751</v>
      </c>
      <c r="N127" s="209">
        <f t="shared" si="19"/>
        <v>12655</v>
      </c>
      <c r="O127" s="209">
        <f t="shared" si="21"/>
        <v>13559</v>
      </c>
      <c r="P127" s="209">
        <f t="shared" si="23"/>
        <v>14463</v>
      </c>
      <c r="Q127" s="209">
        <f t="shared" si="25"/>
        <v>15367</v>
      </c>
      <c r="R127" s="209">
        <f t="shared" si="25"/>
        <v>16271</v>
      </c>
      <c r="S127" s="209">
        <f t="shared" si="25"/>
        <v>17175</v>
      </c>
      <c r="T127" s="210">
        <f t="shared" si="25"/>
        <v>18079</v>
      </c>
      <c r="V127" s="203">
        <v>1350</v>
      </c>
      <c r="W127" s="207">
        <f t="shared" ref="W127:AO127" si="44">W126+B197</f>
        <v>1261.44</v>
      </c>
      <c r="X127" s="207">
        <f t="shared" si="44"/>
        <v>1409.4</v>
      </c>
      <c r="Y127" s="207">
        <f t="shared" si="44"/>
        <v>1658.88</v>
      </c>
      <c r="Z127" s="207">
        <f t="shared" si="44"/>
        <v>1917</v>
      </c>
      <c r="AA127" s="207">
        <f t="shared" si="44"/>
        <v>2203.2000000000003</v>
      </c>
      <c r="AB127" s="207">
        <f t="shared" si="44"/>
        <v>2479.6799999999998</v>
      </c>
      <c r="AC127" s="207">
        <f t="shared" si="44"/>
        <v>2790.7200000000003</v>
      </c>
      <c r="AD127" s="207">
        <f t="shared" si="44"/>
        <v>3100.6800000000003</v>
      </c>
      <c r="AE127" s="207">
        <f t="shared" si="44"/>
        <v>3380.3999999999996</v>
      </c>
      <c r="AF127" s="207">
        <f t="shared" si="44"/>
        <v>3706.56</v>
      </c>
      <c r="AG127" s="207">
        <f t="shared" si="44"/>
        <v>4017.5999999999995</v>
      </c>
      <c r="AH127" s="207">
        <f t="shared" si="44"/>
        <v>4352.3999999999996</v>
      </c>
      <c r="AI127" s="207">
        <f t="shared" si="44"/>
        <v>4687.2</v>
      </c>
      <c r="AJ127" s="207">
        <f t="shared" si="44"/>
        <v>5022</v>
      </c>
      <c r="AK127" s="207">
        <f t="shared" si="44"/>
        <v>5356.7999999999993</v>
      </c>
      <c r="AL127" s="207">
        <f t="shared" si="44"/>
        <v>5691.6</v>
      </c>
      <c r="AM127" s="207">
        <f t="shared" si="44"/>
        <v>6026.4</v>
      </c>
      <c r="AN127" s="207">
        <f t="shared" si="44"/>
        <v>6361.1999999999989</v>
      </c>
      <c r="AO127" s="207">
        <f t="shared" si="44"/>
        <v>6696</v>
      </c>
      <c r="AP127" s="189">
        <f>AP126+U197</f>
        <v>3.0999999999999996</v>
      </c>
    </row>
    <row r="128" spans="1:42" x14ac:dyDescent="0.15">
      <c r="A128" s="215" t="s">
        <v>133</v>
      </c>
      <c r="B128" s="212">
        <f t="shared" si="27"/>
        <v>1929</v>
      </c>
      <c r="C128" s="212">
        <f t="shared" si="29"/>
        <v>2277</v>
      </c>
      <c r="D128" s="212">
        <f t="shared" si="31"/>
        <v>2758</v>
      </c>
      <c r="E128" s="212">
        <f t="shared" si="33"/>
        <v>3205</v>
      </c>
      <c r="F128" s="212">
        <f t="shared" si="35"/>
        <v>3738</v>
      </c>
      <c r="G128" s="212">
        <f t="shared" si="5"/>
        <v>4191</v>
      </c>
      <c r="H128" s="212">
        <f t="shared" si="7"/>
        <v>4742</v>
      </c>
      <c r="I128" s="212">
        <f t="shared" si="9"/>
        <v>5225</v>
      </c>
      <c r="J128" s="212">
        <f t="shared" si="11"/>
        <v>5806</v>
      </c>
      <c r="K128" s="212">
        <f t="shared" si="13"/>
        <v>6387</v>
      </c>
      <c r="L128" s="212">
        <f t="shared" si="15"/>
        <v>6967</v>
      </c>
      <c r="M128" s="212">
        <f t="shared" si="17"/>
        <v>7548</v>
      </c>
      <c r="N128" s="212">
        <f t="shared" si="19"/>
        <v>8129</v>
      </c>
      <c r="O128" s="212">
        <f t="shared" si="21"/>
        <v>8709</v>
      </c>
      <c r="P128" s="212">
        <f t="shared" si="23"/>
        <v>9290</v>
      </c>
      <c r="Q128" s="212">
        <f t="shared" si="25"/>
        <v>9870</v>
      </c>
      <c r="R128" s="212">
        <f t="shared" si="25"/>
        <v>10451</v>
      </c>
      <c r="S128" s="212">
        <f t="shared" si="25"/>
        <v>11032</v>
      </c>
      <c r="T128" s="213">
        <f t="shared" si="25"/>
        <v>11612</v>
      </c>
      <c r="V128" s="203">
        <v>56</v>
      </c>
      <c r="W128" s="207">
        <f t="shared" ref="W128:AO128" si="45">W74*$V$128*W134</f>
        <v>714.56</v>
      </c>
      <c r="X128" s="207">
        <f t="shared" si="45"/>
        <v>843.3599999999999</v>
      </c>
      <c r="Y128" s="207">
        <f t="shared" si="45"/>
        <v>1021.4399999999999</v>
      </c>
      <c r="Z128" s="207">
        <f t="shared" si="45"/>
        <v>1187.2</v>
      </c>
      <c r="AA128" s="207">
        <f t="shared" si="45"/>
        <v>1384.32</v>
      </c>
      <c r="AB128" s="207">
        <f t="shared" si="45"/>
        <v>1552.32</v>
      </c>
      <c r="AC128" s="207">
        <f t="shared" si="45"/>
        <v>1756.1599999999999</v>
      </c>
      <c r="AD128" s="207">
        <f t="shared" si="45"/>
        <v>1935.36</v>
      </c>
      <c r="AE128" s="207">
        <f t="shared" si="45"/>
        <v>2150.4</v>
      </c>
      <c r="AF128" s="207">
        <f t="shared" si="45"/>
        <v>2365.44</v>
      </c>
      <c r="AG128" s="207">
        <f t="shared" si="45"/>
        <v>2580.48</v>
      </c>
      <c r="AH128" s="207">
        <f t="shared" si="45"/>
        <v>2795.52</v>
      </c>
      <c r="AI128" s="207">
        <f t="shared" si="45"/>
        <v>3010.56</v>
      </c>
      <c r="AJ128" s="207">
        <f t="shared" si="45"/>
        <v>3225.6</v>
      </c>
      <c r="AK128" s="207">
        <f t="shared" si="45"/>
        <v>3440.64</v>
      </c>
      <c r="AL128" s="207">
        <f t="shared" si="45"/>
        <v>3655.68</v>
      </c>
      <c r="AM128" s="207">
        <f t="shared" si="45"/>
        <v>3870.72</v>
      </c>
      <c r="AN128" s="207">
        <f t="shared" si="45"/>
        <v>4085.7599999999998</v>
      </c>
      <c r="AO128" s="207">
        <f t="shared" si="45"/>
        <v>4300.8</v>
      </c>
      <c r="AP128" s="189">
        <v>1.92</v>
      </c>
    </row>
    <row r="129" spans="1:45" x14ac:dyDescent="0.15">
      <c r="A129" s="208">
        <v>1400</v>
      </c>
      <c r="B129" s="209">
        <f t="shared" si="27"/>
        <v>3532</v>
      </c>
      <c r="C129" s="209">
        <f t="shared" si="29"/>
        <v>3946</v>
      </c>
      <c r="D129" s="209">
        <f t="shared" si="31"/>
        <v>4645</v>
      </c>
      <c r="E129" s="209">
        <f t="shared" si="33"/>
        <v>5368</v>
      </c>
      <c r="F129" s="209">
        <f t="shared" si="35"/>
        <v>6169</v>
      </c>
      <c r="G129" s="209">
        <f t="shared" si="5"/>
        <v>6943</v>
      </c>
      <c r="H129" s="209">
        <f t="shared" si="7"/>
        <v>7814</v>
      </c>
      <c r="I129" s="209">
        <f t="shared" si="9"/>
        <v>8682</v>
      </c>
      <c r="J129" s="209">
        <f t="shared" si="11"/>
        <v>9465</v>
      </c>
      <c r="K129" s="209">
        <f t="shared" si="13"/>
        <v>10378</v>
      </c>
      <c r="L129" s="209">
        <f t="shared" si="15"/>
        <v>11249</v>
      </c>
      <c r="M129" s="209">
        <f t="shared" si="17"/>
        <v>12187</v>
      </c>
      <c r="N129" s="209">
        <f t="shared" si="19"/>
        <v>13124</v>
      </c>
      <c r="O129" s="209">
        <f t="shared" si="21"/>
        <v>14062</v>
      </c>
      <c r="P129" s="209">
        <f t="shared" si="23"/>
        <v>14999</v>
      </c>
      <c r="Q129" s="209">
        <f t="shared" si="25"/>
        <v>15936</v>
      </c>
      <c r="R129" s="209">
        <f t="shared" si="25"/>
        <v>16874</v>
      </c>
      <c r="S129" s="209">
        <f t="shared" si="25"/>
        <v>17811</v>
      </c>
      <c r="T129" s="210">
        <f t="shared" si="25"/>
        <v>18749</v>
      </c>
      <c r="V129" s="203">
        <v>1400</v>
      </c>
      <c r="W129" s="207">
        <f t="shared" ref="W129:AO129" si="46">W128+B199</f>
        <v>1308.1599999999999</v>
      </c>
      <c r="X129" s="207">
        <f t="shared" si="46"/>
        <v>1461.6</v>
      </c>
      <c r="Y129" s="207">
        <f t="shared" si="46"/>
        <v>1720.32</v>
      </c>
      <c r="Z129" s="207">
        <f t="shared" si="46"/>
        <v>1988</v>
      </c>
      <c r="AA129" s="207">
        <f t="shared" si="46"/>
        <v>2284.8000000000002</v>
      </c>
      <c r="AB129" s="207">
        <f t="shared" si="46"/>
        <v>2571.52</v>
      </c>
      <c r="AC129" s="207">
        <f t="shared" si="46"/>
        <v>2894.08</v>
      </c>
      <c r="AD129" s="207">
        <f t="shared" si="46"/>
        <v>3215.52</v>
      </c>
      <c r="AE129" s="207">
        <f t="shared" si="46"/>
        <v>3505.6000000000004</v>
      </c>
      <c r="AF129" s="207">
        <f t="shared" si="46"/>
        <v>3843.84</v>
      </c>
      <c r="AG129" s="207">
        <f t="shared" si="46"/>
        <v>4166.3999999999996</v>
      </c>
      <c r="AH129" s="207">
        <f t="shared" si="46"/>
        <v>4513.6000000000004</v>
      </c>
      <c r="AI129" s="207">
        <f t="shared" si="46"/>
        <v>4860.8</v>
      </c>
      <c r="AJ129" s="207">
        <f t="shared" si="46"/>
        <v>5208</v>
      </c>
      <c r="AK129" s="207">
        <f t="shared" si="46"/>
        <v>5555.2</v>
      </c>
      <c r="AL129" s="207">
        <f t="shared" si="46"/>
        <v>5902.4</v>
      </c>
      <c r="AM129" s="207">
        <f t="shared" si="46"/>
        <v>6249.5999999999995</v>
      </c>
      <c r="AN129" s="207">
        <f t="shared" si="46"/>
        <v>6596.7999999999993</v>
      </c>
      <c r="AO129" s="207">
        <f t="shared" si="46"/>
        <v>6944</v>
      </c>
      <c r="AP129" s="189">
        <f>AP128+U199</f>
        <v>3.0999999999999996</v>
      </c>
    </row>
    <row r="130" spans="1:45" x14ac:dyDescent="0.15">
      <c r="A130" s="215" t="s">
        <v>134</v>
      </c>
      <c r="B130" s="212">
        <f t="shared" si="27"/>
        <v>1998</v>
      </c>
      <c r="C130" s="212">
        <f t="shared" si="29"/>
        <v>2358</v>
      </c>
      <c r="D130" s="212">
        <f t="shared" si="31"/>
        <v>2856</v>
      </c>
      <c r="E130" s="212">
        <f t="shared" si="33"/>
        <v>3320</v>
      </c>
      <c r="F130" s="212">
        <f t="shared" si="35"/>
        <v>3871</v>
      </c>
      <c r="G130" s="212">
        <f t="shared" si="5"/>
        <v>4341</v>
      </c>
      <c r="H130" s="212">
        <f t="shared" si="7"/>
        <v>4911</v>
      </c>
      <c r="I130" s="212">
        <f t="shared" si="9"/>
        <v>5412</v>
      </c>
      <c r="J130" s="212">
        <f t="shared" si="11"/>
        <v>6013</v>
      </c>
      <c r="K130" s="212">
        <f t="shared" si="13"/>
        <v>6615</v>
      </c>
      <c r="L130" s="212">
        <f t="shared" si="15"/>
        <v>7216</v>
      </c>
      <c r="M130" s="212">
        <f t="shared" si="17"/>
        <v>7817</v>
      </c>
      <c r="N130" s="212">
        <f t="shared" si="19"/>
        <v>8419</v>
      </c>
      <c r="O130" s="212">
        <f t="shared" si="21"/>
        <v>9020</v>
      </c>
      <c r="P130" s="212">
        <f t="shared" si="23"/>
        <v>9622</v>
      </c>
      <c r="Q130" s="212">
        <f t="shared" si="25"/>
        <v>10223</v>
      </c>
      <c r="R130" s="212">
        <f t="shared" si="25"/>
        <v>10824</v>
      </c>
      <c r="S130" s="212">
        <f t="shared" si="25"/>
        <v>11426</v>
      </c>
      <c r="T130" s="213">
        <f t="shared" si="25"/>
        <v>12027</v>
      </c>
      <c r="V130" s="203">
        <v>58</v>
      </c>
      <c r="W130" s="207">
        <f t="shared" ref="W130:AO130" si="47">W74*$V$130*W134</f>
        <v>740.08</v>
      </c>
      <c r="X130" s="207">
        <f t="shared" si="47"/>
        <v>873.4799999999999</v>
      </c>
      <c r="Y130" s="207">
        <f t="shared" si="47"/>
        <v>1057.9199999999998</v>
      </c>
      <c r="Z130" s="207">
        <f t="shared" si="47"/>
        <v>1229.6000000000001</v>
      </c>
      <c r="AA130" s="207">
        <f t="shared" si="47"/>
        <v>1433.76</v>
      </c>
      <c r="AB130" s="207">
        <f t="shared" si="47"/>
        <v>1607.76</v>
      </c>
      <c r="AC130" s="207">
        <f t="shared" si="47"/>
        <v>1818.8799999999999</v>
      </c>
      <c r="AD130" s="207">
        <f t="shared" si="47"/>
        <v>2004.48</v>
      </c>
      <c r="AE130" s="207">
        <f t="shared" si="47"/>
        <v>2227.1999999999998</v>
      </c>
      <c r="AF130" s="207">
        <f t="shared" si="47"/>
        <v>2449.92</v>
      </c>
      <c r="AG130" s="207">
        <f t="shared" si="47"/>
        <v>2672.64</v>
      </c>
      <c r="AH130" s="207">
        <f t="shared" si="47"/>
        <v>2895.3599999999997</v>
      </c>
      <c r="AI130" s="207">
        <f t="shared" si="47"/>
        <v>3118.08</v>
      </c>
      <c r="AJ130" s="207">
        <f t="shared" si="47"/>
        <v>3340.7999999999997</v>
      </c>
      <c r="AK130" s="207">
        <f t="shared" si="47"/>
        <v>3563.52</v>
      </c>
      <c r="AL130" s="207">
        <f t="shared" si="47"/>
        <v>3786.24</v>
      </c>
      <c r="AM130" s="207">
        <f t="shared" si="47"/>
        <v>4008.96</v>
      </c>
      <c r="AN130" s="207">
        <f t="shared" si="47"/>
        <v>4231.68</v>
      </c>
      <c r="AO130" s="207">
        <f t="shared" si="47"/>
        <v>4454.3999999999996</v>
      </c>
      <c r="AP130" s="189">
        <v>1.92</v>
      </c>
    </row>
    <row r="131" spans="1:45" x14ac:dyDescent="0.15">
      <c r="A131" s="208">
        <v>1450</v>
      </c>
      <c r="B131" s="209">
        <f t="shared" si="27"/>
        <v>3658</v>
      </c>
      <c r="C131" s="209">
        <f t="shared" si="29"/>
        <v>4087</v>
      </c>
      <c r="D131" s="209">
        <f t="shared" si="31"/>
        <v>4811</v>
      </c>
      <c r="E131" s="209">
        <f t="shared" si="33"/>
        <v>5559</v>
      </c>
      <c r="F131" s="209">
        <f t="shared" si="35"/>
        <v>6389</v>
      </c>
      <c r="G131" s="209">
        <f t="shared" si="5"/>
        <v>7191</v>
      </c>
      <c r="H131" s="209">
        <f t="shared" si="7"/>
        <v>8093</v>
      </c>
      <c r="I131" s="209">
        <f t="shared" si="9"/>
        <v>8992</v>
      </c>
      <c r="J131" s="209">
        <f t="shared" si="11"/>
        <v>9803</v>
      </c>
      <c r="K131" s="209">
        <f t="shared" si="13"/>
        <v>10749</v>
      </c>
      <c r="L131" s="209">
        <f t="shared" si="15"/>
        <v>11651</v>
      </c>
      <c r="M131" s="209">
        <f t="shared" si="17"/>
        <v>12622</v>
      </c>
      <c r="N131" s="209">
        <f t="shared" si="19"/>
        <v>13593</v>
      </c>
      <c r="O131" s="209">
        <f t="shared" si="21"/>
        <v>14564</v>
      </c>
      <c r="P131" s="209">
        <f t="shared" si="23"/>
        <v>15535</v>
      </c>
      <c r="Q131" s="209">
        <f t="shared" si="25"/>
        <v>16506</v>
      </c>
      <c r="R131" s="209">
        <f t="shared" si="25"/>
        <v>17477</v>
      </c>
      <c r="S131" s="209">
        <f t="shared" si="25"/>
        <v>18447</v>
      </c>
      <c r="T131" s="210">
        <f t="shared" si="25"/>
        <v>19418</v>
      </c>
      <c r="V131" s="203">
        <v>1450</v>
      </c>
      <c r="W131" s="207">
        <f t="shared" ref="W131:AO131" si="48">W130+B201</f>
        <v>1354.88</v>
      </c>
      <c r="X131" s="207">
        <f t="shared" si="48"/>
        <v>1513.8</v>
      </c>
      <c r="Y131" s="207">
        <f t="shared" si="48"/>
        <v>1781.7599999999998</v>
      </c>
      <c r="Z131" s="207">
        <f t="shared" si="48"/>
        <v>2059</v>
      </c>
      <c r="AA131" s="207">
        <f t="shared" si="48"/>
        <v>2366.4</v>
      </c>
      <c r="AB131" s="207">
        <f t="shared" si="48"/>
        <v>2663.36</v>
      </c>
      <c r="AC131" s="207">
        <f t="shared" si="48"/>
        <v>2997.4399999999996</v>
      </c>
      <c r="AD131" s="207">
        <f t="shared" si="48"/>
        <v>3330.36</v>
      </c>
      <c r="AE131" s="207">
        <f t="shared" si="48"/>
        <v>3630.7999999999997</v>
      </c>
      <c r="AF131" s="207">
        <f t="shared" si="48"/>
        <v>3981.12</v>
      </c>
      <c r="AG131" s="207">
        <f t="shared" si="48"/>
        <v>4315.2</v>
      </c>
      <c r="AH131" s="207">
        <f t="shared" si="48"/>
        <v>4674.7999999999993</v>
      </c>
      <c r="AI131" s="207">
        <f t="shared" si="48"/>
        <v>5034.3999999999996</v>
      </c>
      <c r="AJ131" s="207">
        <f t="shared" si="48"/>
        <v>5394</v>
      </c>
      <c r="AK131" s="207">
        <f t="shared" si="48"/>
        <v>5753.6</v>
      </c>
      <c r="AL131" s="207">
        <f t="shared" si="48"/>
        <v>6113.2</v>
      </c>
      <c r="AM131" s="207">
        <f t="shared" si="48"/>
        <v>6472.7999999999993</v>
      </c>
      <c r="AN131" s="207">
        <f t="shared" si="48"/>
        <v>6832.4</v>
      </c>
      <c r="AO131" s="207">
        <f t="shared" si="48"/>
        <v>7192</v>
      </c>
      <c r="AP131" s="189">
        <f>AP130+U201</f>
        <v>3.0999999999999996</v>
      </c>
    </row>
    <row r="132" spans="1:45" x14ac:dyDescent="0.15">
      <c r="A132" s="215" t="s">
        <v>135</v>
      </c>
      <c r="B132" s="212">
        <f t="shared" si="27"/>
        <v>2067</v>
      </c>
      <c r="C132" s="212">
        <f t="shared" si="29"/>
        <v>2440</v>
      </c>
      <c r="D132" s="212">
        <f t="shared" si="31"/>
        <v>2955</v>
      </c>
      <c r="E132" s="212">
        <f t="shared" si="33"/>
        <v>3434</v>
      </c>
      <c r="F132" s="212">
        <f t="shared" si="35"/>
        <v>4005</v>
      </c>
      <c r="G132" s="212">
        <f t="shared" si="5"/>
        <v>4491</v>
      </c>
      <c r="H132" s="212">
        <f t="shared" si="7"/>
        <v>5080</v>
      </c>
      <c r="I132" s="212">
        <f t="shared" si="9"/>
        <v>5599</v>
      </c>
      <c r="J132" s="212">
        <f t="shared" si="11"/>
        <v>6221</v>
      </c>
      <c r="K132" s="212">
        <f t="shared" si="13"/>
        <v>6843</v>
      </c>
      <c r="L132" s="212">
        <f t="shared" si="15"/>
        <v>7465</v>
      </c>
      <c r="M132" s="212">
        <f t="shared" si="17"/>
        <v>8087</v>
      </c>
      <c r="N132" s="212">
        <f t="shared" si="19"/>
        <v>8709</v>
      </c>
      <c r="O132" s="212">
        <f t="shared" si="21"/>
        <v>9331</v>
      </c>
      <c r="P132" s="212">
        <f t="shared" si="23"/>
        <v>9953</v>
      </c>
      <c r="Q132" s="212">
        <f t="shared" si="25"/>
        <v>10575</v>
      </c>
      <c r="R132" s="212">
        <f t="shared" si="25"/>
        <v>11197</v>
      </c>
      <c r="S132" s="212">
        <f t="shared" si="25"/>
        <v>11820</v>
      </c>
      <c r="T132" s="213">
        <f t="shared" si="25"/>
        <v>12442</v>
      </c>
      <c r="V132" s="203">
        <v>60</v>
      </c>
      <c r="W132" s="207">
        <f t="shared" ref="W132:AO132" si="49">W74*$V$132*W134</f>
        <v>765.6</v>
      </c>
      <c r="X132" s="207">
        <f t="shared" si="49"/>
        <v>903.59999999999991</v>
      </c>
      <c r="Y132" s="207">
        <f t="shared" si="49"/>
        <v>1094.3999999999999</v>
      </c>
      <c r="Z132" s="207">
        <f t="shared" si="49"/>
        <v>1272</v>
      </c>
      <c r="AA132" s="207">
        <f t="shared" si="49"/>
        <v>1483.2</v>
      </c>
      <c r="AB132" s="207">
        <f t="shared" si="49"/>
        <v>1663.2</v>
      </c>
      <c r="AC132" s="207">
        <f t="shared" si="49"/>
        <v>1881.6</v>
      </c>
      <c r="AD132" s="207">
        <f t="shared" si="49"/>
        <v>2073.6</v>
      </c>
      <c r="AE132" s="207">
        <f t="shared" si="49"/>
        <v>2304</v>
      </c>
      <c r="AF132" s="207">
        <f t="shared" si="49"/>
        <v>2534.4</v>
      </c>
      <c r="AG132" s="207">
        <f t="shared" si="49"/>
        <v>2764.7999999999997</v>
      </c>
      <c r="AH132" s="207">
        <f t="shared" si="49"/>
        <v>2995.2</v>
      </c>
      <c r="AI132" s="207">
        <f t="shared" si="49"/>
        <v>3225.6</v>
      </c>
      <c r="AJ132" s="207">
        <f t="shared" si="49"/>
        <v>3456</v>
      </c>
      <c r="AK132" s="207">
        <f t="shared" si="49"/>
        <v>3686.3999999999996</v>
      </c>
      <c r="AL132" s="207">
        <f t="shared" si="49"/>
        <v>3916.7999999999997</v>
      </c>
      <c r="AM132" s="207">
        <f t="shared" si="49"/>
        <v>4147.2</v>
      </c>
      <c r="AN132" s="207">
        <f t="shared" si="49"/>
        <v>4377.5999999999995</v>
      </c>
      <c r="AO132" s="207">
        <f t="shared" si="49"/>
        <v>4608</v>
      </c>
      <c r="AP132" s="189">
        <v>1.92</v>
      </c>
    </row>
    <row r="133" spans="1:45" ht="13" thickBot="1" x14ac:dyDescent="0.2">
      <c r="A133" s="204">
        <v>1500</v>
      </c>
      <c r="B133" s="216">
        <f t="shared" si="27"/>
        <v>3784</v>
      </c>
      <c r="C133" s="216">
        <f t="shared" si="29"/>
        <v>4228</v>
      </c>
      <c r="D133" s="216">
        <f t="shared" si="31"/>
        <v>4977</v>
      </c>
      <c r="E133" s="216">
        <f t="shared" si="33"/>
        <v>5751</v>
      </c>
      <c r="F133" s="216">
        <f t="shared" si="35"/>
        <v>6610</v>
      </c>
      <c r="G133" s="216">
        <f t="shared" si="5"/>
        <v>7439</v>
      </c>
      <c r="H133" s="216">
        <f t="shared" si="7"/>
        <v>8372</v>
      </c>
      <c r="I133" s="216">
        <f t="shared" si="9"/>
        <v>9302</v>
      </c>
      <c r="J133" s="216">
        <f t="shared" si="11"/>
        <v>10141</v>
      </c>
      <c r="K133" s="216">
        <f t="shared" si="13"/>
        <v>11120</v>
      </c>
      <c r="L133" s="216">
        <f t="shared" si="15"/>
        <v>12053</v>
      </c>
      <c r="M133" s="216">
        <f t="shared" si="17"/>
        <v>13057</v>
      </c>
      <c r="N133" s="216">
        <f t="shared" si="19"/>
        <v>14062</v>
      </c>
      <c r="O133" s="216">
        <f t="shared" si="21"/>
        <v>15066</v>
      </c>
      <c r="P133" s="216">
        <f t="shared" si="23"/>
        <v>16070</v>
      </c>
      <c r="Q133" s="216">
        <f t="shared" si="25"/>
        <v>17075</v>
      </c>
      <c r="R133" s="216">
        <f t="shared" si="25"/>
        <v>18079</v>
      </c>
      <c r="S133" s="216">
        <f t="shared" si="25"/>
        <v>19084</v>
      </c>
      <c r="T133" s="217">
        <f t="shared" si="25"/>
        <v>20088</v>
      </c>
      <c r="V133" s="203">
        <v>1500</v>
      </c>
      <c r="W133" s="207">
        <f t="shared" ref="W133:AO133" si="50">W132+B203</f>
        <v>1401.6</v>
      </c>
      <c r="X133" s="207">
        <f t="shared" si="50"/>
        <v>1566</v>
      </c>
      <c r="Y133" s="207">
        <f t="shared" si="50"/>
        <v>1843.1999999999998</v>
      </c>
      <c r="Z133" s="207">
        <f t="shared" si="50"/>
        <v>2130</v>
      </c>
      <c r="AA133" s="207">
        <f t="shared" si="50"/>
        <v>2448</v>
      </c>
      <c r="AB133" s="207">
        <f t="shared" si="50"/>
        <v>2755.2</v>
      </c>
      <c r="AC133" s="207">
        <f t="shared" si="50"/>
        <v>3100.8</v>
      </c>
      <c r="AD133" s="207">
        <f t="shared" si="50"/>
        <v>3445.2</v>
      </c>
      <c r="AE133" s="207">
        <f t="shared" si="50"/>
        <v>3756</v>
      </c>
      <c r="AF133" s="207">
        <f t="shared" si="50"/>
        <v>4118.3999999999996</v>
      </c>
      <c r="AG133" s="207">
        <f t="shared" si="50"/>
        <v>4464</v>
      </c>
      <c r="AH133" s="207">
        <f t="shared" si="50"/>
        <v>4836</v>
      </c>
      <c r="AI133" s="207">
        <f t="shared" si="50"/>
        <v>5208</v>
      </c>
      <c r="AJ133" s="207">
        <f t="shared" si="50"/>
        <v>5580</v>
      </c>
      <c r="AK133" s="207">
        <f t="shared" si="50"/>
        <v>5952</v>
      </c>
      <c r="AL133" s="207">
        <f t="shared" si="50"/>
        <v>6324</v>
      </c>
      <c r="AM133" s="207">
        <f t="shared" si="50"/>
        <v>6696</v>
      </c>
      <c r="AN133" s="207">
        <f t="shared" si="50"/>
        <v>7067.9999999999991</v>
      </c>
      <c r="AO133" s="207">
        <f t="shared" si="50"/>
        <v>7440</v>
      </c>
      <c r="AP133" s="189">
        <f>AP132+U203</f>
        <v>3.0999999999999996</v>
      </c>
    </row>
    <row r="134" spans="1:45" x14ac:dyDescent="0.15">
      <c r="W134" s="188">
        <v>3.19</v>
      </c>
      <c r="X134" s="188">
        <v>2.5099999999999998</v>
      </c>
      <c r="Y134" s="188">
        <v>2.2799999999999998</v>
      </c>
      <c r="Z134" s="188">
        <v>2.12</v>
      </c>
      <c r="AA134" s="188">
        <v>2.06</v>
      </c>
      <c r="AB134" s="188">
        <v>1.98</v>
      </c>
      <c r="AC134" s="188">
        <v>1.96</v>
      </c>
      <c r="AD134" s="188">
        <v>1.92</v>
      </c>
      <c r="AE134" s="188">
        <v>1.92</v>
      </c>
      <c r="AF134" s="188">
        <v>1.92</v>
      </c>
      <c r="AG134" s="188">
        <v>1.92</v>
      </c>
      <c r="AH134" s="188">
        <v>1.92</v>
      </c>
      <c r="AI134" s="188">
        <v>1.92</v>
      </c>
      <c r="AJ134" s="188">
        <v>1.92</v>
      </c>
      <c r="AK134" s="188">
        <v>1.92</v>
      </c>
      <c r="AL134" s="188">
        <v>1.92</v>
      </c>
      <c r="AM134" s="188">
        <v>1.92</v>
      </c>
      <c r="AN134" s="188">
        <v>1.92</v>
      </c>
      <c r="AO134" s="188">
        <v>1.92</v>
      </c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29">
        <f>W134+B204</f>
        <v>5.84</v>
      </c>
      <c r="X135" s="230">
        <f t="shared" ref="X135:AO135" si="51">X134+C204</f>
        <v>4.3499999999999996</v>
      </c>
      <c r="Y135" s="230">
        <f t="shared" si="51"/>
        <v>3.84</v>
      </c>
      <c r="Z135" s="230">
        <f t="shared" si="51"/>
        <v>3.55</v>
      </c>
      <c r="AA135" s="230">
        <f t="shared" si="51"/>
        <v>3.4000000000000004</v>
      </c>
      <c r="AB135" s="230">
        <f t="shared" si="51"/>
        <v>3.2800000000000002</v>
      </c>
      <c r="AC135" s="230">
        <f t="shared" si="51"/>
        <v>3.23</v>
      </c>
      <c r="AD135" s="230">
        <f t="shared" si="51"/>
        <v>3.19</v>
      </c>
      <c r="AE135" s="230">
        <f t="shared" si="51"/>
        <v>3.13</v>
      </c>
      <c r="AF135" s="230">
        <f t="shared" si="51"/>
        <v>3.12</v>
      </c>
      <c r="AG135" s="230">
        <f t="shared" si="51"/>
        <v>3.0999999999999996</v>
      </c>
      <c r="AH135" s="230">
        <f t="shared" si="51"/>
        <v>3.0999999999999996</v>
      </c>
      <c r="AI135" s="230">
        <f t="shared" si="51"/>
        <v>3.0999999999999996</v>
      </c>
      <c r="AJ135" s="230">
        <f t="shared" si="51"/>
        <v>3.0999999999999996</v>
      </c>
      <c r="AK135" s="230">
        <f t="shared" si="51"/>
        <v>3.0999999999999996</v>
      </c>
      <c r="AL135" s="230">
        <f t="shared" si="51"/>
        <v>3.0999999999999996</v>
      </c>
      <c r="AM135" s="230">
        <f t="shared" si="51"/>
        <v>3.0999999999999996</v>
      </c>
      <c r="AN135" s="230">
        <f t="shared" si="51"/>
        <v>3.0999999999999996</v>
      </c>
      <c r="AO135" s="230">
        <f t="shared" si="51"/>
        <v>3.0999999999999996</v>
      </c>
      <c r="AS135" s="188" t="s">
        <v>164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  <row r="144" spans="1:45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52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52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52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52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52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52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52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53">B144*$A$192*B204</f>
        <v>530</v>
      </c>
      <c r="C193" s="207">
        <f t="shared" si="53"/>
        <v>552</v>
      </c>
      <c r="D193" s="207">
        <f t="shared" si="53"/>
        <v>624</v>
      </c>
      <c r="E193" s="207">
        <f t="shared" si="53"/>
        <v>715</v>
      </c>
      <c r="F193" s="207">
        <f t="shared" si="53"/>
        <v>804</v>
      </c>
      <c r="G193" s="207">
        <f t="shared" si="53"/>
        <v>910</v>
      </c>
      <c r="H193" s="207">
        <f t="shared" si="53"/>
        <v>1016</v>
      </c>
      <c r="I193" s="207">
        <f t="shared" si="53"/>
        <v>1143</v>
      </c>
      <c r="J193" s="207">
        <f t="shared" si="53"/>
        <v>1210</v>
      </c>
      <c r="K193" s="207">
        <f t="shared" si="53"/>
        <v>1320</v>
      </c>
      <c r="L193" s="207">
        <f t="shared" si="53"/>
        <v>1416</v>
      </c>
      <c r="M193" s="207">
        <f t="shared" si="53"/>
        <v>1534</v>
      </c>
      <c r="N193" s="207">
        <f t="shared" si="53"/>
        <v>1652</v>
      </c>
      <c r="O193" s="207">
        <f t="shared" si="53"/>
        <v>1770</v>
      </c>
      <c r="P193" s="207">
        <f t="shared" si="53"/>
        <v>1888</v>
      </c>
      <c r="Q193" s="207">
        <f t="shared" si="53"/>
        <v>2006</v>
      </c>
      <c r="R193" s="207">
        <f t="shared" si="53"/>
        <v>2124</v>
      </c>
      <c r="S193" s="207">
        <f t="shared" si="53"/>
        <v>2242</v>
      </c>
      <c r="T193" s="207">
        <f t="shared" si="53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54">B144*$A$194*B204</f>
        <v>551.19999999999993</v>
      </c>
      <c r="C195" s="207">
        <f t="shared" si="54"/>
        <v>574.08000000000004</v>
      </c>
      <c r="D195" s="207">
        <f t="shared" si="54"/>
        <v>648.96</v>
      </c>
      <c r="E195" s="207">
        <f t="shared" si="54"/>
        <v>743.6</v>
      </c>
      <c r="F195" s="207">
        <f t="shared" si="54"/>
        <v>836.16000000000008</v>
      </c>
      <c r="G195" s="207">
        <f t="shared" si="54"/>
        <v>946.4</v>
      </c>
      <c r="H195" s="207">
        <f t="shared" si="54"/>
        <v>1056.6400000000001</v>
      </c>
      <c r="I195" s="207">
        <f t="shared" si="54"/>
        <v>1188.72</v>
      </c>
      <c r="J195" s="207">
        <f t="shared" si="54"/>
        <v>1258.3999999999999</v>
      </c>
      <c r="K195" s="207">
        <f t="shared" si="54"/>
        <v>1372.8</v>
      </c>
      <c r="L195" s="207">
        <f t="shared" si="54"/>
        <v>1472.6399999999999</v>
      </c>
      <c r="M195" s="207">
        <f t="shared" si="54"/>
        <v>1595.36</v>
      </c>
      <c r="N195" s="207">
        <f t="shared" si="54"/>
        <v>1718.08</v>
      </c>
      <c r="O195" s="207">
        <f t="shared" si="54"/>
        <v>1840.8</v>
      </c>
      <c r="P195" s="207">
        <f t="shared" si="54"/>
        <v>1963.52</v>
      </c>
      <c r="Q195" s="207">
        <f t="shared" si="54"/>
        <v>2086.2399999999998</v>
      </c>
      <c r="R195" s="207">
        <f t="shared" si="54"/>
        <v>2208.96</v>
      </c>
      <c r="S195" s="207">
        <f t="shared" si="54"/>
        <v>2331.6799999999998</v>
      </c>
      <c r="T195" s="207">
        <f t="shared" si="54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55">B144*$A$196*B204</f>
        <v>572.4</v>
      </c>
      <c r="C197" s="207">
        <f t="shared" si="55"/>
        <v>596.16000000000008</v>
      </c>
      <c r="D197" s="207">
        <f t="shared" si="55"/>
        <v>673.92000000000007</v>
      </c>
      <c r="E197" s="207">
        <f t="shared" si="55"/>
        <v>772.19999999999993</v>
      </c>
      <c r="F197" s="207">
        <f t="shared" si="55"/>
        <v>868.32</v>
      </c>
      <c r="G197" s="207">
        <f t="shared" si="55"/>
        <v>982.80000000000007</v>
      </c>
      <c r="H197" s="207">
        <f t="shared" si="55"/>
        <v>1097.28</v>
      </c>
      <c r="I197" s="207">
        <f t="shared" si="55"/>
        <v>1234.44</v>
      </c>
      <c r="J197" s="207">
        <f t="shared" si="55"/>
        <v>1306.8</v>
      </c>
      <c r="K197" s="207">
        <f t="shared" si="55"/>
        <v>1425.6</v>
      </c>
      <c r="L197" s="207">
        <f t="shared" si="55"/>
        <v>1529.28</v>
      </c>
      <c r="M197" s="207">
        <f t="shared" si="55"/>
        <v>1656.7199999999998</v>
      </c>
      <c r="N197" s="207">
        <f t="shared" si="55"/>
        <v>1784.1599999999999</v>
      </c>
      <c r="O197" s="207">
        <f t="shared" si="55"/>
        <v>1911.6</v>
      </c>
      <c r="P197" s="207">
        <f t="shared" si="55"/>
        <v>2039.04</v>
      </c>
      <c r="Q197" s="207">
        <f t="shared" si="55"/>
        <v>2166.48</v>
      </c>
      <c r="R197" s="207">
        <f t="shared" si="55"/>
        <v>2293.92</v>
      </c>
      <c r="S197" s="207">
        <f t="shared" si="55"/>
        <v>2421.3599999999997</v>
      </c>
      <c r="T197" s="207">
        <f t="shared" si="55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56">B144*$A$198*B204</f>
        <v>593.6</v>
      </c>
      <c r="C199" s="207">
        <f t="shared" si="56"/>
        <v>618.24</v>
      </c>
      <c r="D199" s="207">
        <f t="shared" si="56"/>
        <v>698.88</v>
      </c>
      <c r="E199" s="207">
        <f t="shared" si="56"/>
        <v>800.8</v>
      </c>
      <c r="F199" s="207">
        <f t="shared" si="56"/>
        <v>900.48</v>
      </c>
      <c r="G199" s="207">
        <f t="shared" si="56"/>
        <v>1019.2</v>
      </c>
      <c r="H199" s="207">
        <f t="shared" si="56"/>
        <v>1137.92</v>
      </c>
      <c r="I199" s="207">
        <f t="shared" si="56"/>
        <v>1280.1600000000001</v>
      </c>
      <c r="J199" s="207">
        <f t="shared" si="56"/>
        <v>1355.2</v>
      </c>
      <c r="K199" s="207">
        <f t="shared" si="56"/>
        <v>1478.3999999999999</v>
      </c>
      <c r="L199" s="207">
        <f t="shared" si="56"/>
        <v>1585.9199999999998</v>
      </c>
      <c r="M199" s="207">
        <f t="shared" si="56"/>
        <v>1718.08</v>
      </c>
      <c r="N199" s="207">
        <f t="shared" si="56"/>
        <v>1850.24</v>
      </c>
      <c r="O199" s="207">
        <f t="shared" si="56"/>
        <v>1982.3999999999999</v>
      </c>
      <c r="P199" s="207">
        <f t="shared" si="56"/>
        <v>2114.56</v>
      </c>
      <c r="Q199" s="207">
        <f t="shared" si="56"/>
        <v>2246.7199999999998</v>
      </c>
      <c r="R199" s="207">
        <f t="shared" si="56"/>
        <v>2378.8799999999997</v>
      </c>
      <c r="S199" s="207">
        <f t="shared" si="56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57">B144*$A$200*B204</f>
        <v>614.79999999999995</v>
      </c>
      <c r="C201" s="207">
        <f t="shared" si="57"/>
        <v>640.32000000000005</v>
      </c>
      <c r="D201" s="207">
        <f t="shared" si="57"/>
        <v>723.84</v>
      </c>
      <c r="E201" s="207">
        <f t="shared" si="57"/>
        <v>829.4</v>
      </c>
      <c r="F201" s="207">
        <f t="shared" si="57"/>
        <v>932.6400000000001</v>
      </c>
      <c r="G201" s="207">
        <f t="shared" si="57"/>
        <v>1055.6000000000001</v>
      </c>
      <c r="H201" s="207">
        <f t="shared" si="57"/>
        <v>1178.56</v>
      </c>
      <c r="I201" s="207">
        <f t="shared" si="57"/>
        <v>1325.88</v>
      </c>
      <c r="J201" s="207">
        <f t="shared" si="57"/>
        <v>1403.6</v>
      </c>
      <c r="K201" s="207">
        <f t="shared" si="57"/>
        <v>1531.2</v>
      </c>
      <c r="L201" s="207">
        <f t="shared" si="57"/>
        <v>1642.56</v>
      </c>
      <c r="M201" s="207">
        <f t="shared" si="57"/>
        <v>1779.4399999999998</v>
      </c>
      <c r="N201" s="207">
        <f t="shared" si="57"/>
        <v>1916.32</v>
      </c>
      <c r="O201" s="207">
        <f t="shared" si="57"/>
        <v>2053.1999999999998</v>
      </c>
      <c r="P201" s="207">
        <f t="shared" si="57"/>
        <v>2190.08</v>
      </c>
      <c r="Q201" s="207">
        <f t="shared" si="57"/>
        <v>2326.96</v>
      </c>
      <c r="R201" s="207">
        <f t="shared" si="57"/>
        <v>2463.8399999999997</v>
      </c>
      <c r="S201" s="207">
        <f t="shared" si="57"/>
        <v>2600.7199999999998</v>
      </c>
      <c r="T201" s="207">
        <f t="shared" si="57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58">B144*$A$202*B204</f>
        <v>636</v>
      </c>
      <c r="C203" s="207">
        <f t="shared" si="58"/>
        <v>662.4</v>
      </c>
      <c r="D203" s="207">
        <f t="shared" si="58"/>
        <v>748.80000000000007</v>
      </c>
      <c r="E203" s="207">
        <f t="shared" si="58"/>
        <v>858</v>
      </c>
      <c r="F203" s="207">
        <f t="shared" si="58"/>
        <v>964.80000000000007</v>
      </c>
      <c r="G203" s="207">
        <f t="shared" si="58"/>
        <v>1092</v>
      </c>
      <c r="H203" s="207">
        <f t="shared" si="58"/>
        <v>1219.2</v>
      </c>
      <c r="I203" s="207">
        <f t="shared" si="58"/>
        <v>1371.6</v>
      </c>
      <c r="J203" s="207">
        <f t="shared" si="58"/>
        <v>1452</v>
      </c>
      <c r="K203" s="207">
        <f t="shared" si="58"/>
        <v>1584</v>
      </c>
      <c r="L203" s="207">
        <f t="shared" si="58"/>
        <v>1699.1999999999998</v>
      </c>
      <c r="M203" s="207">
        <f t="shared" si="58"/>
        <v>1840.8</v>
      </c>
      <c r="N203" s="207">
        <f t="shared" si="58"/>
        <v>1982.3999999999999</v>
      </c>
      <c r="O203" s="207">
        <f t="shared" si="58"/>
        <v>2124</v>
      </c>
      <c r="P203" s="207">
        <f t="shared" si="58"/>
        <v>2265.6</v>
      </c>
      <c r="Q203" s="207">
        <f t="shared" si="58"/>
        <v>2407.1999999999998</v>
      </c>
      <c r="R203" s="207">
        <f t="shared" si="58"/>
        <v>2548.7999999999997</v>
      </c>
      <c r="S203" s="207">
        <f t="shared" si="58"/>
        <v>2690.3999999999996</v>
      </c>
      <c r="T203" s="207">
        <f t="shared" si="58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AC512-9E28-7448-88F4-DB87613FD64A}">
  <sheetPr>
    <tabColor theme="7" tint="0.79998168889431442"/>
  </sheetPr>
  <dimension ref="A1:AS205"/>
  <sheetViews>
    <sheetView showGridLines="0" zoomScaleNormal="100" workbookViewId="0">
      <selection activeCell="V64" sqref="V64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191</v>
      </c>
      <c r="H3" s="192"/>
      <c r="I3" s="192"/>
      <c r="J3" s="192"/>
      <c r="K3" s="192"/>
      <c r="L3" s="192"/>
      <c r="M3" s="192"/>
      <c r="N3" s="193"/>
      <c r="O3" s="380" t="s">
        <v>233</v>
      </c>
      <c r="P3" s="191" t="s">
        <v>193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192</v>
      </c>
      <c r="H4" s="192"/>
      <c r="I4" s="192"/>
      <c r="J4" s="192"/>
      <c r="K4" s="192"/>
      <c r="L4" s="192"/>
      <c r="M4" s="192"/>
      <c r="N4" s="193"/>
      <c r="O4" s="380" t="s">
        <v>233</v>
      </c>
      <c r="P4" s="191" t="s">
        <v>194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/>
      <c r="H5" s="192"/>
      <c r="I5" s="192"/>
      <c r="J5" s="192"/>
      <c r="K5" s="192"/>
      <c r="L5" s="192"/>
      <c r="M5" s="192"/>
      <c r="N5" s="193"/>
      <c r="O5" s="189"/>
      <c r="P5" s="191"/>
      <c r="Q5" s="191"/>
      <c r="R5" s="192"/>
      <c r="S5" s="192"/>
      <c r="T5" s="192"/>
    </row>
    <row r="6" spans="1:45" s="189" customFormat="1" x14ac:dyDescent="0.15">
      <c r="A6" s="187"/>
      <c r="B6" s="187"/>
      <c r="C6" s="188"/>
      <c r="D6" s="188"/>
      <c r="E6" s="188"/>
      <c r="F6" s="188"/>
      <c r="G6" s="191"/>
      <c r="H6" s="192"/>
      <c r="I6" s="192"/>
      <c r="J6" s="192"/>
      <c r="K6" s="192"/>
      <c r="L6" s="192"/>
      <c r="M6" s="192"/>
      <c r="N6" s="193"/>
      <c r="P6" s="191"/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N7" s="193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63">
        <v>487</v>
      </c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67">
        <v>915</v>
      </c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71">
        <v>487</v>
      </c>
      <c r="C12" s="272">
        <v>561</v>
      </c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75">
        <v>915</v>
      </c>
      <c r="C13" s="276">
        <v>989</v>
      </c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79">
        <v>564</v>
      </c>
      <c r="C14" s="280">
        <v>632</v>
      </c>
      <c r="D14" s="281">
        <v>691</v>
      </c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67">
        <v>1051</v>
      </c>
      <c r="C15" s="268">
        <v>1119</v>
      </c>
      <c r="D15" s="269">
        <v>1212</v>
      </c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71">
        <v>639</v>
      </c>
      <c r="C16" s="272">
        <v>722</v>
      </c>
      <c r="D16" s="273">
        <v>797</v>
      </c>
      <c r="E16" s="274">
        <v>871</v>
      </c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67">
        <v>1181</v>
      </c>
      <c r="C17" s="268">
        <v>1265</v>
      </c>
      <c r="D17" s="269">
        <v>1367</v>
      </c>
      <c r="E17" s="270">
        <v>1482</v>
      </c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71">
        <v>694</v>
      </c>
      <c r="C18" s="272">
        <v>806</v>
      </c>
      <c r="D18" s="273">
        <v>893</v>
      </c>
      <c r="E18" s="274">
        <v>1011</v>
      </c>
      <c r="F18" s="272">
        <v>1094</v>
      </c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75">
        <v>1283</v>
      </c>
      <c r="C19" s="276">
        <v>1395</v>
      </c>
      <c r="D19" s="277">
        <v>1550</v>
      </c>
      <c r="E19" s="278">
        <v>1696</v>
      </c>
      <c r="F19" s="276">
        <v>1835</v>
      </c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79">
        <v>766</v>
      </c>
      <c r="C20" s="280">
        <v>877</v>
      </c>
      <c r="D20" s="281">
        <v>992</v>
      </c>
      <c r="E20" s="282">
        <v>1125</v>
      </c>
      <c r="F20" s="280">
        <v>1228</v>
      </c>
      <c r="G20" s="281">
        <v>1380</v>
      </c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67">
        <v>1411</v>
      </c>
      <c r="C21" s="268">
        <v>1522</v>
      </c>
      <c r="D21" s="269">
        <v>1724</v>
      </c>
      <c r="E21" s="270">
        <v>1900</v>
      </c>
      <c r="F21" s="268">
        <v>2068</v>
      </c>
      <c r="G21" s="269">
        <v>2275</v>
      </c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71">
        <v>818</v>
      </c>
      <c r="C22" s="272">
        <v>958</v>
      </c>
      <c r="D22" s="273">
        <v>1079</v>
      </c>
      <c r="E22" s="274">
        <v>1259</v>
      </c>
      <c r="F22" s="272">
        <v>1370</v>
      </c>
      <c r="G22" s="273">
        <v>1547</v>
      </c>
      <c r="H22" s="274">
        <v>1733</v>
      </c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67">
        <v>1528</v>
      </c>
      <c r="C23" s="268">
        <v>1668</v>
      </c>
      <c r="D23" s="269">
        <v>1863</v>
      </c>
      <c r="E23" s="270">
        <v>2127</v>
      </c>
      <c r="F23" s="268">
        <v>2310</v>
      </c>
      <c r="G23" s="269">
        <v>2530</v>
      </c>
      <c r="H23" s="270">
        <v>2861</v>
      </c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71">
        <v>893</v>
      </c>
      <c r="C24" s="272">
        <v>1045</v>
      </c>
      <c r="D24" s="273">
        <v>1175</v>
      </c>
      <c r="E24" s="274">
        <v>1380</v>
      </c>
      <c r="F24" s="272">
        <v>1494</v>
      </c>
      <c r="G24" s="273">
        <v>1683</v>
      </c>
      <c r="H24" s="274">
        <v>1891</v>
      </c>
      <c r="I24" s="272">
        <v>2071</v>
      </c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U24" s="257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75">
        <v>1665</v>
      </c>
      <c r="C25" s="276">
        <v>1817</v>
      </c>
      <c r="D25" s="277">
        <v>2024</v>
      </c>
      <c r="E25" s="278">
        <v>2297</v>
      </c>
      <c r="F25" s="276">
        <v>2533</v>
      </c>
      <c r="G25" s="277">
        <v>2756</v>
      </c>
      <c r="H25" s="278">
        <v>3147</v>
      </c>
      <c r="I25" s="276">
        <v>3466</v>
      </c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79">
        <v>949</v>
      </c>
      <c r="C26" s="280">
        <v>1116</v>
      </c>
      <c r="D26" s="281">
        <v>1290</v>
      </c>
      <c r="E26" s="282">
        <v>1516</v>
      </c>
      <c r="F26" s="280">
        <v>1643</v>
      </c>
      <c r="G26" s="281">
        <v>1848</v>
      </c>
      <c r="H26" s="282">
        <v>2074</v>
      </c>
      <c r="I26" s="280">
        <v>2279</v>
      </c>
      <c r="J26" s="281">
        <v>2530</v>
      </c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U26" s="257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67">
        <v>1761</v>
      </c>
      <c r="C27" s="268">
        <v>1928</v>
      </c>
      <c r="D27" s="269">
        <v>2223</v>
      </c>
      <c r="E27" s="270">
        <v>2499</v>
      </c>
      <c r="F27" s="268">
        <v>2778</v>
      </c>
      <c r="G27" s="269">
        <v>3029</v>
      </c>
      <c r="H27" s="270">
        <v>3453</v>
      </c>
      <c r="I27" s="268">
        <v>3804</v>
      </c>
      <c r="J27" s="269">
        <v>4225</v>
      </c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71">
        <v>1029</v>
      </c>
      <c r="C28" s="272">
        <v>1184</v>
      </c>
      <c r="D28" s="273">
        <v>1380</v>
      </c>
      <c r="E28" s="274">
        <v>1587</v>
      </c>
      <c r="F28" s="272">
        <v>1851</v>
      </c>
      <c r="G28" s="273">
        <v>2071</v>
      </c>
      <c r="H28" s="274">
        <v>2328</v>
      </c>
      <c r="I28" s="272">
        <v>2579</v>
      </c>
      <c r="J28" s="273">
        <v>2864</v>
      </c>
      <c r="K28" s="274">
        <v>3151</v>
      </c>
      <c r="L28" s="272"/>
      <c r="M28" s="273"/>
      <c r="N28" s="274"/>
      <c r="O28" s="272"/>
      <c r="P28" s="273"/>
      <c r="Q28" s="274"/>
      <c r="R28" s="272"/>
      <c r="S28" s="271"/>
      <c r="T28" s="272"/>
      <c r="U28" s="257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67">
        <v>1916</v>
      </c>
      <c r="C29" s="268">
        <v>2071</v>
      </c>
      <c r="D29" s="269">
        <v>2362</v>
      </c>
      <c r="E29" s="270">
        <v>2660</v>
      </c>
      <c r="F29" s="268">
        <v>3091</v>
      </c>
      <c r="G29" s="269">
        <v>3385</v>
      </c>
      <c r="H29" s="270">
        <v>3835</v>
      </c>
      <c r="I29" s="268">
        <v>4250</v>
      </c>
      <c r="J29" s="269">
        <v>4715</v>
      </c>
      <c r="K29" s="270">
        <v>5212</v>
      </c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71">
        <v>1082</v>
      </c>
      <c r="C30" s="272">
        <v>1299</v>
      </c>
      <c r="D30" s="273">
        <v>1507</v>
      </c>
      <c r="E30" s="274">
        <v>1696</v>
      </c>
      <c r="F30" s="272">
        <v>1978</v>
      </c>
      <c r="G30" s="273">
        <v>2207</v>
      </c>
      <c r="H30" s="274">
        <v>2486</v>
      </c>
      <c r="I30" s="272">
        <v>2750</v>
      </c>
      <c r="J30" s="273">
        <v>3050</v>
      </c>
      <c r="K30" s="274">
        <v>3355</v>
      </c>
      <c r="L30" s="272">
        <v>3660</v>
      </c>
      <c r="M30" s="273"/>
      <c r="N30" s="274"/>
      <c r="O30" s="272"/>
      <c r="P30" s="273"/>
      <c r="Q30" s="274"/>
      <c r="R30" s="272"/>
      <c r="S30" s="271"/>
      <c r="T30" s="272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75">
        <v>2021</v>
      </c>
      <c r="C31" s="276">
        <v>2238</v>
      </c>
      <c r="D31" s="277">
        <v>2554</v>
      </c>
      <c r="E31" s="278">
        <v>2852</v>
      </c>
      <c r="F31" s="276">
        <v>3286</v>
      </c>
      <c r="G31" s="277">
        <v>3630</v>
      </c>
      <c r="H31" s="278">
        <v>4073</v>
      </c>
      <c r="I31" s="276">
        <v>4511</v>
      </c>
      <c r="J31" s="277">
        <v>4991</v>
      </c>
      <c r="K31" s="278">
        <v>5519</v>
      </c>
      <c r="L31" s="276">
        <v>6041</v>
      </c>
      <c r="M31" s="277"/>
      <c r="N31" s="278"/>
      <c r="O31" s="276"/>
      <c r="P31" s="277"/>
      <c r="Q31" s="278"/>
      <c r="R31" s="276"/>
      <c r="S31" s="275"/>
      <c r="T31" s="276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79">
        <v>1159</v>
      </c>
      <c r="C32" s="280">
        <v>1364</v>
      </c>
      <c r="D32" s="281">
        <v>1575</v>
      </c>
      <c r="E32" s="282">
        <v>1820</v>
      </c>
      <c r="F32" s="280">
        <v>2120</v>
      </c>
      <c r="G32" s="281">
        <v>2368</v>
      </c>
      <c r="H32" s="282">
        <v>2669</v>
      </c>
      <c r="I32" s="280">
        <v>2961</v>
      </c>
      <c r="J32" s="281">
        <v>3288</v>
      </c>
      <c r="K32" s="282">
        <v>3617</v>
      </c>
      <c r="L32" s="280">
        <v>3946</v>
      </c>
      <c r="M32" s="281">
        <v>4275</v>
      </c>
      <c r="N32" s="282"/>
      <c r="O32" s="280"/>
      <c r="P32" s="281"/>
      <c r="Q32" s="282"/>
      <c r="R32" s="280"/>
      <c r="S32" s="279"/>
      <c r="T32" s="280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67">
        <v>2151</v>
      </c>
      <c r="C33" s="268">
        <v>2356</v>
      </c>
      <c r="D33" s="269">
        <v>2703</v>
      </c>
      <c r="E33" s="270">
        <v>3069</v>
      </c>
      <c r="F33" s="268">
        <v>3506</v>
      </c>
      <c r="G33" s="269">
        <v>3903</v>
      </c>
      <c r="H33" s="270">
        <v>4340</v>
      </c>
      <c r="I33" s="268">
        <v>4808</v>
      </c>
      <c r="J33" s="269">
        <v>5328</v>
      </c>
      <c r="K33" s="270">
        <v>5880</v>
      </c>
      <c r="L33" s="268">
        <v>6501</v>
      </c>
      <c r="M33" s="269">
        <v>7041</v>
      </c>
      <c r="N33" s="270"/>
      <c r="O33" s="268"/>
      <c r="P33" s="269"/>
      <c r="Q33" s="270"/>
      <c r="R33" s="268"/>
      <c r="S33" s="267"/>
      <c r="T33" s="26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71">
        <v>1231</v>
      </c>
      <c r="C34" s="272">
        <v>1442</v>
      </c>
      <c r="D34" s="273">
        <v>1674</v>
      </c>
      <c r="E34" s="274">
        <v>1925</v>
      </c>
      <c r="F34" s="272">
        <v>2251</v>
      </c>
      <c r="G34" s="273">
        <v>2505</v>
      </c>
      <c r="H34" s="274">
        <v>2827</v>
      </c>
      <c r="I34" s="272">
        <v>3140</v>
      </c>
      <c r="J34" s="273">
        <v>3489</v>
      </c>
      <c r="K34" s="274">
        <v>3838</v>
      </c>
      <c r="L34" s="272">
        <v>4187</v>
      </c>
      <c r="M34" s="273">
        <v>4536</v>
      </c>
      <c r="N34" s="274">
        <v>4885</v>
      </c>
      <c r="O34" s="272"/>
      <c r="P34" s="273"/>
      <c r="Q34" s="274"/>
      <c r="R34" s="272"/>
      <c r="S34" s="271"/>
      <c r="T34" s="272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67">
        <v>2272</v>
      </c>
      <c r="C35" s="268">
        <v>2483</v>
      </c>
      <c r="D35" s="269">
        <v>2855</v>
      </c>
      <c r="E35" s="270">
        <v>3267</v>
      </c>
      <c r="F35" s="268">
        <v>3739</v>
      </c>
      <c r="G35" s="269">
        <v>4151</v>
      </c>
      <c r="H35" s="270">
        <v>4669</v>
      </c>
      <c r="I35" s="268">
        <v>5177</v>
      </c>
      <c r="J35" s="269">
        <v>5734</v>
      </c>
      <c r="K35" s="270">
        <v>6210</v>
      </c>
      <c r="L35" s="268">
        <v>6921</v>
      </c>
      <c r="M35" s="269">
        <v>7493</v>
      </c>
      <c r="N35" s="270">
        <v>8069</v>
      </c>
      <c r="O35" s="268"/>
      <c r="P35" s="269"/>
      <c r="Q35" s="270"/>
      <c r="R35" s="268"/>
      <c r="S35" s="267"/>
      <c r="T35" s="26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71">
        <v>1302</v>
      </c>
      <c r="C36" s="272">
        <v>1531</v>
      </c>
      <c r="D36" s="273">
        <v>1783</v>
      </c>
      <c r="E36" s="274">
        <v>2046</v>
      </c>
      <c r="F36" s="272">
        <v>2399</v>
      </c>
      <c r="G36" s="273">
        <v>2663</v>
      </c>
      <c r="H36" s="274">
        <v>3010</v>
      </c>
      <c r="I36" s="272">
        <v>3345</v>
      </c>
      <c r="J36" s="273">
        <v>3720</v>
      </c>
      <c r="K36" s="274">
        <v>4092</v>
      </c>
      <c r="L36" s="272">
        <v>4464</v>
      </c>
      <c r="M36" s="273">
        <v>4836</v>
      </c>
      <c r="N36" s="274">
        <v>5208</v>
      </c>
      <c r="O36" s="272">
        <v>5580</v>
      </c>
      <c r="P36" s="273"/>
      <c r="Q36" s="274"/>
      <c r="R36" s="272"/>
      <c r="S36" s="271"/>
      <c r="T36" s="272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75">
        <v>2418</v>
      </c>
      <c r="C37" s="276">
        <v>2647</v>
      </c>
      <c r="D37" s="277">
        <v>3047</v>
      </c>
      <c r="E37" s="278">
        <v>3481</v>
      </c>
      <c r="F37" s="276">
        <v>3990</v>
      </c>
      <c r="G37" s="277">
        <v>4424</v>
      </c>
      <c r="H37" s="278">
        <v>4976</v>
      </c>
      <c r="I37" s="276">
        <v>5524</v>
      </c>
      <c r="J37" s="277">
        <v>6116</v>
      </c>
      <c r="K37" s="278">
        <v>6619</v>
      </c>
      <c r="L37" s="276">
        <v>7378</v>
      </c>
      <c r="M37" s="277">
        <v>8004</v>
      </c>
      <c r="N37" s="278">
        <v>8619</v>
      </c>
      <c r="O37" s="276">
        <v>9235</v>
      </c>
      <c r="P37" s="277"/>
      <c r="Q37" s="278"/>
      <c r="R37" s="276"/>
      <c r="S37" s="275"/>
      <c r="T37" s="276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79">
        <v>1370</v>
      </c>
      <c r="C38" s="280">
        <v>1612</v>
      </c>
      <c r="D38" s="281">
        <v>1848</v>
      </c>
      <c r="E38" s="282">
        <v>2155</v>
      </c>
      <c r="F38" s="280">
        <v>2523</v>
      </c>
      <c r="G38" s="281">
        <v>2799</v>
      </c>
      <c r="H38" s="282">
        <v>3168</v>
      </c>
      <c r="I38" s="280">
        <v>3519</v>
      </c>
      <c r="J38" s="281">
        <v>3908</v>
      </c>
      <c r="K38" s="282">
        <v>4299</v>
      </c>
      <c r="L38" s="280">
        <v>4690</v>
      </c>
      <c r="M38" s="281">
        <v>5081</v>
      </c>
      <c r="N38" s="282">
        <v>5472</v>
      </c>
      <c r="O38" s="280">
        <v>5863</v>
      </c>
      <c r="P38" s="281">
        <v>6254</v>
      </c>
      <c r="Q38" s="282"/>
      <c r="R38" s="280"/>
      <c r="S38" s="279"/>
      <c r="T38" s="280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67">
        <v>2536</v>
      </c>
      <c r="C39" s="268">
        <v>2778</v>
      </c>
      <c r="D39" s="269">
        <v>3168</v>
      </c>
      <c r="E39" s="270">
        <v>3655</v>
      </c>
      <c r="F39" s="268">
        <v>4176</v>
      </c>
      <c r="G39" s="269">
        <v>4678</v>
      </c>
      <c r="H39" s="270">
        <v>5217</v>
      </c>
      <c r="I39" s="268">
        <v>5785</v>
      </c>
      <c r="J39" s="269">
        <v>6404</v>
      </c>
      <c r="K39" s="270">
        <v>6990</v>
      </c>
      <c r="L39" s="268">
        <v>7713</v>
      </c>
      <c r="M39" s="269">
        <v>8357</v>
      </c>
      <c r="N39" s="270">
        <v>8999</v>
      </c>
      <c r="O39" s="268">
        <v>9642</v>
      </c>
      <c r="P39" s="269">
        <v>10285</v>
      </c>
      <c r="Q39" s="270"/>
      <c r="R39" s="268"/>
      <c r="S39" s="267"/>
      <c r="T39" s="26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71">
        <v>1442</v>
      </c>
      <c r="C40" s="272">
        <v>1702</v>
      </c>
      <c r="D40" s="273">
        <v>1959</v>
      </c>
      <c r="E40" s="274">
        <v>2279</v>
      </c>
      <c r="F40" s="272">
        <v>2666</v>
      </c>
      <c r="G40" s="273">
        <v>2961</v>
      </c>
      <c r="H40" s="274">
        <v>3354</v>
      </c>
      <c r="I40" s="272">
        <v>3726</v>
      </c>
      <c r="J40" s="273">
        <v>4132</v>
      </c>
      <c r="K40" s="274">
        <v>4545</v>
      </c>
      <c r="L40" s="272">
        <v>4958</v>
      </c>
      <c r="M40" s="273">
        <v>5371</v>
      </c>
      <c r="N40" s="274">
        <v>5784</v>
      </c>
      <c r="O40" s="272">
        <v>6198</v>
      </c>
      <c r="P40" s="273">
        <v>6611</v>
      </c>
      <c r="Q40" s="274">
        <v>7024</v>
      </c>
      <c r="R40" s="272"/>
      <c r="S40" s="271"/>
      <c r="T40" s="272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67">
        <v>2647</v>
      </c>
      <c r="C41" s="268">
        <v>2908</v>
      </c>
      <c r="D41" s="269">
        <v>3351</v>
      </c>
      <c r="E41" s="270">
        <v>3863</v>
      </c>
      <c r="F41" s="268">
        <v>4421</v>
      </c>
      <c r="G41" s="269">
        <v>4948</v>
      </c>
      <c r="H41" s="270">
        <v>5527</v>
      </c>
      <c r="I41" s="268">
        <v>6185</v>
      </c>
      <c r="J41" s="269">
        <v>6832</v>
      </c>
      <c r="K41" s="270">
        <v>7388</v>
      </c>
      <c r="L41" s="268">
        <v>8080</v>
      </c>
      <c r="M41" s="269">
        <v>8742</v>
      </c>
      <c r="N41" s="270">
        <v>9414</v>
      </c>
      <c r="O41" s="268">
        <v>10087</v>
      </c>
      <c r="P41" s="269">
        <v>10759</v>
      </c>
      <c r="Q41" s="270">
        <v>11432</v>
      </c>
      <c r="R41" s="268"/>
      <c r="S41" s="267"/>
      <c r="T41" s="26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71">
        <v>1513</v>
      </c>
      <c r="C42" s="272">
        <v>1779</v>
      </c>
      <c r="D42" s="273">
        <v>2055</v>
      </c>
      <c r="E42" s="274">
        <v>2384</v>
      </c>
      <c r="F42" s="272">
        <v>2790</v>
      </c>
      <c r="G42" s="273">
        <v>3103</v>
      </c>
      <c r="H42" s="274">
        <v>3509</v>
      </c>
      <c r="I42" s="272">
        <v>3937</v>
      </c>
      <c r="J42" s="273">
        <v>4375</v>
      </c>
      <c r="K42" s="274">
        <v>4812</v>
      </c>
      <c r="L42" s="272">
        <v>5250</v>
      </c>
      <c r="M42" s="273">
        <v>5687</v>
      </c>
      <c r="N42" s="274">
        <v>6125</v>
      </c>
      <c r="O42" s="272">
        <v>6562</v>
      </c>
      <c r="P42" s="273">
        <v>7000</v>
      </c>
      <c r="Q42" s="274">
        <v>7437</v>
      </c>
      <c r="R42" s="272">
        <v>7874</v>
      </c>
      <c r="S42" s="271"/>
      <c r="T42" s="272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75">
        <v>2787</v>
      </c>
      <c r="C43" s="276">
        <v>3054</v>
      </c>
      <c r="D43" s="277">
        <v>3528</v>
      </c>
      <c r="E43" s="278">
        <v>4058</v>
      </c>
      <c r="F43" s="276">
        <v>4647</v>
      </c>
      <c r="G43" s="277">
        <v>5205</v>
      </c>
      <c r="H43" s="278">
        <v>5856</v>
      </c>
      <c r="I43" s="276">
        <v>6529</v>
      </c>
      <c r="J43" s="277">
        <v>7103</v>
      </c>
      <c r="K43" s="278">
        <v>7810</v>
      </c>
      <c r="L43" s="276">
        <v>8539</v>
      </c>
      <c r="M43" s="277">
        <v>9256</v>
      </c>
      <c r="N43" s="278">
        <v>9968</v>
      </c>
      <c r="O43" s="276">
        <v>10680</v>
      </c>
      <c r="P43" s="277">
        <v>11392</v>
      </c>
      <c r="Q43" s="278">
        <v>12104</v>
      </c>
      <c r="R43" s="276">
        <v>12816</v>
      </c>
      <c r="S43" s="275"/>
      <c r="T43" s="276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79">
        <v>1587</v>
      </c>
      <c r="C44" s="280">
        <v>1869</v>
      </c>
      <c r="D44" s="281">
        <v>2164</v>
      </c>
      <c r="E44" s="282">
        <v>2514</v>
      </c>
      <c r="F44" s="280">
        <v>2933</v>
      </c>
      <c r="G44" s="281">
        <v>3267</v>
      </c>
      <c r="H44" s="282">
        <v>3695</v>
      </c>
      <c r="I44" s="280">
        <v>4135</v>
      </c>
      <c r="J44" s="281">
        <v>4594</v>
      </c>
      <c r="K44" s="282">
        <v>5054</v>
      </c>
      <c r="L44" s="280">
        <v>5513</v>
      </c>
      <c r="M44" s="281">
        <v>5972</v>
      </c>
      <c r="N44" s="282">
        <v>6432</v>
      </c>
      <c r="O44" s="280">
        <v>6891</v>
      </c>
      <c r="P44" s="281">
        <v>7351</v>
      </c>
      <c r="Q44" s="282">
        <v>7810</v>
      </c>
      <c r="R44" s="280">
        <v>8270</v>
      </c>
      <c r="S44" s="279">
        <v>8729</v>
      </c>
      <c r="T44" s="280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67">
        <v>2926</v>
      </c>
      <c r="C45" s="268">
        <v>3209</v>
      </c>
      <c r="D45" s="269">
        <v>3714</v>
      </c>
      <c r="E45" s="270">
        <v>4272</v>
      </c>
      <c r="F45" s="268">
        <v>4889</v>
      </c>
      <c r="G45" s="269">
        <v>5478</v>
      </c>
      <c r="H45" s="270">
        <v>6169</v>
      </c>
      <c r="I45" s="268">
        <v>6860</v>
      </c>
      <c r="J45" s="269">
        <v>7468</v>
      </c>
      <c r="K45" s="270">
        <v>8203</v>
      </c>
      <c r="L45" s="268">
        <v>8982</v>
      </c>
      <c r="M45" s="269">
        <v>9740</v>
      </c>
      <c r="N45" s="270">
        <v>10489</v>
      </c>
      <c r="O45" s="268">
        <v>11238</v>
      </c>
      <c r="P45" s="269">
        <v>11987</v>
      </c>
      <c r="Q45" s="270">
        <v>12737</v>
      </c>
      <c r="R45" s="268">
        <v>13486</v>
      </c>
      <c r="S45" s="267">
        <v>14235</v>
      </c>
      <c r="T45" s="26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71">
        <v>1609</v>
      </c>
      <c r="C46" s="272">
        <v>1941</v>
      </c>
      <c r="D46" s="273">
        <v>2297</v>
      </c>
      <c r="E46" s="274">
        <v>2666</v>
      </c>
      <c r="F46" s="272">
        <v>3109</v>
      </c>
      <c r="G46" s="273">
        <v>3469</v>
      </c>
      <c r="H46" s="274">
        <v>3925</v>
      </c>
      <c r="I46" s="272">
        <v>4356</v>
      </c>
      <c r="J46" s="273">
        <v>4836</v>
      </c>
      <c r="K46" s="274">
        <v>5320</v>
      </c>
      <c r="L46" s="272">
        <v>5803</v>
      </c>
      <c r="M46" s="273">
        <v>6287</v>
      </c>
      <c r="N46" s="274">
        <v>6770</v>
      </c>
      <c r="O46" s="272">
        <v>7254</v>
      </c>
      <c r="P46" s="273">
        <v>7738</v>
      </c>
      <c r="Q46" s="274">
        <v>8221</v>
      </c>
      <c r="R46" s="272">
        <v>8705</v>
      </c>
      <c r="S46" s="271">
        <v>9188</v>
      </c>
      <c r="T46" s="272">
        <v>9672</v>
      </c>
      <c r="U46" s="257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67">
        <v>2985</v>
      </c>
      <c r="C47" s="268">
        <v>3317</v>
      </c>
      <c r="D47" s="269">
        <v>3922</v>
      </c>
      <c r="E47" s="270">
        <v>4514</v>
      </c>
      <c r="F47" s="268">
        <v>5165</v>
      </c>
      <c r="G47" s="269">
        <v>5797</v>
      </c>
      <c r="H47" s="270">
        <v>6522</v>
      </c>
      <c r="I47" s="268">
        <v>7226</v>
      </c>
      <c r="J47" s="269">
        <v>7855</v>
      </c>
      <c r="K47" s="270">
        <v>8634</v>
      </c>
      <c r="L47" s="268">
        <v>9365</v>
      </c>
      <c r="M47" s="269">
        <v>10156</v>
      </c>
      <c r="N47" s="270">
        <v>10937</v>
      </c>
      <c r="O47" s="268">
        <v>11718</v>
      </c>
      <c r="P47" s="269">
        <v>12499</v>
      </c>
      <c r="Q47" s="270">
        <v>13280</v>
      </c>
      <c r="R47" s="268">
        <v>14062</v>
      </c>
      <c r="S47" s="267">
        <v>14843</v>
      </c>
      <c r="T47" s="268">
        <v>15624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71">
        <v>1680</v>
      </c>
      <c r="C48" s="272">
        <v>1987</v>
      </c>
      <c r="D48" s="273">
        <v>2406</v>
      </c>
      <c r="E48" s="274">
        <v>2796</v>
      </c>
      <c r="F48" s="272">
        <v>3258</v>
      </c>
      <c r="G48" s="273">
        <v>3633</v>
      </c>
      <c r="H48" s="274">
        <v>4111</v>
      </c>
      <c r="I48" s="272">
        <v>4560</v>
      </c>
      <c r="J48" s="273">
        <v>5078</v>
      </c>
      <c r="K48" s="274">
        <v>5586</v>
      </c>
      <c r="L48" s="272">
        <v>6093</v>
      </c>
      <c r="M48" s="273">
        <v>6601</v>
      </c>
      <c r="N48" s="274">
        <v>7109</v>
      </c>
      <c r="O48" s="272">
        <v>7617</v>
      </c>
      <c r="P48" s="273">
        <v>8124</v>
      </c>
      <c r="Q48" s="274">
        <v>8632</v>
      </c>
      <c r="R48" s="272">
        <v>9140</v>
      </c>
      <c r="S48" s="271">
        <v>9648</v>
      </c>
      <c r="T48" s="272">
        <v>10156</v>
      </c>
      <c r="U48" s="257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75">
        <v>3122</v>
      </c>
      <c r="C49" s="276">
        <v>3429</v>
      </c>
      <c r="D49" s="277">
        <v>4070</v>
      </c>
      <c r="E49" s="278">
        <v>4734</v>
      </c>
      <c r="F49" s="276">
        <v>5382</v>
      </c>
      <c r="G49" s="277">
        <v>6070</v>
      </c>
      <c r="H49" s="278">
        <v>6836</v>
      </c>
      <c r="I49" s="276">
        <v>7567</v>
      </c>
      <c r="J49" s="277">
        <v>8234</v>
      </c>
      <c r="K49" s="278">
        <v>9064</v>
      </c>
      <c r="L49" s="276">
        <v>9829</v>
      </c>
      <c r="M49" s="277">
        <v>10663</v>
      </c>
      <c r="N49" s="278">
        <v>11484</v>
      </c>
      <c r="O49" s="276">
        <v>12304</v>
      </c>
      <c r="P49" s="277">
        <v>13124</v>
      </c>
      <c r="Q49" s="278">
        <v>13944</v>
      </c>
      <c r="R49" s="276">
        <v>14765</v>
      </c>
      <c r="S49" s="275">
        <v>15585</v>
      </c>
      <c r="T49" s="276">
        <v>16405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79">
        <v>1748</v>
      </c>
      <c r="C50" s="280">
        <v>2062</v>
      </c>
      <c r="D50" s="281">
        <v>2502</v>
      </c>
      <c r="E50" s="282">
        <v>2902</v>
      </c>
      <c r="F50" s="280">
        <v>3323</v>
      </c>
      <c r="G50" s="281">
        <v>3779</v>
      </c>
      <c r="H50" s="282">
        <v>4275</v>
      </c>
      <c r="I50" s="280">
        <v>4731</v>
      </c>
      <c r="J50" s="281">
        <v>5265</v>
      </c>
      <c r="K50" s="282">
        <v>5792</v>
      </c>
      <c r="L50" s="280">
        <v>6318</v>
      </c>
      <c r="M50" s="281">
        <v>6845</v>
      </c>
      <c r="N50" s="282">
        <v>7371</v>
      </c>
      <c r="O50" s="280">
        <v>7898</v>
      </c>
      <c r="P50" s="281">
        <v>8424</v>
      </c>
      <c r="Q50" s="282">
        <v>8951</v>
      </c>
      <c r="R50" s="280">
        <v>9477</v>
      </c>
      <c r="S50" s="279">
        <v>10004</v>
      </c>
      <c r="T50" s="280">
        <v>10530</v>
      </c>
      <c r="U50" s="257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67">
        <v>3258</v>
      </c>
      <c r="C51" s="268">
        <v>3571</v>
      </c>
      <c r="D51" s="269">
        <v>4207</v>
      </c>
      <c r="E51" s="270">
        <v>4929</v>
      </c>
      <c r="F51" s="268">
        <v>5574</v>
      </c>
      <c r="G51" s="269">
        <v>6330</v>
      </c>
      <c r="H51" s="270">
        <v>7124</v>
      </c>
      <c r="I51" s="268">
        <v>7877</v>
      </c>
      <c r="J51" s="269">
        <v>8570</v>
      </c>
      <c r="K51" s="270">
        <v>9425</v>
      </c>
      <c r="L51" s="268">
        <v>10212</v>
      </c>
      <c r="M51" s="269">
        <v>11065</v>
      </c>
      <c r="N51" s="270">
        <v>11916</v>
      </c>
      <c r="O51" s="268">
        <v>12767</v>
      </c>
      <c r="P51" s="269">
        <v>13618</v>
      </c>
      <c r="Q51" s="270">
        <v>14469</v>
      </c>
      <c r="R51" s="268">
        <v>15320</v>
      </c>
      <c r="S51" s="267">
        <v>16172</v>
      </c>
      <c r="T51" s="268">
        <v>17023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71">
        <v>1823</v>
      </c>
      <c r="C52" s="272">
        <v>2151</v>
      </c>
      <c r="D52" s="273">
        <v>2607</v>
      </c>
      <c r="E52" s="274">
        <v>3026</v>
      </c>
      <c r="F52" s="272">
        <v>3537</v>
      </c>
      <c r="G52" s="273">
        <v>3956</v>
      </c>
      <c r="H52" s="274">
        <v>4467</v>
      </c>
      <c r="I52" s="272">
        <v>4929</v>
      </c>
      <c r="J52" s="273">
        <v>5476</v>
      </c>
      <c r="K52" s="274">
        <v>6023</v>
      </c>
      <c r="L52" s="272">
        <v>6571</v>
      </c>
      <c r="M52" s="273">
        <v>7119</v>
      </c>
      <c r="N52" s="274">
        <v>7666</v>
      </c>
      <c r="O52" s="272">
        <v>8214</v>
      </c>
      <c r="P52" s="273">
        <v>8761</v>
      </c>
      <c r="Q52" s="274">
        <v>9309</v>
      </c>
      <c r="R52" s="272">
        <v>9857</v>
      </c>
      <c r="S52" s="271">
        <v>10404</v>
      </c>
      <c r="T52" s="272">
        <v>10952</v>
      </c>
      <c r="U52" s="257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67">
        <v>3395</v>
      </c>
      <c r="C53" s="268">
        <v>3723</v>
      </c>
      <c r="D53" s="269">
        <v>4390</v>
      </c>
      <c r="E53" s="270">
        <v>5112</v>
      </c>
      <c r="F53" s="268">
        <v>5890</v>
      </c>
      <c r="G53" s="269">
        <v>6615</v>
      </c>
      <c r="H53" s="270">
        <v>7443</v>
      </c>
      <c r="I53" s="268">
        <v>8212</v>
      </c>
      <c r="J53" s="269">
        <v>8926</v>
      </c>
      <c r="K53" s="270">
        <v>9809</v>
      </c>
      <c r="L53" s="268">
        <v>10626</v>
      </c>
      <c r="M53" s="269">
        <v>11494</v>
      </c>
      <c r="N53" s="270">
        <v>12378</v>
      </c>
      <c r="O53" s="268">
        <v>13262</v>
      </c>
      <c r="P53" s="269">
        <v>14146</v>
      </c>
      <c r="Q53" s="270">
        <v>15030</v>
      </c>
      <c r="R53" s="268">
        <v>15914</v>
      </c>
      <c r="S53" s="267">
        <v>16798</v>
      </c>
      <c r="T53" s="268">
        <v>17682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71">
        <v>1897</v>
      </c>
      <c r="C54" s="272">
        <v>2244</v>
      </c>
      <c r="D54" s="273">
        <v>2716</v>
      </c>
      <c r="E54" s="274">
        <v>3156</v>
      </c>
      <c r="F54" s="272">
        <v>3686</v>
      </c>
      <c r="G54" s="273">
        <v>4132</v>
      </c>
      <c r="H54" s="274">
        <v>4662</v>
      </c>
      <c r="I54" s="272">
        <v>5131</v>
      </c>
      <c r="J54" s="273">
        <v>5714</v>
      </c>
      <c r="K54" s="274">
        <v>6285</v>
      </c>
      <c r="L54" s="272">
        <v>6857</v>
      </c>
      <c r="M54" s="273">
        <v>7428</v>
      </c>
      <c r="N54" s="274">
        <v>7999</v>
      </c>
      <c r="O54" s="272">
        <v>8571</v>
      </c>
      <c r="P54" s="273">
        <v>9142</v>
      </c>
      <c r="Q54" s="274">
        <v>9714</v>
      </c>
      <c r="R54" s="272">
        <v>10285</v>
      </c>
      <c r="S54" s="271">
        <v>10856</v>
      </c>
      <c r="T54" s="272">
        <v>11428</v>
      </c>
      <c r="U54" s="257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75">
        <v>3537</v>
      </c>
      <c r="C55" s="276">
        <v>3884</v>
      </c>
      <c r="D55" s="277">
        <v>4576</v>
      </c>
      <c r="E55" s="278">
        <v>5276</v>
      </c>
      <c r="F55" s="276">
        <v>6073</v>
      </c>
      <c r="G55" s="277">
        <v>6836</v>
      </c>
      <c r="H55" s="278">
        <v>7688</v>
      </c>
      <c r="I55" s="276">
        <v>8531</v>
      </c>
      <c r="J55" s="277">
        <v>9310</v>
      </c>
      <c r="K55" s="278">
        <v>10225</v>
      </c>
      <c r="L55" s="276">
        <v>11079</v>
      </c>
      <c r="M55" s="277">
        <v>11993</v>
      </c>
      <c r="N55" s="278">
        <v>12916</v>
      </c>
      <c r="O55" s="276">
        <v>13838</v>
      </c>
      <c r="P55" s="277">
        <v>14761</v>
      </c>
      <c r="Q55" s="278">
        <v>15684</v>
      </c>
      <c r="R55" s="276">
        <v>16606</v>
      </c>
      <c r="S55" s="275">
        <v>17529</v>
      </c>
      <c r="T55" s="276">
        <v>18451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79">
        <v>1978</v>
      </c>
      <c r="C56" s="280">
        <v>2334</v>
      </c>
      <c r="D56" s="281">
        <v>2827</v>
      </c>
      <c r="E56" s="282">
        <v>3286</v>
      </c>
      <c r="F56" s="280">
        <v>3832</v>
      </c>
      <c r="G56" s="281">
        <v>4297</v>
      </c>
      <c r="H56" s="282">
        <v>4861</v>
      </c>
      <c r="I56" s="280">
        <v>5357</v>
      </c>
      <c r="J56" s="281">
        <v>5952</v>
      </c>
      <c r="K56" s="282">
        <v>6547</v>
      </c>
      <c r="L56" s="280">
        <v>7142</v>
      </c>
      <c r="M56" s="281">
        <v>7738</v>
      </c>
      <c r="N56" s="282">
        <v>8333</v>
      </c>
      <c r="O56" s="280">
        <v>8928</v>
      </c>
      <c r="P56" s="281">
        <v>9523</v>
      </c>
      <c r="Q56" s="282">
        <v>10118</v>
      </c>
      <c r="R56" s="280">
        <v>10714</v>
      </c>
      <c r="S56" s="279">
        <v>11309</v>
      </c>
      <c r="T56" s="280">
        <v>11904</v>
      </c>
      <c r="U56" s="257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67">
        <v>3621</v>
      </c>
      <c r="C57" s="268">
        <v>4046</v>
      </c>
      <c r="D57" s="269">
        <v>4762</v>
      </c>
      <c r="E57" s="270">
        <v>5503</v>
      </c>
      <c r="F57" s="268">
        <v>6324</v>
      </c>
      <c r="G57" s="269">
        <v>7118</v>
      </c>
      <c r="H57" s="270">
        <v>8010</v>
      </c>
      <c r="I57" s="268">
        <v>8900</v>
      </c>
      <c r="J57" s="269">
        <v>9703</v>
      </c>
      <c r="K57" s="270">
        <v>10639</v>
      </c>
      <c r="L57" s="268">
        <v>11532</v>
      </c>
      <c r="M57" s="269">
        <v>12493</v>
      </c>
      <c r="N57" s="270">
        <v>13454</v>
      </c>
      <c r="O57" s="268">
        <v>14415</v>
      </c>
      <c r="P57" s="269">
        <v>15376</v>
      </c>
      <c r="Q57" s="270">
        <v>16337</v>
      </c>
      <c r="R57" s="268">
        <v>17298</v>
      </c>
      <c r="S57" s="267">
        <v>18259</v>
      </c>
      <c r="T57" s="268">
        <v>19220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1" t="s">
        <v>131</v>
      </c>
      <c r="B58" s="271">
        <v>2057</v>
      </c>
      <c r="C58" s="272">
        <v>2428</v>
      </c>
      <c r="D58" s="273">
        <v>2940</v>
      </c>
      <c r="E58" s="274">
        <v>3417</v>
      </c>
      <c r="F58" s="272">
        <v>3985</v>
      </c>
      <c r="G58" s="273">
        <v>4468</v>
      </c>
      <c r="H58" s="274">
        <v>5055</v>
      </c>
      <c r="I58" s="272">
        <v>5571</v>
      </c>
      <c r="J58" s="273">
        <v>6190</v>
      </c>
      <c r="K58" s="274">
        <v>6809</v>
      </c>
      <c r="L58" s="272">
        <v>7428</v>
      </c>
      <c r="M58" s="273">
        <v>8047</v>
      </c>
      <c r="N58" s="274">
        <v>8666</v>
      </c>
      <c r="O58" s="272">
        <v>9285</v>
      </c>
      <c r="P58" s="273">
        <v>9904</v>
      </c>
      <c r="Q58" s="274">
        <v>10523</v>
      </c>
      <c r="R58" s="272">
        <v>11142</v>
      </c>
      <c r="S58" s="271">
        <v>11761</v>
      </c>
      <c r="T58" s="272">
        <v>12380</v>
      </c>
      <c r="U58" s="257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67">
        <v>3766</v>
      </c>
      <c r="C59" s="268">
        <v>4207</v>
      </c>
      <c r="D59" s="269">
        <v>4952</v>
      </c>
      <c r="E59" s="270">
        <v>5723</v>
      </c>
      <c r="F59" s="268">
        <v>6577</v>
      </c>
      <c r="G59" s="269">
        <v>7402</v>
      </c>
      <c r="H59" s="270">
        <v>8331</v>
      </c>
      <c r="I59" s="268">
        <v>9256</v>
      </c>
      <c r="J59" s="269">
        <v>10091</v>
      </c>
      <c r="K59" s="270">
        <v>11065</v>
      </c>
      <c r="L59" s="268">
        <v>11993</v>
      </c>
      <c r="M59" s="269">
        <v>12993</v>
      </c>
      <c r="N59" s="270">
        <v>13992</v>
      </c>
      <c r="O59" s="268">
        <v>14992</v>
      </c>
      <c r="P59" s="269">
        <v>15991</v>
      </c>
      <c r="Q59" s="270">
        <v>16990</v>
      </c>
      <c r="R59" s="268">
        <v>17990</v>
      </c>
      <c r="S59" s="267">
        <v>18989</v>
      </c>
      <c r="T59" s="268">
        <v>19989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71">
        <v>2136</v>
      </c>
      <c r="C60" s="272">
        <v>2521</v>
      </c>
      <c r="D60" s="273">
        <v>3053</v>
      </c>
      <c r="E60" s="274">
        <v>3549</v>
      </c>
      <c r="F60" s="272">
        <v>4138</v>
      </c>
      <c r="G60" s="273">
        <v>4640</v>
      </c>
      <c r="H60" s="274">
        <v>5250</v>
      </c>
      <c r="I60" s="272">
        <v>5785</v>
      </c>
      <c r="J60" s="273">
        <v>6428</v>
      </c>
      <c r="K60" s="274">
        <v>7071</v>
      </c>
      <c r="L60" s="272">
        <v>7714</v>
      </c>
      <c r="M60" s="273">
        <v>8357</v>
      </c>
      <c r="N60" s="274">
        <v>8999</v>
      </c>
      <c r="O60" s="272">
        <v>9642</v>
      </c>
      <c r="P60" s="273">
        <v>10285</v>
      </c>
      <c r="Q60" s="274">
        <v>10928</v>
      </c>
      <c r="R60" s="272">
        <v>11571</v>
      </c>
      <c r="S60" s="271">
        <v>12214</v>
      </c>
      <c r="T60" s="272">
        <v>12856</v>
      </c>
      <c r="U60" s="257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75">
        <v>3910</v>
      </c>
      <c r="C61" s="276">
        <v>4369</v>
      </c>
      <c r="D61" s="277">
        <v>5143</v>
      </c>
      <c r="E61" s="278">
        <v>5943</v>
      </c>
      <c r="F61" s="276">
        <v>6830</v>
      </c>
      <c r="G61" s="277">
        <v>7687</v>
      </c>
      <c r="H61" s="278">
        <v>8651</v>
      </c>
      <c r="I61" s="276">
        <v>9612</v>
      </c>
      <c r="J61" s="277">
        <v>10479</v>
      </c>
      <c r="K61" s="278">
        <v>11490</v>
      </c>
      <c r="L61" s="276">
        <v>12455</v>
      </c>
      <c r="M61" s="277">
        <v>13492</v>
      </c>
      <c r="N61" s="278">
        <v>14530</v>
      </c>
      <c r="O61" s="276">
        <v>15568</v>
      </c>
      <c r="P61" s="277">
        <v>16606</v>
      </c>
      <c r="Q61" s="278">
        <v>17644</v>
      </c>
      <c r="R61" s="276">
        <v>18682</v>
      </c>
      <c r="S61" s="275">
        <v>19720</v>
      </c>
      <c r="T61" s="276">
        <v>20758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79">
        <v>2215</v>
      </c>
      <c r="C62" s="280">
        <v>2614</v>
      </c>
      <c r="D62" s="281">
        <v>3166</v>
      </c>
      <c r="E62" s="282">
        <v>3680</v>
      </c>
      <c r="F62" s="280">
        <v>4291</v>
      </c>
      <c r="G62" s="281">
        <v>4812</v>
      </c>
      <c r="H62" s="282">
        <v>5444</v>
      </c>
      <c r="I62" s="280">
        <v>6000</v>
      </c>
      <c r="J62" s="281">
        <v>6666</v>
      </c>
      <c r="K62" s="282">
        <v>7333</v>
      </c>
      <c r="L62" s="280">
        <v>7999</v>
      </c>
      <c r="M62" s="281">
        <v>8666</v>
      </c>
      <c r="N62" s="282">
        <v>9333</v>
      </c>
      <c r="O62" s="280">
        <v>9999</v>
      </c>
      <c r="P62" s="281">
        <v>10666</v>
      </c>
      <c r="Q62" s="282">
        <v>11333</v>
      </c>
      <c r="R62" s="280">
        <v>11999</v>
      </c>
      <c r="S62" s="279">
        <v>12666</v>
      </c>
      <c r="T62" s="280">
        <v>13332</v>
      </c>
      <c r="U62" s="257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67">
        <v>4055</v>
      </c>
      <c r="C63" s="268">
        <v>4531</v>
      </c>
      <c r="D63" s="269">
        <v>5333</v>
      </c>
      <c r="E63" s="270">
        <v>6163</v>
      </c>
      <c r="F63" s="268">
        <v>7083</v>
      </c>
      <c r="G63" s="269">
        <v>7972</v>
      </c>
      <c r="H63" s="270">
        <v>8972</v>
      </c>
      <c r="I63" s="268">
        <v>9968</v>
      </c>
      <c r="J63" s="269">
        <v>10867</v>
      </c>
      <c r="K63" s="270">
        <v>11916</v>
      </c>
      <c r="L63" s="268">
        <v>12916</v>
      </c>
      <c r="M63" s="269">
        <v>13992</v>
      </c>
      <c r="N63" s="270">
        <v>15068</v>
      </c>
      <c r="O63" s="268">
        <v>16145</v>
      </c>
      <c r="P63" s="269">
        <v>17221</v>
      </c>
      <c r="Q63" s="270">
        <v>18297</v>
      </c>
      <c r="R63" s="268">
        <v>19374</v>
      </c>
      <c r="S63" s="267">
        <v>20450</v>
      </c>
      <c r="T63" s="268">
        <v>21526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71">
        <v>2294</v>
      </c>
      <c r="C64" s="272">
        <v>2708</v>
      </c>
      <c r="D64" s="273">
        <v>3280</v>
      </c>
      <c r="E64" s="274">
        <v>3812</v>
      </c>
      <c r="F64" s="272">
        <v>4445</v>
      </c>
      <c r="G64" s="273">
        <v>4984</v>
      </c>
      <c r="H64" s="274">
        <v>5639</v>
      </c>
      <c r="I64" s="272">
        <v>6214</v>
      </c>
      <c r="J64" s="273">
        <v>6904</v>
      </c>
      <c r="K64" s="274">
        <v>7595</v>
      </c>
      <c r="L64" s="272">
        <v>8285</v>
      </c>
      <c r="M64" s="273">
        <v>8976</v>
      </c>
      <c r="N64" s="274">
        <v>9666</v>
      </c>
      <c r="O64" s="272">
        <v>10356</v>
      </c>
      <c r="P64" s="273">
        <v>11047</v>
      </c>
      <c r="Q64" s="274">
        <v>11737</v>
      </c>
      <c r="R64" s="272">
        <v>12428</v>
      </c>
      <c r="S64" s="271">
        <v>13118</v>
      </c>
      <c r="T64" s="272">
        <v>13809</v>
      </c>
      <c r="U64" s="257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67">
        <v>4200</v>
      </c>
      <c r="C65" s="268">
        <v>4693</v>
      </c>
      <c r="D65" s="269">
        <v>5523</v>
      </c>
      <c r="E65" s="270">
        <v>6383</v>
      </c>
      <c r="F65" s="268">
        <v>7336</v>
      </c>
      <c r="G65" s="269">
        <v>8256</v>
      </c>
      <c r="H65" s="270">
        <v>9292</v>
      </c>
      <c r="I65" s="268">
        <v>10324</v>
      </c>
      <c r="J65" s="269">
        <v>11255</v>
      </c>
      <c r="K65" s="270">
        <v>12341</v>
      </c>
      <c r="L65" s="268">
        <v>13377</v>
      </c>
      <c r="M65" s="269">
        <v>14492</v>
      </c>
      <c r="N65" s="270">
        <v>15607</v>
      </c>
      <c r="O65" s="268">
        <v>16721</v>
      </c>
      <c r="P65" s="269">
        <v>17836</v>
      </c>
      <c r="Q65" s="270">
        <v>18951</v>
      </c>
      <c r="R65" s="268">
        <v>20066</v>
      </c>
      <c r="S65" s="267">
        <v>21180</v>
      </c>
      <c r="T65" s="268">
        <v>22295</v>
      </c>
    </row>
    <row r="66" spans="1:42" x14ac:dyDescent="0.15">
      <c r="A66" s="231" t="s">
        <v>135</v>
      </c>
      <c r="B66" s="271">
        <v>2373</v>
      </c>
      <c r="C66" s="272">
        <v>2801</v>
      </c>
      <c r="D66" s="273">
        <v>3393</v>
      </c>
      <c r="E66" s="274">
        <v>3943</v>
      </c>
      <c r="F66" s="272">
        <v>4598</v>
      </c>
      <c r="G66" s="273">
        <v>5156</v>
      </c>
      <c r="H66" s="274">
        <v>5833</v>
      </c>
      <c r="I66" s="272">
        <v>6428</v>
      </c>
      <c r="J66" s="273">
        <v>7142</v>
      </c>
      <c r="K66" s="274">
        <v>7857</v>
      </c>
      <c r="L66" s="272">
        <v>8571</v>
      </c>
      <c r="M66" s="273">
        <v>9285</v>
      </c>
      <c r="N66" s="274">
        <v>9999</v>
      </c>
      <c r="O66" s="272">
        <v>10714</v>
      </c>
      <c r="P66" s="273">
        <v>11428</v>
      </c>
      <c r="Q66" s="274">
        <v>12142</v>
      </c>
      <c r="R66" s="272">
        <v>12856</v>
      </c>
      <c r="S66" s="271">
        <v>13571</v>
      </c>
      <c r="T66" s="272">
        <v>14285</v>
      </c>
      <c r="U66" s="257"/>
    </row>
    <row r="67" spans="1:42" x14ac:dyDescent="0.15">
      <c r="A67" s="233">
        <v>1500</v>
      </c>
      <c r="B67" s="275">
        <v>4345</v>
      </c>
      <c r="C67" s="276">
        <v>4855</v>
      </c>
      <c r="D67" s="277">
        <v>5714</v>
      </c>
      <c r="E67" s="278">
        <v>6603</v>
      </c>
      <c r="F67" s="276">
        <v>7589</v>
      </c>
      <c r="G67" s="277">
        <v>8541</v>
      </c>
      <c r="H67" s="278">
        <v>9612</v>
      </c>
      <c r="I67" s="276">
        <v>10680</v>
      </c>
      <c r="J67" s="277">
        <v>11644</v>
      </c>
      <c r="K67" s="278">
        <v>12767</v>
      </c>
      <c r="L67" s="276">
        <v>13838</v>
      </c>
      <c r="M67" s="277">
        <v>14992</v>
      </c>
      <c r="N67" s="278">
        <v>16145</v>
      </c>
      <c r="O67" s="276">
        <v>17298</v>
      </c>
      <c r="P67" s="277">
        <v>18451</v>
      </c>
      <c r="Q67" s="278">
        <v>19604</v>
      </c>
      <c r="R67" s="276">
        <v>20758</v>
      </c>
      <c r="S67" s="275">
        <v>21911</v>
      </c>
      <c r="T67" s="276">
        <v>23064</v>
      </c>
    </row>
    <row r="68" spans="1:42" x14ac:dyDescent="0.15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</row>
    <row r="69" spans="1:42" x14ac:dyDescent="0.15">
      <c r="A69" s="194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  <c r="AA69" s="188">
        <v>1181</v>
      </c>
      <c r="AB69" s="188">
        <v>3.1</v>
      </c>
      <c r="AC69" s="188">
        <f>AA69*AB69</f>
        <v>3661.1</v>
      </c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 t="shared" ref="B76:B107" si="0">ROUND(W76*$T$76,0)</f>
        <v>487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f>2*1.55</f>
        <v>3.1</v>
      </c>
      <c r="U76" s="188"/>
      <c r="V76" s="203">
        <v>4</v>
      </c>
      <c r="W76" s="207">
        <v>157</v>
      </c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 t="shared" si="0"/>
        <v>915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>
        <f>W76+B147</f>
        <v>295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487</v>
      </c>
      <c r="C78" s="212">
        <f t="shared" ref="C78:C109" si="1">ROUND(X78*$T$76,0)</f>
        <v>561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14">
        <v>157</v>
      </c>
      <c r="X78" s="214">
        <v>181</v>
      </c>
      <c r="Y78" s="214"/>
      <c r="Z78" s="214"/>
      <c r="AA78" s="214"/>
      <c r="AB78" s="214"/>
      <c r="AC78" s="214"/>
      <c r="AD78" s="214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915</v>
      </c>
      <c r="C79" s="209">
        <f t="shared" si="1"/>
        <v>989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14">
        <f>W78+B149</f>
        <v>295</v>
      </c>
      <c r="X79" s="214">
        <f>X78+C149</f>
        <v>319</v>
      </c>
      <c r="Y79" s="214"/>
      <c r="Z79" s="214"/>
      <c r="AA79" s="214"/>
      <c r="AB79" s="214"/>
      <c r="AC79" s="214"/>
      <c r="AD79" s="214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564</v>
      </c>
      <c r="C80" s="212">
        <f t="shared" si="1"/>
        <v>632</v>
      </c>
      <c r="D80" s="212">
        <f t="shared" ref="D80:D111" si="2">ROUND(Y80*$T$76,0)</f>
        <v>691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14">
        <v>182</v>
      </c>
      <c r="X80" s="214">
        <v>204</v>
      </c>
      <c r="Y80" s="214">
        <v>223</v>
      </c>
      <c r="Z80" s="214"/>
      <c r="AA80" s="214"/>
      <c r="AB80" s="214"/>
      <c r="AC80" s="214"/>
      <c r="AD80" s="214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1051</v>
      </c>
      <c r="C81" s="209">
        <f t="shared" si="1"/>
        <v>1119</v>
      </c>
      <c r="D81" s="209">
        <f t="shared" si="2"/>
        <v>1212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14">
        <f>W80+B151</f>
        <v>339</v>
      </c>
      <c r="X81" s="214">
        <f>X80+C151</f>
        <v>361</v>
      </c>
      <c r="Y81" s="214">
        <f>Y80+D151</f>
        <v>391</v>
      </c>
      <c r="Z81" s="214"/>
      <c r="AA81" s="214"/>
      <c r="AB81" s="214"/>
      <c r="AC81" s="214"/>
      <c r="AD81" s="214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639</v>
      </c>
      <c r="C82" s="212">
        <f t="shared" si="1"/>
        <v>722</v>
      </c>
      <c r="D82" s="212">
        <f t="shared" si="2"/>
        <v>797</v>
      </c>
      <c r="E82" s="212">
        <f t="shared" ref="E82:E113" si="3">ROUND(Z82*$T$76,0)</f>
        <v>871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14">
        <v>206</v>
      </c>
      <c r="X82" s="214">
        <v>233</v>
      </c>
      <c r="Y82" s="214">
        <v>257</v>
      </c>
      <c r="Z82" s="214">
        <v>281</v>
      </c>
      <c r="AA82" s="214"/>
      <c r="AB82" s="214"/>
      <c r="AC82" s="214"/>
      <c r="AD82" s="214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1181</v>
      </c>
      <c r="C83" s="209">
        <f t="shared" si="1"/>
        <v>1265</v>
      </c>
      <c r="D83" s="209">
        <f t="shared" si="2"/>
        <v>1367</v>
      </c>
      <c r="E83" s="209">
        <f t="shared" si="3"/>
        <v>1482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14">
        <f>W82+B153</f>
        <v>381</v>
      </c>
      <c r="X83" s="214">
        <f>X82+C153</f>
        <v>408</v>
      </c>
      <c r="Y83" s="214">
        <f>Y82+D153</f>
        <v>441</v>
      </c>
      <c r="Z83" s="214">
        <f>Z82+E153</f>
        <v>478</v>
      </c>
      <c r="AA83" s="214"/>
      <c r="AB83" s="214"/>
      <c r="AC83" s="214"/>
      <c r="AD83" s="214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694</v>
      </c>
      <c r="C84" s="212">
        <f t="shared" si="1"/>
        <v>806</v>
      </c>
      <c r="D84" s="212">
        <f t="shared" si="2"/>
        <v>893</v>
      </c>
      <c r="E84" s="212">
        <f t="shared" si="3"/>
        <v>1011</v>
      </c>
      <c r="F84" s="212">
        <f t="shared" ref="F84:F115" si="4">ROUND(AA84*$T$76,0)</f>
        <v>1094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14">
        <v>224</v>
      </c>
      <c r="X84" s="214">
        <v>260</v>
      </c>
      <c r="Y84" s="214">
        <v>288</v>
      </c>
      <c r="Z84" s="214">
        <v>326</v>
      </c>
      <c r="AA84" s="214">
        <v>353</v>
      </c>
      <c r="AB84" s="214"/>
      <c r="AC84" s="214"/>
      <c r="AD84" s="214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1283</v>
      </c>
      <c r="C85" s="216">
        <f t="shared" si="1"/>
        <v>1395</v>
      </c>
      <c r="D85" s="216">
        <f t="shared" si="2"/>
        <v>1550</v>
      </c>
      <c r="E85" s="216">
        <f t="shared" si="3"/>
        <v>1696</v>
      </c>
      <c r="F85" s="216">
        <f t="shared" si="4"/>
        <v>1835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14">
        <f>W84+B155</f>
        <v>414</v>
      </c>
      <c r="X85" s="214">
        <f>X84+C155</f>
        <v>450</v>
      </c>
      <c r="Y85" s="214">
        <f>Y84+D155</f>
        <v>500</v>
      </c>
      <c r="Z85" s="214">
        <f>Z84+E155</f>
        <v>547</v>
      </c>
      <c r="AA85" s="214">
        <f>AA84+F155</f>
        <v>592</v>
      </c>
      <c r="AB85" s="214"/>
      <c r="AC85" s="214"/>
      <c r="AD85" s="214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766</v>
      </c>
      <c r="C86" s="205">
        <f t="shared" si="1"/>
        <v>877</v>
      </c>
      <c r="D86" s="205">
        <f t="shared" si="2"/>
        <v>992</v>
      </c>
      <c r="E86" s="205">
        <f t="shared" si="3"/>
        <v>1125</v>
      </c>
      <c r="F86" s="205">
        <f t="shared" si="4"/>
        <v>1228</v>
      </c>
      <c r="G86" s="205">
        <f t="shared" ref="G86:G133" si="5">ROUND(AB86*$T$76,0)</f>
        <v>1380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14">
        <v>247</v>
      </c>
      <c r="X86" s="214">
        <v>283</v>
      </c>
      <c r="Y86" s="214">
        <v>320</v>
      </c>
      <c r="Z86" s="214">
        <v>363</v>
      </c>
      <c r="AA86" s="214">
        <v>396</v>
      </c>
      <c r="AB86" s="214">
        <v>445</v>
      </c>
      <c r="AC86" s="214"/>
      <c r="AD86" s="214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1411</v>
      </c>
      <c r="C87" s="209">
        <f t="shared" si="1"/>
        <v>1522</v>
      </c>
      <c r="D87" s="209">
        <f t="shared" si="2"/>
        <v>1724</v>
      </c>
      <c r="E87" s="209">
        <f t="shared" si="3"/>
        <v>1900</v>
      </c>
      <c r="F87" s="209">
        <f t="shared" si="4"/>
        <v>2068</v>
      </c>
      <c r="G87" s="209">
        <f t="shared" si="5"/>
        <v>2275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14">
        <f t="shared" ref="W87:AB87" si="6">W86+B157</f>
        <v>455</v>
      </c>
      <c r="X87" s="214">
        <f t="shared" si="6"/>
        <v>491</v>
      </c>
      <c r="Y87" s="214">
        <f t="shared" si="6"/>
        <v>556</v>
      </c>
      <c r="Z87" s="214">
        <f t="shared" si="6"/>
        <v>613</v>
      </c>
      <c r="AA87" s="214">
        <f t="shared" si="6"/>
        <v>667</v>
      </c>
      <c r="AB87" s="214">
        <f t="shared" si="6"/>
        <v>734</v>
      </c>
      <c r="AC87" s="214"/>
      <c r="AD87" s="214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818</v>
      </c>
      <c r="C88" s="212">
        <f t="shared" si="1"/>
        <v>958</v>
      </c>
      <c r="D88" s="212">
        <f t="shared" si="2"/>
        <v>1079</v>
      </c>
      <c r="E88" s="212">
        <f t="shared" si="3"/>
        <v>1259</v>
      </c>
      <c r="F88" s="212">
        <f t="shared" si="4"/>
        <v>1370</v>
      </c>
      <c r="G88" s="212">
        <f t="shared" si="5"/>
        <v>1547</v>
      </c>
      <c r="H88" s="212">
        <f t="shared" ref="H88:H133" si="7">ROUND(AC88*$T$76,0)</f>
        <v>1733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14">
        <v>264</v>
      </c>
      <c r="X88" s="214">
        <v>309</v>
      </c>
      <c r="Y88" s="214">
        <v>348</v>
      </c>
      <c r="Z88" s="214">
        <v>406</v>
      </c>
      <c r="AA88" s="214">
        <v>442</v>
      </c>
      <c r="AB88" s="214">
        <v>499</v>
      </c>
      <c r="AC88" s="214">
        <v>559</v>
      </c>
      <c r="AD88" s="214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1528</v>
      </c>
      <c r="C89" s="209">
        <f t="shared" si="1"/>
        <v>1668</v>
      </c>
      <c r="D89" s="209">
        <f t="shared" si="2"/>
        <v>1863</v>
      </c>
      <c r="E89" s="209">
        <f t="shared" si="3"/>
        <v>2127</v>
      </c>
      <c r="F89" s="209">
        <f t="shared" si="4"/>
        <v>2310</v>
      </c>
      <c r="G89" s="209">
        <f t="shared" si="5"/>
        <v>2530</v>
      </c>
      <c r="H89" s="209">
        <f t="shared" si="7"/>
        <v>2861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14">
        <f t="shared" ref="W89:AC89" si="8">W88+B159</f>
        <v>493</v>
      </c>
      <c r="X89" s="214">
        <f t="shared" si="8"/>
        <v>538</v>
      </c>
      <c r="Y89" s="214">
        <f t="shared" si="8"/>
        <v>601</v>
      </c>
      <c r="Z89" s="214">
        <f t="shared" si="8"/>
        <v>686</v>
      </c>
      <c r="AA89" s="214">
        <f t="shared" si="8"/>
        <v>745</v>
      </c>
      <c r="AB89" s="214">
        <f t="shared" si="8"/>
        <v>816</v>
      </c>
      <c r="AC89" s="214">
        <f t="shared" si="8"/>
        <v>923</v>
      </c>
      <c r="AD89" s="214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893</v>
      </c>
      <c r="C90" s="212">
        <f t="shared" si="1"/>
        <v>1045</v>
      </c>
      <c r="D90" s="212">
        <f t="shared" si="2"/>
        <v>1175</v>
      </c>
      <c r="E90" s="212">
        <f t="shared" si="3"/>
        <v>1380</v>
      </c>
      <c r="F90" s="212">
        <f t="shared" si="4"/>
        <v>1494</v>
      </c>
      <c r="G90" s="212">
        <f t="shared" si="5"/>
        <v>1683</v>
      </c>
      <c r="H90" s="212">
        <f t="shared" si="7"/>
        <v>1891</v>
      </c>
      <c r="I90" s="212">
        <f t="shared" ref="I90:I133" si="9">ROUND(AD90*$T$76,0)</f>
        <v>2071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14">
        <v>288</v>
      </c>
      <c r="X90" s="214">
        <v>337</v>
      </c>
      <c r="Y90" s="214">
        <v>379</v>
      </c>
      <c r="Z90" s="214">
        <v>445</v>
      </c>
      <c r="AA90" s="214">
        <v>482</v>
      </c>
      <c r="AB90" s="214">
        <v>543</v>
      </c>
      <c r="AC90" s="214">
        <v>610</v>
      </c>
      <c r="AD90" s="214">
        <v>668</v>
      </c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189">
        <v>2.06</v>
      </c>
    </row>
    <row r="91" spans="1:42" x14ac:dyDescent="0.15">
      <c r="A91" s="208">
        <v>450</v>
      </c>
      <c r="B91" s="209">
        <f t="shared" si="0"/>
        <v>1665</v>
      </c>
      <c r="C91" s="209">
        <f t="shared" si="1"/>
        <v>1817</v>
      </c>
      <c r="D91" s="209">
        <f t="shared" si="2"/>
        <v>2024</v>
      </c>
      <c r="E91" s="209">
        <f t="shared" si="3"/>
        <v>2297</v>
      </c>
      <c r="F91" s="209">
        <f t="shared" si="4"/>
        <v>2533</v>
      </c>
      <c r="G91" s="209">
        <f t="shared" si="5"/>
        <v>2756</v>
      </c>
      <c r="H91" s="209">
        <f t="shared" si="7"/>
        <v>3147</v>
      </c>
      <c r="I91" s="209">
        <f t="shared" si="9"/>
        <v>3466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14">
        <f t="shared" ref="W91:AD91" si="10">W90+B161</f>
        <v>537</v>
      </c>
      <c r="X91" s="214">
        <f t="shared" si="10"/>
        <v>586</v>
      </c>
      <c r="Y91" s="214">
        <f t="shared" si="10"/>
        <v>653</v>
      </c>
      <c r="Z91" s="214">
        <f t="shared" si="10"/>
        <v>741</v>
      </c>
      <c r="AA91" s="214">
        <f t="shared" si="10"/>
        <v>817</v>
      </c>
      <c r="AB91" s="214">
        <f t="shared" si="10"/>
        <v>889</v>
      </c>
      <c r="AC91" s="214">
        <f t="shared" si="10"/>
        <v>1015</v>
      </c>
      <c r="AD91" s="214">
        <f t="shared" si="10"/>
        <v>1118</v>
      </c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949</v>
      </c>
      <c r="C92" s="212">
        <f t="shared" si="1"/>
        <v>1116</v>
      </c>
      <c r="D92" s="212">
        <f t="shared" si="2"/>
        <v>1290</v>
      </c>
      <c r="E92" s="212">
        <f t="shared" si="3"/>
        <v>1516</v>
      </c>
      <c r="F92" s="212">
        <f t="shared" si="4"/>
        <v>1643</v>
      </c>
      <c r="G92" s="212">
        <f t="shared" si="5"/>
        <v>1848</v>
      </c>
      <c r="H92" s="212">
        <f t="shared" si="7"/>
        <v>2074</v>
      </c>
      <c r="I92" s="212">
        <f t="shared" si="9"/>
        <v>2279</v>
      </c>
      <c r="J92" s="212">
        <f t="shared" ref="J92:J133" si="11">ROUND(AE92*$T$76,0)</f>
        <v>2530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14">
        <v>306</v>
      </c>
      <c r="X92" s="214">
        <v>360</v>
      </c>
      <c r="Y92" s="214">
        <v>416</v>
      </c>
      <c r="Z92" s="214">
        <v>489</v>
      </c>
      <c r="AA92" s="214">
        <v>530</v>
      </c>
      <c r="AB92" s="214">
        <v>596</v>
      </c>
      <c r="AC92" s="214">
        <v>669</v>
      </c>
      <c r="AD92" s="214">
        <v>735</v>
      </c>
      <c r="AE92" s="207">
        <f>$AE$74*V92*AP92</f>
        <v>816</v>
      </c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189">
        <v>2.04</v>
      </c>
    </row>
    <row r="93" spans="1:42" x14ac:dyDescent="0.15">
      <c r="A93" s="208">
        <v>500</v>
      </c>
      <c r="B93" s="209">
        <f t="shared" si="0"/>
        <v>1761</v>
      </c>
      <c r="C93" s="209">
        <f t="shared" si="1"/>
        <v>1928</v>
      </c>
      <c r="D93" s="209">
        <f t="shared" si="2"/>
        <v>2223</v>
      </c>
      <c r="E93" s="209">
        <f t="shared" si="3"/>
        <v>2499</v>
      </c>
      <c r="F93" s="209">
        <f t="shared" si="4"/>
        <v>2778</v>
      </c>
      <c r="G93" s="209">
        <f t="shared" si="5"/>
        <v>3029</v>
      </c>
      <c r="H93" s="209">
        <f t="shared" si="7"/>
        <v>3453</v>
      </c>
      <c r="I93" s="209">
        <f t="shared" si="9"/>
        <v>3804</v>
      </c>
      <c r="J93" s="209">
        <f t="shared" si="11"/>
        <v>4225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14">
        <f t="shared" ref="W93:AE93" si="12">W92+B163</f>
        <v>568</v>
      </c>
      <c r="X93" s="214">
        <f t="shared" si="12"/>
        <v>622</v>
      </c>
      <c r="Y93" s="214">
        <f t="shared" si="12"/>
        <v>717</v>
      </c>
      <c r="Z93" s="214">
        <f t="shared" si="12"/>
        <v>806</v>
      </c>
      <c r="AA93" s="214">
        <f t="shared" si="12"/>
        <v>896</v>
      </c>
      <c r="AB93" s="214">
        <f t="shared" si="12"/>
        <v>977</v>
      </c>
      <c r="AC93" s="214">
        <f t="shared" si="12"/>
        <v>1114</v>
      </c>
      <c r="AD93" s="214">
        <f t="shared" si="12"/>
        <v>1227</v>
      </c>
      <c r="AE93" s="207">
        <f t="shared" si="12"/>
        <v>1363</v>
      </c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1029</v>
      </c>
      <c r="C94" s="212">
        <f t="shared" si="1"/>
        <v>1184</v>
      </c>
      <c r="D94" s="212">
        <f t="shared" si="2"/>
        <v>1380</v>
      </c>
      <c r="E94" s="212">
        <f t="shared" si="3"/>
        <v>1587</v>
      </c>
      <c r="F94" s="212">
        <f t="shared" si="4"/>
        <v>1851</v>
      </c>
      <c r="G94" s="212">
        <f t="shared" si="5"/>
        <v>2071</v>
      </c>
      <c r="H94" s="212">
        <f t="shared" si="7"/>
        <v>2328</v>
      </c>
      <c r="I94" s="212">
        <f t="shared" si="9"/>
        <v>2579</v>
      </c>
      <c r="J94" s="212">
        <f t="shared" si="11"/>
        <v>2864</v>
      </c>
      <c r="K94" s="212">
        <f t="shared" ref="K94:K133" si="13">ROUND(AF94*$T$76,0)</f>
        <v>3151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14">
        <v>332</v>
      </c>
      <c r="X94" s="214">
        <v>382</v>
      </c>
      <c r="Y94" s="214">
        <v>445</v>
      </c>
      <c r="Z94" s="214">
        <v>512</v>
      </c>
      <c r="AA94" s="214">
        <v>597</v>
      </c>
      <c r="AB94" s="214">
        <v>668</v>
      </c>
      <c r="AC94" s="214">
        <v>751</v>
      </c>
      <c r="AD94" s="214">
        <v>832</v>
      </c>
      <c r="AE94" s="207">
        <f>$AE$74*V94*AP94</f>
        <v>924</v>
      </c>
      <c r="AF94" s="207">
        <f>$AF$74*V94*AP94</f>
        <v>1016.4000000000001</v>
      </c>
      <c r="AG94" s="207"/>
      <c r="AH94" s="207"/>
      <c r="AI94" s="207"/>
      <c r="AJ94" s="207"/>
      <c r="AK94" s="207"/>
      <c r="AL94" s="207"/>
      <c r="AM94" s="207"/>
      <c r="AN94" s="207"/>
      <c r="AO94" s="207"/>
      <c r="AP94" s="189">
        <v>2.1</v>
      </c>
    </row>
    <row r="95" spans="1:42" x14ac:dyDescent="0.15">
      <c r="A95" s="208">
        <v>550</v>
      </c>
      <c r="B95" s="209">
        <f t="shared" si="0"/>
        <v>1916</v>
      </c>
      <c r="C95" s="209">
        <f t="shared" si="1"/>
        <v>2071</v>
      </c>
      <c r="D95" s="209">
        <f t="shared" si="2"/>
        <v>2362</v>
      </c>
      <c r="E95" s="209">
        <f t="shared" si="3"/>
        <v>2660</v>
      </c>
      <c r="F95" s="209">
        <f t="shared" si="4"/>
        <v>3091</v>
      </c>
      <c r="G95" s="209">
        <f t="shared" si="5"/>
        <v>3385</v>
      </c>
      <c r="H95" s="209">
        <f t="shared" si="7"/>
        <v>3835</v>
      </c>
      <c r="I95" s="209">
        <f t="shared" si="9"/>
        <v>4250</v>
      </c>
      <c r="J95" s="209">
        <f t="shared" si="11"/>
        <v>4715</v>
      </c>
      <c r="K95" s="209">
        <f t="shared" si="13"/>
        <v>5212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14">
        <f t="shared" ref="W95:AF95" si="14">W94+B165</f>
        <v>618</v>
      </c>
      <c r="X95" s="214">
        <f t="shared" si="14"/>
        <v>668</v>
      </c>
      <c r="Y95" s="214">
        <f t="shared" si="14"/>
        <v>762</v>
      </c>
      <c r="Z95" s="214">
        <f t="shared" si="14"/>
        <v>858</v>
      </c>
      <c r="AA95" s="214">
        <f t="shared" si="14"/>
        <v>997</v>
      </c>
      <c r="AB95" s="214">
        <f t="shared" si="14"/>
        <v>1092</v>
      </c>
      <c r="AC95" s="214">
        <f t="shared" si="14"/>
        <v>1237</v>
      </c>
      <c r="AD95" s="214">
        <f t="shared" si="14"/>
        <v>1371</v>
      </c>
      <c r="AE95" s="207">
        <f t="shared" si="14"/>
        <v>1521</v>
      </c>
      <c r="AF95" s="207">
        <f t="shared" si="14"/>
        <v>1681.4</v>
      </c>
      <c r="AG95" s="207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1082</v>
      </c>
      <c r="C96" s="212">
        <f t="shared" si="1"/>
        <v>1299</v>
      </c>
      <c r="D96" s="212">
        <f t="shared" si="2"/>
        <v>1507</v>
      </c>
      <c r="E96" s="212">
        <f t="shared" si="3"/>
        <v>1696</v>
      </c>
      <c r="F96" s="212">
        <f t="shared" si="4"/>
        <v>1978</v>
      </c>
      <c r="G96" s="212">
        <f t="shared" si="5"/>
        <v>2207</v>
      </c>
      <c r="H96" s="212">
        <f t="shared" si="7"/>
        <v>2486</v>
      </c>
      <c r="I96" s="212">
        <f t="shared" si="9"/>
        <v>2750</v>
      </c>
      <c r="J96" s="212">
        <f t="shared" si="11"/>
        <v>3050</v>
      </c>
      <c r="K96" s="212">
        <f t="shared" si="13"/>
        <v>3355</v>
      </c>
      <c r="L96" s="212">
        <f t="shared" ref="L96:L133" si="15">ROUND(AG96*$T$76,0)</f>
        <v>3660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14">
        <v>349</v>
      </c>
      <c r="X96" s="214">
        <v>419</v>
      </c>
      <c r="Y96" s="214">
        <v>486</v>
      </c>
      <c r="Z96" s="214">
        <v>547</v>
      </c>
      <c r="AA96" s="214">
        <v>638</v>
      </c>
      <c r="AB96" s="214">
        <v>712</v>
      </c>
      <c r="AC96" s="214">
        <v>802</v>
      </c>
      <c r="AD96" s="214">
        <v>887</v>
      </c>
      <c r="AE96" s="207">
        <f>$AE$74*V96*AP96</f>
        <v>983.99999999999989</v>
      </c>
      <c r="AF96" s="207">
        <f>$AF$74*V96*AP96</f>
        <v>1082.3999999999999</v>
      </c>
      <c r="AG96" s="207">
        <f>$AG$74*V96*AP96</f>
        <v>1180.8</v>
      </c>
      <c r="AH96" s="207"/>
      <c r="AI96" s="207"/>
      <c r="AJ96" s="207"/>
      <c r="AK96" s="207"/>
      <c r="AL96" s="207"/>
      <c r="AM96" s="207"/>
      <c r="AN96" s="207"/>
      <c r="AO96" s="207"/>
      <c r="AP96" s="189">
        <v>2.0499999999999998</v>
      </c>
    </row>
    <row r="97" spans="1:42" ht="13" thickBot="1" x14ac:dyDescent="0.2">
      <c r="A97" s="204">
        <v>600</v>
      </c>
      <c r="B97" s="216">
        <f t="shared" si="0"/>
        <v>2021</v>
      </c>
      <c r="C97" s="216">
        <f t="shared" si="1"/>
        <v>2238</v>
      </c>
      <c r="D97" s="216">
        <f t="shared" si="2"/>
        <v>2554</v>
      </c>
      <c r="E97" s="216">
        <f t="shared" si="3"/>
        <v>2852</v>
      </c>
      <c r="F97" s="216">
        <f t="shared" si="4"/>
        <v>3286</v>
      </c>
      <c r="G97" s="216">
        <f t="shared" si="5"/>
        <v>3630</v>
      </c>
      <c r="H97" s="216">
        <f t="shared" si="7"/>
        <v>4073</v>
      </c>
      <c r="I97" s="216">
        <f t="shared" si="9"/>
        <v>4511</v>
      </c>
      <c r="J97" s="216">
        <f t="shared" si="11"/>
        <v>4991</v>
      </c>
      <c r="K97" s="216">
        <f t="shared" si="13"/>
        <v>5519</v>
      </c>
      <c r="L97" s="216">
        <f t="shared" si="15"/>
        <v>6041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14">
        <f t="shared" ref="W97:AG97" si="16">W96+B167</f>
        <v>652</v>
      </c>
      <c r="X97" s="214">
        <f t="shared" si="16"/>
        <v>722</v>
      </c>
      <c r="Y97" s="214">
        <f t="shared" si="16"/>
        <v>824</v>
      </c>
      <c r="Z97" s="214">
        <f t="shared" si="16"/>
        <v>920</v>
      </c>
      <c r="AA97" s="214">
        <f t="shared" si="16"/>
        <v>1060</v>
      </c>
      <c r="AB97" s="214">
        <f t="shared" si="16"/>
        <v>1171</v>
      </c>
      <c r="AC97" s="214">
        <f t="shared" si="16"/>
        <v>1314</v>
      </c>
      <c r="AD97" s="214">
        <f t="shared" si="16"/>
        <v>1455</v>
      </c>
      <c r="AE97" s="207">
        <f t="shared" si="16"/>
        <v>1610</v>
      </c>
      <c r="AF97" s="207">
        <f t="shared" si="16"/>
        <v>1780.3999999999999</v>
      </c>
      <c r="AG97" s="207">
        <f t="shared" si="16"/>
        <v>1948.8</v>
      </c>
      <c r="AH97" s="207"/>
      <c r="AI97" s="207"/>
      <c r="AJ97" s="207"/>
      <c r="AK97" s="207"/>
      <c r="AL97" s="207"/>
      <c r="AM97" s="207"/>
      <c r="AN97" s="207"/>
      <c r="AO97" s="207"/>
      <c r="AP97" s="189">
        <f>AP96+U167</f>
        <v>3.38</v>
      </c>
    </row>
    <row r="98" spans="1:42" x14ac:dyDescent="0.15">
      <c r="A98" s="202" t="s">
        <v>11</v>
      </c>
      <c r="B98" s="205">
        <f t="shared" si="0"/>
        <v>1159</v>
      </c>
      <c r="C98" s="205">
        <f t="shared" si="1"/>
        <v>1364</v>
      </c>
      <c r="D98" s="205">
        <f t="shared" si="2"/>
        <v>1575</v>
      </c>
      <c r="E98" s="205">
        <f t="shared" si="3"/>
        <v>1820</v>
      </c>
      <c r="F98" s="205">
        <f t="shared" si="4"/>
        <v>2120</v>
      </c>
      <c r="G98" s="205">
        <f t="shared" si="5"/>
        <v>2368</v>
      </c>
      <c r="H98" s="205">
        <f t="shared" si="7"/>
        <v>2669</v>
      </c>
      <c r="I98" s="205">
        <f t="shared" si="9"/>
        <v>2961</v>
      </c>
      <c r="J98" s="205">
        <f t="shared" si="11"/>
        <v>3288</v>
      </c>
      <c r="K98" s="205">
        <f t="shared" si="13"/>
        <v>3617</v>
      </c>
      <c r="L98" s="205">
        <f t="shared" si="15"/>
        <v>3946</v>
      </c>
      <c r="M98" s="205">
        <f t="shared" ref="M98:M133" si="17">ROUND(AH98*$T$76,0)</f>
        <v>4275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14">
        <v>374</v>
      </c>
      <c r="X98" s="214">
        <v>440</v>
      </c>
      <c r="Y98" s="214">
        <v>508</v>
      </c>
      <c r="Z98" s="214">
        <v>587</v>
      </c>
      <c r="AA98" s="214">
        <v>684</v>
      </c>
      <c r="AB98" s="214">
        <v>764</v>
      </c>
      <c r="AC98" s="214">
        <v>861</v>
      </c>
      <c r="AD98" s="214">
        <v>955</v>
      </c>
      <c r="AE98" s="207">
        <f>$AE$74*V98*AP98</f>
        <v>1060.8</v>
      </c>
      <c r="AF98" s="207">
        <f>$AF$74*V98*AP98</f>
        <v>1166.8800000000001</v>
      </c>
      <c r="AG98" s="207">
        <f>$AG$74*V98*AP98</f>
        <v>1272.96</v>
      </c>
      <c r="AH98" s="207">
        <f>$AH$74*V98*AP98</f>
        <v>1379.04</v>
      </c>
      <c r="AI98" s="207"/>
      <c r="AJ98" s="207"/>
      <c r="AK98" s="207"/>
      <c r="AL98" s="207"/>
      <c r="AM98" s="207"/>
      <c r="AN98" s="207"/>
      <c r="AO98" s="207"/>
      <c r="AP98" s="189">
        <v>2.04</v>
      </c>
    </row>
    <row r="99" spans="1:42" x14ac:dyDescent="0.15">
      <c r="A99" s="208">
        <v>650</v>
      </c>
      <c r="B99" s="209">
        <f t="shared" si="0"/>
        <v>2151</v>
      </c>
      <c r="C99" s="209">
        <f t="shared" si="1"/>
        <v>2356</v>
      </c>
      <c r="D99" s="209">
        <f t="shared" si="2"/>
        <v>2703</v>
      </c>
      <c r="E99" s="209">
        <f t="shared" si="3"/>
        <v>3069</v>
      </c>
      <c r="F99" s="209">
        <f t="shared" si="4"/>
        <v>3506</v>
      </c>
      <c r="G99" s="209">
        <f t="shared" si="5"/>
        <v>3903</v>
      </c>
      <c r="H99" s="209">
        <f t="shared" si="7"/>
        <v>4340</v>
      </c>
      <c r="I99" s="209">
        <f t="shared" si="9"/>
        <v>4808</v>
      </c>
      <c r="J99" s="209">
        <f t="shared" si="11"/>
        <v>5328</v>
      </c>
      <c r="K99" s="209">
        <f t="shared" si="13"/>
        <v>5880</v>
      </c>
      <c r="L99" s="209">
        <f t="shared" si="15"/>
        <v>6501</v>
      </c>
      <c r="M99" s="209">
        <f t="shared" si="17"/>
        <v>7041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14">
        <f t="shared" ref="W99:AH99" si="18">W98+B169</f>
        <v>694</v>
      </c>
      <c r="X99" s="214">
        <f t="shared" si="18"/>
        <v>760</v>
      </c>
      <c r="Y99" s="214">
        <f t="shared" si="18"/>
        <v>872</v>
      </c>
      <c r="Z99" s="214">
        <f t="shared" si="18"/>
        <v>990</v>
      </c>
      <c r="AA99" s="214">
        <f t="shared" si="18"/>
        <v>1131</v>
      </c>
      <c r="AB99" s="214">
        <f t="shared" si="18"/>
        <v>1259</v>
      </c>
      <c r="AC99" s="214">
        <f t="shared" si="18"/>
        <v>1400</v>
      </c>
      <c r="AD99" s="214">
        <f t="shared" si="18"/>
        <v>1551</v>
      </c>
      <c r="AE99" s="207">
        <f t="shared" si="18"/>
        <v>1718.8</v>
      </c>
      <c r="AF99" s="207">
        <f t="shared" si="18"/>
        <v>1896.88</v>
      </c>
      <c r="AG99" s="207">
        <f t="shared" si="18"/>
        <v>2096.96</v>
      </c>
      <c r="AH99" s="207">
        <f t="shared" si="18"/>
        <v>2271.36</v>
      </c>
      <c r="AI99" s="207"/>
      <c r="AJ99" s="207"/>
      <c r="AK99" s="207"/>
      <c r="AL99" s="207"/>
      <c r="AM99" s="207"/>
      <c r="AN99" s="207"/>
      <c r="AO99" s="207"/>
      <c r="AP99" s="189">
        <f>AP98+U169</f>
        <v>3.3600000000000003</v>
      </c>
    </row>
    <row r="100" spans="1:42" x14ac:dyDescent="0.15">
      <c r="A100" s="215" t="s">
        <v>12</v>
      </c>
      <c r="B100" s="212">
        <f t="shared" si="0"/>
        <v>1231</v>
      </c>
      <c r="C100" s="212">
        <f t="shared" si="1"/>
        <v>1442</v>
      </c>
      <c r="D100" s="212">
        <f t="shared" si="2"/>
        <v>1674</v>
      </c>
      <c r="E100" s="212">
        <f t="shared" si="3"/>
        <v>1925</v>
      </c>
      <c r="F100" s="212">
        <f t="shared" si="4"/>
        <v>2251</v>
      </c>
      <c r="G100" s="212">
        <f t="shared" si="5"/>
        <v>2505</v>
      </c>
      <c r="H100" s="212">
        <f t="shared" si="7"/>
        <v>2827</v>
      </c>
      <c r="I100" s="212">
        <f t="shared" si="9"/>
        <v>3140</v>
      </c>
      <c r="J100" s="212">
        <f t="shared" si="11"/>
        <v>3489</v>
      </c>
      <c r="K100" s="212">
        <f t="shared" si="13"/>
        <v>3838</v>
      </c>
      <c r="L100" s="212">
        <f t="shared" si="15"/>
        <v>4187</v>
      </c>
      <c r="M100" s="212">
        <f t="shared" si="17"/>
        <v>4536</v>
      </c>
      <c r="N100" s="212">
        <f t="shared" ref="N100:N133" si="19">ROUND(AI100*$T$76,0)</f>
        <v>4885</v>
      </c>
      <c r="O100" s="212"/>
      <c r="P100" s="212"/>
      <c r="Q100" s="212"/>
      <c r="R100" s="212"/>
      <c r="S100" s="212"/>
      <c r="T100" s="213"/>
      <c r="V100" s="203">
        <v>28</v>
      </c>
      <c r="W100" s="214">
        <v>397</v>
      </c>
      <c r="X100" s="214">
        <v>465</v>
      </c>
      <c r="Y100" s="214">
        <v>540</v>
      </c>
      <c r="Z100" s="214">
        <v>621</v>
      </c>
      <c r="AA100" s="214">
        <v>726</v>
      </c>
      <c r="AB100" s="214">
        <v>808</v>
      </c>
      <c r="AC100" s="214">
        <v>912</v>
      </c>
      <c r="AD100" s="214">
        <v>1013</v>
      </c>
      <c r="AE100" s="207">
        <f>$AE$74*V100*AP100</f>
        <v>1125.5999999999999</v>
      </c>
      <c r="AF100" s="207">
        <f>$AF$74*V100*AP100</f>
        <v>1238.1599999999999</v>
      </c>
      <c r="AG100" s="207">
        <f>$AG$74*V100*AP100</f>
        <v>1350.7199999999998</v>
      </c>
      <c r="AH100" s="207">
        <f>$AH$74*V100*AP100</f>
        <v>1463.2799999999997</v>
      </c>
      <c r="AI100" s="207">
        <f>$AI$74*V100*AP100</f>
        <v>1575.84</v>
      </c>
      <c r="AJ100" s="207"/>
      <c r="AK100" s="207"/>
      <c r="AL100" s="207"/>
      <c r="AM100" s="207"/>
      <c r="AN100" s="207"/>
      <c r="AO100" s="207"/>
      <c r="AP100" s="189">
        <v>2.0099999999999998</v>
      </c>
    </row>
    <row r="101" spans="1:42" x14ac:dyDescent="0.15">
      <c r="A101" s="208">
        <v>700</v>
      </c>
      <c r="B101" s="209">
        <f t="shared" si="0"/>
        <v>2272</v>
      </c>
      <c r="C101" s="209">
        <f t="shared" si="1"/>
        <v>2483</v>
      </c>
      <c r="D101" s="209">
        <f t="shared" si="2"/>
        <v>2855</v>
      </c>
      <c r="E101" s="209">
        <f t="shared" si="3"/>
        <v>3267</v>
      </c>
      <c r="F101" s="209">
        <f t="shared" si="4"/>
        <v>3739</v>
      </c>
      <c r="G101" s="209">
        <f t="shared" si="5"/>
        <v>4151</v>
      </c>
      <c r="H101" s="209">
        <f t="shared" si="7"/>
        <v>4669</v>
      </c>
      <c r="I101" s="209">
        <f t="shared" si="9"/>
        <v>5177</v>
      </c>
      <c r="J101" s="209">
        <f t="shared" si="11"/>
        <v>5734</v>
      </c>
      <c r="K101" s="209">
        <f t="shared" si="13"/>
        <v>6210</v>
      </c>
      <c r="L101" s="209">
        <f t="shared" si="15"/>
        <v>6921</v>
      </c>
      <c r="M101" s="209">
        <f t="shared" si="17"/>
        <v>7493</v>
      </c>
      <c r="N101" s="209">
        <f t="shared" si="19"/>
        <v>8069</v>
      </c>
      <c r="O101" s="209"/>
      <c r="P101" s="209"/>
      <c r="Q101" s="209"/>
      <c r="R101" s="209"/>
      <c r="S101" s="209"/>
      <c r="T101" s="210"/>
      <c r="V101" s="203">
        <v>700</v>
      </c>
      <c r="W101" s="214">
        <f t="shared" ref="W101:AI101" si="20">W100+B171</f>
        <v>733</v>
      </c>
      <c r="X101" s="214">
        <f t="shared" si="20"/>
        <v>801</v>
      </c>
      <c r="Y101" s="214">
        <f t="shared" si="20"/>
        <v>921</v>
      </c>
      <c r="Z101" s="214">
        <f t="shared" si="20"/>
        <v>1054</v>
      </c>
      <c r="AA101" s="214">
        <f t="shared" si="20"/>
        <v>1206</v>
      </c>
      <c r="AB101" s="214">
        <f t="shared" si="20"/>
        <v>1339</v>
      </c>
      <c r="AC101" s="214">
        <f t="shared" si="20"/>
        <v>1506</v>
      </c>
      <c r="AD101" s="214">
        <f t="shared" si="20"/>
        <v>1670</v>
      </c>
      <c r="AE101" s="207">
        <f t="shared" si="20"/>
        <v>1849.6</v>
      </c>
      <c r="AF101" s="207">
        <f t="shared" si="20"/>
        <v>2003.1599999999999</v>
      </c>
      <c r="AG101" s="207">
        <f t="shared" si="20"/>
        <v>2232.7199999999998</v>
      </c>
      <c r="AH101" s="207">
        <f t="shared" si="20"/>
        <v>2416.96</v>
      </c>
      <c r="AI101" s="207">
        <f t="shared" si="20"/>
        <v>2602.88</v>
      </c>
      <c r="AJ101" s="207"/>
      <c r="AK101" s="207"/>
      <c r="AL101" s="207"/>
      <c r="AM101" s="207"/>
      <c r="AN101" s="207"/>
      <c r="AO101" s="207"/>
      <c r="AP101" s="189">
        <f>AP100+U171</f>
        <v>3.32</v>
      </c>
    </row>
    <row r="102" spans="1:42" x14ac:dyDescent="0.15">
      <c r="A102" s="215" t="s">
        <v>13</v>
      </c>
      <c r="B102" s="212">
        <f t="shared" si="0"/>
        <v>1302</v>
      </c>
      <c r="C102" s="212">
        <f t="shared" si="1"/>
        <v>1531</v>
      </c>
      <c r="D102" s="212">
        <f t="shared" si="2"/>
        <v>1783</v>
      </c>
      <c r="E102" s="212">
        <f t="shared" si="3"/>
        <v>2046</v>
      </c>
      <c r="F102" s="212">
        <f t="shared" si="4"/>
        <v>2399</v>
      </c>
      <c r="G102" s="212">
        <f t="shared" si="5"/>
        <v>2663</v>
      </c>
      <c r="H102" s="212">
        <f t="shared" si="7"/>
        <v>3010</v>
      </c>
      <c r="I102" s="212">
        <f t="shared" si="9"/>
        <v>3345</v>
      </c>
      <c r="J102" s="212">
        <f t="shared" si="11"/>
        <v>3720</v>
      </c>
      <c r="K102" s="212">
        <f t="shared" si="13"/>
        <v>4092</v>
      </c>
      <c r="L102" s="212">
        <f t="shared" si="15"/>
        <v>4464</v>
      </c>
      <c r="M102" s="212">
        <f t="shared" si="17"/>
        <v>4836</v>
      </c>
      <c r="N102" s="212">
        <f t="shared" si="19"/>
        <v>5208</v>
      </c>
      <c r="O102" s="212">
        <f t="shared" ref="O102:O133" si="21">ROUND(AJ102*$T$76,0)</f>
        <v>5580</v>
      </c>
      <c r="P102" s="212"/>
      <c r="Q102" s="212"/>
      <c r="R102" s="212"/>
      <c r="S102" s="212"/>
      <c r="T102" s="213"/>
      <c r="V102" s="203">
        <v>30</v>
      </c>
      <c r="W102" s="214">
        <v>420</v>
      </c>
      <c r="X102" s="214">
        <v>494</v>
      </c>
      <c r="Y102" s="214">
        <v>575</v>
      </c>
      <c r="Z102" s="214">
        <v>660</v>
      </c>
      <c r="AA102" s="214">
        <v>774</v>
      </c>
      <c r="AB102" s="214">
        <v>859</v>
      </c>
      <c r="AC102" s="214">
        <v>971</v>
      </c>
      <c r="AD102" s="214">
        <v>1079</v>
      </c>
      <c r="AE102" s="207">
        <f>$AE$74*V102*AP102</f>
        <v>1200</v>
      </c>
      <c r="AF102" s="207">
        <f>$AF$74*V102*AP102</f>
        <v>1320</v>
      </c>
      <c r="AG102" s="207">
        <f>$AG$74*V102*AP102</f>
        <v>1440</v>
      </c>
      <c r="AH102" s="207">
        <f>$AH$74*V102*AP102</f>
        <v>1560</v>
      </c>
      <c r="AI102" s="207">
        <f>$AI$74*V102*AP102</f>
        <v>1680</v>
      </c>
      <c r="AJ102" s="207">
        <f>$AJ$74*V102*AP102</f>
        <v>1800</v>
      </c>
      <c r="AK102" s="207"/>
      <c r="AL102" s="207"/>
      <c r="AM102" s="207"/>
      <c r="AN102" s="207"/>
      <c r="AO102" s="207"/>
      <c r="AP102" s="189">
        <v>2</v>
      </c>
    </row>
    <row r="103" spans="1:42" x14ac:dyDescent="0.15">
      <c r="A103" s="208">
        <v>750</v>
      </c>
      <c r="B103" s="209">
        <f t="shared" si="0"/>
        <v>2418</v>
      </c>
      <c r="C103" s="209">
        <f t="shared" si="1"/>
        <v>2647</v>
      </c>
      <c r="D103" s="209">
        <f t="shared" si="2"/>
        <v>3047</v>
      </c>
      <c r="E103" s="209">
        <f t="shared" si="3"/>
        <v>3481</v>
      </c>
      <c r="F103" s="209">
        <f t="shared" si="4"/>
        <v>3990</v>
      </c>
      <c r="G103" s="209">
        <f t="shared" si="5"/>
        <v>4424</v>
      </c>
      <c r="H103" s="209">
        <f t="shared" si="7"/>
        <v>4976</v>
      </c>
      <c r="I103" s="209">
        <f t="shared" si="9"/>
        <v>5524</v>
      </c>
      <c r="J103" s="209">
        <f t="shared" si="11"/>
        <v>6116</v>
      </c>
      <c r="K103" s="209">
        <f t="shared" si="13"/>
        <v>6619</v>
      </c>
      <c r="L103" s="209">
        <f t="shared" si="15"/>
        <v>7378</v>
      </c>
      <c r="M103" s="209">
        <f t="shared" si="17"/>
        <v>8004</v>
      </c>
      <c r="N103" s="209">
        <f t="shared" si="19"/>
        <v>8619</v>
      </c>
      <c r="O103" s="209">
        <f t="shared" si="21"/>
        <v>9235</v>
      </c>
      <c r="P103" s="209"/>
      <c r="Q103" s="209"/>
      <c r="R103" s="209"/>
      <c r="S103" s="209"/>
      <c r="T103" s="210"/>
      <c r="V103" s="203">
        <v>750</v>
      </c>
      <c r="W103" s="214">
        <f t="shared" ref="W103:AJ103" si="22">W102+B173</f>
        <v>780</v>
      </c>
      <c r="X103" s="214">
        <f t="shared" si="22"/>
        <v>854</v>
      </c>
      <c r="Y103" s="214">
        <f t="shared" si="22"/>
        <v>983</v>
      </c>
      <c r="Z103" s="214">
        <f t="shared" si="22"/>
        <v>1123</v>
      </c>
      <c r="AA103" s="214">
        <f t="shared" si="22"/>
        <v>1287</v>
      </c>
      <c r="AB103" s="214">
        <f t="shared" si="22"/>
        <v>1427</v>
      </c>
      <c r="AC103" s="214">
        <f t="shared" si="22"/>
        <v>1605</v>
      </c>
      <c r="AD103" s="214">
        <f t="shared" si="22"/>
        <v>1782</v>
      </c>
      <c r="AE103" s="207">
        <f t="shared" si="22"/>
        <v>1973</v>
      </c>
      <c r="AF103" s="207">
        <f t="shared" si="22"/>
        <v>2135</v>
      </c>
      <c r="AG103" s="207">
        <f t="shared" si="22"/>
        <v>2380</v>
      </c>
      <c r="AH103" s="207">
        <f t="shared" si="22"/>
        <v>2581.8000000000002</v>
      </c>
      <c r="AI103" s="207">
        <f t="shared" si="22"/>
        <v>2780.4</v>
      </c>
      <c r="AJ103" s="207">
        <f t="shared" si="22"/>
        <v>2979</v>
      </c>
      <c r="AK103" s="207"/>
      <c r="AL103" s="207"/>
      <c r="AM103" s="207"/>
      <c r="AN103" s="207"/>
      <c r="AO103" s="207"/>
      <c r="AP103" s="189">
        <f>AP102+U173</f>
        <v>3.31</v>
      </c>
    </row>
    <row r="104" spans="1:42" x14ac:dyDescent="0.15">
      <c r="A104" s="215" t="s">
        <v>14</v>
      </c>
      <c r="B104" s="212">
        <f t="shared" si="0"/>
        <v>1370</v>
      </c>
      <c r="C104" s="212">
        <f t="shared" si="1"/>
        <v>1612</v>
      </c>
      <c r="D104" s="212">
        <f t="shared" si="2"/>
        <v>1848</v>
      </c>
      <c r="E104" s="212">
        <f t="shared" si="3"/>
        <v>2155</v>
      </c>
      <c r="F104" s="212">
        <f t="shared" si="4"/>
        <v>2523</v>
      </c>
      <c r="G104" s="212">
        <f t="shared" si="5"/>
        <v>2799</v>
      </c>
      <c r="H104" s="212">
        <f t="shared" si="7"/>
        <v>3168</v>
      </c>
      <c r="I104" s="212">
        <f t="shared" si="9"/>
        <v>3519</v>
      </c>
      <c r="J104" s="212">
        <f t="shared" si="11"/>
        <v>3908</v>
      </c>
      <c r="K104" s="212">
        <f t="shared" si="13"/>
        <v>4299</v>
      </c>
      <c r="L104" s="212">
        <f t="shared" si="15"/>
        <v>4690</v>
      </c>
      <c r="M104" s="212">
        <f t="shared" si="17"/>
        <v>5081</v>
      </c>
      <c r="N104" s="212">
        <f t="shared" si="19"/>
        <v>5472</v>
      </c>
      <c r="O104" s="212">
        <f t="shared" si="21"/>
        <v>5863</v>
      </c>
      <c r="P104" s="212">
        <f t="shared" ref="P104:P133" si="23">ROUND(AK104*$T$76,0)</f>
        <v>6254</v>
      </c>
      <c r="Q104" s="212"/>
      <c r="R104" s="212"/>
      <c r="S104" s="212"/>
      <c r="T104" s="213"/>
      <c r="V104" s="203">
        <v>32</v>
      </c>
      <c r="W104" s="214">
        <v>442</v>
      </c>
      <c r="X104" s="214">
        <v>520</v>
      </c>
      <c r="Y104" s="214">
        <v>596</v>
      </c>
      <c r="Z104" s="214">
        <v>695</v>
      </c>
      <c r="AA104" s="214">
        <v>814</v>
      </c>
      <c r="AB104" s="214">
        <v>903</v>
      </c>
      <c r="AC104" s="214">
        <v>1022</v>
      </c>
      <c r="AD104" s="214">
        <v>1135</v>
      </c>
      <c r="AE104" s="207">
        <f>$AE$74*V104*AP104</f>
        <v>1260.8</v>
      </c>
      <c r="AF104" s="207">
        <f>$AF$74*V104*AP104</f>
        <v>1386.8799999999999</v>
      </c>
      <c r="AG104" s="207">
        <f>$AG$74*V104*AP104</f>
        <v>1512.96</v>
      </c>
      <c r="AH104" s="207">
        <f>$AH$74*V104*AP104</f>
        <v>1639.04</v>
      </c>
      <c r="AI104" s="207">
        <f>$AI$74*V104*AP104</f>
        <v>1765.12</v>
      </c>
      <c r="AJ104" s="207">
        <f>$AJ$74*V104*AP104</f>
        <v>1891.2</v>
      </c>
      <c r="AK104" s="207">
        <f>$AK$74*V104*AP104</f>
        <v>2017.28</v>
      </c>
      <c r="AL104" s="207"/>
      <c r="AM104" s="207"/>
      <c r="AN104" s="207"/>
      <c r="AO104" s="207"/>
      <c r="AP104" s="189">
        <v>1.97</v>
      </c>
    </row>
    <row r="105" spans="1:42" x14ac:dyDescent="0.15">
      <c r="A105" s="208">
        <v>800</v>
      </c>
      <c r="B105" s="209">
        <f t="shared" si="0"/>
        <v>2536</v>
      </c>
      <c r="C105" s="209">
        <f t="shared" si="1"/>
        <v>2778</v>
      </c>
      <c r="D105" s="209">
        <f t="shared" si="2"/>
        <v>3168</v>
      </c>
      <c r="E105" s="209">
        <f t="shared" si="3"/>
        <v>3655</v>
      </c>
      <c r="F105" s="209">
        <f t="shared" si="4"/>
        <v>4176</v>
      </c>
      <c r="G105" s="209">
        <f t="shared" si="5"/>
        <v>4678</v>
      </c>
      <c r="H105" s="209">
        <f t="shared" si="7"/>
        <v>5217</v>
      </c>
      <c r="I105" s="209">
        <f t="shared" si="9"/>
        <v>5785</v>
      </c>
      <c r="J105" s="209">
        <f t="shared" si="11"/>
        <v>6404</v>
      </c>
      <c r="K105" s="209">
        <f t="shared" si="13"/>
        <v>6990</v>
      </c>
      <c r="L105" s="209">
        <f t="shared" si="15"/>
        <v>7713</v>
      </c>
      <c r="M105" s="209">
        <f t="shared" si="17"/>
        <v>8357</v>
      </c>
      <c r="N105" s="209">
        <f t="shared" si="19"/>
        <v>8999</v>
      </c>
      <c r="O105" s="209">
        <f t="shared" si="21"/>
        <v>9642</v>
      </c>
      <c r="P105" s="209">
        <f t="shared" si="23"/>
        <v>10285</v>
      </c>
      <c r="Q105" s="209"/>
      <c r="R105" s="209"/>
      <c r="S105" s="209"/>
      <c r="T105" s="210"/>
      <c r="V105" s="203">
        <v>800</v>
      </c>
      <c r="W105" s="214">
        <f t="shared" ref="W105:AK105" si="24">W104+B175</f>
        <v>818</v>
      </c>
      <c r="X105" s="214">
        <f t="shared" si="24"/>
        <v>896</v>
      </c>
      <c r="Y105" s="214">
        <f t="shared" si="24"/>
        <v>1022</v>
      </c>
      <c r="Z105" s="214">
        <f t="shared" si="24"/>
        <v>1179</v>
      </c>
      <c r="AA105" s="214">
        <f t="shared" si="24"/>
        <v>1347</v>
      </c>
      <c r="AB105" s="214">
        <f t="shared" si="24"/>
        <v>1509</v>
      </c>
      <c r="AC105" s="214">
        <f t="shared" si="24"/>
        <v>1683</v>
      </c>
      <c r="AD105" s="214">
        <f t="shared" si="24"/>
        <v>1866</v>
      </c>
      <c r="AE105" s="207">
        <f t="shared" si="24"/>
        <v>2065.8000000000002</v>
      </c>
      <c r="AF105" s="207">
        <f t="shared" si="24"/>
        <v>2254.88</v>
      </c>
      <c r="AG105" s="207">
        <f t="shared" si="24"/>
        <v>2487.96</v>
      </c>
      <c r="AH105" s="207">
        <f t="shared" si="24"/>
        <v>2695.6800000000003</v>
      </c>
      <c r="AI105" s="207">
        <f t="shared" si="24"/>
        <v>2903.04</v>
      </c>
      <c r="AJ105" s="207">
        <f t="shared" si="24"/>
        <v>3110.4</v>
      </c>
      <c r="AK105" s="207">
        <f t="shared" si="24"/>
        <v>3317.76</v>
      </c>
      <c r="AL105" s="207"/>
      <c r="AM105" s="207"/>
      <c r="AN105" s="207"/>
      <c r="AO105" s="207"/>
      <c r="AP105" s="189">
        <f>AP104+U175</f>
        <v>3.24</v>
      </c>
    </row>
    <row r="106" spans="1:42" x14ac:dyDescent="0.15">
      <c r="A106" s="215" t="s">
        <v>15</v>
      </c>
      <c r="B106" s="212">
        <f t="shared" si="0"/>
        <v>1442</v>
      </c>
      <c r="C106" s="212">
        <f t="shared" si="1"/>
        <v>1702</v>
      </c>
      <c r="D106" s="212">
        <f t="shared" si="2"/>
        <v>1959</v>
      </c>
      <c r="E106" s="212">
        <f t="shared" si="3"/>
        <v>2279</v>
      </c>
      <c r="F106" s="212">
        <f t="shared" si="4"/>
        <v>2666</v>
      </c>
      <c r="G106" s="212">
        <f t="shared" si="5"/>
        <v>2961</v>
      </c>
      <c r="H106" s="212">
        <f t="shared" si="7"/>
        <v>3354</v>
      </c>
      <c r="I106" s="212">
        <f t="shared" si="9"/>
        <v>3726</v>
      </c>
      <c r="J106" s="212">
        <f t="shared" si="11"/>
        <v>4132</v>
      </c>
      <c r="K106" s="212">
        <f t="shared" si="13"/>
        <v>4545</v>
      </c>
      <c r="L106" s="212">
        <f t="shared" si="15"/>
        <v>4958</v>
      </c>
      <c r="M106" s="212">
        <f t="shared" si="17"/>
        <v>5371</v>
      </c>
      <c r="N106" s="212">
        <f t="shared" si="19"/>
        <v>5784</v>
      </c>
      <c r="O106" s="212">
        <f t="shared" si="21"/>
        <v>6198</v>
      </c>
      <c r="P106" s="212">
        <f t="shared" si="23"/>
        <v>6611</v>
      </c>
      <c r="Q106" s="212">
        <f>ROUND(AL106*$T$76,0)</f>
        <v>7024</v>
      </c>
      <c r="R106" s="212"/>
      <c r="S106" s="212"/>
      <c r="T106" s="213"/>
      <c r="V106" s="203">
        <v>34</v>
      </c>
      <c r="W106" s="214">
        <v>465</v>
      </c>
      <c r="X106" s="214">
        <v>549</v>
      </c>
      <c r="Y106" s="214">
        <v>632</v>
      </c>
      <c r="Z106" s="214">
        <v>735</v>
      </c>
      <c r="AA106" s="214">
        <v>860</v>
      </c>
      <c r="AB106" s="214">
        <v>955</v>
      </c>
      <c r="AC106" s="214">
        <v>1082</v>
      </c>
      <c r="AD106" s="214">
        <v>1202</v>
      </c>
      <c r="AE106" s="207">
        <f>$AE$74*V106*AP106</f>
        <v>1332.8</v>
      </c>
      <c r="AF106" s="207">
        <f>$AF$74*V106*AP106</f>
        <v>1466.08</v>
      </c>
      <c r="AG106" s="207">
        <f>$AG$74*V106*AP106</f>
        <v>1599.36</v>
      </c>
      <c r="AH106" s="207">
        <f>$AH$74*V106*AP106</f>
        <v>1732.6399999999999</v>
      </c>
      <c r="AI106" s="207">
        <f>$AI$74*V106*AP106</f>
        <v>1865.92</v>
      </c>
      <c r="AJ106" s="207">
        <f>$AJ$74*V106*AP106</f>
        <v>1999.2</v>
      </c>
      <c r="AK106" s="207">
        <f>$AK$74*V106*AP106</f>
        <v>2132.48</v>
      </c>
      <c r="AL106" s="207">
        <f>$AL$74*V106*AP106</f>
        <v>2265.7599999999998</v>
      </c>
      <c r="AM106" s="207"/>
      <c r="AN106" s="207"/>
      <c r="AO106" s="207"/>
      <c r="AP106" s="189">
        <v>1.96</v>
      </c>
    </row>
    <row r="107" spans="1:42" x14ac:dyDescent="0.15">
      <c r="A107" s="208">
        <v>850</v>
      </c>
      <c r="B107" s="209">
        <f t="shared" si="0"/>
        <v>2647</v>
      </c>
      <c r="C107" s="209">
        <f t="shared" si="1"/>
        <v>2908</v>
      </c>
      <c r="D107" s="209">
        <f t="shared" si="2"/>
        <v>3351</v>
      </c>
      <c r="E107" s="209">
        <f t="shared" si="3"/>
        <v>3863</v>
      </c>
      <c r="F107" s="209">
        <f t="shared" si="4"/>
        <v>4421</v>
      </c>
      <c r="G107" s="209">
        <f t="shared" si="5"/>
        <v>4948</v>
      </c>
      <c r="H107" s="209">
        <f t="shared" si="7"/>
        <v>5527</v>
      </c>
      <c r="I107" s="209">
        <f t="shared" si="9"/>
        <v>6185</v>
      </c>
      <c r="J107" s="209">
        <f t="shared" si="11"/>
        <v>6832</v>
      </c>
      <c r="K107" s="209">
        <f t="shared" si="13"/>
        <v>7388</v>
      </c>
      <c r="L107" s="209">
        <f t="shared" si="15"/>
        <v>8080</v>
      </c>
      <c r="M107" s="209">
        <f t="shared" si="17"/>
        <v>8742</v>
      </c>
      <c r="N107" s="209">
        <f t="shared" si="19"/>
        <v>9414</v>
      </c>
      <c r="O107" s="209">
        <f t="shared" si="21"/>
        <v>10087</v>
      </c>
      <c r="P107" s="209">
        <f t="shared" si="23"/>
        <v>10759</v>
      </c>
      <c r="Q107" s="209">
        <f t="shared" ref="Q107:T133" si="25">ROUND(AL107*$T$76,0)</f>
        <v>11432</v>
      </c>
      <c r="R107" s="209"/>
      <c r="S107" s="209"/>
      <c r="T107" s="210"/>
      <c r="V107" s="203">
        <v>850</v>
      </c>
      <c r="W107" s="214">
        <f t="shared" ref="W107:AL107" si="26">W106+B177</f>
        <v>854</v>
      </c>
      <c r="X107" s="214">
        <f t="shared" si="26"/>
        <v>938</v>
      </c>
      <c r="Y107" s="214">
        <f t="shared" si="26"/>
        <v>1081</v>
      </c>
      <c r="Z107" s="214">
        <f t="shared" si="26"/>
        <v>1246</v>
      </c>
      <c r="AA107" s="214">
        <f t="shared" si="26"/>
        <v>1426</v>
      </c>
      <c r="AB107" s="214">
        <f t="shared" si="26"/>
        <v>1596</v>
      </c>
      <c r="AC107" s="214">
        <f t="shared" si="26"/>
        <v>1783</v>
      </c>
      <c r="AD107" s="214">
        <f t="shared" si="26"/>
        <v>1995</v>
      </c>
      <c r="AE107" s="207">
        <f t="shared" si="26"/>
        <v>2203.8000000000002</v>
      </c>
      <c r="AF107" s="207">
        <f t="shared" si="26"/>
        <v>2383.08</v>
      </c>
      <c r="AG107" s="207">
        <f t="shared" si="26"/>
        <v>2606.3599999999997</v>
      </c>
      <c r="AH107" s="207">
        <f t="shared" si="26"/>
        <v>2819.96</v>
      </c>
      <c r="AI107" s="207">
        <f t="shared" si="26"/>
        <v>3036.88</v>
      </c>
      <c r="AJ107" s="207">
        <f t="shared" si="26"/>
        <v>3253.8</v>
      </c>
      <c r="AK107" s="207">
        <f t="shared" si="26"/>
        <v>3470.7200000000003</v>
      </c>
      <c r="AL107" s="207">
        <f t="shared" si="26"/>
        <v>3687.6399999999994</v>
      </c>
      <c r="AM107" s="207"/>
      <c r="AN107" s="207"/>
      <c r="AO107" s="207"/>
      <c r="AP107" s="189">
        <f>AP106+U177</f>
        <v>3.19</v>
      </c>
    </row>
    <row r="108" spans="1:42" x14ac:dyDescent="0.15">
      <c r="A108" s="215" t="s">
        <v>16</v>
      </c>
      <c r="B108" s="212">
        <f t="shared" ref="B108:B133" si="27">ROUND(W108*$T$76,0)</f>
        <v>1513</v>
      </c>
      <c r="C108" s="212">
        <f t="shared" si="1"/>
        <v>1779</v>
      </c>
      <c r="D108" s="212">
        <f t="shared" si="2"/>
        <v>2055</v>
      </c>
      <c r="E108" s="212">
        <f t="shared" si="3"/>
        <v>2384</v>
      </c>
      <c r="F108" s="212">
        <f t="shared" si="4"/>
        <v>2790</v>
      </c>
      <c r="G108" s="212">
        <f t="shared" si="5"/>
        <v>3103</v>
      </c>
      <c r="H108" s="212">
        <f t="shared" si="7"/>
        <v>3509</v>
      </c>
      <c r="I108" s="212">
        <f t="shared" si="9"/>
        <v>3937</v>
      </c>
      <c r="J108" s="212">
        <f t="shared" si="11"/>
        <v>4375</v>
      </c>
      <c r="K108" s="212">
        <f t="shared" si="13"/>
        <v>4812</v>
      </c>
      <c r="L108" s="212">
        <f t="shared" si="15"/>
        <v>5250</v>
      </c>
      <c r="M108" s="212">
        <f t="shared" si="17"/>
        <v>5687</v>
      </c>
      <c r="N108" s="212">
        <f t="shared" si="19"/>
        <v>6125</v>
      </c>
      <c r="O108" s="212">
        <f t="shared" si="21"/>
        <v>6562</v>
      </c>
      <c r="P108" s="212">
        <f t="shared" si="23"/>
        <v>7000</v>
      </c>
      <c r="Q108" s="212">
        <f t="shared" si="25"/>
        <v>7437</v>
      </c>
      <c r="R108" s="212">
        <f>ROUND(AM108*$T$76,0)</f>
        <v>7874</v>
      </c>
      <c r="S108" s="212"/>
      <c r="T108" s="213"/>
      <c r="V108" s="203">
        <v>36</v>
      </c>
      <c r="W108" s="214">
        <v>488</v>
      </c>
      <c r="X108" s="214">
        <v>574</v>
      </c>
      <c r="Y108" s="214">
        <v>663</v>
      </c>
      <c r="Z108" s="214">
        <v>769</v>
      </c>
      <c r="AA108" s="214">
        <v>900</v>
      </c>
      <c r="AB108" s="214">
        <v>1001</v>
      </c>
      <c r="AC108" s="214">
        <v>1132</v>
      </c>
      <c r="AD108" s="214">
        <v>1270</v>
      </c>
      <c r="AE108" s="207">
        <f>$AE$74*V108*AP108</f>
        <v>1411.2</v>
      </c>
      <c r="AF108" s="207">
        <f>$AF$74*V108*AP108</f>
        <v>1552.32</v>
      </c>
      <c r="AG108" s="207">
        <f>$AG$74*V108*AP108</f>
        <v>1693.44</v>
      </c>
      <c r="AH108" s="207">
        <f>$AH$74*V108*AP108</f>
        <v>1834.56</v>
      </c>
      <c r="AI108" s="207">
        <f>$AI$74*V108*AP108</f>
        <v>1975.68</v>
      </c>
      <c r="AJ108" s="207">
        <f>$AJ$74*V108*AP108</f>
        <v>2116.8000000000002</v>
      </c>
      <c r="AK108" s="207">
        <f>$AK$74*V108*AP108</f>
        <v>2257.92</v>
      </c>
      <c r="AL108" s="207">
        <f>$AL$74*V108*AP108</f>
        <v>2399.04</v>
      </c>
      <c r="AM108" s="207">
        <f>$AM$74*V108*AP108</f>
        <v>2540.16</v>
      </c>
      <c r="AN108" s="207"/>
      <c r="AO108" s="207"/>
      <c r="AP108" s="189">
        <v>1.96</v>
      </c>
    </row>
    <row r="109" spans="1:42" ht="13" thickBot="1" x14ac:dyDescent="0.2">
      <c r="A109" s="204">
        <v>900</v>
      </c>
      <c r="B109" s="216">
        <f t="shared" si="27"/>
        <v>2787</v>
      </c>
      <c r="C109" s="216">
        <f t="shared" si="1"/>
        <v>3054</v>
      </c>
      <c r="D109" s="216">
        <f t="shared" si="2"/>
        <v>3528</v>
      </c>
      <c r="E109" s="216">
        <f t="shared" si="3"/>
        <v>4058</v>
      </c>
      <c r="F109" s="216">
        <f t="shared" si="4"/>
        <v>4647</v>
      </c>
      <c r="G109" s="216">
        <f t="shared" si="5"/>
        <v>5205</v>
      </c>
      <c r="H109" s="216">
        <f t="shared" si="7"/>
        <v>5856</v>
      </c>
      <c r="I109" s="216">
        <f t="shared" si="9"/>
        <v>6529</v>
      </c>
      <c r="J109" s="216">
        <f t="shared" si="11"/>
        <v>7103</v>
      </c>
      <c r="K109" s="216">
        <f t="shared" si="13"/>
        <v>7810</v>
      </c>
      <c r="L109" s="216">
        <f t="shared" si="15"/>
        <v>8539</v>
      </c>
      <c r="M109" s="216">
        <f t="shared" si="17"/>
        <v>9256</v>
      </c>
      <c r="N109" s="216">
        <f t="shared" si="19"/>
        <v>9968</v>
      </c>
      <c r="O109" s="216">
        <f t="shared" si="21"/>
        <v>10680</v>
      </c>
      <c r="P109" s="216">
        <f t="shared" si="23"/>
        <v>11392</v>
      </c>
      <c r="Q109" s="216">
        <f t="shared" si="25"/>
        <v>12104</v>
      </c>
      <c r="R109" s="216">
        <f t="shared" si="25"/>
        <v>12816</v>
      </c>
      <c r="S109" s="216"/>
      <c r="T109" s="217"/>
      <c r="V109" s="203">
        <v>900</v>
      </c>
      <c r="W109" s="214">
        <f t="shared" ref="W109:AM109" si="28">W108+B179</f>
        <v>899</v>
      </c>
      <c r="X109" s="214">
        <f t="shared" si="28"/>
        <v>985</v>
      </c>
      <c r="Y109" s="214">
        <f t="shared" si="28"/>
        <v>1138</v>
      </c>
      <c r="Z109" s="214">
        <f t="shared" si="28"/>
        <v>1309</v>
      </c>
      <c r="AA109" s="214">
        <f t="shared" si="28"/>
        <v>1499</v>
      </c>
      <c r="AB109" s="214">
        <f t="shared" si="28"/>
        <v>1679</v>
      </c>
      <c r="AC109" s="214">
        <f t="shared" si="28"/>
        <v>1889</v>
      </c>
      <c r="AD109" s="214">
        <f t="shared" si="28"/>
        <v>2106</v>
      </c>
      <c r="AE109" s="207">
        <f t="shared" si="28"/>
        <v>2291.1999999999998</v>
      </c>
      <c r="AF109" s="207">
        <f t="shared" si="28"/>
        <v>2519.3199999999997</v>
      </c>
      <c r="AG109" s="207">
        <f t="shared" si="28"/>
        <v>2754.44</v>
      </c>
      <c r="AH109" s="207">
        <f t="shared" si="28"/>
        <v>2985.84</v>
      </c>
      <c r="AI109" s="207">
        <f t="shared" si="28"/>
        <v>3215.52</v>
      </c>
      <c r="AJ109" s="207">
        <f t="shared" si="28"/>
        <v>3445.2000000000003</v>
      </c>
      <c r="AK109" s="207">
        <f t="shared" si="28"/>
        <v>3674.88</v>
      </c>
      <c r="AL109" s="207">
        <f t="shared" si="28"/>
        <v>3904.56</v>
      </c>
      <c r="AM109" s="207">
        <f t="shared" si="28"/>
        <v>4134.24</v>
      </c>
      <c r="AN109" s="207"/>
      <c r="AO109" s="207"/>
      <c r="AP109" s="189">
        <f>AP108+U179</f>
        <v>3.19</v>
      </c>
    </row>
    <row r="110" spans="1:42" x14ac:dyDescent="0.15">
      <c r="A110" s="202" t="s">
        <v>17</v>
      </c>
      <c r="B110" s="205">
        <f t="shared" si="27"/>
        <v>1587</v>
      </c>
      <c r="C110" s="205">
        <f t="shared" ref="C110:C133" si="29">ROUND(X110*$T$76,0)</f>
        <v>1869</v>
      </c>
      <c r="D110" s="205">
        <f t="shared" si="2"/>
        <v>2164</v>
      </c>
      <c r="E110" s="205">
        <f t="shared" si="3"/>
        <v>2514</v>
      </c>
      <c r="F110" s="205">
        <f t="shared" si="4"/>
        <v>2933</v>
      </c>
      <c r="G110" s="205">
        <f t="shared" si="5"/>
        <v>3267</v>
      </c>
      <c r="H110" s="205">
        <f t="shared" si="7"/>
        <v>3695</v>
      </c>
      <c r="I110" s="205">
        <f t="shared" si="9"/>
        <v>4135</v>
      </c>
      <c r="J110" s="205">
        <f t="shared" si="11"/>
        <v>4594</v>
      </c>
      <c r="K110" s="205">
        <f t="shared" si="13"/>
        <v>5054</v>
      </c>
      <c r="L110" s="205">
        <f t="shared" si="15"/>
        <v>5513</v>
      </c>
      <c r="M110" s="205">
        <f t="shared" si="17"/>
        <v>5972</v>
      </c>
      <c r="N110" s="205">
        <f t="shared" si="19"/>
        <v>6432</v>
      </c>
      <c r="O110" s="205">
        <f t="shared" si="21"/>
        <v>6891</v>
      </c>
      <c r="P110" s="205">
        <f t="shared" si="23"/>
        <v>7351</v>
      </c>
      <c r="Q110" s="205">
        <f t="shared" si="25"/>
        <v>7810</v>
      </c>
      <c r="R110" s="205">
        <f t="shared" si="25"/>
        <v>8270</v>
      </c>
      <c r="S110" s="205">
        <f>ROUND(AN110*$T$76,0)</f>
        <v>8729</v>
      </c>
      <c r="T110" s="206"/>
      <c r="V110" s="203">
        <v>38</v>
      </c>
      <c r="W110" s="214">
        <v>512</v>
      </c>
      <c r="X110" s="214">
        <v>603</v>
      </c>
      <c r="Y110" s="214">
        <v>698</v>
      </c>
      <c r="Z110" s="214">
        <v>811</v>
      </c>
      <c r="AA110" s="214">
        <v>946</v>
      </c>
      <c r="AB110" s="214">
        <v>1054</v>
      </c>
      <c r="AC110" s="214">
        <v>1192</v>
      </c>
      <c r="AD110" s="214">
        <v>1334</v>
      </c>
      <c r="AE110" s="207">
        <f>$AE$74*V110*AP110</f>
        <v>1482</v>
      </c>
      <c r="AF110" s="207">
        <f>$AF$74*V110*AP110</f>
        <v>1630.2</v>
      </c>
      <c r="AG110" s="207">
        <f>$AG$74*V110*AP110</f>
        <v>1778.3999999999999</v>
      </c>
      <c r="AH110" s="207">
        <f>$AH$74*V110*AP110</f>
        <v>1926.6</v>
      </c>
      <c r="AI110" s="207">
        <f>$AI$74*V110*AP110</f>
        <v>2074.7999999999997</v>
      </c>
      <c r="AJ110" s="207">
        <f>$AJ$74*V110*AP110</f>
        <v>2223</v>
      </c>
      <c r="AK110" s="207">
        <f>$AK$74*V110*AP110</f>
        <v>2371.1999999999998</v>
      </c>
      <c r="AL110" s="207">
        <f>$AL$74*V110*AP110</f>
        <v>2519.4</v>
      </c>
      <c r="AM110" s="207">
        <f>$AM$74*V110*AP110</f>
        <v>2667.6</v>
      </c>
      <c r="AN110" s="207">
        <f>$AN$74*V110*AP110</f>
        <v>2815.7999999999997</v>
      </c>
      <c r="AO110" s="207"/>
      <c r="AP110" s="189">
        <v>1.95</v>
      </c>
    </row>
    <row r="111" spans="1:42" x14ac:dyDescent="0.15">
      <c r="A111" s="208">
        <v>950</v>
      </c>
      <c r="B111" s="209">
        <f t="shared" si="27"/>
        <v>2926</v>
      </c>
      <c r="C111" s="209">
        <f t="shared" si="29"/>
        <v>3209</v>
      </c>
      <c r="D111" s="209">
        <f t="shared" si="2"/>
        <v>3714</v>
      </c>
      <c r="E111" s="209">
        <f t="shared" si="3"/>
        <v>4272</v>
      </c>
      <c r="F111" s="209">
        <f t="shared" si="4"/>
        <v>4889</v>
      </c>
      <c r="G111" s="209">
        <f t="shared" si="5"/>
        <v>5478</v>
      </c>
      <c r="H111" s="209">
        <f t="shared" si="7"/>
        <v>6169</v>
      </c>
      <c r="I111" s="209">
        <f t="shared" si="9"/>
        <v>6860</v>
      </c>
      <c r="J111" s="209">
        <f t="shared" si="11"/>
        <v>7468</v>
      </c>
      <c r="K111" s="209">
        <f t="shared" si="13"/>
        <v>8203</v>
      </c>
      <c r="L111" s="209">
        <f t="shared" si="15"/>
        <v>8982</v>
      </c>
      <c r="M111" s="209">
        <f t="shared" si="17"/>
        <v>9740</v>
      </c>
      <c r="N111" s="209">
        <f t="shared" si="19"/>
        <v>10489</v>
      </c>
      <c r="O111" s="209">
        <f t="shared" si="21"/>
        <v>11238</v>
      </c>
      <c r="P111" s="209">
        <f t="shared" si="23"/>
        <v>11987</v>
      </c>
      <c r="Q111" s="209">
        <f t="shared" si="25"/>
        <v>12737</v>
      </c>
      <c r="R111" s="209">
        <f t="shared" si="25"/>
        <v>13486</v>
      </c>
      <c r="S111" s="209">
        <f t="shared" si="25"/>
        <v>14235</v>
      </c>
      <c r="T111" s="210"/>
      <c r="V111" s="203">
        <v>950</v>
      </c>
      <c r="W111" s="214">
        <f t="shared" ref="W111:AN111" si="30">W110+B181</f>
        <v>944</v>
      </c>
      <c r="X111" s="214">
        <f t="shared" si="30"/>
        <v>1035</v>
      </c>
      <c r="Y111" s="214">
        <f t="shared" si="30"/>
        <v>1198</v>
      </c>
      <c r="Z111" s="214">
        <f t="shared" si="30"/>
        <v>1378</v>
      </c>
      <c r="AA111" s="214">
        <f t="shared" si="30"/>
        <v>1577</v>
      </c>
      <c r="AB111" s="214">
        <f t="shared" si="30"/>
        <v>1767</v>
      </c>
      <c r="AC111" s="214">
        <f t="shared" si="30"/>
        <v>1990</v>
      </c>
      <c r="AD111" s="214">
        <f t="shared" si="30"/>
        <v>2213</v>
      </c>
      <c r="AE111" s="207">
        <f t="shared" si="30"/>
        <v>2409</v>
      </c>
      <c r="AF111" s="207">
        <f t="shared" si="30"/>
        <v>2646.2</v>
      </c>
      <c r="AG111" s="207">
        <f t="shared" si="30"/>
        <v>2897.3999999999996</v>
      </c>
      <c r="AH111" s="207">
        <f t="shared" si="30"/>
        <v>3141.84</v>
      </c>
      <c r="AI111" s="207">
        <f t="shared" si="30"/>
        <v>3383.5199999999995</v>
      </c>
      <c r="AJ111" s="207">
        <f t="shared" si="30"/>
        <v>3625.2</v>
      </c>
      <c r="AK111" s="207">
        <f t="shared" si="30"/>
        <v>3866.88</v>
      </c>
      <c r="AL111" s="207">
        <f t="shared" si="30"/>
        <v>4108.5600000000004</v>
      </c>
      <c r="AM111" s="207">
        <f t="shared" si="30"/>
        <v>4350.24</v>
      </c>
      <c r="AN111" s="207">
        <f t="shared" si="30"/>
        <v>4591.92</v>
      </c>
      <c r="AO111" s="207"/>
      <c r="AP111" s="189">
        <f>AP110+U181</f>
        <v>3.1799999999999997</v>
      </c>
    </row>
    <row r="112" spans="1:42" x14ac:dyDescent="0.15">
      <c r="A112" s="215" t="s">
        <v>18</v>
      </c>
      <c r="B112" s="212">
        <f t="shared" si="27"/>
        <v>1609</v>
      </c>
      <c r="C112" s="212">
        <f t="shared" si="29"/>
        <v>1941</v>
      </c>
      <c r="D112" s="212">
        <f t="shared" ref="D112:D133" si="31">ROUND(Y112*$T$76,0)</f>
        <v>2297</v>
      </c>
      <c r="E112" s="212">
        <f t="shared" si="3"/>
        <v>2666</v>
      </c>
      <c r="F112" s="212">
        <f t="shared" si="4"/>
        <v>3109</v>
      </c>
      <c r="G112" s="212">
        <f t="shared" si="5"/>
        <v>3469</v>
      </c>
      <c r="H112" s="212">
        <f t="shared" si="7"/>
        <v>3925</v>
      </c>
      <c r="I112" s="212">
        <f t="shared" si="9"/>
        <v>4356</v>
      </c>
      <c r="J112" s="212">
        <f t="shared" si="11"/>
        <v>4836</v>
      </c>
      <c r="K112" s="212">
        <f t="shared" si="13"/>
        <v>5320</v>
      </c>
      <c r="L112" s="212">
        <f t="shared" si="15"/>
        <v>5803</v>
      </c>
      <c r="M112" s="212">
        <f t="shared" si="17"/>
        <v>6287</v>
      </c>
      <c r="N112" s="212">
        <f t="shared" si="19"/>
        <v>6770</v>
      </c>
      <c r="O112" s="212">
        <f t="shared" si="21"/>
        <v>7254</v>
      </c>
      <c r="P112" s="212">
        <f t="shared" si="23"/>
        <v>7738</v>
      </c>
      <c r="Q112" s="212">
        <f t="shared" si="25"/>
        <v>8221</v>
      </c>
      <c r="R112" s="212">
        <f t="shared" si="25"/>
        <v>8705</v>
      </c>
      <c r="S112" s="212">
        <f t="shared" si="25"/>
        <v>9188</v>
      </c>
      <c r="T112" s="213">
        <f>ROUND(AO112*$T$76,0)</f>
        <v>9672</v>
      </c>
      <c r="V112" s="203">
        <v>40</v>
      </c>
      <c r="W112" s="214">
        <v>519</v>
      </c>
      <c r="X112" s="214">
        <v>626</v>
      </c>
      <c r="Y112" s="214">
        <v>741</v>
      </c>
      <c r="Z112" s="214">
        <v>860</v>
      </c>
      <c r="AA112" s="214">
        <v>1003</v>
      </c>
      <c r="AB112" s="214">
        <v>1119</v>
      </c>
      <c r="AC112" s="214">
        <v>1266</v>
      </c>
      <c r="AD112" s="214">
        <v>1405</v>
      </c>
      <c r="AE112" s="207">
        <f>$AE$74*V112*AP112</f>
        <v>1560</v>
      </c>
      <c r="AF112" s="207">
        <f>$AF$74*V112*AP112</f>
        <v>1716</v>
      </c>
      <c r="AG112" s="207">
        <f>$AG$74*V112*AP112</f>
        <v>1872</v>
      </c>
      <c r="AH112" s="207">
        <f>$AH$74*V112*AP112</f>
        <v>2028</v>
      </c>
      <c r="AI112" s="207">
        <f>$AI$74*V112*AP112</f>
        <v>2184</v>
      </c>
      <c r="AJ112" s="207">
        <f>$AJ$74*V112*AP112</f>
        <v>2340</v>
      </c>
      <c r="AK112" s="207">
        <f>$AK$74*V112*AP112</f>
        <v>2496</v>
      </c>
      <c r="AL112" s="207">
        <f>$AL$74*V112*AP112</f>
        <v>2652</v>
      </c>
      <c r="AM112" s="207">
        <f>$AM$74*V112*AP112</f>
        <v>2808</v>
      </c>
      <c r="AN112" s="207">
        <f>$AN$74*V112*AP112</f>
        <v>2964</v>
      </c>
      <c r="AO112" s="207">
        <f>$AO$74*V112*AP112</f>
        <v>3120</v>
      </c>
      <c r="AP112" s="189">
        <v>1.95</v>
      </c>
    </row>
    <row r="113" spans="1:42" x14ac:dyDescent="0.15">
      <c r="A113" s="208">
        <v>1000</v>
      </c>
      <c r="B113" s="209">
        <f t="shared" si="27"/>
        <v>2985</v>
      </c>
      <c r="C113" s="209">
        <f t="shared" si="29"/>
        <v>3317</v>
      </c>
      <c r="D113" s="209">
        <f t="shared" si="31"/>
        <v>3922</v>
      </c>
      <c r="E113" s="209">
        <f t="shared" si="3"/>
        <v>4514</v>
      </c>
      <c r="F113" s="209">
        <f t="shared" si="4"/>
        <v>5165</v>
      </c>
      <c r="G113" s="209">
        <f t="shared" si="5"/>
        <v>5797</v>
      </c>
      <c r="H113" s="209">
        <f t="shared" si="7"/>
        <v>6522</v>
      </c>
      <c r="I113" s="209">
        <f t="shared" si="9"/>
        <v>7226</v>
      </c>
      <c r="J113" s="209">
        <f t="shared" si="11"/>
        <v>7855</v>
      </c>
      <c r="K113" s="209">
        <f t="shared" si="13"/>
        <v>8634</v>
      </c>
      <c r="L113" s="209">
        <f t="shared" si="15"/>
        <v>9365</v>
      </c>
      <c r="M113" s="209">
        <f t="shared" si="17"/>
        <v>10156</v>
      </c>
      <c r="N113" s="209">
        <f t="shared" si="19"/>
        <v>10937</v>
      </c>
      <c r="O113" s="209">
        <f t="shared" si="21"/>
        <v>11718</v>
      </c>
      <c r="P113" s="209">
        <f t="shared" si="23"/>
        <v>12499</v>
      </c>
      <c r="Q113" s="209">
        <f t="shared" si="25"/>
        <v>13280</v>
      </c>
      <c r="R113" s="209">
        <f t="shared" si="25"/>
        <v>14062</v>
      </c>
      <c r="S113" s="209">
        <f t="shared" si="25"/>
        <v>14843</v>
      </c>
      <c r="T113" s="210">
        <f t="shared" si="25"/>
        <v>15624</v>
      </c>
      <c r="V113" s="203">
        <v>1000</v>
      </c>
      <c r="W113" s="214">
        <f t="shared" ref="W113:AO113" si="32">W112+B183</f>
        <v>963</v>
      </c>
      <c r="X113" s="214">
        <f t="shared" si="32"/>
        <v>1070</v>
      </c>
      <c r="Y113" s="214">
        <f t="shared" si="32"/>
        <v>1265</v>
      </c>
      <c r="Z113" s="214">
        <f t="shared" si="32"/>
        <v>1456</v>
      </c>
      <c r="AA113" s="214">
        <f t="shared" si="32"/>
        <v>1666</v>
      </c>
      <c r="AB113" s="214">
        <f t="shared" si="32"/>
        <v>1870</v>
      </c>
      <c r="AC113" s="214">
        <f t="shared" si="32"/>
        <v>2104</v>
      </c>
      <c r="AD113" s="214">
        <f t="shared" si="32"/>
        <v>2331</v>
      </c>
      <c r="AE113" s="207">
        <f t="shared" si="32"/>
        <v>2534</v>
      </c>
      <c r="AF113" s="207">
        <f t="shared" si="32"/>
        <v>2785</v>
      </c>
      <c r="AG113" s="207">
        <f t="shared" si="32"/>
        <v>3021</v>
      </c>
      <c r="AH113" s="207">
        <f t="shared" si="32"/>
        <v>3276</v>
      </c>
      <c r="AI113" s="207">
        <f t="shared" si="32"/>
        <v>3528</v>
      </c>
      <c r="AJ113" s="207">
        <f t="shared" si="32"/>
        <v>3780</v>
      </c>
      <c r="AK113" s="207">
        <f t="shared" si="32"/>
        <v>4032</v>
      </c>
      <c r="AL113" s="207">
        <f t="shared" si="32"/>
        <v>4284</v>
      </c>
      <c r="AM113" s="207">
        <f t="shared" si="32"/>
        <v>4536</v>
      </c>
      <c r="AN113" s="207">
        <f t="shared" si="32"/>
        <v>4788</v>
      </c>
      <c r="AO113" s="207">
        <f t="shared" si="32"/>
        <v>5040</v>
      </c>
      <c r="AP113" s="189">
        <f>AP112+U183</f>
        <v>3.15</v>
      </c>
    </row>
    <row r="114" spans="1:42" x14ac:dyDescent="0.15">
      <c r="A114" s="215" t="s">
        <v>19</v>
      </c>
      <c r="B114" s="212">
        <f t="shared" si="27"/>
        <v>1680</v>
      </c>
      <c r="C114" s="212">
        <f t="shared" si="29"/>
        <v>1987</v>
      </c>
      <c r="D114" s="212">
        <f t="shared" si="31"/>
        <v>2406</v>
      </c>
      <c r="E114" s="212">
        <f t="shared" ref="E114:E133" si="33">ROUND(Z114*$T$76,0)</f>
        <v>2796</v>
      </c>
      <c r="F114" s="212">
        <f t="shared" si="4"/>
        <v>3258</v>
      </c>
      <c r="G114" s="212">
        <f t="shared" si="5"/>
        <v>3633</v>
      </c>
      <c r="H114" s="212">
        <f t="shared" si="7"/>
        <v>4111</v>
      </c>
      <c r="I114" s="212">
        <f t="shared" si="9"/>
        <v>4560</v>
      </c>
      <c r="J114" s="212">
        <f t="shared" si="11"/>
        <v>5078</v>
      </c>
      <c r="K114" s="212">
        <f t="shared" si="13"/>
        <v>5586</v>
      </c>
      <c r="L114" s="212">
        <f t="shared" si="15"/>
        <v>6093</v>
      </c>
      <c r="M114" s="212">
        <f t="shared" si="17"/>
        <v>6601</v>
      </c>
      <c r="N114" s="212">
        <f t="shared" si="19"/>
        <v>7109</v>
      </c>
      <c r="O114" s="212">
        <f t="shared" si="21"/>
        <v>7617</v>
      </c>
      <c r="P114" s="212">
        <f t="shared" si="23"/>
        <v>8124</v>
      </c>
      <c r="Q114" s="212">
        <f t="shared" si="25"/>
        <v>8632</v>
      </c>
      <c r="R114" s="212">
        <f t="shared" si="25"/>
        <v>9140</v>
      </c>
      <c r="S114" s="212">
        <f t="shared" si="25"/>
        <v>9648</v>
      </c>
      <c r="T114" s="213">
        <f t="shared" si="25"/>
        <v>10156</v>
      </c>
      <c r="V114" s="203">
        <v>42</v>
      </c>
      <c r="W114" s="214">
        <v>542</v>
      </c>
      <c r="X114" s="214">
        <v>641</v>
      </c>
      <c r="Y114" s="214">
        <v>776</v>
      </c>
      <c r="Z114" s="214">
        <v>902</v>
      </c>
      <c r="AA114" s="214">
        <v>1051</v>
      </c>
      <c r="AB114" s="214">
        <v>1172</v>
      </c>
      <c r="AC114" s="214">
        <v>1326</v>
      </c>
      <c r="AD114" s="214">
        <v>1471</v>
      </c>
      <c r="AE114" s="207">
        <f>$AE$74*V114*AP114</f>
        <v>1638</v>
      </c>
      <c r="AF114" s="207">
        <f>$AF$74*V114*AP114</f>
        <v>1801.8</v>
      </c>
      <c r="AG114" s="207">
        <f>$AG$74*V114*AP114</f>
        <v>1965.6</v>
      </c>
      <c r="AH114" s="207">
        <f>$AH$74*V114*AP114</f>
        <v>2129.4</v>
      </c>
      <c r="AI114" s="207">
        <f>$AI$74*V114*AP114</f>
        <v>2293.1999999999998</v>
      </c>
      <c r="AJ114" s="207">
        <f>$AJ$74*V114*AP114</f>
        <v>2457</v>
      </c>
      <c r="AK114" s="207">
        <f>$AK$74*V114*AP114</f>
        <v>2620.7999999999997</v>
      </c>
      <c r="AL114" s="207">
        <f>$AL$74*V114*AP114</f>
        <v>2784.6</v>
      </c>
      <c r="AM114" s="207">
        <f>$AM$74*V114*AP114</f>
        <v>2948.4</v>
      </c>
      <c r="AN114" s="207">
        <f>$AN$74*V114*AP114</f>
        <v>3112.2</v>
      </c>
      <c r="AO114" s="207">
        <f>$AO$74*V114*AP114</f>
        <v>3276</v>
      </c>
      <c r="AP114" s="189">
        <v>1.95</v>
      </c>
    </row>
    <row r="115" spans="1:42" x14ac:dyDescent="0.15">
      <c r="A115" s="208">
        <v>1050</v>
      </c>
      <c r="B115" s="209">
        <f t="shared" si="27"/>
        <v>3122</v>
      </c>
      <c r="C115" s="209">
        <f t="shared" si="29"/>
        <v>3429</v>
      </c>
      <c r="D115" s="209">
        <f t="shared" si="31"/>
        <v>4070</v>
      </c>
      <c r="E115" s="209">
        <f t="shared" si="33"/>
        <v>4734</v>
      </c>
      <c r="F115" s="209">
        <f t="shared" si="4"/>
        <v>5382</v>
      </c>
      <c r="G115" s="209">
        <f t="shared" si="5"/>
        <v>6070</v>
      </c>
      <c r="H115" s="209">
        <f t="shared" si="7"/>
        <v>6836</v>
      </c>
      <c r="I115" s="209">
        <f t="shared" si="9"/>
        <v>7567</v>
      </c>
      <c r="J115" s="209">
        <f t="shared" si="11"/>
        <v>8234</v>
      </c>
      <c r="K115" s="209">
        <f t="shared" si="13"/>
        <v>9064</v>
      </c>
      <c r="L115" s="209">
        <f t="shared" si="15"/>
        <v>9829</v>
      </c>
      <c r="M115" s="209">
        <f t="shared" si="17"/>
        <v>10663</v>
      </c>
      <c r="N115" s="209">
        <f t="shared" si="19"/>
        <v>11484</v>
      </c>
      <c r="O115" s="209">
        <f t="shared" si="21"/>
        <v>12304</v>
      </c>
      <c r="P115" s="209">
        <f t="shared" si="23"/>
        <v>13124</v>
      </c>
      <c r="Q115" s="209">
        <f t="shared" si="25"/>
        <v>13944</v>
      </c>
      <c r="R115" s="209">
        <f t="shared" si="25"/>
        <v>14765</v>
      </c>
      <c r="S115" s="209">
        <f t="shared" si="25"/>
        <v>15585</v>
      </c>
      <c r="T115" s="210">
        <f t="shared" si="25"/>
        <v>16405</v>
      </c>
      <c r="V115" s="203">
        <v>1050</v>
      </c>
      <c r="W115" s="214">
        <f t="shared" ref="W115:AO115" si="34">W114+B185</f>
        <v>1007</v>
      </c>
      <c r="X115" s="214">
        <f t="shared" si="34"/>
        <v>1106</v>
      </c>
      <c r="Y115" s="214">
        <f t="shared" si="34"/>
        <v>1313</v>
      </c>
      <c r="Z115" s="214">
        <f t="shared" si="34"/>
        <v>1527</v>
      </c>
      <c r="AA115" s="214">
        <f t="shared" si="34"/>
        <v>1736</v>
      </c>
      <c r="AB115" s="214">
        <f t="shared" si="34"/>
        <v>1958</v>
      </c>
      <c r="AC115" s="214">
        <f t="shared" si="34"/>
        <v>2205</v>
      </c>
      <c r="AD115" s="214">
        <f t="shared" si="34"/>
        <v>2441</v>
      </c>
      <c r="AE115" s="207">
        <f t="shared" si="34"/>
        <v>2656</v>
      </c>
      <c r="AF115" s="207">
        <f t="shared" si="34"/>
        <v>2923.8</v>
      </c>
      <c r="AG115" s="207">
        <f t="shared" si="34"/>
        <v>3170.6</v>
      </c>
      <c r="AH115" s="207">
        <f t="shared" si="34"/>
        <v>3439.8</v>
      </c>
      <c r="AI115" s="207">
        <f t="shared" si="34"/>
        <v>3704.3999999999996</v>
      </c>
      <c r="AJ115" s="207">
        <f t="shared" si="34"/>
        <v>3969</v>
      </c>
      <c r="AK115" s="207">
        <f t="shared" si="34"/>
        <v>4233.5999999999995</v>
      </c>
      <c r="AL115" s="207">
        <f t="shared" si="34"/>
        <v>4498.2</v>
      </c>
      <c r="AM115" s="207">
        <f t="shared" si="34"/>
        <v>4762.8</v>
      </c>
      <c r="AN115" s="207">
        <f t="shared" si="34"/>
        <v>5027.3999999999996</v>
      </c>
      <c r="AO115" s="207">
        <f t="shared" si="34"/>
        <v>5292</v>
      </c>
      <c r="AP115" s="189">
        <f>AP114+U185</f>
        <v>3.15</v>
      </c>
    </row>
    <row r="116" spans="1:42" x14ac:dyDescent="0.15">
      <c r="A116" s="215" t="s">
        <v>20</v>
      </c>
      <c r="B116" s="212">
        <f t="shared" si="27"/>
        <v>1748</v>
      </c>
      <c r="C116" s="212">
        <f t="shared" si="29"/>
        <v>2062</v>
      </c>
      <c r="D116" s="212">
        <f t="shared" si="31"/>
        <v>2502</v>
      </c>
      <c r="E116" s="212">
        <f t="shared" si="33"/>
        <v>2902</v>
      </c>
      <c r="F116" s="212">
        <f t="shared" ref="F116:F133" si="35">ROUND(AA116*$T$76,0)</f>
        <v>3323</v>
      </c>
      <c r="G116" s="212">
        <f t="shared" si="5"/>
        <v>3779</v>
      </c>
      <c r="H116" s="212">
        <f t="shared" si="7"/>
        <v>4275</v>
      </c>
      <c r="I116" s="212">
        <f t="shared" si="9"/>
        <v>4731</v>
      </c>
      <c r="J116" s="212">
        <f t="shared" si="11"/>
        <v>5265</v>
      </c>
      <c r="K116" s="212">
        <f t="shared" si="13"/>
        <v>5792</v>
      </c>
      <c r="L116" s="212">
        <f t="shared" si="15"/>
        <v>6318</v>
      </c>
      <c r="M116" s="212">
        <f t="shared" si="17"/>
        <v>6845</v>
      </c>
      <c r="N116" s="212">
        <f t="shared" si="19"/>
        <v>7371</v>
      </c>
      <c r="O116" s="212">
        <f t="shared" si="21"/>
        <v>7898</v>
      </c>
      <c r="P116" s="212">
        <f t="shared" si="23"/>
        <v>8424</v>
      </c>
      <c r="Q116" s="212">
        <f t="shared" si="25"/>
        <v>8951</v>
      </c>
      <c r="R116" s="212">
        <f t="shared" si="25"/>
        <v>9477</v>
      </c>
      <c r="S116" s="212">
        <f t="shared" si="25"/>
        <v>10004</v>
      </c>
      <c r="T116" s="213">
        <f t="shared" si="25"/>
        <v>10530</v>
      </c>
      <c r="V116" s="203">
        <v>44</v>
      </c>
      <c r="W116" s="214">
        <v>564</v>
      </c>
      <c r="X116" s="214">
        <v>665</v>
      </c>
      <c r="Y116" s="214">
        <v>807</v>
      </c>
      <c r="Z116" s="214">
        <v>936</v>
      </c>
      <c r="AA116" s="214">
        <v>1072</v>
      </c>
      <c r="AB116" s="214">
        <v>1219</v>
      </c>
      <c r="AC116" s="214">
        <v>1379</v>
      </c>
      <c r="AD116" s="214">
        <v>1526</v>
      </c>
      <c r="AE116" s="207">
        <f>$AE$74*V116*AP116</f>
        <v>1698.3999999999999</v>
      </c>
      <c r="AF116" s="207">
        <f>$AF$74*V116*AP116</f>
        <v>1868.24</v>
      </c>
      <c r="AG116" s="207">
        <f>$AG$74*V116*AP116</f>
        <v>2038.08</v>
      </c>
      <c r="AH116" s="207">
        <f>$AH$74*V116*AP116</f>
        <v>2207.92</v>
      </c>
      <c r="AI116" s="207">
        <f>$AI$74*V116*AP116</f>
        <v>2377.7599999999998</v>
      </c>
      <c r="AJ116" s="207">
        <f>$AJ$74*V116*AP116</f>
        <v>2547.6</v>
      </c>
      <c r="AK116" s="207">
        <f>$AK$74*V116*AP116</f>
        <v>2717.44</v>
      </c>
      <c r="AL116" s="207">
        <f>$AL$74*V116*AP116</f>
        <v>2887.2799999999997</v>
      </c>
      <c r="AM116" s="207">
        <f>$AM$74*V116*AP116</f>
        <v>3057.12</v>
      </c>
      <c r="AN116" s="207">
        <f>$AN$74*V116*AP116</f>
        <v>3226.96</v>
      </c>
      <c r="AO116" s="207">
        <f>$AO$74*V116*AP116</f>
        <v>3396.7999999999997</v>
      </c>
      <c r="AP116" s="189">
        <v>1.93</v>
      </c>
    </row>
    <row r="117" spans="1:42" x14ac:dyDescent="0.15">
      <c r="A117" s="208">
        <v>1100</v>
      </c>
      <c r="B117" s="209">
        <f t="shared" si="27"/>
        <v>3258</v>
      </c>
      <c r="C117" s="209">
        <f t="shared" si="29"/>
        <v>3571</v>
      </c>
      <c r="D117" s="209">
        <f t="shared" si="31"/>
        <v>4207</v>
      </c>
      <c r="E117" s="209">
        <f t="shared" si="33"/>
        <v>4929</v>
      </c>
      <c r="F117" s="209">
        <f t="shared" si="35"/>
        <v>5574</v>
      </c>
      <c r="G117" s="209">
        <f t="shared" si="5"/>
        <v>6330</v>
      </c>
      <c r="H117" s="209">
        <f t="shared" si="7"/>
        <v>7124</v>
      </c>
      <c r="I117" s="209">
        <f t="shared" si="9"/>
        <v>7877</v>
      </c>
      <c r="J117" s="209">
        <f t="shared" si="11"/>
        <v>8570</v>
      </c>
      <c r="K117" s="209">
        <f t="shared" si="13"/>
        <v>9425</v>
      </c>
      <c r="L117" s="209">
        <f t="shared" si="15"/>
        <v>10212</v>
      </c>
      <c r="M117" s="209">
        <f t="shared" si="17"/>
        <v>11065</v>
      </c>
      <c r="N117" s="209">
        <f t="shared" si="19"/>
        <v>11916</v>
      </c>
      <c r="O117" s="209">
        <f t="shared" si="21"/>
        <v>12767</v>
      </c>
      <c r="P117" s="209">
        <f t="shared" si="23"/>
        <v>13618</v>
      </c>
      <c r="Q117" s="209">
        <f t="shared" si="25"/>
        <v>14469</v>
      </c>
      <c r="R117" s="209">
        <f t="shared" si="25"/>
        <v>15320</v>
      </c>
      <c r="S117" s="209">
        <f t="shared" si="25"/>
        <v>16172</v>
      </c>
      <c r="T117" s="210">
        <f t="shared" si="25"/>
        <v>17023</v>
      </c>
      <c r="V117" s="203">
        <v>1100</v>
      </c>
      <c r="W117" s="214">
        <f t="shared" ref="W117:AO117" si="36">W116+B187</f>
        <v>1051</v>
      </c>
      <c r="X117" s="214">
        <f t="shared" si="36"/>
        <v>1152</v>
      </c>
      <c r="Y117" s="214">
        <f t="shared" si="36"/>
        <v>1357</v>
      </c>
      <c r="Z117" s="214">
        <f t="shared" si="36"/>
        <v>1590</v>
      </c>
      <c r="AA117" s="214">
        <f t="shared" si="36"/>
        <v>1798</v>
      </c>
      <c r="AB117" s="214">
        <f t="shared" si="36"/>
        <v>2042</v>
      </c>
      <c r="AC117" s="214">
        <f t="shared" si="36"/>
        <v>2298</v>
      </c>
      <c r="AD117" s="214">
        <f t="shared" si="36"/>
        <v>2541</v>
      </c>
      <c r="AE117" s="207">
        <f t="shared" si="36"/>
        <v>2764.3999999999996</v>
      </c>
      <c r="AF117" s="207">
        <f t="shared" si="36"/>
        <v>3040.24</v>
      </c>
      <c r="AG117" s="207">
        <f t="shared" si="36"/>
        <v>3294.08</v>
      </c>
      <c r="AH117" s="207">
        <f t="shared" si="36"/>
        <v>3569.2799999999997</v>
      </c>
      <c r="AI117" s="207">
        <f t="shared" si="36"/>
        <v>3843.8399999999997</v>
      </c>
      <c r="AJ117" s="207">
        <f t="shared" si="36"/>
        <v>4118.3999999999996</v>
      </c>
      <c r="AK117" s="207">
        <f t="shared" si="36"/>
        <v>4392.96</v>
      </c>
      <c r="AL117" s="207">
        <f t="shared" si="36"/>
        <v>4667.5199999999995</v>
      </c>
      <c r="AM117" s="207">
        <f t="shared" si="36"/>
        <v>4942.08</v>
      </c>
      <c r="AN117" s="207">
        <f t="shared" si="36"/>
        <v>5216.6399999999994</v>
      </c>
      <c r="AO117" s="207">
        <f t="shared" si="36"/>
        <v>5491.2</v>
      </c>
      <c r="AP117" s="189">
        <f>AP116+U187</f>
        <v>3.12</v>
      </c>
    </row>
    <row r="118" spans="1:42" x14ac:dyDescent="0.15">
      <c r="A118" s="215" t="s">
        <v>21</v>
      </c>
      <c r="B118" s="212">
        <f t="shared" si="27"/>
        <v>1823</v>
      </c>
      <c r="C118" s="212">
        <f t="shared" si="29"/>
        <v>2151</v>
      </c>
      <c r="D118" s="212">
        <f t="shared" si="31"/>
        <v>2607</v>
      </c>
      <c r="E118" s="212">
        <f t="shared" si="33"/>
        <v>3026</v>
      </c>
      <c r="F118" s="212">
        <f t="shared" si="35"/>
        <v>3537</v>
      </c>
      <c r="G118" s="212">
        <f t="shared" si="5"/>
        <v>3956</v>
      </c>
      <c r="H118" s="212">
        <f t="shared" si="7"/>
        <v>4467</v>
      </c>
      <c r="I118" s="212">
        <f t="shared" si="9"/>
        <v>4929</v>
      </c>
      <c r="J118" s="212">
        <f t="shared" si="11"/>
        <v>5476</v>
      </c>
      <c r="K118" s="212">
        <f t="shared" si="13"/>
        <v>6023</v>
      </c>
      <c r="L118" s="212">
        <f t="shared" si="15"/>
        <v>6571</v>
      </c>
      <c r="M118" s="212">
        <f t="shared" si="17"/>
        <v>7119</v>
      </c>
      <c r="N118" s="212">
        <f t="shared" si="19"/>
        <v>7666</v>
      </c>
      <c r="O118" s="212">
        <f t="shared" si="21"/>
        <v>8214</v>
      </c>
      <c r="P118" s="212">
        <f t="shared" si="23"/>
        <v>8761</v>
      </c>
      <c r="Q118" s="212">
        <f t="shared" si="25"/>
        <v>9309</v>
      </c>
      <c r="R118" s="212">
        <f t="shared" si="25"/>
        <v>9857</v>
      </c>
      <c r="S118" s="212">
        <f t="shared" si="25"/>
        <v>10404</v>
      </c>
      <c r="T118" s="213">
        <f t="shared" si="25"/>
        <v>10952</v>
      </c>
      <c r="V118" s="203">
        <v>46</v>
      </c>
      <c r="W118" s="214">
        <v>588</v>
      </c>
      <c r="X118" s="214">
        <v>694</v>
      </c>
      <c r="Y118" s="214">
        <v>841</v>
      </c>
      <c r="Z118" s="214">
        <v>976</v>
      </c>
      <c r="AA118" s="214">
        <v>1141</v>
      </c>
      <c r="AB118" s="214">
        <v>1276</v>
      </c>
      <c r="AC118" s="214">
        <v>1441</v>
      </c>
      <c r="AD118" s="214">
        <v>1590</v>
      </c>
      <c r="AE118" s="207">
        <f>$AE$74*V118*AP118</f>
        <v>1766.3999999999999</v>
      </c>
      <c r="AF118" s="207">
        <f>$AF$74*V118*AP118</f>
        <v>1943.04</v>
      </c>
      <c r="AG118" s="207">
        <f>$AG$74*V118*AP118</f>
        <v>2119.6799999999998</v>
      </c>
      <c r="AH118" s="207">
        <f>$AH$74*V118*AP118</f>
        <v>2296.3199999999997</v>
      </c>
      <c r="AI118" s="207">
        <f>$AI$74*V118*AP118</f>
        <v>2472.96</v>
      </c>
      <c r="AJ118" s="207">
        <f>$AJ$74*V118*AP118</f>
        <v>2649.6</v>
      </c>
      <c r="AK118" s="207">
        <f>$AK$74*V118*AP118</f>
        <v>2826.24</v>
      </c>
      <c r="AL118" s="207">
        <f>$AL$74*V118*AP118</f>
        <v>3002.88</v>
      </c>
      <c r="AM118" s="207">
        <f>$AM$74*V118*AP118</f>
        <v>3179.52</v>
      </c>
      <c r="AN118" s="207">
        <f>$AN$74*V118*AP118</f>
        <v>3356.16</v>
      </c>
      <c r="AO118" s="207">
        <f>$AO$74*V118*AP118</f>
        <v>3532.7999999999997</v>
      </c>
      <c r="AP118" s="189">
        <v>1.92</v>
      </c>
    </row>
    <row r="119" spans="1:42" x14ac:dyDescent="0.15">
      <c r="A119" s="208">
        <v>1150</v>
      </c>
      <c r="B119" s="209">
        <f t="shared" si="27"/>
        <v>3395</v>
      </c>
      <c r="C119" s="209">
        <f t="shared" si="29"/>
        <v>3723</v>
      </c>
      <c r="D119" s="209">
        <f t="shared" si="31"/>
        <v>4390</v>
      </c>
      <c r="E119" s="209">
        <f t="shared" si="33"/>
        <v>5112</v>
      </c>
      <c r="F119" s="209">
        <f t="shared" si="35"/>
        <v>5890</v>
      </c>
      <c r="G119" s="209">
        <f t="shared" si="5"/>
        <v>6615</v>
      </c>
      <c r="H119" s="209">
        <f t="shared" si="7"/>
        <v>7443</v>
      </c>
      <c r="I119" s="209">
        <f t="shared" si="9"/>
        <v>8212</v>
      </c>
      <c r="J119" s="209">
        <f t="shared" si="11"/>
        <v>8926</v>
      </c>
      <c r="K119" s="209">
        <f t="shared" si="13"/>
        <v>9809</v>
      </c>
      <c r="L119" s="209">
        <f t="shared" si="15"/>
        <v>10626</v>
      </c>
      <c r="M119" s="209">
        <f t="shared" si="17"/>
        <v>11494</v>
      </c>
      <c r="N119" s="209">
        <f t="shared" si="19"/>
        <v>12378</v>
      </c>
      <c r="O119" s="209">
        <f t="shared" si="21"/>
        <v>13262</v>
      </c>
      <c r="P119" s="209">
        <f t="shared" si="23"/>
        <v>14146</v>
      </c>
      <c r="Q119" s="209">
        <f t="shared" si="25"/>
        <v>15030</v>
      </c>
      <c r="R119" s="209">
        <f t="shared" si="25"/>
        <v>15914</v>
      </c>
      <c r="S119" s="209">
        <f t="shared" si="25"/>
        <v>16798</v>
      </c>
      <c r="T119" s="210">
        <f t="shared" si="25"/>
        <v>17682</v>
      </c>
      <c r="V119" s="203">
        <v>1150</v>
      </c>
      <c r="W119" s="214">
        <f t="shared" ref="W119:AO119" si="37">W118+B189</f>
        <v>1095</v>
      </c>
      <c r="X119" s="214">
        <f t="shared" si="37"/>
        <v>1201</v>
      </c>
      <c r="Y119" s="214">
        <f t="shared" si="37"/>
        <v>1416</v>
      </c>
      <c r="Z119" s="214">
        <f t="shared" si="37"/>
        <v>1649</v>
      </c>
      <c r="AA119" s="214">
        <f t="shared" si="37"/>
        <v>1900</v>
      </c>
      <c r="AB119" s="214">
        <f t="shared" si="37"/>
        <v>2134</v>
      </c>
      <c r="AC119" s="214">
        <f t="shared" si="37"/>
        <v>2401</v>
      </c>
      <c r="AD119" s="214">
        <f t="shared" si="37"/>
        <v>2649</v>
      </c>
      <c r="AE119" s="207">
        <f t="shared" si="37"/>
        <v>2879.3999999999996</v>
      </c>
      <c r="AF119" s="207">
        <f t="shared" si="37"/>
        <v>3164.04</v>
      </c>
      <c r="AG119" s="207">
        <f t="shared" si="37"/>
        <v>3427.68</v>
      </c>
      <c r="AH119" s="207">
        <f t="shared" si="37"/>
        <v>3707.5999999999995</v>
      </c>
      <c r="AI119" s="207">
        <f t="shared" si="37"/>
        <v>3992.8</v>
      </c>
      <c r="AJ119" s="207">
        <f t="shared" si="37"/>
        <v>4278</v>
      </c>
      <c r="AK119" s="207">
        <f t="shared" si="37"/>
        <v>4563.2</v>
      </c>
      <c r="AL119" s="207">
        <f t="shared" si="37"/>
        <v>4848.3999999999996</v>
      </c>
      <c r="AM119" s="207">
        <f t="shared" si="37"/>
        <v>5133.6000000000004</v>
      </c>
      <c r="AN119" s="207">
        <f t="shared" si="37"/>
        <v>5418.7999999999993</v>
      </c>
      <c r="AO119" s="207">
        <f t="shared" si="37"/>
        <v>5704</v>
      </c>
      <c r="AP119" s="189">
        <f>AP118+U189</f>
        <v>3.0999999999999996</v>
      </c>
    </row>
    <row r="120" spans="1:42" x14ac:dyDescent="0.15">
      <c r="A120" s="215" t="s">
        <v>22</v>
      </c>
      <c r="B120" s="212">
        <f t="shared" si="27"/>
        <v>1897</v>
      </c>
      <c r="C120" s="212">
        <f t="shared" si="29"/>
        <v>2244</v>
      </c>
      <c r="D120" s="212">
        <f t="shared" si="31"/>
        <v>2716</v>
      </c>
      <c r="E120" s="212">
        <f t="shared" si="33"/>
        <v>3156</v>
      </c>
      <c r="F120" s="212">
        <f t="shared" si="35"/>
        <v>3686</v>
      </c>
      <c r="G120" s="212">
        <f t="shared" si="5"/>
        <v>4132</v>
      </c>
      <c r="H120" s="212">
        <f t="shared" si="7"/>
        <v>4662</v>
      </c>
      <c r="I120" s="212">
        <f t="shared" si="9"/>
        <v>5131</v>
      </c>
      <c r="J120" s="212">
        <f t="shared" si="11"/>
        <v>5714</v>
      </c>
      <c r="K120" s="212">
        <f t="shared" si="13"/>
        <v>6285</v>
      </c>
      <c r="L120" s="212">
        <f t="shared" si="15"/>
        <v>6857</v>
      </c>
      <c r="M120" s="212">
        <f t="shared" si="17"/>
        <v>7428</v>
      </c>
      <c r="N120" s="212">
        <f t="shared" si="19"/>
        <v>7999</v>
      </c>
      <c r="O120" s="212">
        <f t="shared" si="21"/>
        <v>8571</v>
      </c>
      <c r="P120" s="212">
        <f t="shared" si="23"/>
        <v>9142</v>
      </c>
      <c r="Q120" s="212">
        <f t="shared" si="25"/>
        <v>9714</v>
      </c>
      <c r="R120" s="212">
        <f t="shared" si="25"/>
        <v>10285</v>
      </c>
      <c r="S120" s="212">
        <f t="shared" si="25"/>
        <v>10856</v>
      </c>
      <c r="T120" s="213">
        <f t="shared" si="25"/>
        <v>11428</v>
      </c>
      <c r="V120" s="203">
        <v>48</v>
      </c>
      <c r="W120" s="214">
        <v>612</v>
      </c>
      <c r="X120" s="214">
        <v>724</v>
      </c>
      <c r="Y120" s="214">
        <v>876</v>
      </c>
      <c r="Z120" s="214">
        <v>1018</v>
      </c>
      <c r="AA120" s="214">
        <v>1189</v>
      </c>
      <c r="AB120" s="214">
        <v>1333</v>
      </c>
      <c r="AC120" s="214">
        <v>1504</v>
      </c>
      <c r="AD120" s="214">
        <v>1655</v>
      </c>
      <c r="AE120" s="207">
        <f>$AE$74*V120*AP120</f>
        <v>1843.1999999999998</v>
      </c>
      <c r="AF120" s="207">
        <f>$AF$74*V120*AP120</f>
        <v>2027.52</v>
      </c>
      <c r="AG120" s="207">
        <f>$AG$74*V120*AP120</f>
        <v>2211.84</v>
      </c>
      <c r="AH120" s="207">
        <f>$AH$74*V120*AP120</f>
        <v>2396.16</v>
      </c>
      <c r="AI120" s="207">
        <f>$AI$74*V120*AP120</f>
        <v>2580.48</v>
      </c>
      <c r="AJ120" s="207">
        <f>$AJ$74*V120*AP120</f>
        <v>2764.7999999999997</v>
      </c>
      <c r="AK120" s="207">
        <f>$AK$74*V120*AP120</f>
        <v>2949.12</v>
      </c>
      <c r="AL120" s="207">
        <f>$AL$74*V120*AP120</f>
        <v>3133.44</v>
      </c>
      <c r="AM120" s="207">
        <f>$AM$74*V120*AP120</f>
        <v>3317.7599999999998</v>
      </c>
      <c r="AN120" s="207">
        <f>$AN$74*V120*AP120</f>
        <v>3502.08</v>
      </c>
      <c r="AO120" s="207">
        <f>$AO$74*V120*AP120</f>
        <v>3686.3999999999996</v>
      </c>
      <c r="AP120" s="189">
        <v>1.92</v>
      </c>
    </row>
    <row r="121" spans="1:42" ht="13" thickBot="1" x14ac:dyDescent="0.2">
      <c r="A121" s="204">
        <v>1200</v>
      </c>
      <c r="B121" s="216">
        <f t="shared" si="27"/>
        <v>3537</v>
      </c>
      <c r="C121" s="216">
        <f t="shared" si="29"/>
        <v>3884</v>
      </c>
      <c r="D121" s="216">
        <f t="shared" si="31"/>
        <v>4576</v>
      </c>
      <c r="E121" s="216">
        <f t="shared" si="33"/>
        <v>5276</v>
      </c>
      <c r="F121" s="216">
        <f t="shared" si="35"/>
        <v>6073</v>
      </c>
      <c r="G121" s="216">
        <f t="shared" si="5"/>
        <v>6836</v>
      </c>
      <c r="H121" s="216">
        <f t="shared" si="7"/>
        <v>7688</v>
      </c>
      <c r="I121" s="216">
        <f t="shared" si="9"/>
        <v>8531</v>
      </c>
      <c r="J121" s="216">
        <f t="shared" si="11"/>
        <v>9310</v>
      </c>
      <c r="K121" s="216">
        <f t="shared" si="13"/>
        <v>10225</v>
      </c>
      <c r="L121" s="216">
        <f t="shared" si="15"/>
        <v>11079</v>
      </c>
      <c r="M121" s="216">
        <f t="shared" si="17"/>
        <v>11993</v>
      </c>
      <c r="N121" s="216">
        <f t="shared" si="19"/>
        <v>12916</v>
      </c>
      <c r="O121" s="216">
        <f t="shared" si="21"/>
        <v>13838</v>
      </c>
      <c r="P121" s="216">
        <f t="shared" si="23"/>
        <v>14761</v>
      </c>
      <c r="Q121" s="216">
        <f t="shared" si="25"/>
        <v>15684</v>
      </c>
      <c r="R121" s="216">
        <f t="shared" si="25"/>
        <v>16606</v>
      </c>
      <c r="S121" s="216">
        <f t="shared" si="25"/>
        <v>17529</v>
      </c>
      <c r="T121" s="217">
        <f t="shared" si="25"/>
        <v>18451</v>
      </c>
      <c r="V121" s="203">
        <v>1200</v>
      </c>
      <c r="W121" s="214">
        <f t="shared" ref="W121:AO121" si="38">W120+B191</f>
        <v>1141</v>
      </c>
      <c r="X121" s="214">
        <f t="shared" si="38"/>
        <v>1253</v>
      </c>
      <c r="Y121" s="214">
        <f t="shared" si="38"/>
        <v>1476</v>
      </c>
      <c r="Z121" s="214">
        <f t="shared" si="38"/>
        <v>1702</v>
      </c>
      <c r="AA121" s="214">
        <f t="shared" si="38"/>
        <v>1959</v>
      </c>
      <c r="AB121" s="214">
        <f t="shared" si="38"/>
        <v>2205</v>
      </c>
      <c r="AC121" s="214">
        <f t="shared" si="38"/>
        <v>2480</v>
      </c>
      <c r="AD121" s="214">
        <f t="shared" si="38"/>
        <v>2752</v>
      </c>
      <c r="AE121" s="207">
        <f t="shared" si="38"/>
        <v>3003.2</v>
      </c>
      <c r="AF121" s="207">
        <f t="shared" si="38"/>
        <v>3298.52</v>
      </c>
      <c r="AG121" s="207">
        <f t="shared" si="38"/>
        <v>3573.84</v>
      </c>
      <c r="AH121" s="207">
        <f t="shared" si="38"/>
        <v>3868.7999999999997</v>
      </c>
      <c r="AI121" s="207">
        <f t="shared" si="38"/>
        <v>4166.3999999999996</v>
      </c>
      <c r="AJ121" s="207">
        <f t="shared" si="38"/>
        <v>4464</v>
      </c>
      <c r="AK121" s="207">
        <f t="shared" si="38"/>
        <v>4761.6000000000004</v>
      </c>
      <c r="AL121" s="207">
        <f t="shared" si="38"/>
        <v>5059.2</v>
      </c>
      <c r="AM121" s="207">
        <f t="shared" si="38"/>
        <v>5356.7999999999993</v>
      </c>
      <c r="AN121" s="207">
        <f t="shared" si="38"/>
        <v>5654.4</v>
      </c>
      <c r="AO121" s="207">
        <f t="shared" si="38"/>
        <v>5952</v>
      </c>
      <c r="AP121" s="189">
        <f>AP120+U191</f>
        <v>3.0999999999999996</v>
      </c>
    </row>
    <row r="122" spans="1:42" x14ac:dyDescent="0.15">
      <c r="A122" s="202" t="s">
        <v>130</v>
      </c>
      <c r="B122" s="205">
        <f t="shared" si="27"/>
        <v>1978</v>
      </c>
      <c r="C122" s="205">
        <f t="shared" si="29"/>
        <v>2334</v>
      </c>
      <c r="D122" s="205">
        <f t="shared" si="31"/>
        <v>2827</v>
      </c>
      <c r="E122" s="205">
        <f t="shared" si="33"/>
        <v>3286</v>
      </c>
      <c r="F122" s="205">
        <f t="shared" si="35"/>
        <v>3832</v>
      </c>
      <c r="G122" s="205">
        <f t="shared" si="5"/>
        <v>4297</v>
      </c>
      <c r="H122" s="205">
        <f t="shared" si="7"/>
        <v>4861</v>
      </c>
      <c r="I122" s="205">
        <f t="shared" si="9"/>
        <v>5357</v>
      </c>
      <c r="J122" s="205">
        <f t="shared" si="11"/>
        <v>5952</v>
      </c>
      <c r="K122" s="205">
        <f t="shared" si="13"/>
        <v>6547</v>
      </c>
      <c r="L122" s="205">
        <f t="shared" si="15"/>
        <v>7142</v>
      </c>
      <c r="M122" s="205">
        <f t="shared" si="17"/>
        <v>7738</v>
      </c>
      <c r="N122" s="205">
        <f t="shared" si="19"/>
        <v>8333</v>
      </c>
      <c r="O122" s="205">
        <f t="shared" si="21"/>
        <v>8928</v>
      </c>
      <c r="P122" s="205">
        <f t="shared" si="23"/>
        <v>9523</v>
      </c>
      <c r="Q122" s="205">
        <f t="shared" si="25"/>
        <v>10118</v>
      </c>
      <c r="R122" s="205">
        <f t="shared" si="25"/>
        <v>10714</v>
      </c>
      <c r="S122" s="205">
        <f t="shared" si="25"/>
        <v>11309</v>
      </c>
      <c r="T122" s="206">
        <f t="shared" si="25"/>
        <v>11904</v>
      </c>
      <c r="V122" s="203">
        <v>50</v>
      </c>
      <c r="W122" s="207">
        <f>W74*$V$122*W134</f>
        <v>638</v>
      </c>
      <c r="X122" s="207">
        <f t="shared" ref="X122:AO122" si="39">X74*$V$122*X134</f>
        <v>752.99999999999989</v>
      </c>
      <c r="Y122" s="207">
        <f t="shared" si="39"/>
        <v>911.99999999999989</v>
      </c>
      <c r="Z122" s="207">
        <f t="shared" si="39"/>
        <v>1060</v>
      </c>
      <c r="AA122" s="207">
        <f t="shared" si="39"/>
        <v>1236</v>
      </c>
      <c r="AB122" s="207">
        <f t="shared" si="39"/>
        <v>1386</v>
      </c>
      <c r="AC122" s="207">
        <f t="shared" si="39"/>
        <v>1568</v>
      </c>
      <c r="AD122" s="207">
        <f t="shared" si="39"/>
        <v>1728</v>
      </c>
      <c r="AE122" s="207">
        <f t="shared" si="39"/>
        <v>1920</v>
      </c>
      <c r="AF122" s="207">
        <f t="shared" si="39"/>
        <v>2112</v>
      </c>
      <c r="AG122" s="207">
        <f t="shared" si="39"/>
        <v>2304</v>
      </c>
      <c r="AH122" s="207">
        <f t="shared" si="39"/>
        <v>2496</v>
      </c>
      <c r="AI122" s="207">
        <f t="shared" si="39"/>
        <v>2688</v>
      </c>
      <c r="AJ122" s="207">
        <f t="shared" si="39"/>
        <v>2880</v>
      </c>
      <c r="AK122" s="207">
        <f t="shared" si="39"/>
        <v>3072</v>
      </c>
      <c r="AL122" s="207">
        <f t="shared" si="39"/>
        <v>3264</v>
      </c>
      <c r="AM122" s="207">
        <f t="shared" si="39"/>
        <v>3456</v>
      </c>
      <c r="AN122" s="207">
        <f t="shared" si="39"/>
        <v>3648</v>
      </c>
      <c r="AO122" s="207">
        <f t="shared" si="39"/>
        <v>3840</v>
      </c>
      <c r="AP122" s="189">
        <v>1.92</v>
      </c>
    </row>
    <row r="123" spans="1:42" x14ac:dyDescent="0.15">
      <c r="A123" s="208">
        <v>1250</v>
      </c>
      <c r="B123" s="209">
        <f t="shared" si="27"/>
        <v>3621</v>
      </c>
      <c r="C123" s="209">
        <f t="shared" si="29"/>
        <v>4046</v>
      </c>
      <c r="D123" s="209">
        <f t="shared" si="31"/>
        <v>4762</v>
      </c>
      <c r="E123" s="209">
        <f t="shared" si="33"/>
        <v>5503</v>
      </c>
      <c r="F123" s="209">
        <f t="shared" si="35"/>
        <v>6324</v>
      </c>
      <c r="G123" s="209">
        <f t="shared" si="5"/>
        <v>7118</v>
      </c>
      <c r="H123" s="209">
        <f t="shared" si="7"/>
        <v>8010</v>
      </c>
      <c r="I123" s="209">
        <f t="shared" si="9"/>
        <v>8900</v>
      </c>
      <c r="J123" s="209">
        <f t="shared" si="11"/>
        <v>9703</v>
      </c>
      <c r="K123" s="209">
        <f t="shared" si="13"/>
        <v>10639</v>
      </c>
      <c r="L123" s="209">
        <f t="shared" si="15"/>
        <v>11532</v>
      </c>
      <c r="M123" s="209">
        <f t="shared" si="17"/>
        <v>12493</v>
      </c>
      <c r="N123" s="209">
        <f t="shared" si="19"/>
        <v>13454</v>
      </c>
      <c r="O123" s="209">
        <f t="shared" si="21"/>
        <v>14415</v>
      </c>
      <c r="P123" s="209">
        <f t="shared" si="23"/>
        <v>15376</v>
      </c>
      <c r="Q123" s="209">
        <f t="shared" si="25"/>
        <v>16337</v>
      </c>
      <c r="R123" s="209">
        <f t="shared" si="25"/>
        <v>17298</v>
      </c>
      <c r="S123" s="209">
        <f t="shared" si="25"/>
        <v>18259</v>
      </c>
      <c r="T123" s="210">
        <f t="shared" si="25"/>
        <v>19220</v>
      </c>
      <c r="V123" s="203">
        <v>1250</v>
      </c>
      <c r="W123" s="207">
        <f t="shared" ref="W123:AO123" si="40">W122+B193</f>
        <v>1168</v>
      </c>
      <c r="X123" s="207">
        <f t="shared" si="40"/>
        <v>1305</v>
      </c>
      <c r="Y123" s="207">
        <f t="shared" si="40"/>
        <v>1536</v>
      </c>
      <c r="Z123" s="207">
        <f t="shared" si="40"/>
        <v>1775</v>
      </c>
      <c r="AA123" s="207">
        <f t="shared" si="40"/>
        <v>2040</v>
      </c>
      <c r="AB123" s="207">
        <f t="shared" si="40"/>
        <v>2296</v>
      </c>
      <c r="AC123" s="207">
        <f t="shared" si="40"/>
        <v>2584</v>
      </c>
      <c r="AD123" s="207">
        <f t="shared" si="40"/>
        <v>2871</v>
      </c>
      <c r="AE123" s="207">
        <f t="shared" si="40"/>
        <v>3130</v>
      </c>
      <c r="AF123" s="207">
        <f t="shared" si="40"/>
        <v>3432</v>
      </c>
      <c r="AG123" s="207">
        <f t="shared" si="40"/>
        <v>3720</v>
      </c>
      <c r="AH123" s="207">
        <f t="shared" si="40"/>
        <v>4030</v>
      </c>
      <c r="AI123" s="207">
        <f t="shared" si="40"/>
        <v>4340</v>
      </c>
      <c r="AJ123" s="207">
        <f t="shared" si="40"/>
        <v>4650</v>
      </c>
      <c r="AK123" s="207">
        <f t="shared" si="40"/>
        <v>4960</v>
      </c>
      <c r="AL123" s="207">
        <f t="shared" si="40"/>
        <v>5270</v>
      </c>
      <c r="AM123" s="207">
        <f t="shared" si="40"/>
        <v>5580</v>
      </c>
      <c r="AN123" s="207">
        <f t="shared" si="40"/>
        <v>5890</v>
      </c>
      <c r="AO123" s="207">
        <f t="shared" si="40"/>
        <v>6200</v>
      </c>
      <c r="AP123" s="189">
        <f>AP122+U193</f>
        <v>3.0999999999999996</v>
      </c>
    </row>
    <row r="124" spans="1:42" x14ac:dyDescent="0.15">
      <c r="A124" s="215" t="s">
        <v>131</v>
      </c>
      <c r="B124" s="212">
        <f t="shared" si="27"/>
        <v>2057</v>
      </c>
      <c r="C124" s="212">
        <f t="shared" si="29"/>
        <v>2428</v>
      </c>
      <c r="D124" s="212">
        <f t="shared" si="31"/>
        <v>2940</v>
      </c>
      <c r="E124" s="212">
        <f t="shared" si="33"/>
        <v>3417</v>
      </c>
      <c r="F124" s="212">
        <f t="shared" si="35"/>
        <v>3985</v>
      </c>
      <c r="G124" s="212">
        <f t="shared" si="5"/>
        <v>4468</v>
      </c>
      <c r="H124" s="212">
        <f t="shared" si="7"/>
        <v>5055</v>
      </c>
      <c r="I124" s="212">
        <f t="shared" si="9"/>
        <v>5571</v>
      </c>
      <c r="J124" s="212">
        <f t="shared" si="11"/>
        <v>6190</v>
      </c>
      <c r="K124" s="212">
        <f t="shared" si="13"/>
        <v>6809</v>
      </c>
      <c r="L124" s="212">
        <f t="shared" si="15"/>
        <v>7428</v>
      </c>
      <c r="M124" s="212">
        <f t="shared" si="17"/>
        <v>8047</v>
      </c>
      <c r="N124" s="212">
        <f t="shared" si="19"/>
        <v>8666</v>
      </c>
      <c r="O124" s="212">
        <f t="shared" si="21"/>
        <v>9285</v>
      </c>
      <c r="P124" s="212">
        <f t="shared" si="23"/>
        <v>9904</v>
      </c>
      <c r="Q124" s="212">
        <f t="shared" si="25"/>
        <v>10523</v>
      </c>
      <c r="R124" s="212">
        <f t="shared" si="25"/>
        <v>11142</v>
      </c>
      <c r="S124" s="212">
        <f t="shared" si="25"/>
        <v>11761</v>
      </c>
      <c r="T124" s="213">
        <f t="shared" si="25"/>
        <v>12380</v>
      </c>
      <c r="V124" s="203">
        <v>52</v>
      </c>
      <c r="W124" s="207">
        <f t="shared" ref="W124:AO124" si="41">W74*$V$124*W134</f>
        <v>663.52</v>
      </c>
      <c r="X124" s="207">
        <f t="shared" si="41"/>
        <v>783.11999999999989</v>
      </c>
      <c r="Y124" s="207">
        <f t="shared" si="41"/>
        <v>948.4799999999999</v>
      </c>
      <c r="Z124" s="207">
        <f t="shared" si="41"/>
        <v>1102.4000000000001</v>
      </c>
      <c r="AA124" s="207">
        <f t="shared" si="41"/>
        <v>1285.44</v>
      </c>
      <c r="AB124" s="207">
        <f t="shared" si="41"/>
        <v>1441.44</v>
      </c>
      <c r="AC124" s="207">
        <f t="shared" si="41"/>
        <v>1630.72</v>
      </c>
      <c r="AD124" s="207">
        <f t="shared" si="41"/>
        <v>1797.12</v>
      </c>
      <c r="AE124" s="207">
        <f t="shared" si="41"/>
        <v>1996.8</v>
      </c>
      <c r="AF124" s="207">
        <f t="shared" si="41"/>
        <v>2196.48</v>
      </c>
      <c r="AG124" s="207">
        <f t="shared" si="41"/>
        <v>2396.16</v>
      </c>
      <c r="AH124" s="207">
        <f t="shared" si="41"/>
        <v>2595.8399999999997</v>
      </c>
      <c r="AI124" s="207">
        <f t="shared" si="41"/>
        <v>2795.52</v>
      </c>
      <c r="AJ124" s="207">
        <f t="shared" si="41"/>
        <v>2995.2</v>
      </c>
      <c r="AK124" s="207">
        <f t="shared" si="41"/>
        <v>3194.88</v>
      </c>
      <c r="AL124" s="207">
        <f t="shared" si="41"/>
        <v>3394.56</v>
      </c>
      <c r="AM124" s="207">
        <f t="shared" si="41"/>
        <v>3594.24</v>
      </c>
      <c r="AN124" s="207">
        <f t="shared" si="41"/>
        <v>3793.92</v>
      </c>
      <c r="AO124" s="207">
        <f t="shared" si="41"/>
        <v>3993.6</v>
      </c>
      <c r="AP124" s="189">
        <v>1.92</v>
      </c>
    </row>
    <row r="125" spans="1:42" x14ac:dyDescent="0.15">
      <c r="A125" s="208">
        <v>1300</v>
      </c>
      <c r="B125" s="209">
        <f t="shared" si="27"/>
        <v>3766</v>
      </c>
      <c r="C125" s="209">
        <f t="shared" si="29"/>
        <v>4207</v>
      </c>
      <c r="D125" s="209">
        <f t="shared" si="31"/>
        <v>4952</v>
      </c>
      <c r="E125" s="209">
        <f t="shared" si="33"/>
        <v>5723</v>
      </c>
      <c r="F125" s="209">
        <f t="shared" si="35"/>
        <v>6577</v>
      </c>
      <c r="G125" s="209">
        <f t="shared" si="5"/>
        <v>7402</v>
      </c>
      <c r="H125" s="209">
        <f t="shared" si="7"/>
        <v>8331</v>
      </c>
      <c r="I125" s="209">
        <f t="shared" si="9"/>
        <v>9256</v>
      </c>
      <c r="J125" s="209">
        <f t="shared" si="11"/>
        <v>10091</v>
      </c>
      <c r="K125" s="209">
        <f t="shared" si="13"/>
        <v>11065</v>
      </c>
      <c r="L125" s="209">
        <f t="shared" si="15"/>
        <v>11993</v>
      </c>
      <c r="M125" s="209">
        <f t="shared" si="17"/>
        <v>12993</v>
      </c>
      <c r="N125" s="209">
        <f t="shared" si="19"/>
        <v>13992</v>
      </c>
      <c r="O125" s="209">
        <f t="shared" si="21"/>
        <v>14992</v>
      </c>
      <c r="P125" s="209">
        <f t="shared" si="23"/>
        <v>15991</v>
      </c>
      <c r="Q125" s="209">
        <f t="shared" si="25"/>
        <v>16990</v>
      </c>
      <c r="R125" s="209">
        <f t="shared" si="25"/>
        <v>17990</v>
      </c>
      <c r="S125" s="209">
        <f t="shared" si="25"/>
        <v>18989</v>
      </c>
      <c r="T125" s="210">
        <f t="shared" si="25"/>
        <v>19989</v>
      </c>
      <c r="V125" s="203">
        <v>1300</v>
      </c>
      <c r="W125" s="207">
        <f t="shared" ref="W125:AO125" si="42">W124+B195</f>
        <v>1214.7199999999998</v>
      </c>
      <c r="X125" s="207">
        <f t="shared" si="42"/>
        <v>1357.1999999999998</v>
      </c>
      <c r="Y125" s="207">
        <f t="shared" si="42"/>
        <v>1597.44</v>
      </c>
      <c r="Z125" s="207">
        <f t="shared" si="42"/>
        <v>1846</v>
      </c>
      <c r="AA125" s="207">
        <f t="shared" si="42"/>
        <v>2121.6000000000004</v>
      </c>
      <c r="AB125" s="207">
        <f t="shared" si="42"/>
        <v>2387.84</v>
      </c>
      <c r="AC125" s="207">
        <f t="shared" si="42"/>
        <v>2687.36</v>
      </c>
      <c r="AD125" s="207">
        <f t="shared" si="42"/>
        <v>2985.84</v>
      </c>
      <c r="AE125" s="207">
        <f t="shared" si="42"/>
        <v>3255.2</v>
      </c>
      <c r="AF125" s="207">
        <f t="shared" si="42"/>
        <v>3569.2799999999997</v>
      </c>
      <c r="AG125" s="207">
        <f t="shared" si="42"/>
        <v>3868.7999999999997</v>
      </c>
      <c r="AH125" s="207">
        <f t="shared" si="42"/>
        <v>4191.2</v>
      </c>
      <c r="AI125" s="207">
        <f t="shared" si="42"/>
        <v>4513.6000000000004</v>
      </c>
      <c r="AJ125" s="207">
        <f t="shared" si="42"/>
        <v>4836</v>
      </c>
      <c r="AK125" s="207">
        <f t="shared" si="42"/>
        <v>5158.3999999999996</v>
      </c>
      <c r="AL125" s="207">
        <f t="shared" si="42"/>
        <v>5480.7999999999993</v>
      </c>
      <c r="AM125" s="207">
        <f t="shared" si="42"/>
        <v>5803.2</v>
      </c>
      <c r="AN125" s="207">
        <f t="shared" si="42"/>
        <v>6125.6</v>
      </c>
      <c r="AO125" s="207">
        <f t="shared" si="42"/>
        <v>6448</v>
      </c>
      <c r="AP125" s="189">
        <f>AP124+U195</f>
        <v>3.0999999999999996</v>
      </c>
    </row>
    <row r="126" spans="1:42" x14ac:dyDescent="0.15">
      <c r="A126" s="215" t="s">
        <v>132</v>
      </c>
      <c r="B126" s="212">
        <f t="shared" si="27"/>
        <v>2136</v>
      </c>
      <c r="C126" s="212">
        <f t="shared" si="29"/>
        <v>2521</v>
      </c>
      <c r="D126" s="212">
        <f t="shared" si="31"/>
        <v>3053</v>
      </c>
      <c r="E126" s="212">
        <f t="shared" si="33"/>
        <v>3549</v>
      </c>
      <c r="F126" s="212">
        <f t="shared" si="35"/>
        <v>4138</v>
      </c>
      <c r="G126" s="212">
        <f t="shared" si="5"/>
        <v>4640</v>
      </c>
      <c r="H126" s="212">
        <f t="shared" si="7"/>
        <v>5250</v>
      </c>
      <c r="I126" s="212">
        <f t="shared" si="9"/>
        <v>5785</v>
      </c>
      <c r="J126" s="212">
        <f t="shared" si="11"/>
        <v>6428</v>
      </c>
      <c r="K126" s="212">
        <f t="shared" si="13"/>
        <v>7071</v>
      </c>
      <c r="L126" s="212">
        <f t="shared" si="15"/>
        <v>7714</v>
      </c>
      <c r="M126" s="212">
        <f t="shared" si="17"/>
        <v>8357</v>
      </c>
      <c r="N126" s="212">
        <f t="shared" si="19"/>
        <v>8999</v>
      </c>
      <c r="O126" s="212">
        <f t="shared" si="21"/>
        <v>9642</v>
      </c>
      <c r="P126" s="212">
        <f t="shared" si="23"/>
        <v>10285</v>
      </c>
      <c r="Q126" s="212">
        <f t="shared" si="25"/>
        <v>10928</v>
      </c>
      <c r="R126" s="212">
        <f t="shared" si="25"/>
        <v>11571</v>
      </c>
      <c r="S126" s="212">
        <f t="shared" si="25"/>
        <v>12214</v>
      </c>
      <c r="T126" s="213">
        <f t="shared" si="25"/>
        <v>12856</v>
      </c>
      <c r="V126" s="203">
        <v>54</v>
      </c>
      <c r="W126" s="207">
        <f t="shared" ref="W126:AO126" si="43">W74*$V$126*W134</f>
        <v>689.04</v>
      </c>
      <c r="X126" s="207">
        <f t="shared" si="43"/>
        <v>813.2399999999999</v>
      </c>
      <c r="Y126" s="207">
        <f t="shared" si="43"/>
        <v>984.95999999999992</v>
      </c>
      <c r="Z126" s="207">
        <f t="shared" si="43"/>
        <v>1144.8</v>
      </c>
      <c r="AA126" s="207">
        <f t="shared" si="43"/>
        <v>1334.88</v>
      </c>
      <c r="AB126" s="207">
        <f t="shared" si="43"/>
        <v>1496.8799999999999</v>
      </c>
      <c r="AC126" s="207">
        <f t="shared" si="43"/>
        <v>1693.44</v>
      </c>
      <c r="AD126" s="207">
        <f t="shared" si="43"/>
        <v>1866.24</v>
      </c>
      <c r="AE126" s="207">
        <f t="shared" si="43"/>
        <v>2073.6</v>
      </c>
      <c r="AF126" s="207">
        <f t="shared" si="43"/>
        <v>2280.96</v>
      </c>
      <c r="AG126" s="207">
        <f t="shared" si="43"/>
        <v>2488.3199999999997</v>
      </c>
      <c r="AH126" s="207">
        <f t="shared" si="43"/>
        <v>2695.68</v>
      </c>
      <c r="AI126" s="207">
        <f t="shared" si="43"/>
        <v>2903.04</v>
      </c>
      <c r="AJ126" s="207">
        <f t="shared" si="43"/>
        <v>3110.4</v>
      </c>
      <c r="AK126" s="207">
        <f t="shared" si="43"/>
        <v>3317.7599999999998</v>
      </c>
      <c r="AL126" s="207">
        <f t="shared" si="43"/>
        <v>3525.12</v>
      </c>
      <c r="AM126" s="207">
        <f t="shared" si="43"/>
        <v>3732.48</v>
      </c>
      <c r="AN126" s="207">
        <f t="shared" si="43"/>
        <v>3939.8399999999997</v>
      </c>
      <c r="AO126" s="207">
        <f t="shared" si="43"/>
        <v>4147.2</v>
      </c>
      <c r="AP126" s="189">
        <v>1.92</v>
      </c>
    </row>
    <row r="127" spans="1:42" x14ac:dyDescent="0.15">
      <c r="A127" s="208">
        <v>1350</v>
      </c>
      <c r="B127" s="209">
        <f t="shared" si="27"/>
        <v>3910</v>
      </c>
      <c r="C127" s="209">
        <f t="shared" si="29"/>
        <v>4369</v>
      </c>
      <c r="D127" s="209">
        <f t="shared" si="31"/>
        <v>5143</v>
      </c>
      <c r="E127" s="209">
        <f t="shared" si="33"/>
        <v>5943</v>
      </c>
      <c r="F127" s="209">
        <f t="shared" si="35"/>
        <v>6830</v>
      </c>
      <c r="G127" s="209">
        <f t="shared" si="5"/>
        <v>7687</v>
      </c>
      <c r="H127" s="209">
        <f t="shared" si="7"/>
        <v>8651</v>
      </c>
      <c r="I127" s="209">
        <f t="shared" si="9"/>
        <v>9612</v>
      </c>
      <c r="J127" s="209">
        <f t="shared" si="11"/>
        <v>10479</v>
      </c>
      <c r="K127" s="209">
        <f t="shared" si="13"/>
        <v>11490</v>
      </c>
      <c r="L127" s="209">
        <f t="shared" si="15"/>
        <v>12455</v>
      </c>
      <c r="M127" s="209">
        <f t="shared" si="17"/>
        <v>13492</v>
      </c>
      <c r="N127" s="209">
        <f t="shared" si="19"/>
        <v>14530</v>
      </c>
      <c r="O127" s="209">
        <f t="shared" si="21"/>
        <v>15568</v>
      </c>
      <c r="P127" s="209">
        <f t="shared" si="23"/>
        <v>16606</v>
      </c>
      <c r="Q127" s="209">
        <f t="shared" si="25"/>
        <v>17644</v>
      </c>
      <c r="R127" s="209">
        <f t="shared" si="25"/>
        <v>18682</v>
      </c>
      <c r="S127" s="209">
        <f t="shared" si="25"/>
        <v>19720</v>
      </c>
      <c r="T127" s="210">
        <f t="shared" si="25"/>
        <v>20758</v>
      </c>
      <c r="V127" s="203">
        <v>1350</v>
      </c>
      <c r="W127" s="207">
        <f t="shared" ref="W127:AO127" si="44">W126+B197</f>
        <v>1261.44</v>
      </c>
      <c r="X127" s="207">
        <f t="shared" si="44"/>
        <v>1409.4</v>
      </c>
      <c r="Y127" s="207">
        <f t="shared" si="44"/>
        <v>1658.88</v>
      </c>
      <c r="Z127" s="207">
        <f t="shared" si="44"/>
        <v>1917</v>
      </c>
      <c r="AA127" s="207">
        <f t="shared" si="44"/>
        <v>2203.2000000000003</v>
      </c>
      <c r="AB127" s="207">
        <f t="shared" si="44"/>
        <v>2479.6799999999998</v>
      </c>
      <c r="AC127" s="207">
        <f t="shared" si="44"/>
        <v>2790.7200000000003</v>
      </c>
      <c r="AD127" s="207">
        <f t="shared" si="44"/>
        <v>3100.6800000000003</v>
      </c>
      <c r="AE127" s="207">
        <f t="shared" si="44"/>
        <v>3380.3999999999996</v>
      </c>
      <c r="AF127" s="207">
        <f t="shared" si="44"/>
        <v>3706.56</v>
      </c>
      <c r="AG127" s="207">
        <f t="shared" si="44"/>
        <v>4017.5999999999995</v>
      </c>
      <c r="AH127" s="207">
        <f t="shared" si="44"/>
        <v>4352.3999999999996</v>
      </c>
      <c r="AI127" s="207">
        <f t="shared" si="44"/>
        <v>4687.2</v>
      </c>
      <c r="AJ127" s="207">
        <f t="shared" si="44"/>
        <v>5022</v>
      </c>
      <c r="AK127" s="207">
        <f t="shared" si="44"/>
        <v>5356.7999999999993</v>
      </c>
      <c r="AL127" s="207">
        <f t="shared" si="44"/>
        <v>5691.6</v>
      </c>
      <c r="AM127" s="207">
        <f t="shared" si="44"/>
        <v>6026.4</v>
      </c>
      <c r="AN127" s="207">
        <f t="shared" si="44"/>
        <v>6361.1999999999989</v>
      </c>
      <c r="AO127" s="207">
        <f t="shared" si="44"/>
        <v>6696</v>
      </c>
      <c r="AP127" s="189">
        <f>AP126+U197</f>
        <v>3.0999999999999996</v>
      </c>
    </row>
    <row r="128" spans="1:42" x14ac:dyDescent="0.15">
      <c r="A128" s="215" t="s">
        <v>133</v>
      </c>
      <c r="B128" s="212">
        <f t="shared" si="27"/>
        <v>2215</v>
      </c>
      <c r="C128" s="212">
        <f t="shared" si="29"/>
        <v>2614</v>
      </c>
      <c r="D128" s="212">
        <f t="shared" si="31"/>
        <v>3166</v>
      </c>
      <c r="E128" s="212">
        <f t="shared" si="33"/>
        <v>3680</v>
      </c>
      <c r="F128" s="212">
        <f t="shared" si="35"/>
        <v>4291</v>
      </c>
      <c r="G128" s="212">
        <f t="shared" si="5"/>
        <v>4812</v>
      </c>
      <c r="H128" s="212">
        <f t="shared" si="7"/>
        <v>5444</v>
      </c>
      <c r="I128" s="212">
        <f t="shared" si="9"/>
        <v>6000</v>
      </c>
      <c r="J128" s="212">
        <f t="shared" si="11"/>
        <v>6666</v>
      </c>
      <c r="K128" s="212">
        <f t="shared" si="13"/>
        <v>7333</v>
      </c>
      <c r="L128" s="212">
        <f t="shared" si="15"/>
        <v>7999</v>
      </c>
      <c r="M128" s="212">
        <f t="shared" si="17"/>
        <v>8666</v>
      </c>
      <c r="N128" s="212">
        <f t="shared" si="19"/>
        <v>9333</v>
      </c>
      <c r="O128" s="212">
        <f t="shared" si="21"/>
        <v>9999</v>
      </c>
      <c r="P128" s="212">
        <f t="shared" si="23"/>
        <v>10666</v>
      </c>
      <c r="Q128" s="212">
        <f t="shared" si="25"/>
        <v>11333</v>
      </c>
      <c r="R128" s="212">
        <f t="shared" si="25"/>
        <v>11999</v>
      </c>
      <c r="S128" s="212">
        <f t="shared" si="25"/>
        <v>12666</v>
      </c>
      <c r="T128" s="213">
        <f t="shared" si="25"/>
        <v>13332</v>
      </c>
      <c r="V128" s="203">
        <v>56</v>
      </c>
      <c r="W128" s="207">
        <f t="shared" ref="W128:AO128" si="45">W74*$V$128*W134</f>
        <v>714.56</v>
      </c>
      <c r="X128" s="207">
        <f t="shared" si="45"/>
        <v>843.3599999999999</v>
      </c>
      <c r="Y128" s="207">
        <f t="shared" si="45"/>
        <v>1021.4399999999999</v>
      </c>
      <c r="Z128" s="207">
        <f t="shared" si="45"/>
        <v>1187.2</v>
      </c>
      <c r="AA128" s="207">
        <f t="shared" si="45"/>
        <v>1384.32</v>
      </c>
      <c r="AB128" s="207">
        <f t="shared" si="45"/>
        <v>1552.32</v>
      </c>
      <c r="AC128" s="207">
        <f t="shared" si="45"/>
        <v>1756.1599999999999</v>
      </c>
      <c r="AD128" s="207">
        <f t="shared" si="45"/>
        <v>1935.36</v>
      </c>
      <c r="AE128" s="207">
        <f t="shared" si="45"/>
        <v>2150.4</v>
      </c>
      <c r="AF128" s="207">
        <f t="shared" si="45"/>
        <v>2365.44</v>
      </c>
      <c r="AG128" s="207">
        <f t="shared" si="45"/>
        <v>2580.48</v>
      </c>
      <c r="AH128" s="207">
        <f t="shared" si="45"/>
        <v>2795.52</v>
      </c>
      <c r="AI128" s="207">
        <f t="shared" si="45"/>
        <v>3010.56</v>
      </c>
      <c r="AJ128" s="207">
        <f t="shared" si="45"/>
        <v>3225.6</v>
      </c>
      <c r="AK128" s="207">
        <f t="shared" si="45"/>
        <v>3440.64</v>
      </c>
      <c r="AL128" s="207">
        <f t="shared" si="45"/>
        <v>3655.68</v>
      </c>
      <c r="AM128" s="207">
        <f t="shared" si="45"/>
        <v>3870.72</v>
      </c>
      <c r="AN128" s="207">
        <f t="shared" si="45"/>
        <v>4085.7599999999998</v>
      </c>
      <c r="AO128" s="207">
        <f t="shared" si="45"/>
        <v>4300.8</v>
      </c>
      <c r="AP128" s="189">
        <v>1.92</v>
      </c>
    </row>
    <row r="129" spans="1:45" x14ac:dyDescent="0.15">
      <c r="A129" s="208">
        <v>1400</v>
      </c>
      <c r="B129" s="209">
        <f t="shared" si="27"/>
        <v>4055</v>
      </c>
      <c r="C129" s="209">
        <f t="shared" si="29"/>
        <v>4531</v>
      </c>
      <c r="D129" s="209">
        <f t="shared" si="31"/>
        <v>5333</v>
      </c>
      <c r="E129" s="209">
        <f t="shared" si="33"/>
        <v>6163</v>
      </c>
      <c r="F129" s="209">
        <f t="shared" si="35"/>
        <v>7083</v>
      </c>
      <c r="G129" s="209">
        <f t="shared" si="5"/>
        <v>7972</v>
      </c>
      <c r="H129" s="209">
        <f t="shared" si="7"/>
        <v>8972</v>
      </c>
      <c r="I129" s="209">
        <f t="shared" si="9"/>
        <v>9968</v>
      </c>
      <c r="J129" s="209">
        <f t="shared" si="11"/>
        <v>10867</v>
      </c>
      <c r="K129" s="209">
        <f t="shared" si="13"/>
        <v>11916</v>
      </c>
      <c r="L129" s="209">
        <f t="shared" si="15"/>
        <v>12916</v>
      </c>
      <c r="M129" s="209">
        <f t="shared" si="17"/>
        <v>13992</v>
      </c>
      <c r="N129" s="209">
        <f t="shared" si="19"/>
        <v>15068</v>
      </c>
      <c r="O129" s="209">
        <f t="shared" si="21"/>
        <v>16145</v>
      </c>
      <c r="P129" s="209">
        <f t="shared" si="23"/>
        <v>17221</v>
      </c>
      <c r="Q129" s="209">
        <f t="shared" si="25"/>
        <v>18297</v>
      </c>
      <c r="R129" s="209">
        <f t="shared" si="25"/>
        <v>19374</v>
      </c>
      <c r="S129" s="209">
        <f t="shared" si="25"/>
        <v>20450</v>
      </c>
      <c r="T129" s="210">
        <f t="shared" si="25"/>
        <v>21526</v>
      </c>
      <c r="V129" s="203">
        <v>1400</v>
      </c>
      <c r="W129" s="207">
        <f t="shared" ref="W129:AO129" si="46">W128+B199</f>
        <v>1308.1599999999999</v>
      </c>
      <c r="X129" s="207">
        <f t="shared" si="46"/>
        <v>1461.6</v>
      </c>
      <c r="Y129" s="207">
        <f t="shared" si="46"/>
        <v>1720.32</v>
      </c>
      <c r="Z129" s="207">
        <f t="shared" si="46"/>
        <v>1988</v>
      </c>
      <c r="AA129" s="207">
        <f t="shared" si="46"/>
        <v>2284.8000000000002</v>
      </c>
      <c r="AB129" s="207">
        <f t="shared" si="46"/>
        <v>2571.52</v>
      </c>
      <c r="AC129" s="207">
        <f t="shared" si="46"/>
        <v>2894.08</v>
      </c>
      <c r="AD129" s="207">
        <f t="shared" si="46"/>
        <v>3215.52</v>
      </c>
      <c r="AE129" s="207">
        <f t="shared" si="46"/>
        <v>3505.6000000000004</v>
      </c>
      <c r="AF129" s="207">
        <f t="shared" si="46"/>
        <v>3843.84</v>
      </c>
      <c r="AG129" s="207">
        <f t="shared" si="46"/>
        <v>4166.3999999999996</v>
      </c>
      <c r="AH129" s="207">
        <f t="shared" si="46"/>
        <v>4513.6000000000004</v>
      </c>
      <c r="AI129" s="207">
        <f t="shared" si="46"/>
        <v>4860.8</v>
      </c>
      <c r="AJ129" s="207">
        <f t="shared" si="46"/>
        <v>5208</v>
      </c>
      <c r="AK129" s="207">
        <f t="shared" si="46"/>
        <v>5555.2</v>
      </c>
      <c r="AL129" s="207">
        <f t="shared" si="46"/>
        <v>5902.4</v>
      </c>
      <c r="AM129" s="207">
        <f t="shared" si="46"/>
        <v>6249.5999999999995</v>
      </c>
      <c r="AN129" s="207">
        <f t="shared" si="46"/>
        <v>6596.7999999999993</v>
      </c>
      <c r="AO129" s="207">
        <f t="shared" si="46"/>
        <v>6944</v>
      </c>
      <c r="AP129" s="189">
        <f>AP128+U199</f>
        <v>3.0999999999999996</v>
      </c>
    </row>
    <row r="130" spans="1:45" x14ac:dyDescent="0.15">
      <c r="A130" s="215" t="s">
        <v>134</v>
      </c>
      <c r="B130" s="212">
        <f t="shared" si="27"/>
        <v>2294</v>
      </c>
      <c r="C130" s="212">
        <f t="shared" si="29"/>
        <v>2708</v>
      </c>
      <c r="D130" s="212">
        <f t="shared" si="31"/>
        <v>3280</v>
      </c>
      <c r="E130" s="212">
        <f t="shared" si="33"/>
        <v>3812</v>
      </c>
      <c r="F130" s="212">
        <f t="shared" si="35"/>
        <v>4445</v>
      </c>
      <c r="G130" s="212">
        <f t="shared" si="5"/>
        <v>4984</v>
      </c>
      <c r="H130" s="212">
        <f t="shared" si="7"/>
        <v>5639</v>
      </c>
      <c r="I130" s="212">
        <f t="shared" si="9"/>
        <v>6214</v>
      </c>
      <c r="J130" s="212">
        <f t="shared" si="11"/>
        <v>6904</v>
      </c>
      <c r="K130" s="212">
        <f t="shared" si="13"/>
        <v>7595</v>
      </c>
      <c r="L130" s="212">
        <f t="shared" si="15"/>
        <v>8285</v>
      </c>
      <c r="M130" s="212">
        <f t="shared" si="17"/>
        <v>8976</v>
      </c>
      <c r="N130" s="212">
        <f t="shared" si="19"/>
        <v>9666</v>
      </c>
      <c r="O130" s="212">
        <f t="shared" si="21"/>
        <v>10356</v>
      </c>
      <c r="P130" s="212">
        <f t="shared" si="23"/>
        <v>11047</v>
      </c>
      <c r="Q130" s="212">
        <f t="shared" si="25"/>
        <v>11737</v>
      </c>
      <c r="R130" s="212">
        <f t="shared" si="25"/>
        <v>12428</v>
      </c>
      <c r="S130" s="212">
        <f t="shared" si="25"/>
        <v>13118</v>
      </c>
      <c r="T130" s="213">
        <f t="shared" si="25"/>
        <v>13809</v>
      </c>
      <c r="V130" s="203">
        <v>58</v>
      </c>
      <c r="W130" s="207">
        <f t="shared" ref="W130:AO130" si="47">W74*$V$130*W134</f>
        <v>740.08</v>
      </c>
      <c r="X130" s="207">
        <f t="shared" si="47"/>
        <v>873.4799999999999</v>
      </c>
      <c r="Y130" s="207">
        <f t="shared" si="47"/>
        <v>1057.9199999999998</v>
      </c>
      <c r="Z130" s="207">
        <f t="shared" si="47"/>
        <v>1229.6000000000001</v>
      </c>
      <c r="AA130" s="207">
        <f t="shared" si="47"/>
        <v>1433.76</v>
      </c>
      <c r="AB130" s="207">
        <f t="shared" si="47"/>
        <v>1607.76</v>
      </c>
      <c r="AC130" s="207">
        <f t="shared" si="47"/>
        <v>1818.8799999999999</v>
      </c>
      <c r="AD130" s="207">
        <f t="shared" si="47"/>
        <v>2004.48</v>
      </c>
      <c r="AE130" s="207">
        <f t="shared" si="47"/>
        <v>2227.1999999999998</v>
      </c>
      <c r="AF130" s="207">
        <f t="shared" si="47"/>
        <v>2449.92</v>
      </c>
      <c r="AG130" s="207">
        <f t="shared" si="47"/>
        <v>2672.64</v>
      </c>
      <c r="AH130" s="207">
        <f t="shared" si="47"/>
        <v>2895.3599999999997</v>
      </c>
      <c r="AI130" s="207">
        <f t="shared" si="47"/>
        <v>3118.08</v>
      </c>
      <c r="AJ130" s="207">
        <f t="shared" si="47"/>
        <v>3340.7999999999997</v>
      </c>
      <c r="AK130" s="207">
        <f t="shared" si="47"/>
        <v>3563.52</v>
      </c>
      <c r="AL130" s="207">
        <f t="shared" si="47"/>
        <v>3786.24</v>
      </c>
      <c r="AM130" s="207">
        <f t="shared" si="47"/>
        <v>4008.96</v>
      </c>
      <c r="AN130" s="207">
        <f t="shared" si="47"/>
        <v>4231.68</v>
      </c>
      <c r="AO130" s="207">
        <f t="shared" si="47"/>
        <v>4454.3999999999996</v>
      </c>
      <c r="AP130" s="189">
        <v>1.92</v>
      </c>
    </row>
    <row r="131" spans="1:45" x14ac:dyDescent="0.15">
      <c r="A131" s="208">
        <v>1450</v>
      </c>
      <c r="B131" s="209">
        <f t="shared" si="27"/>
        <v>4200</v>
      </c>
      <c r="C131" s="209">
        <f t="shared" si="29"/>
        <v>4693</v>
      </c>
      <c r="D131" s="209">
        <f t="shared" si="31"/>
        <v>5523</v>
      </c>
      <c r="E131" s="209">
        <f t="shared" si="33"/>
        <v>6383</v>
      </c>
      <c r="F131" s="209">
        <f t="shared" si="35"/>
        <v>7336</v>
      </c>
      <c r="G131" s="209">
        <f t="shared" si="5"/>
        <v>8256</v>
      </c>
      <c r="H131" s="209">
        <f t="shared" si="7"/>
        <v>9292</v>
      </c>
      <c r="I131" s="209">
        <f t="shared" si="9"/>
        <v>10324</v>
      </c>
      <c r="J131" s="209">
        <f t="shared" si="11"/>
        <v>11255</v>
      </c>
      <c r="K131" s="209">
        <f t="shared" si="13"/>
        <v>12341</v>
      </c>
      <c r="L131" s="209">
        <f t="shared" si="15"/>
        <v>13377</v>
      </c>
      <c r="M131" s="209">
        <f t="shared" si="17"/>
        <v>14492</v>
      </c>
      <c r="N131" s="209">
        <f t="shared" si="19"/>
        <v>15607</v>
      </c>
      <c r="O131" s="209">
        <f t="shared" si="21"/>
        <v>16721</v>
      </c>
      <c r="P131" s="209">
        <f t="shared" si="23"/>
        <v>17836</v>
      </c>
      <c r="Q131" s="209">
        <f t="shared" si="25"/>
        <v>18951</v>
      </c>
      <c r="R131" s="209">
        <f t="shared" si="25"/>
        <v>20066</v>
      </c>
      <c r="S131" s="209">
        <f t="shared" si="25"/>
        <v>21180</v>
      </c>
      <c r="T131" s="210">
        <f t="shared" si="25"/>
        <v>22295</v>
      </c>
      <c r="V131" s="203">
        <v>1450</v>
      </c>
      <c r="W131" s="207">
        <f t="shared" ref="W131:AO131" si="48">W130+B201</f>
        <v>1354.88</v>
      </c>
      <c r="X131" s="207">
        <f t="shared" si="48"/>
        <v>1513.8</v>
      </c>
      <c r="Y131" s="207">
        <f t="shared" si="48"/>
        <v>1781.7599999999998</v>
      </c>
      <c r="Z131" s="207">
        <f t="shared" si="48"/>
        <v>2059</v>
      </c>
      <c r="AA131" s="207">
        <f t="shared" si="48"/>
        <v>2366.4</v>
      </c>
      <c r="AB131" s="207">
        <f t="shared" si="48"/>
        <v>2663.36</v>
      </c>
      <c r="AC131" s="207">
        <f t="shared" si="48"/>
        <v>2997.4399999999996</v>
      </c>
      <c r="AD131" s="207">
        <f t="shared" si="48"/>
        <v>3330.36</v>
      </c>
      <c r="AE131" s="207">
        <f t="shared" si="48"/>
        <v>3630.7999999999997</v>
      </c>
      <c r="AF131" s="207">
        <f t="shared" si="48"/>
        <v>3981.12</v>
      </c>
      <c r="AG131" s="207">
        <f t="shared" si="48"/>
        <v>4315.2</v>
      </c>
      <c r="AH131" s="207">
        <f t="shared" si="48"/>
        <v>4674.7999999999993</v>
      </c>
      <c r="AI131" s="207">
        <f t="shared" si="48"/>
        <v>5034.3999999999996</v>
      </c>
      <c r="AJ131" s="207">
        <f t="shared" si="48"/>
        <v>5394</v>
      </c>
      <c r="AK131" s="207">
        <f t="shared" si="48"/>
        <v>5753.6</v>
      </c>
      <c r="AL131" s="207">
        <f t="shared" si="48"/>
        <v>6113.2</v>
      </c>
      <c r="AM131" s="207">
        <f t="shared" si="48"/>
        <v>6472.7999999999993</v>
      </c>
      <c r="AN131" s="207">
        <f t="shared" si="48"/>
        <v>6832.4</v>
      </c>
      <c r="AO131" s="207">
        <f t="shared" si="48"/>
        <v>7192</v>
      </c>
      <c r="AP131" s="189">
        <f>AP130+U201</f>
        <v>3.0999999999999996</v>
      </c>
    </row>
    <row r="132" spans="1:45" x14ac:dyDescent="0.15">
      <c r="A132" s="215" t="s">
        <v>135</v>
      </c>
      <c r="B132" s="212">
        <f t="shared" si="27"/>
        <v>2373</v>
      </c>
      <c r="C132" s="212">
        <f t="shared" si="29"/>
        <v>2801</v>
      </c>
      <c r="D132" s="212">
        <f t="shared" si="31"/>
        <v>3393</v>
      </c>
      <c r="E132" s="212">
        <f t="shared" si="33"/>
        <v>3943</v>
      </c>
      <c r="F132" s="212">
        <f t="shared" si="35"/>
        <v>4598</v>
      </c>
      <c r="G132" s="212">
        <f t="shared" si="5"/>
        <v>5156</v>
      </c>
      <c r="H132" s="212">
        <f t="shared" si="7"/>
        <v>5833</v>
      </c>
      <c r="I132" s="212">
        <f t="shared" si="9"/>
        <v>6428</v>
      </c>
      <c r="J132" s="212">
        <f t="shared" si="11"/>
        <v>7142</v>
      </c>
      <c r="K132" s="212">
        <f t="shared" si="13"/>
        <v>7857</v>
      </c>
      <c r="L132" s="212">
        <f t="shared" si="15"/>
        <v>8571</v>
      </c>
      <c r="M132" s="212">
        <f t="shared" si="17"/>
        <v>9285</v>
      </c>
      <c r="N132" s="212">
        <f t="shared" si="19"/>
        <v>9999</v>
      </c>
      <c r="O132" s="212">
        <f t="shared" si="21"/>
        <v>10714</v>
      </c>
      <c r="P132" s="212">
        <f t="shared" si="23"/>
        <v>11428</v>
      </c>
      <c r="Q132" s="212">
        <f t="shared" si="25"/>
        <v>12142</v>
      </c>
      <c r="R132" s="212">
        <f t="shared" si="25"/>
        <v>12856</v>
      </c>
      <c r="S132" s="212">
        <f t="shared" si="25"/>
        <v>13571</v>
      </c>
      <c r="T132" s="213">
        <f t="shared" si="25"/>
        <v>14285</v>
      </c>
      <c r="V132" s="203">
        <v>60</v>
      </c>
      <c r="W132" s="207">
        <f t="shared" ref="W132:AO132" si="49">W74*$V$132*W134</f>
        <v>765.6</v>
      </c>
      <c r="X132" s="207">
        <f t="shared" si="49"/>
        <v>903.59999999999991</v>
      </c>
      <c r="Y132" s="207">
        <f t="shared" si="49"/>
        <v>1094.3999999999999</v>
      </c>
      <c r="Z132" s="207">
        <f t="shared" si="49"/>
        <v>1272</v>
      </c>
      <c r="AA132" s="207">
        <f t="shared" si="49"/>
        <v>1483.2</v>
      </c>
      <c r="AB132" s="207">
        <f t="shared" si="49"/>
        <v>1663.2</v>
      </c>
      <c r="AC132" s="207">
        <f t="shared" si="49"/>
        <v>1881.6</v>
      </c>
      <c r="AD132" s="207">
        <f t="shared" si="49"/>
        <v>2073.6</v>
      </c>
      <c r="AE132" s="207">
        <f t="shared" si="49"/>
        <v>2304</v>
      </c>
      <c r="AF132" s="207">
        <f t="shared" si="49"/>
        <v>2534.4</v>
      </c>
      <c r="AG132" s="207">
        <f t="shared" si="49"/>
        <v>2764.7999999999997</v>
      </c>
      <c r="AH132" s="207">
        <f t="shared" si="49"/>
        <v>2995.2</v>
      </c>
      <c r="AI132" s="207">
        <f t="shared" si="49"/>
        <v>3225.6</v>
      </c>
      <c r="AJ132" s="207">
        <f t="shared" si="49"/>
        <v>3456</v>
      </c>
      <c r="AK132" s="207">
        <f t="shared" si="49"/>
        <v>3686.3999999999996</v>
      </c>
      <c r="AL132" s="207">
        <f t="shared" si="49"/>
        <v>3916.7999999999997</v>
      </c>
      <c r="AM132" s="207">
        <f t="shared" si="49"/>
        <v>4147.2</v>
      </c>
      <c r="AN132" s="207">
        <f t="shared" si="49"/>
        <v>4377.5999999999995</v>
      </c>
      <c r="AO132" s="207">
        <f t="shared" si="49"/>
        <v>4608</v>
      </c>
      <c r="AP132" s="189">
        <v>1.92</v>
      </c>
    </row>
    <row r="133" spans="1:45" ht="13" thickBot="1" x14ac:dyDescent="0.2">
      <c r="A133" s="204">
        <v>1500</v>
      </c>
      <c r="B133" s="216">
        <f t="shared" si="27"/>
        <v>4345</v>
      </c>
      <c r="C133" s="216">
        <f t="shared" si="29"/>
        <v>4855</v>
      </c>
      <c r="D133" s="216">
        <f t="shared" si="31"/>
        <v>5714</v>
      </c>
      <c r="E133" s="216">
        <f t="shared" si="33"/>
        <v>6603</v>
      </c>
      <c r="F133" s="216">
        <f t="shared" si="35"/>
        <v>7589</v>
      </c>
      <c r="G133" s="216">
        <f t="shared" si="5"/>
        <v>8541</v>
      </c>
      <c r="H133" s="216">
        <f t="shared" si="7"/>
        <v>9612</v>
      </c>
      <c r="I133" s="216">
        <f t="shared" si="9"/>
        <v>10680</v>
      </c>
      <c r="J133" s="216">
        <f t="shared" si="11"/>
        <v>11644</v>
      </c>
      <c r="K133" s="216">
        <f t="shared" si="13"/>
        <v>12767</v>
      </c>
      <c r="L133" s="216">
        <f t="shared" si="15"/>
        <v>13838</v>
      </c>
      <c r="M133" s="216">
        <f t="shared" si="17"/>
        <v>14992</v>
      </c>
      <c r="N133" s="216">
        <f t="shared" si="19"/>
        <v>16145</v>
      </c>
      <c r="O133" s="216">
        <f t="shared" si="21"/>
        <v>17298</v>
      </c>
      <c r="P133" s="216">
        <f t="shared" si="23"/>
        <v>18451</v>
      </c>
      <c r="Q133" s="216">
        <f t="shared" si="25"/>
        <v>19604</v>
      </c>
      <c r="R133" s="216">
        <f t="shared" si="25"/>
        <v>20758</v>
      </c>
      <c r="S133" s="216">
        <f t="shared" si="25"/>
        <v>21911</v>
      </c>
      <c r="T133" s="217">
        <f t="shared" si="25"/>
        <v>23064</v>
      </c>
      <c r="V133" s="203">
        <v>1500</v>
      </c>
      <c r="W133" s="207">
        <f t="shared" ref="W133:AO133" si="50">W132+B203</f>
        <v>1401.6</v>
      </c>
      <c r="X133" s="207">
        <f t="shared" si="50"/>
        <v>1566</v>
      </c>
      <c r="Y133" s="207">
        <f t="shared" si="50"/>
        <v>1843.1999999999998</v>
      </c>
      <c r="Z133" s="207">
        <f t="shared" si="50"/>
        <v>2130</v>
      </c>
      <c r="AA133" s="207">
        <f t="shared" si="50"/>
        <v>2448</v>
      </c>
      <c r="AB133" s="207">
        <f t="shared" si="50"/>
        <v>2755.2</v>
      </c>
      <c r="AC133" s="207">
        <f t="shared" si="50"/>
        <v>3100.8</v>
      </c>
      <c r="AD133" s="207">
        <f t="shared" si="50"/>
        <v>3445.2</v>
      </c>
      <c r="AE133" s="207">
        <f t="shared" si="50"/>
        <v>3756</v>
      </c>
      <c r="AF133" s="207">
        <f t="shared" si="50"/>
        <v>4118.3999999999996</v>
      </c>
      <c r="AG133" s="207">
        <f t="shared" si="50"/>
        <v>4464</v>
      </c>
      <c r="AH133" s="207">
        <f t="shared" si="50"/>
        <v>4836</v>
      </c>
      <c r="AI133" s="207">
        <f t="shared" si="50"/>
        <v>5208</v>
      </c>
      <c r="AJ133" s="207">
        <f t="shared" si="50"/>
        <v>5580</v>
      </c>
      <c r="AK133" s="207">
        <f t="shared" si="50"/>
        <v>5952</v>
      </c>
      <c r="AL133" s="207">
        <f t="shared" si="50"/>
        <v>6324</v>
      </c>
      <c r="AM133" s="207">
        <f t="shared" si="50"/>
        <v>6696</v>
      </c>
      <c r="AN133" s="207">
        <f t="shared" si="50"/>
        <v>7067.9999999999991</v>
      </c>
      <c r="AO133" s="207">
        <f t="shared" si="50"/>
        <v>7440</v>
      </c>
      <c r="AP133" s="189">
        <f>AP132+U203</f>
        <v>3.0999999999999996</v>
      </c>
    </row>
    <row r="134" spans="1:45" x14ac:dyDescent="0.15">
      <c r="W134" s="188">
        <v>3.19</v>
      </c>
      <c r="X134" s="188">
        <v>2.5099999999999998</v>
      </c>
      <c r="Y134" s="188">
        <v>2.2799999999999998</v>
      </c>
      <c r="Z134" s="188">
        <v>2.12</v>
      </c>
      <c r="AA134" s="188">
        <v>2.06</v>
      </c>
      <c r="AB134" s="188">
        <v>1.98</v>
      </c>
      <c r="AC134" s="188">
        <v>1.96</v>
      </c>
      <c r="AD134" s="188">
        <v>1.92</v>
      </c>
      <c r="AE134" s="188">
        <v>1.92</v>
      </c>
      <c r="AF134" s="188">
        <v>1.92</v>
      </c>
      <c r="AG134" s="188">
        <v>1.92</v>
      </c>
      <c r="AH134" s="188">
        <v>1.92</v>
      </c>
      <c r="AI134" s="188">
        <v>1.92</v>
      </c>
      <c r="AJ134" s="188">
        <v>1.92</v>
      </c>
      <c r="AK134" s="188">
        <v>1.92</v>
      </c>
      <c r="AL134" s="188">
        <v>1.92</v>
      </c>
      <c r="AM134" s="188">
        <v>1.92</v>
      </c>
      <c r="AN134" s="188">
        <v>1.92</v>
      </c>
      <c r="AO134" s="188">
        <v>1.92</v>
      </c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29">
        <f>W134+B204</f>
        <v>5.84</v>
      </c>
      <c r="X135" s="230">
        <f t="shared" ref="X135:AO135" si="51">X134+C204</f>
        <v>4.3499999999999996</v>
      </c>
      <c r="Y135" s="230">
        <f t="shared" si="51"/>
        <v>3.84</v>
      </c>
      <c r="Z135" s="230">
        <f t="shared" si="51"/>
        <v>3.55</v>
      </c>
      <c r="AA135" s="230">
        <f t="shared" si="51"/>
        <v>3.4000000000000004</v>
      </c>
      <c r="AB135" s="230">
        <f t="shared" si="51"/>
        <v>3.2800000000000002</v>
      </c>
      <c r="AC135" s="230">
        <f t="shared" si="51"/>
        <v>3.23</v>
      </c>
      <c r="AD135" s="230">
        <f t="shared" si="51"/>
        <v>3.19</v>
      </c>
      <c r="AE135" s="230">
        <f t="shared" si="51"/>
        <v>3.13</v>
      </c>
      <c r="AF135" s="230">
        <f t="shared" si="51"/>
        <v>3.12</v>
      </c>
      <c r="AG135" s="230">
        <f t="shared" si="51"/>
        <v>3.0999999999999996</v>
      </c>
      <c r="AH135" s="230">
        <f t="shared" si="51"/>
        <v>3.0999999999999996</v>
      </c>
      <c r="AI135" s="230">
        <f t="shared" si="51"/>
        <v>3.0999999999999996</v>
      </c>
      <c r="AJ135" s="230">
        <f t="shared" si="51"/>
        <v>3.0999999999999996</v>
      </c>
      <c r="AK135" s="230">
        <f t="shared" si="51"/>
        <v>3.0999999999999996</v>
      </c>
      <c r="AL135" s="230">
        <f t="shared" si="51"/>
        <v>3.0999999999999996</v>
      </c>
      <c r="AM135" s="230">
        <f t="shared" si="51"/>
        <v>3.0999999999999996</v>
      </c>
      <c r="AN135" s="230">
        <f t="shared" si="51"/>
        <v>3.0999999999999996</v>
      </c>
      <c r="AO135" s="230">
        <f t="shared" si="51"/>
        <v>3.0999999999999996</v>
      </c>
      <c r="AS135" s="188" t="s">
        <v>164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  <row r="144" spans="1:45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52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52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52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52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52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52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52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53">B144*$A$192*B204</f>
        <v>530</v>
      </c>
      <c r="C193" s="207">
        <f t="shared" si="53"/>
        <v>552</v>
      </c>
      <c r="D193" s="207">
        <f t="shared" si="53"/>
        <v>624</v>
      </c>
      <c r="E193" s="207">
        <f t="shared" si="53"/>
        <v>715</v>
      </c>
      <c r="F193" s="207">
        <f t="shared" si="53"/>
        <v>804</v>
      </c>
      <c r="G193" s="207">
        <f t="shared" si="53"/>
        <v>910</v>
      </c>
      <c r="H193" s="207">
        <f t="shared" si="53"/>
        <v>1016</v>
      </c>
      <c r="I193" s="207">
        <f t="shared" si="53"/>
        <v>1143</v>
      </c>
      <c r="J193" s="207">
        <f t="shared" si="53"/>
        <v>1210</v>
      </c>
      <c r="K193" s="207">
        <f t="shared" si="53"/>
        <v>1320</v>
      </c>
      <c r="L193" s="207">
        <f t="shared" si="53"/>
        <v>1416</v>
      </c>
      <c r="M193" s="207">
        <f t="shared" si="53"/>
        <v>1534</v>
      </c>
      <c r="N193" s="207">
        <f t="shared" si="53"/>
        <v>1652</v>
      </c>
      <c r="O193" s="207">
        <f t="shared" si="53"/>
        <v>1770</v>
      </c>
      <c r="P193" s="207">
        <f t="shared" si="53"/>
        <v>1888</v>
      </c>
      <c r="Q193" s="207">
        <f t="shared" si="53"/>
        <v>2006</v>
      </c>
      <c r="R193" s="207">
        <f t="shared" si="53"/>
        <v>2124</v>
      </c>
      <c r="S193" s="207">
        <f t="shared" si="53"/>
        <v>2242</v>
      </c>
      <c r="T193" s="207">
        <f t="shared" si="53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54">B144*$A$194*B204</f>
        <v>551.19999999999993</v>
      </c>
      <c r="C195" s="207">
        <f t="shared" si="54"/>
        <v>574.08000000000004</v>
      </c>
      <c r="D195" s="207">
        <f t="shared" si="54"/>
        <v>648.96</v>
      </c>
      <c r="E195" s="207">
        <f t="shared" si="54"/>
        <v>743.6</v>
      </c>
      <c r="F195" s="207">
        <f t="shared" si="54"/>
        <v>836.16000000000008</v>
      </c>
      <c r="G195" s="207">
        <f t="shared" si="54"/>
        <v>946.4</v>
      </c>
      <c r="H195" s="207">
        <f t="shared" si="54"/>
        <v>1056.6400000000001</v>
      </c>
      <c r="I195" s="207">
        <f t="shared" si="54"/>
        <v>1188.72</v>
      </c>
      <c r="J195" s="207">
        <f t="shared" si="54"/>
        <v>1258.3999999999999</v>
      </c>
      <c r="K195" s="207">
        <f t="shared" si="54"/>
        <v>1372.8</v>
      </c>
      <c r="L195" s="207">
        <f t="shared" si="54"/>
        <v>1472.6399999999999</v>
      </c>
      <c r="M195" s="207">
        <f t="shared" si="54"/>
        <v>1595.36</v>
      </c>
      <c r="N195" s="207">
        <f t="shared" si="54"/>
        <v>1718.08</v>
      </c>
      <c r="O195" s="207">
        <f t="shared" si="54"/>
        <v>1840.8</v>
      </c>
      <c r="P195" s="207">
        <f t="shared" si="54"/>
        <v>1963.52</v>
      </c>
      <c r="Q195" s="207">
        <f t="shared" si="54"/>
        <v>2086.2399999999998</v>
      </c>
      <c r="R195" s="207">
        <f t="shared" si="54"/>
        <v>2208.96</v>
      </c>
      <c r="S195" s="207">
        <f t="shared" si="54"/>
        <v>2331.6799999999998</v>
      </c>
      <c r="T195" s="207">
        <f t="shared" si="54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55">B144*$A$196*B204</f>
        <v>572.4</v>
      </c>
      <c r="C197" s="207">
        <f t="shared" si="55"/>
        <v>596.16000000000008</v>
      </c>
      <c r="D197" s="207">
        <f t="shared" si="55"/>
        <v>673.92000000000007</v>
      </c>
      <c r="E197" s="207">
        <f t="shared" si="55"/>
        <v>772.19999999999993</v>
      </c>
      <c r="F197" s="207">
        <f t="shared" si="55"/>
        <v>868.32</v>
      </c>
      <c r="G197" s="207">
        <f t="shared" si="55"/>
        <v>982.80000000000007</v>
      </c>
      <c r="H197" s="207">
        <f t="shared" si="55"/>
        <v>1097.28</v>
      </c>
      <c r="I197" s="207">
        <f t="shared" si="55"/>
        <v>1234.44</v>
      </c>
      <c r="J197" s="207">
        <f t="shared" si="55"/>
        <v>1306.8</v>
      </c>
      <c r="K197" s="207">
        <f t="shared" si="55"/>
        <v>1425.6</v>
      </c>
      <c r="L197" s="207">
        <f t="shared" si="55"/>
        <v>1529.28</v>
      </c>
      <c r="M197" s="207">
        <f t="shared" si="55"/>
        <v>1656.7199999999998</v>
      </c>
      <c r="N197" s="207">
        <f t="shared" si="55"/>
        <v>1784.1599999999999</v>
      </c>
      <c r="O197" s="207">
        <f t="shared" si="55"/>
        <v>1911.6</v>
      </c>
      <c r="P197" s="207">
        <f t="shared" si="55"/>
        <v>2039.04</v>
      </c>
      <c r="Q197" s="207">
        <f t="shared" si="55"/>
        <v>2166.48</v>
      </c>
      <c r="R197" s="207">
        <f t="shared" si="55"/>
        <v>2293.92</v>
      </c>
      <c r="S197" s="207">
        <f t="shared" si="55"/>
        <v>2421.3599999999997</v>
      </c>
      <c r="T197" s="207">
        <f t="shared" si="55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56">B144*$A$198*B204</f>
        <v>593.6</v>
      </c>
      <c r="C199" s="207">
        <f t="shared" si="56"/>
        <v>618.24</v>
      </c>
      <c r="D199" s="207">
        <f t="shared" si="56"/>
        <v>698.88</v>
      </c>
      <c r="E199" s="207">
        <f t="shared" si="56"/>
        <v>800.8</v>
      </c>
      <c r="F199" s="207">
        <f t="shared" si="56"/>
        <v>900.48</v>
      </c>
      <c r="G199" s="207">
        <f t="shared" si="56"/>
        <v>1019.2</v>
      </c>
      <c r="H199" s="207">
        <f t="shared" si="56"/>
        <v>1137.92</v>
      </c>
      <c r="I199" s="207">
        <f t="shared" si="56"/>
        <v>1280.1600000000001</v>
      </c>
      <c r="J199" s="207">
        <f t="shared" si="56"/>
        <v>1355.2</v>
      </c>
      <c r="K199" s="207">
        <f t="shared" si="56"/>
        <v>1478.3999999999999</v>
      </c>
      <c r="L199" s="207">
        <f t="shared" si="56"/>
        <v>1585.9199999999998</v>
      </c>
      <c r="M199" s="207">
        <f t="shared" si="56"/>
        <v>1718.08</v>
      </c>
      <c r="N199" s="207">
        <f t="shared" si="56"/>
        <v>1850.24</v>
      </c>
      <c r="O199" s="207">
        <f t="shared" si="56"/>
        <v>1982.3999999999999</v>
      </c>
      <c r="P199" s="207">
        <f t="shared" si="56"/>
        <v>2114.56</v>
      </c>
      <c r="Q199" s="207">
        <f t="shared" si="56"/>
        <v>2246.7199999999998</v>
      </c>
      <c r="R199" s="207">
        <f t="shared" si="56"/>
        <v>2378.8799999999997</v>
      </c>
      <c r="S199" s="207">
        <f t="shared" si="56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57">B144*$A$200*B204</f>
        <v>614.79999999999995</v>
      </c>
      <c r="C201" s="207">
        <f t="shared" si="57"/>
        <v>640.32000000000005</v>
      </c>
      <c r="D201" s="207">
        <f t="shared" si="57"/>
        <v>723.84</v>
      </c>
      <c r="E201" s="207">
        <f t="shared" si="57"/>
        <v>829.4</v>
      </c>
      <c r="F201" s="207">
        <f t="shared" si="57"/>
        <v>932.6400000000001</v>
      </c>
      <c r="G201" s="207">
        <f t="shared" si="57"/>
        <v>1055.6000000000001</v>
      </c>
      <c r="H201" s="207">
        <f t="shared" si="57"/>
        <v>1178.56</v>
      </c>
      <c r="I201" s="207">
        <f t="shared" si="57"/>
        <v>1325.88</v>
      </c>
      <c r="J201" s="207">
        <f t="shared" si="57"/>
        <v>1403.6</v>
      </c>
      <c r="K201" s="207">
        <f t="shared" si="57"/>
        <v>1531.2</v>
      </c>
      <c r="L201" s="207">
        <f t="shared" si="57"/>
        <v>1642.56</v>
      </c>
      <c r="M201" s="207">
        <f t="shared" si="57"/>
        <v>1779.4399999999998</v>
      </c>
      <c r="N201" s="207">
        <f t="shared" si="57"/>
        <v>1916.32</v>
      </c>
      <c r="O201" s="207">
        <f t="shared" si="57"/>
        <v>2053.1999999999998</v>
      </c>
      <c r="P201" s="207">
        <f t="shared" si="57"/>
        <v>2190.08</v>
      </c>
      <c r="Q201" s="207">
        <f t="shared" si="57"/>
        <v>2326.96</v>
      </c>
      <c r="R201" s="207">
        <f t="shared" si="57"/>
        <v>2463.8399999999997</v>
      </c>
      <c r="S201" s="207">
        <f t="shared" si="57"/>
        <v>2600.7199999999998</v>
      </c>
      <c r="T201" s="207">
        <f t="shared" si="57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58">B144*$A$202*B204</f>
        <v>636</v>
      </c>
      <c r="C203" s="207">
        <f t="shared" si="58"/>
        <v>662.4</v>
      </c>
      <c r="D203" s="207">
        <f t="shared" si="58"/>
        <v>748.80000000000007</v>
      </c>
      <c r="E203" s="207">
        <f t="shared" si="58"/>
        <v>858</v>
      </c>
      <c r="F203" s="207">
        <f t="shared" si="58"/>
        <v>964.80000000000007</v>
      </c>
      <c r="G203" s="207">
        <f t="shared" si="58"/>
        <v>1092</v>
      </c>
      <c r="H203" s="207">
        <f t="shared" si="58"/>
        <v>1219.2</v>
      </c>
      <c r="I203" s="207">
        <f t="shared" si="58"/>
        <v>1371.6</v>
      </c>
      <c r="J203" s="207">
        <f t="shared" si="58"/>
        <v>1452</v>
      </c>
      <c r="K203" s="207">
        <f t="shared" si="58"/>
        <v>1584</v>
      </c>
      <c r="L203" s="207">
        <f t="shared" si="58"/>
        <v>1699.1999999999998</v>
      </c>
      <c r="M203" s="207">
        <f t="shared" si="58"/>
        <v>1840.8</v>
      </c>
      <c r="N203" s="207">
        <f t="shared" si="58"/>
        <v>1982.3999999999999</v>
      </c>
      <c r="O203" s="207">
        <f t="shared" si="58"/>
        <v>2124</v>
      </c>
      <c r="P203" s="207">
        <f t="shared" si="58"/>
        <v>2265.6</v>
      </c>
      <c r="Q203" s="207">
        <f t="shared" si="58"/>
        <v>2407.1999999999998</v>
      </c>
      <c r="R203" s="207">
        <f t="shared" si="58"/>
        <v>2548.7999999999997</v>
      </c>
      <c r="S203" s="207">
        <f t="shared" si="58"/>
        <v>2690.3999999999996</v>
      </c>
      <c r="T203" s="207">
        <f t="shared" si="58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648A9-DE93-FF4E-BA18-34C3853674E4}">
  <sheetPr>
    <tabColor theme="3" tint="0.79998168889431442"/>
  </sheetPr>
  <dimension ref="A1:AS205"/>
  <sheetViews>
    <sheetView showGridLines="0" zoomScaleNormal="100" workbookViewId="0">
      <selection activeCell="AL40" sqref="AL40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183</v>
      </c>
      <c r="H3" s="192"/>
      <c r="I3" s="192"/>
      <c r="J3" s="192"/>
      <c r="K3" s="192"/>
      <c r="L3" s="192"/>
      <c r="M3" s="192"/>
      <c r="N3" s="193"/>
      <c r="O3" s="257" t="s">
        <v>233</v>
      </c>
      <c r="P3" s="191" t="s">
        <v>185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184</v>
      </c>
      <c r="H4" s="192"/>
      <c r="I4" s="192"/>
      <c r="J4" s="192"/>
      <c r="K4" s="192"/>
      <c r="L4" s="192"/>
      <c r="M4" s="192"/>
      <c r="N4" s="193"/>
      <c r="O4" s="257" t="s">
        <v>233</v>
      </c>
      <c r="P4" s="191" t="s">
        <v>186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 t="s">
        <v>187</v>
      </c>
      <c r="H5" s="192"/>
      <c r="I5" s="192"/>
      <c r="J5" s="192"/>
      <c r="K5" s="192"/>
      <c r="L5" s="192"/>
      <c r="M5" s="192"/>
      <c r="N5" s="193"/>
      <c r="O5" s="257" t="s">
        <v>233</v>
      </c>
      <c r="P5" s="191" t="s">
        <v>189</v>
      </c>
      <c r="Q5" s="191"/>
      <c r="R5" s="192"/>
      <c r="S5" s="192"/>
      <c r="T5" s="192"/>
    </row>
    <row r="6" spans="1:45" s="189" customFormat="1" x14ac:dyDescent="0.15">
      <c r="A6" s="187"/>
      <c r="B6" s="187"/>
      <c r="C6" s="188"/>
      <c r="D6" s="188"/>
      <c r="E6" s="188"/>
      <c r="F6" s="188"/>
      <c r="G6" s="191" t="s">
        <v>188</v>
      </c>
      <c r="H6" s="192"/>
      <c r="I6" s="192"/>
      <c r="J6" s="192"/>
      <c r="K6" s="192"/>
      <c r="L6" s="192"/>
      <c r="M6" s="192"/>
      <c r="N6" s="193"/>
      <c r="O6" s="257" t="s">
        <v>233</v>
      </c>
      <c r="P6" s="191" t="s">
        <v>190</v>
      </c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N7" s="193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63">
        <v>157</v>
      </c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67">
        <v>295</v>
      </c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71">
        <v>157</v>
      </c>
      <c r="C12" s="272">
        <v>181</v>
      </c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75">
        <v>295</v>
      </c>
      <c r="C13" s="276">
        <v>319</v>
      </c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79">
        <v>182</v>
      </c>
      <c r="C14" s="280">
        <v>204</v>
      </c>
      <c r="D14" s="281">
        <v>223</v>
      </c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67">
        <v>339</v>
      </c>
      <c r="C15" s="268">
        <v>361</v>
      </c>
      <c r="D15" s="269">
        <v>391</v>
      </c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71">
        <v>206</v>
      </c>
      <c r="C16" s="272">
        <v>233</v>
      </c>
      <c r="D16" s="273">
        <v>257</v>
      </c>
      <c r="E16" s="274">
        <v>281</v>
      </c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67">
        <v>381</v>
      </c>
      <c r="C17" s="268">
        <v>408</v>
      </c>
      <c r="D17" s="269">
        <v>441</v>
      </c>
      <c r="E17" s="270">
        <v>478</v>
      </c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71">
        <v>224</v>
      </c>
      <c r="C18" s="272">
        <v>260</v>
      </c>
      <c r="D18" s="273">
        <v>288</v>
      </c>
      <c r="E18" s="274">
        <v>326</v>
      </c>
      <c r="F18" s="272">
        <v>353</v>
      </c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75">
        <v>414</v>
      </c>
      <c r="C19" s="276">
        <v>450</v>
      </c>
      <c r="D19" s="277">
        <v>500</v>
      </c>
      <c r="E19" s="278">
        <v>547</v>
      </c>
      <c r="F19" s="276">
        <v>592</v>
      </c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79">
        <v>247</v>
      </c>
      <c r="C20" s="280">
        <v>283</v>
      </c>
      <c r="D20" s="281">
        <v>320</v>
      </c>
      <c r="E20" s="282">
        <v>363</v>
      </c>
      <c r="F20" s="280">
        <v>396</v>
      </c>
      <c r="G20" s="281">
        <v>445</v>
      </c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67">
        <v>455</v>
      </c>
      <c r="C21" s="268">
        <v>491</v>
      </c>
      <c r="D21" s="269">
        <v>556</v>
      </c>
      <c r="E21" s="270">
        <v>613</v>
      </c>
      <c r="F21" s="268">
        <v>667</v>
      </c>
      <c r="G21" s="269">
        <v>734</v>
      </c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71">
        <v>264</v>
      </c>
      <c r="C22" s="272">
        <v>309</v>
      </c>
      <c r="D22" s="273">
        <v>348</v>
      </c>
      <c r="E22" s="274">
        <v>406</v>
      </c>
      <c r="F22" s="272">
        <v>442</v>
      </c>
      <c r="G22" s="273">
        <v>499</v>
      </c>
      <c r="H22" s="274">
        <v>559</v>
      </c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67">
        <v>493</v>
      </c>
      <c r="C23" s="268">
        <v>538</v>
      </c>
      <c r="D23" s="269">
        <v>601</v>
      </c>
      <c r="E23" s="270">
        <v>686</v>
      </c>
      <c r="F23" s="268">
        <v>745</v>
      </c>
      <c r="G23" s="269">
        <v>816</v>
      </c>
      <c r="H23" s="270">
        <v>923</v>
      </c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71">
        <v>288</v>
      </c>
      <c r="C24" s="272">
        <v>337</v>
      </c>
      <c r="D24" s="273">
        <v>379</v>
      </c>
      <c r="E24" s="274">
        <v>445</v>
      </c>
      <c r="F24" s="272">
        <v>482</v>
      </c>
      <c r="G24" s="273">
        <v>543</v>
      </c>
      <c r="H24" s="274">
        <v>610</v>
      </c>
      <c r="I24" s="272">
        <v>668</v>
      </c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U24" s="257">
        <v>2.06</v>
      </c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75">
        <v>537</v>
      </c>
      <c r="C25" s="276">
        <v>586</v>
      </c>
      <c r="D25" s="277">
        <v>653</v>
      </c>
      <c r="E25" s="278">
        <v>741</v>
      </c>
      <c r="F25" s="276">
        <v>817</v>
      </c>
      <c r="G25" s="277">
        <v>889</v>
      </c>
      <c r="H25" s="278">
        <v>1015</v>
      </c>
      <c r="I25" s="276">
        <v>1118</v>
      </c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79">
        <v>306</v>
      </c>
      <c r="C26" s="280">
        <v>360</v>
      </c>
      <c r="D26" s="281">
        <v>416</v>
      </c>
      <c r="E26" s="282">
        <v>489</v>
      </c>
      <c r="F26" s="280">
        <v>530</v>
      </c>
      <c r="G26" s="281">
        <v>596</v>
      </c>
      <c r="H26" s="282">
        <v>669</v>
      </c>
      <c r="I26" s="280">
        <v>735</v>
      </c>
      <c r="J26" s="281">
        <v>816</v>
      </c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U26" s="257">
        <v>2.04</v>
      </c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67">
        <v>568</v>
      </c>
      <c r="C27" s="268">
        <v>622</v>
      </c>
      <c r="D27" s="269">
        <v>717</v>
      </c>
      <c r="E27" s="270">
        <v>806</v>
      </c>
      <c r="F27" s="268">
        <v>896</v>
      </c>
      <c r="G27" s="269">
        <v>977</v>
      </c>
      <c r="H27" s="270">
        <v>1114</v>
      </c>
      <c r="I27" s="268">
        <v>1227</v>
      </c>
      <c r="J27" s="269">
        <v>1363</v>
      </c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71">
        <v>332</v>
      </c>
      <c r="C28" s="272">
        <v>382</v>
      </c>
      <c r="D28" s="273">
        <v>445</v>
      </c>
      <c r="E28" s="274">
        <v>512</v>
      </c>
      <c r="F28" s="272">
        <v>597</v>
      </c>
      <c r="G28" s="273">
        <v>668</v>
      </c>
      <c r="H28" s="274">
        <v>751</v>
      </c>
      <c r="I28" s="272">
        <v>832</v>
      </c>
      <c r="J28" s="273">
        <v>924</v>
      </c>
      <c r="K28" s="274">
        <v>1016</v>
      </c>
      <c r="L28" s="272"/>
      <c r="M28" s="273"/>
      <c r="N28" s="274"/>
      <c r="O28" s="272"/>
      <c r="P28" s="273"/>
      <c r="Q28" s="274"/>
      <c r="R28" s="272"/>
      <c r="S28" s="271"/>
      <c r="T28" s="272"/>
      <c r="U28" s="257">
        <v>2.1</v>
      </c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67">
        <v>618</v>
      </c>
      <c r="C29" s="268">
        <v>668</v>
      </c>
      <c r="D29" s="269">
        <v>762</v>
      </c>
      <c r="E29" s="270">
        <v>858</v>
      </c>
      <c r="F29" s="268">
        <v>997</v>
      </c>
      <c r="G29" s="269">
        <v>1092</v>
      </c>
      <c r="H29" s="270">
        <v>1237</v>
      </c>
      <c r="I29" s="268">
        <v>1371</v>
      </c>
      <c r="J29" s="269">
        <v>1521</v>
      </c>
      <c r="K29" s="270">
        <v>1681</v>
      </c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71">
        <v>349</v>
      </c>
      <c r="C30" s="272">
        <v>419</v>
      </c>
      <c r="D30" s="273">
        <v>486</v>
      </c>
      <c r="E30" s="274">
        <v>547</v>
      </c>
      <c r="F30" s="272">
        <v>638</v>
      </c>
      <c r="G30" s="273">
        <v>712</v>
      </c>
      <c r="H30" s="274">
        <v>802</v>
      </c>
      <c r="I30" s="272">
        <v>887</v>
      </c>
      <c r="J30" s="273">
        <v>984</v>
      </c>
      <c r="K30" s="274">
        <v>1082</v>
      </c>
      <c r="L30" s="272">
        <v>1181</v>
      </c>
      <c r="M30" s="273"/>
      <c r="N30" s="274"/>
      <c r="O30" s="272"/>
      <c r="P30" s="273"/>
      <c r="Q30" s="274"/>
      <c r="R30" s="272"/>
      <c r="S30" s="271"/>
      <c r="T30" s="272"/>
      <c r="U30" s="257">
        <v>2.0499999999999998</v>
      </c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75">
        <v>652</v>
      </c>
      <c r="C31" s="276">
        <v>722</v>
      </c>
      <c r="D31" s="277">
        <v>824</v>
      </c>
      <c r="E31" s="278">
        <v>920</v>
      </c>
      <c r="F31" s="276">
        <v>1060</v>
      </c>
      <c r="G31" s="277">
        <v>1171</v>
      </c>
      <c r="H31" s="278">
        <v>1314</v>
      </c>
      <c r="I31" s="276">
        <v>1455</v>
      </c>
      <c r="J31" s="277">
        <v>1610</v>
      </c>
      <c r="K31" s="278">
        <v>1780</v>
      </c>
      <c r="L31" s="276">
        <v>1949</v>
      </c>
      <c r="M31" s="277"/>
      <c r="N31" s="278"/>
      <c r="O31" s="276"/>
      <c r="P31" s="277"/>
      <c r="Q31" s="278"/>
      <c r="R31" s="276"/>
      <c r="S31" s="275"/>
      <c r="T31" s="276"/>
      <c r="U31" s="189">
        <v>3.38</v>
      </c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79">
        <v>374</v>
      </c>
      <c r="C32" s="280">
        <v>440</v>
      </c>
      <c r="D32" s="281">
        <v>508</v>
      </c>
      <c r="E32" s="282">
        <v>587</v>
      </c>
      <c r="F32" s="280">
        <v>684</v>
      </c>
      <c r="G32" s="281">
        <v>764</v>
      </c>
      <c r="H32" s="282">
        <v>861</v>
      </c>
      <c r="I32" s="280">
        <v>955</v>
      </c>
      <c r="J32" s="281">
        <v>1061</v>
      </c>
      <c r="K32" s="282">
        <v>1167</v>
      </c>
      <c r="L32" s="280">
        <v>1273</v>
      </c>
      <c r="M32" s="281">
        <v>1379</v>
      </c>
      <c r="N32" s="282"/>
      <c r="O32" s="280"/>
      <c r="P32" s="281"/>
      <c r="Q32" s="282"/>
      <c r="R32" s="280"/>
      <c r="S32" s="279"/>
      <c r="T32" s="280"/>
      <c r="U32" s="257">
        <v>2.04</v>
      </c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67">
        <v>694</v>
      </c>
      <c r="C33" s="268">
        <v>760</v>
      </c>
      <c r="D33" s="269">
        <v>872</v>
      </c>
      <c r="E33" s="270">
        <v>990</v>
      </c>
      <c r="F33" s="268">
        <v>1131</v>
      </c>
      <c r="G33" s="269">
        <v>1259</v>
      </c>
      <c r="H33" s="270">
        <v>1400</v>
      </c>
      <c r="I33" s="268">
        <v>1551</v>
      </c>
      <c r="J33" s="269">
        <v>1719</v>
      </c>
      <c r="K33" s="270">
        <v>1897</v>
      </c>
      <c r="L33" s="268">
        <v>2097</v>
      </c>
      <c r="M33" s="269">
        <v>2271</v>
      </c>
      <c r="N33" s="270"/>
      <c r="O33" s="268"/>
      <c r="P33" s="269"/>
      <c r="Q33" s="270"/>
      <c r="R33" s="268"/>
      <c r="S33" s="267"/>
      <c r="T33" s="268"/>
      <c r="U33" s="189">
        <v>3.3600000000000003</v>
      </c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71">
        <v>397</v>
      </c>
      <c r="C34" s="272">
        <v>465</v>
      </c>
      <c r="D34" s="273">
        <v>540</v>
      </c>
      <c r="E34" s="274">
        <v>621</v>
      </c>
      <c r="F34" s="272">
        <v>726</v>
      </c>
      <c r="G34" s="273">
        <v>808</v>
      </c>
      <c r="H34" s="274">
        <v>912</v>
      </c>
      <c r="I34" s="272">
        <v>1013</v>
      </c>
      <c r="J34" s="273">
        <v>1126</v>
      </c>
      <c r="K34" s="274">
        <v>1238</v>
      </c>
      <c r="L34" s="272">
        <v>1351</v>
      </c>
      <c r="M34" s="273">
        <v>1463</v>
      </c>
      <c r="N34" s="274">
        <v>1576</v>
      </c>
      <c r="O34" s="272"/>
      <c r="P34" s="273"/>
      <c r="Q34" s="274"/>
      <c r="R34" s="272"/>
      <c r="S34" s="271"/>
      <c r="T34" s="272"/>
      <c r="U34" s="257">
        <v>2.0099999999999998</v>
      </c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67">
        <v>733</v>
      </c>
      <c r="C35" s="268">
        <v>801</v>
      </c>
      <c r="D35" s="269">
        <v>921</v>
      </c>
      <c r="E35" s="270">
        <v>1054</v>
      </c>
      <c r="F35" s="268">
        <v>1206</v>
      </c>
      <c r="G35" s="269">
        <v>1339</v>
      </c>
      <c r="H35" s="270">
        <v>1506</v>
      </c>
      <c r="I35" s="268">
        <v>1670</v>
      </c>
      <c r="J35" s="269">
        <v>1850</v>
      </c>
      <c r="K35" s="270">
        <v>2003</v>
      </c>
      <c r="L35" s="268">
        <v>2233</v>
      </c>
      <c r="M35" s="269">
        <v>2417</v>
      </c>
      <c r="N35" s="270">
        <v>2603</v>
      </c>
      <c r="O35" s="268"/>
      <c r="P35" s="269"/>
      <c r="Q35" s="270"/>
      <c r="R35" s="268"/>
      <c r="S35" s="267"/>
      <c r="T35" s="268"/>
      <c r="U35" s="189">
        <v>3.32</v>
      </c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71">
        <v>420</v>
      </c>
      <c r="C36" s="272">
        <v>494</v>
      </c>
      <c r="D36" s="273">
        <v>575</v>
      </c>
      <c r="E36" s="274">
        <v>660</v>
      </c>
      <c r="F36" s="272">
        <v>774</v>
      </c>
      <c r="G36" s="273">
        <v>859</v>
      </c>
      <c r="H36" s="274">
        <v>971</v>
      </c>
      <c r="I36" s="272">
        <v>1079</v>
      </c>
      <c r="J36" s="273">
        <v>1200</v>
      </c>
      <c r="K36" s="274">
        <v>1320</v>
      </c>
      <c r="L36" s="272">
        <v>1440</v>
      </c>
      <c r="M36" s="273">
        <v>1560</v>
      </c>
      <c r="N36" s="274">
        <v>1680</v>
      </c>
      <c r="O36" s="272">
        <v>1800</v>
      </c>
      <c r="P36" s="273"/>
      <c r="Q36" s="274"/>
      <c r="R36" s="272"/>
      <c r="S36" s="271"/>
      <c r="T36" s="272"/>
      <c r="U36" s="257">
        <v>2</v>
      </c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75">
        <v>780</v>
      </c>
      <c r="C37" s="276">
        <v>854</v>
      </c>
      <c r="D37" s="277">
        <v>983</v>
      </c>
      <c r="E37" s="278">
        <v>1123</v>
      </c>
      <c r="F37" s="276">
        <v>1287</v>
      </c>
      <c r="G37" s="277">
        <v>1427</v>
      </c>
      <c r="H37" s="278">
        <v>1605</v>
      </c>
      <c r="I37" s="276">
        <v>1782</v>
      </c>
      <c r="J37" s="277">
        <v>1973</v>
      </c>
      <c r="K37" s="278">
        <v>2135</v>
      </c>
      <c r="L37" s="276">
        <v>2380</v>
      </c>
      <c r="M37" s="277">
        <v>2582</v>
      </c>
      <c r="N37" s="278">
        <v>2780</v>
      </c>
      <c r="O37" s="276">
        <v>2979</v>
      </c>
      <c r="P37" s="277"/>
      <c r="Q37" s="278"/>
      <c r="R37" s="276"/>
      <c r="S37" s="275"/>
      <c r="T37" s="276"/>
      <c r="U37" s="189">
        <v>3.31</v>
      </c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79">
        <v>442</v>
      </c>
      <c r="C38" s="280">
        <v>520</v>
      </c>
      <c r="D38" s="281">
        <v>596</v>
      </c>
      <c r="E38" s="282">
        <v>695</v>
      </c>
      <c r="F38" s="280">
        <v>814</v>
      </c>
      <c r="G38" s="281">
        <v>903</v>
      </c>
      <c r="H38" s="282">
        <v>1022</v>
      </c>
      <c r="I38" s="280">
        <v>1135</v>
      </c>
      <c r="J38" s="281">
        <v>1261</v>
      </c>
      <c r="K38" s="282">
        <v>1387</v>
      </c>
      <c r="L38" s="280">
        <v>1513</v>
      </c>
      <c r="M38" s="281">
        <v>1639</v>
      </c>
      <c r="N38" s="282">
        <v>1765</v>
      </c>
      <c r="O38" s="280">
        <v>1891</v>
      </c>
      <c r="P38" s="281">
        <v>2017</v>
      </c>
      <c r="Q38" s="282"/>
      <c r="R38" s="280"/>
      <c r="S38" s="279"/>
      <c r="T38" s="280"/>
      <c r="U38" s="257">
        <v>1.97</v>
      </c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67">
        <v>818</v>
      </c>
      <c r="C39" s="268">
        <v>896</v>
      </c>
      <c r="D39" s="269">
        <v>1022</v>
      </c>
      <c r="E39" s="270">
        <v>1179</v>
      </c>
      <c r="F39" s="268">
        <v>1347</v>
      </c>
      <c r="G39" s="269">
        <v>1509</v>
      </c>
      <c r="H39" s="270">
        <v>1683</v>
      </c>
      <c r="I39" s="268">
        <v>1866</v>
      </c>
      <c r="J39" s="269">
        <v>2066</v>
      </c>
      <c r="K39" s="270">
        <v>2255</v>
      </c>
      <c r="L39" s="268">
        <v>2488</v>
      </c>
      <c r="M39" s="269">
        <v>2696</v>
      </c>
      <c r="N39" s="270">
        <v>2903</v>
      </c>
      <c r="O39" s="268">
        <v>3110</v>
      </c>
      <c r="P39" s="269">
        <v>3318</v>
      </c>
      <c r="Q39" s="270"/>
      <c r="R39" s="268"/>
      <c r="S39" s="267"/>
      <c r="T39" s="268"/>
      <c r="U39" s="189">
        <v>3.24</v>
      </c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71">
        <v>465</v>
      </c>
      <c r="C40" s="272">
        <v>549</v>
      </c>
      <c r="D40" s="273">
        <v>632</v>
      </c>
      <c r="E40" s="274">
        <v>735</v>
      </c>
      <c r="F40" s="272">
        <v>860</v>
      </c>
      <c r="G40" s="273">
        <v>955</v>
      </c>
      <c r="H40" s="274">
        <v>1082</v>
      </c>
      <c r="I40" s="272">
        <v>1202</v>
      </c>
      <c r="J40" s="273">
        <v>1333</v>
      </c>
      <c r="K40" s="274">
        <v>1466</v>
      </c>
      <c r="L40" s="272">
        <v>1599</v>
      </c>
      <c r="M40" s="273">
        <v>1733</v>
      </c>
      <c r="N40" s="274">
        <v>1866</v>
      </c>
      <c r="O40" s="272">
        <v>1999</v>
      </c>
      <c r="P40" s="273">
        <v>2132</v>
      </c>
      <c r="Q40" s="274">
        <v>2266</v>
      </c>
      <c r="R40" s="272"/>
      <c r="S40" s="271"/>
      <c r="T40" s="272"/>
      <c r="U40" s="257">
        <v>1.96</v>
      </c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67">
        <v>854</v>
      </c>
      <c r="C41" s="268">
        <v>938</v>
      </c>
      <c r="D41" s="269">
        <v>1081</v>
      </c>
      <c r="E41" s="270">
        <v>1246</v>
      </c>
      <c r="F41" s="268">
        <v>1426</v>
      </c>
      <c r="G41" s="269">
        <v>1596</v>
      </c>
      <c r="H41" s="270">
        <v>1783</v>
      </c>
      <c r="I41" s="268">
        <v>1995</v>
      </c>
      <c r="J41" s="269">
        <v>2204</v>
      </c>
      <c r="K41" s="270">
        <v>2383</v>
      </c>
      <c r="L41" s="268">
        <v>2606</v>
      </c>
      <c r="M41" s="269">
        <v>2820</v>
      </c>
      <c r="N41" s="270">
        <v>3037</v>
      </c>
      <c r="O41" s="268">
        <v>3254</v>
      </c>
      <c r="P41" s="269">
        <v>3471</v>
      </c>
      <c r="Q41" s="270">
        <v>3688</v>
      </c>
      <c r="R41" s="268"/>
      <c r="S41" s="267"/>
      <c r="T41" s="268"/>
      <c r="U41" s="189">
        <v>3.19</v>
      </c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71">
        <v>488</v>
      </c>
      <c r="C42" s="272">
        <v>574</v>
      </c>
      <c r="D42" s="273">
        <v>663</v>
      </c>
      <c r="E42" s="274">
        <v>769</v>
      </c>
      <c r="F42" s="272">
        <v>900</v>
      </c>
      <c r="G42" s="273">
        <v>1001</v>
      </c>
      <c r="H42" s="274">
        <v>1132</v>
      </c>
      <c r="I42" s="272">
        <v>1270</v>
      </c>
      <c r="J42" s="273">
        <v>1411</v>
      </c>
      <c r="K42" s="274">
        <v>1552</v>
      </c>
      <c r="L42" s="272">
        <v>1693</v>
      </c>
      <c r="M42" s="273">
        <v>1835</v>
      </c>
      <c r="N42" s="274">
        <v>1976</v>
      </c>
      <c r="O42" s="272">
        <v>2117</v>
      </c>
      <c r="P42" s="273">
        <v>2258</v>
      </c>
      <c r="Q42" s="274">
        <v>2399</v>
      </c>
      <c r="R42" s="272">
        <v>2540</v>
      </c>
      <c r="S42" s="271"/>
      <c r="T42" s="272"/>
      <c r="U42" s="257">
        <v>1.96</v>
      </c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75">
        <v>899</v>
      </c>
      <c r="C43" s="276">
        <v>985</v>
      </c>
      <c r="D43" s="277">
        <v>1138</v>
      </c>
      <c r="E43" s="278">
        <v>1309</v>
      </c>
      <c r="F43" s="276">
        <v>1499</v>
      </c>
      <c r="G43" s="277">
        <v>1679</v>
      </c>
      <c r="H43" s="278">
        <v>1889</v>
      </c>
      <c r="I43" s="276">
        <v>2106</v>
      </c>
      <c r="J43" s="277">
        <v>2291</v>
      </c>
      <c r="K43" s="278">
        <v>2519</v>
      </c>
      <c r="L43" s="276">
        <v>2754</v>
      </c>
      <c r="M43" s="277">
        <v>2986</v>
      </c>
      <c r="N43" s="278">
        <v>3216</v>
      </c>
      <c r="O43" s="276">
        <v>3445</v>
      </c>
      <c r="P43" s="277">
        <v>3675</v>
      </c>
      <c r="Q43" s="278">
        <v>3905</v>
      </c>
      <c r="R43" s="276">
        <v>4134</v>
      </c>
      <c r="S43" s="275"/>
      <c r="T43" s="276"/>
      <c r="U43" s="189">
        <v>3.19</v>
      </c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79">
        <v>512</v>
      </c>
      <c r="C44" s="280">
        <v>603</v>
      </c>
      <c r="D44" s="281">
        <v>698</v>
      </c>
      <c r="E44" s="282">
        <v>811</v>
      </c>
      <c r="F44" s="280">
        <v>946</v>
      </c>
      <c r="G44" s="281">
        <v>1054</v>
      </c>
      <c r="H44" s="282">
        <v>1192</v>
      </c>
      <c r="I44" s="280">
        <v>1334</v>
      </c>
      <c r="J44" s="281">
        <v>1482</v>
      </c>
      <c r="K44" s="282">
        <v>1630</v>
      </c>
      <c r="L44" s="280">
        <v>1778</v>
      </c>
      <c r="M44" s="281">
        <v>1927</v>
      </c>
      <c r="N44" s="282">
        <v>2075</v>
      </c>
      <c r="O44" s="280">
        <v>2223</v>
      </c>
      <c r="P44" s="281">
        <v>2371</v>
      </c>
      <c r="Q44" s="282">
        <v>2519</v>
      </c>
      <c r="R44" s="280">
        <v>2668</v>
      </c>
      <c r="S44" s="279">
        <v>2816</v>
      </c>
      <c r="T44" s="280"/>
      <c r="U44" s="257">
        <v>1.95</v>
      </c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67">
        <v>944</v>
      </c>
      <c r="C45" s="268">
        <v>1035</v>
      </c>
      <c r="D45" s="269">
        <v>1198</v>
      </c>
      <c r="E45" s="270">
        <v>1378</v>
      </c>
      <c r="F45" s="268">
        <v>1577</v>
      </c>
      <c r="G45" s="269">
        <v>1767</v>
      </c>
      <c r="H45" s="270">
        <v>1990</v>
      </c>
      <c r="I45" s="268">
        <v>2213</v>
      </c>
      <c r="J45" s="269">
        <v>2409</v>
      </c>
      <c r="K45" s="270">
        <v>2646</v>
      </c>
      <c r="L45" s="268">
        <v>2897</v>
      </c>
      <c r="M45" s="269">
        <v>3142</v>
      </c>
      <c r="N45" s="270">
        <v>3384</v>
      </c>
      <c r="O45" s="268">
        <v>3625</v>
      </c>
      <c r="P45" s="269">
        <v>3867</v>
      </c>
      <c r="Q45" s="270">
        <v>4109</v>
      </c>
      <c r="R45" s="268">
        <v>4350</v>
      </c>
      <c r="S45" s="267">
        <v>4592</v>
      </c>
      <c r="T45" s="268"/>
      <c r="U45" s="189">
        <v>3.1799999999999997</v>
      </c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71">
        <v>519</v>
      </c>
      <c r="C46" s="272">
        <v>626</v>
      </c>
      <c r="D46" s="273">
        <v>741</v>
      </c>
      <c r="E46" s="274">
        <v>860</v>
      </c>
      <c r="F46" s="272">
        <v>1003</v>
      </c>
      <c r="G46" s="273">
        <v>1119</v>
      </c>
      <c r="H46" s="274">
        <v>1266</v>
      </c>
      <c r="I46" s="272">
        <v>1405</v>
      </c>
      <c r="J46" s="273">
        <v>1560</v>
      </c>
      <c r="K46" s="274">
        <v>1716</v>
      </c>
      <c r="L46" s="272">
        <v>1872</v>
      </c>
      <c r="M46" s="273">
        <v>2028</v>
      </c>
      <c r="N46" s="274">
        <v>2184</v>
      </c>
      <c r="O46" s="272">
        <v>2340</v>
      </c>
      <c r="P46" s="273">
        <v>2496</v>
      </c>
      <c r="Q46" s="274">
        <v>2652</v>
      </c>
      <c r="R46" s="272">
        <v>2808</v>
      </c>
      <c r="S46" s="271">
        <v>2964</v>
      </c>
      <c r="T46" s="272">
        <v>3120</v>
      </c>
      <c r="U46" s="257">
        <v>1.95</v>
      </c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67">
        <v>963</v>
      </c>
      <c r="C47" s="268">
        <v>1070</v>
      </c>
      <c r="D47" s="269">
        <v>1265</v>
      </c>
      <c r="E47" s="270">
        <v>1456</v>
      </c>
      <c r="F47" s="268">
        <v>1666</v>
      </c>
      <c r="G47" s="269">
        <v>1870</v>
      </c>
      <c r="H47" s="270">
        <v>2104</v>
      </c>
      <c r="I47" s="268">
        <v>2331</v>
      </c>
      <c r="J47" s="269">
        <v>2534</v>
      </c>
      <c r="K47" s="270">
        <v>2785</v>
      </c>
      <c r="L47" s="268">
        <v>3021</v>
      </c>
      <c r="M47" s="269">
        <v>3276</v>
      </c>
      <c r="N47" s="270">
        <v>3528</v>
      </c>
      <c r="O47" s="268">
        <v>3780</v>
      </c>
      <c r="P47" s="269">
        <v>4032</v>
      </c>
      <c r="Q47" s="270">
        <v>4284</v>
      </c>
      <c r="R47" s="268">
        <v>4536</v>
      </c>
      <c r="S47" s="267">
        <v>4788</v>
      </c>
      <c r="T47" s="268">
        <v>5040</v>
      </c>
      <c r="U47" s="189">
        <v>3.15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71">
        <v>542</v>
      </c>
      <c r="C48" s="272">
        <v>641</v>
      </c>
      <c r="D48" s="273">
        <v>776</v>
      </c>
      <c r="E48" s="274">
        <v>902</v>
      </c>
      <c r="F48" s="272">
        <v>1051</v>
      </c>
      <c r="G48" s="273">
        <v>1172</v>
      </c>
      <c r="H48" s="274">
        <v>1326</v>
      </c>
      <c r="I48" s="272">
        <v>1471</v>
      </c>
      <c r="J48" s="273">
        <v>1638</v>
      </c>
      <c r="K48" s="274">
        <v>1802</v>
      </c>
      <c r="L48" s="272">
        <v>1966</v>
      </c>
      <c r="M48" s="273">
        <v>2129</v>
      </c>
      <c r="N48" s="274">
        <v>2293</v>
      </c>
      <c r="O48" s="272">
        <v>2457</v>
      </c>
      <c r="P48" s="273">
        <v>2621</v>
      </c>
      <c r="Q48" s="274">
        <v>2785</v>
      </c>
      <c r="R48" s="272">
        <v>2948</v>
      </c>
      <c r="S48" s="271">
        <v>3112</v>
      </c>
      <c r="T48" s="272">
        <v>3276</v>
      </c>
      <c r="U48" s="257">
        <v>1.95</v>
      </c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75">
        <v>1007</v>
      </c>
      <c r="C49" s="276">
        <v>1106</v>
      </c>
      <c r="D49" s="277">
        <v>1313</v>
      </c>
      <c r="E49" s="278">
        <v>1527</v>
      </c>
      <c r="F49" s="276">
        <v>1736</v>
      </c>
      <c r="G49" s="277">
        <v>1958</v>
      </c>
      <c r="H49" s="278">
        <v>2205</v>
      </c>
      <c r="I49" s="276">
        <v>2441</v>
      </c>
      <c r="J49" s="277">
        <v>2656</v>
      </c>
      <c r="K49" s="278">
        <v>2924</v>
      </c>
      <c r="L49" s="276">
        <v>3171</v>
      </c>
      <c r="M49" s="277">
        <v>3440</v>
      </c>
      <c r="N49" s="278">
        <v>3704</v>
      </c>
      <c r="O49" s="276">
        <v>3969</v>
      </c>
      <c r="P49" s="277">
        <v>4234</v>
      </c>
      <c r="Q49" s="278">
        <v>4498</v>
      </c>
      <c r="R49" s="276">
        <v>4763</v>
      </c>
      <c r="S49" s="275">
        <v>5027</v>
      </c>
      <c r="T49" s="276">
        <v>5292</v>
      </c>
      <c r="U49" s="189">
        <v>3.15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79">
        <v>564</v>
      </c>
      <c r="C50" s="280">
        <v>665</v>
      </c>
      <c r="D50" s="281">
        <v>807</v>
      </c>
      <c r="E50" s="282">
        <v>936</v>
      </c>
      <c r="F50" s="280">
        <v>1072</v>
      </c>
      <c r="G50" s="281">
        <v>1219</v>
      </c>
      <c r="H50" s="282">
        <v>1379</v>
      </c>
      <c r="I50" s="280">
        <v>1526</v>
      </c>
      <c r="J50" s="281">
        <v>1698</v>
      </c>
      <c r="K50" s="282">
        <v>1868</v>
      </c>
      <c r="L50" s="280">
        <v>2038</v>
      </c>
      <c r="M50" s="281">
        <v>2208</v>
      </c>
      <c r="N50" s="282">
        <v>2378</v>
      </c>
      <c r="O50" s="280">
        <v>2548</v>
      </c>
      <c r="P50" s="281">
        <v>2717</v>
      </c>
      <c r="Q50" s="282">
        <v>2887</v>
      </c>
      <c r="R50" s="280">
        <v>3057</v>
      </c>
      <c r="S50" s="279">
        <v>3227</v>
      </c>
      <c r="T50" s="280">
        <v>3397</v>
      </c>
      <c r="U50" s="257">
        <v>1.93</v>
      </c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67">
        <v>1051</v>
      </c>
      <c r="C51" s="268">
        <v>1152</v>
      </c>
      <c r="D51" s="269">
        <v>1357</v>
      </c>
      <c r="E51" s="270">
        <v>1590</v>
      </c>
      <c r="F51" s="268">
        <v>1798</v>
      </c>
      <c r="G51" s="269">
        <v>2042</v>
      </c>
      <c r="H51" s="270">
        <v>2298</v>
      </c>
      <c r="I51" s="268">
        <v>2541</v>
      </c>
      <c r="J51" s="269">
        <v>2764</v>
      </c>
      <c r="K51" s="270">
        <v>3040</v>
      </c>
      <c r="L51" s="268">
        <v>3294</v>
      </c>
      <c r="M51" s="269">
        <v>3569</v>
      </c>
      <c r="N51" s="270">
        <v>3844</v>
      </c>
      <c r="O51" s="268">
        <v>4118</v>
      </c>
      <c r="P51" s="269">
        <v>4393</v>
      </c>
      <c r="Q51" s="270">
        <v>4668</v>
      </c>
      <c r="R51" s="268">
        <v>4942</v>
      </c>
      <c r="S51" s="267">
        <v>5217</v>
      </c>
      <c r="T51" s="268">
        <v>5491</v>
      </c>
      <c r="U51" s="189">
        <v>3.12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71">
        <v>588</v>
      </c>
      <c r="C52" s="272">
        <v>694</v>
      </c>
      <c r="D52" s="273">
        <v>841</v>
      </c>
      <c r="E52" s="274">
        <v>976</v>
      </c>
      <c r="F52" s="272">
        <v>1141</v>
      </c>
      <c r="G52" s="273">
        <v>1276</v>
      </c>
      <c r="H52" s="274">
        <v>1441</v>
      </c>
      <c r="I52" s="272">
        <v>1590</v>
      </c>
      <c r="J52" s="273">
        <v>1766</v>
      </c>
      <c r="K52" s="274">
        <v>1943</v>
      </c>
      <c r="L52" s="272">
        <v>2120</v>
      </c>
      <c r="M52" s="273">
        <v>2296</v>
      </c>
      <c r="N52" s="274">
        <v>2473</v>
      </c>
      <c r="O52" s="272">
        <v>2650</v>
      </c>
      <c r="P52" s="273">
        <v>2826</v>
      </c>
      <c r="Q52" s="274">
        <v>3003</v>
      </c>
      <c r="R52" s="272">
        <v>3180</v>
      </c>
      <c r="S52" s="271">
        <v>3356</v>
      </c>
      <c r="T52" s="272">
        <v>3533</v>
      </c>
      <c r="U52" s="257">
        <v>1.92</v>
      </c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67">
        <v>1095</v>
      </c>
      <c r="C53" s="268">
        <v>1201</v>
      </c>
      <c r="D53" s="269">
        <v>1416</v>
      </c>
      <c r="E53" s="270">
        <v>1649</v>
      </c>
      <c r="F53" s="268">
        <v>1900</v>
      </c>
      <c r="G53" s="269">
        <v>2134</v>
      </c>
      <c r="H53" s="270">
        <v>2401</v>
      </c>
      <c r="I53" s="268">
        <v>2649</v>
      </c>
      <c r="J53" s="269">
        <v>2879</v>
      </c>
      <c r="K53" s="270">
        <v>3164</v>
      </c>
      <c r="L53" s="268">
        <v>3428</v>
      </c>
      <c r="M53" s="269">
        <v>3708</v>
      </c>
      <c r="N53" s="270">
        <v>3993</v>
      </c>
      <c r="O53" s="268">
        <v>4278</v>
      </c>
      <c r="P53" s="269">
        <v>4563</v>
      </c>
      <c r="Q53" s="270">
        <v>4848</v>
      </c>
      <c r="R53" s="268">
        <v>5134</v>
      </c>
      <c r="S53" s="267">
        <v>5419</v>
      </c>
      <c r="T53" s="268">
        <v>5704</v>
      </c>
      <c r="U53" s="189">
        <v>3.0999999999999996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71">
        <v>612</v>
      </c>
      <c r="C54" s="272">
        <v>724</v>
      </c>
      <c r="D54" s="273">
        <v>876</v>
      </c>
      <c r="E54" s="274">
        <v>1018</v>
      </c>
      <c r="F54" s="272">
        <v>1189</v>
      </c>
      <c r="G54" s="273">
        <v>1333</v>
      </c>
      <c r="H54" s="274">
        <v>1504</v>
      </c>
      <c r="I54" s="272">
        <v>1655</v>
      </c>
      <c r="J54" s="273">
        <v>1843</v>
      </c>
      <c r="K54" s="274">
        <v>2028</v>
      </c>
      <c r="L54" s="272">
        <v>2212</v>
      </c>
      <c r="M54" s="273">
        <v>2396</v>
      </c>
      <c r="N54" s="274">
        <v>2580</v>
      </c>
      <c r="O54" s="272">
        <v>2765</v>
      </c>
      <c r="P54" s="273">
        <v>2949</v>
      </c>
      <c r="Q54" s="274">
        <v>3133</v>
      </c>
      <c r="R54" s="272">
        <v>3318</v>
      </c>
      <c r="S54" s="271">
        <v>3502</v>
      </c>
      <c r="T54" s="272">
        <v>3686</v>
      </c>
      <c r="U54" s="257">
        <v>1.92</v>
      </c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75">
        <v>1141</v>
      </c>
      <c r="C55" s="276">
        <v>1253</v>
      </c>
      <c r="D55" s="277">
        <v>1476</v>
      </c>
      <c r="E55" s="278">
        <v>1702</v>
      </c>
      <c r="F55" s="276">
        <v>1959</v>
      </c>
      <c r="G55" s="277">
        <v>2205</v>
      </c>
      <c r="H55" s="278">
        <v>2480</v>
      </c>
      <c r="I55" s="276">
        <v>2752</v>
      </c>
      <c r="J55" s="277">
        <v>3003</v>
      </c>
      <c r="K55" s="278">
        <v>3299</v>
      </c>
      <c r="L55" s="276">
        <v>3574</v>
      </c>
      <c r="M55" s="277">
        <v>3869</v>
      </c>
      <c r="N55" s="278">
        <v>4166</v>
      </c>
      <c r="O55" s="276">
        <v>4464</v>
      </c>
      <c r="P55" s="277">
        <v>4762</v>
      </c>
      <c r="Q55" s="278">
        <v>5059</v>
      </c>
      <c r="R55" s="276">
        <v>5357</v>
      </c>
      <c r="S55" s="275">
        <v>5654</v>
      </c>
      <c r="T55" s="276">
        <v>5952</v>
      </c>
      <c r="U55" s="189">
        <v>3.0999999999999996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79">
        <v>638</v>
      </c>
      <c r="C56" s="280">
        <v>753</v>
      </c>
      <c r="D56" s="281">
        <v>912</v>
      </c>
      <c r="E56" s="282">
        <v>1060</v>
      </c>
      <c r="F56" s="280">
        <v>1236</v>
      </c>
      <c r="G56" s="281">
        <v>1386</v>
      </c>
      <c r="H56" s="282">
        <v>1568</v>
      </c>
      <c r="I56" s="280">
        <v>1728</v>
      </c>
      <c r="J56" s="281">
        <v>1920</v>
      </c>
      <c r="K56" s="282">
        <v>2112</v>
      </c>
      <c r="L56" s="280">
        <v>2304</v>
      </c>
      <c r="M56" s="281">
        <v>2496</v>
      </c>
      <c r="N56" s="282">
        <v>2688</v>
      </c>
      <c r="O56" s="280">
        <v>2880</v>
      </c>
      <c r="P56" s="281">
        <v>3072</v>
      </c>
      <c r="Q56" s="282">
        <v>3264</v>
      </c>
      <c r="R56" s="280">
        <v>3456</v>
      </c>
      <c r="S56" s="279">
        <v>3648</v>
      </c>
      <c r="T56" s="280">
        <v>3840</v>
      </c>
      <c r="U56" s="257">
        <v>1.92</v>
      </c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67">
        <v>1168</v>
      </c>
      <c r="C57" s="268">
        <v>1305</v>
      </c>
      <c r="D57" s="269">
        <v>1536</v>
      </c>
      <c r="E57" s="270">
        <v>1775</v>
      </c>
      <c r="F57" s="268">
        <v>2040</v>
      </c>
      <c r="G57" s="269">
        <v>2296</v>
      </c>
      <c r="H57" s="270">
        <v>2584</v>
      </c>
      <c r="I57" s="268">
        <v>2871</v>
      </c>
      <c r="J57" s="269">
        <v>3130</v>
      </c>
      <c r="K57" s="270">
        <v>3432</v>
      </c>
      <c r="L57" s="268">
        <v>3720</v>
      </c>
      <c r="M57" s="269">
        <v>4030</v>
      </c>
      <c r="N57" s="270">
        <v>4340</v>
      </c>
      <c r="O57" s="268">
        <v>4650</v>
      </c>
      <c r="P57" s="269">
        <v>4960</v>
      </c>
      <c r="Q57" s="270">
        <v>5270</v>
      </c>
      <c r="R57" s="268">
        <v>5580</v>
      </c>
      <c r="S57" s="267">
        <v>5890</v>
      </c>
      <c r="T57" s="268">
        <v>6200</v>
      </c>
      <c r="U57" s="189">
        <v>3.0999999999999996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1" t="s">
        <v>131</v>
      </c>
      <c r="B58" s="271">
        <v>664</v>
      </c>
      <c r="C58" s="272">
        <v>783</v>
      </c>
      <c r="D58" s="273">
        <v>948</v>
      </c>
      <c r="E58" s="274">
        <v>1102</v>
      </c>
      <c r="F58" s="272">
        <v>1285</v>
      </c>
      <c r="G58" s="273">
        <v>1441</v>
      </c>
      <c r="H58" s="274">
        <v>1631</v>
      </c>
      <c r="I58" s="272">
        <v>1797</v>
      </c>
      <c r="J58" s="273">
        <v>1997</v>
      </c>
      <c r="K58" s="274">
        <v>2196</v>
      </c>
      <c r="L58" s="272">
        <v>2396</v>
      </c>
      <c r="M58" s="273">
        <v>2596</v>
      </c>
      <c r="N58" s="274">
        <v>2796</v>
      </c>
      <c r="O58" s="272">
        <v>2995</v>
      </c>
      <c r="P58" s="273">
        <v>3195</v>
      </c>
      <c r="Q58" s="274">
        <v>3395</v>
      </c>
      <c r="R58" s="272">
        <v>3594</v>
      </c>
      <c r="S58" s="271">
        <v>3794</v>
      </c>
      <c r="T58" s="272">
        <v>3994</v>
      </c>
      <c r="U58" s="257">
        <v>1.92</v>
      </c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67">
        <v>1215</v>
      </c>
      <c r="C59" s="268">
        <v>1357</v>
      </c>
      <c r="D59" s="269">
        <v>1597</v>
      </c>
      <c r="E59" s="270">
        <v>1846</v>
      </c>
      <c r="F59" s="268">
        <v>2122</v>
      </c>
      <c r="G59" s="269">
        <v>2388</v>
      </c>
      <c r="H59" s="270">
        <v>2687</v>
      </c>
      <c r="I59" s="268">
        <v>2986</v>
      </c>
      <c r="J59" s="269">
        <v>3255</v>
      </c>
      <c r="K59" s="270">
        <v>3569</v>
      </c>
      <c r="L59" s="268">
        <v>3869</v>
      </c>
      <c r="M59" s="269">
        <v>4191</v>
      </c>
      <c r="N59" s="270">
        <v>4514</v>
      </c>
      <c r="O59" s="268">
        <v>4836</v>
      </c>
      <c r="P59" s="269">
        <v>5158</v>
      </c>
      <c r="Q59" s="270">
        <v>5481</v>
      </c>
      <c r="R59" s="268">
        <v>5803</v>
      </c>
      <c r="S59" s="267">
        <v>6126</v>
      </c>
      <c r="T59" s="268">
        <v>6448</v>
      </c>
      <c r="U59" s="189">
        <v>3.0999999999999996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71">
        <v>689</v>
      </c>
      <c r="C60" s="272">
        <v>813</v>
      </c>
      <c r="D60" s="273">
        <v>985</v>
      </c>
      <c r="E60" s="274">
        <v>1145</v>
      </c>
      <c r="F60" s="272">
        <v>1335</v>
      </c>
      <c r="G60" s="273">
        <v>1497</v>
      </c>
      <c r="H60" s="274">
        <v>1693</v>
      </c>
      <c r="I60" s="272">
        <v>1866</v>
      </c>
      <c r="J60" s="273">
        <v>2074</v>
      </c>
      <c r="K60" s="274">
        <v>2281</v>
      </c>
      <c r="L60" s="272">
        <v>2488</v>
      </c>
      <c r="M60" s="273">
        <v>2696</v>
      </c>
      <c r="N60" s="274">
        <v>2903</v>
      </c>
      <c r="O60" s="272">
        <v>3110</v>
      </c>
      <c r="P60" s="273">
        <v>3318</v>
      </c>
      <c r="Q60" s="274">
        <v>3525</v>
      </c>
      <c r="R60" s="272">
        <v>3732</v>
      </c>
      <c r="S60" s="271">
        <v>3940</v>
      </c>
      <c r="T60" s="272">
        <v>4147</v>
      </c>
      <c r="U60" s="257">
        <v>1.92</v>
      </c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75">
        <v>1261</v>
      </c>
      <c r="C61" s="276">
        <v>1409</v>
      </c>
      <c r="D61" s="277">
        <v>1659</v>
      </c>
      <c r="E61" s="278">
        <v>1917</v>
      </c>
      <c r="F61" s="276">
        <v>2203</v>
      </c>
      <c r="G61" s="277">
        <v>2480</v>
      </c>
      <c r="H61" s="278">
        <v>2791</v>
      </c>
      <c r="I61" s="276">
        <v>3101</v>
      </c>
      <c r="J61" s="277">
        <v>3380</v>
      </c>
      <c r="K61" s="278">
        <v>3707</v>
      </c>
      <c r="L61" s="276">
        <v>4018</v>
      </c>
      <c r="M61" s="277">
        <v>4352</v>
      </c>
      <c r="N61" s="278">
        <v>4687</v>
      </c>
      <c r="O61" s="276">
        <v>5022</v>
      </c>
      <c r="P61" s="277">
        <v>5357</v>
      </c>
      <c r="Q61" s="278">
        <v>5692</v>
      </c>
      <c r="R61" s="276">
        <v>6026</v>
      </c>
      <c r="S61" s="275">
        <v>6361</v>
      </c>
      <c r="T61" s="276">
        <v>6696</v>
      </c>
      <c r="U61" s="189">
        <v>3.0999999999999996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79">
        <v>715</v>
      </c>
      <c r="C62" s="280">
        <v>843</v>
      </c>
      <c r="D62" s="281">
        <v>1021</v>
      </c>
      <c r="E62" s="282">
        <v>1187</v>
      </c>
      <c r="F62" s="280">
        <v>1384</v>
      </c>
      <c r="G62" s="281">
        <v>1552</v>
      </c>
      <c r="H62" s="282">
        <v>1756</v>
      </c>
      <c r="I62" s="280">
        <v>1935</v>
      </c>
      <c r="J62" s="281">
        <v>2150</v>
      </c>
      <c r="K62" s="282">
        <v>2365</v>
      </c>
      <c r="L62" s="280">
        <v>2580</v>
      </c>
      <c r="M62" s="281">
        <v>2796</v>
      </c>
      <c r="N62" s="282">
        <v>3011</v>
      </c>
      <c r="O62" s="280">
        <v>3226</v>
      </c>
      <c r="P62" s="281">
        <v>3441</v>
      </c>
      <c r="Q62" s="282">
        <v>3656</v>
      </c>
      <c r="R62" s="280">
        <v>3871</v>
      </c>
      <c r="S62" s="279">
        <v>4086</v>
      </c>
      <c r="T62" s="280">
        <v>4301</v>
      </c>
      <c r="U62" s="257">
        <v>1.92</v>
      </c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67">
        <v>1308</v>
      </c>
      <c r="C63" s="268">
        <v>1462</v>
      </c>
      <c r="D63" s="269">
        <v>1720</v>
      </c>
      <c r="E63" s="270">
        <v>1988</v>
      </c>
      <c r="F63" s="268">
        <v>2285</v>
      </c>
      <c r="G63" s="269">
        <v>2572</v>
      </c>
      <c r="H63" s="270">
        <v>2894</v>
      </c>
      <c r="I63" s="268">
        <v>3216</v>
      </c>
      <c r="J63" s="269">
        <v>3506</v>
      </c>
      <c r="K63" s="270">
        <v>3844</v>
      </c>
      <c r="L63" s="268">
        <v>4166</v>
      </c>
      <c r="M63" s="269">
        <v>4514</v>
      </c>
      <c r="N63" s="270">
        <v>4861</v>
      </c>
      <c r="O63" s="268">
        <v>5208</v>
      </c>
      <c r="P63" s="269">
        <v>5555</v>
      </c>
      <c r="Q63" s="270">
        <v>5902</v>
      </c>
      <c r="R63" s="268">
        <v>6250</v>
      </c>
      <c r="S63" s="267">
        <v>6597</v>
      </c>
      <c r="T63" s="268">
        <v>6944</v>
      </c>
      <c r="U63" s="189">
        <v>3.0999999999999996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71">
        <v>740</v>
      </c>
      <c r="C64" s="272">
        <v>873</v>
      </c>
      <c r="D64" s="273">
        <v>1058</v>
      </c>
      <c r="E64" s="274">
        <v>1230</v>
      </c>
      <c r="F64" s="272">
        <v>1434</v>
      </c>
      <c r="G64" s="273">
        <v>1608</v>
      </c>
      <c r="H64" s="274">
        <v>1819</v>
      </c>
      <c r="I64" s="272">
        <v>2004</v>
      </c>
      <c r="J64" s="273">
        <v>2227</v>
      </c>
      <c r="K64" s="274">
        <v>2450</v>
      </c>
      <c r="L64" s="272">
        <v>2673</v>
      </c>
      <c r="M64" s="273">
        <v>2895</v>
      </c>
      <c r="N64" s="274">
        <v>3118</v>
      </c>
      <c r="O64" s="272">
        <v>3341</v>
      </c>
      <c r="P64" s="273">
        <v>3564</v>
      </c>
      <c r="Q64" s="274">
        <v>3786</v>
      </c>
      <c r="R64" s="272">
        <v>4009</v>
      </c>
      <c r="S64" s="271">
        <v>4232</v>
      </c>
      <c r="T64" s="272">
        <v>4454</v>
      </c>
      <c r="U64" s="257">
        <v>1.92</v>
      </c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67">
        <v>1355</v>
      </c>
      <c r="C65" s="268">
        <v>1514</v>
      </c>
      <c r="D65" s="269">
        <v>1782</v>
      </c>
      <c r="E65" s="270">
        <v>2059</v>
      </c>
      <c r="F65" s="268">
        <v>2366</v>
      </c>
      <c r="G65" s="269">
        <v>2663</v>
      </c>
      <c r="H65" s="270">
        <v>2997</v>
      </c>
      <c r="I65" s="268">
        <v>3330</v>
      </c>
      <c r="J65" s="269">
        <v>3631</v>
      </c>
      <c r="K65" s="270">
        <v>3981</v>
      </c>
      <c r="L65" s="268">
        <v>4315</v>
      </c>
      <c r="M65" s="269">
        <v>4675</v>
      </c>
      <c r="N65" s="270">
        <v>5034</v>
      </c>
      <c r="O65" s="268">
        <v>5394</v>
      </c>
      <c r="P65" s="269">
        <v>5754</v>
      </c>
      <c r="Q65" s="270">
        <v>6113</v>
      </c>
      <c r="R65" s="268">
        <v>6473</v>
      </c>
      <c r="S65" s="267">
        <v>6832</v>
      </c>
      <c r="T65" s="268">
        <v>7192</v>
      </c>
      <c r="U65" s="189">
        <v>3.0999999999999996</v>
      </c>
    </row>
    <row r="66" spans="1:42" x14ac:dyDescent="0.15">
      <c r="A66" s="231" t="s">
        <v>135</v>
      </c>
      <c r="B66" s="271">
        <v>766</v>
      </c>
      <c r="C66" s="272">
        <v>904</v>
      </c>
      <c r="D66" s="273">
        <v>1094</v>
      </c>
      <c r="E66" s="274">
        <v>1272</v>
      </c>
      <c r="F66" s="272">
        <v>1483</v>
      </c>
      <c r="G66" s="273">
        <v>1663</v>
      </c>
      <c r="H66" s="274">
        <v>1882</v>
      </c>
      <c r="I66" s="272">
        <v>2074</v>
      </c>
      <c r="J66" s="273">
        <v>2304</v>
      </c>
      <c r="K66" s="274">
        <v>2534</v>
      </c>
      <c r="L66" s="272">
        <v>2765</v>
      </c>
      <c r="M66" s="273">
        <v>2995</v>
      </c>
      <c r="N66" s="274">
        <v>3226</v>
      </c>
      <c r="O66" s="272">
        <v>3456</v>
      </c>
      <c r="P66" s="273">
        <v>3686</v>
      </c>
      <c r="Q66" s="274">
        <v>3917</v>
      </c>
      <c r="R66" s="272">
        <v>4147</v>
      </c>
      <c r="S66" s="271">
        <v>4378</v>
      </c>
      <c r="T66" s="272">
        <v>4608</v>
      </c>
      <c r="U66" s="257">
        <v>1.92</v>
      </c>
    </row>
    <row r="67" spans="1:42" x14ac:dyDescent="0.15">
      <c r="A67" s="233">
        <v>1500</v>
      </c>
      <c r="B67" s="275">
        <v>1402</v>
      </c>
      <c r="C67" s="276">
        <v>1566</v>
      </c>
      <c r="D67" s="277">
        <v>1843</v>
      </c>
      <c r="E67" s="278">
        <v>2130</v>
      </c>
      <c r="F67" s="276">
        <v>2448</v>
      </c>
      <c r="G67" s="277">
        <v>2755</v>
      </c>
      <c r="H67" s="278">
        <v>3101</v>
      </c>
      <c r="I67" s="276">
        <v>3445</v>
      </c>
      <c r="J67" s="277">
        <v>3756</v>
      </c>
      <c r="K67" s="278">
        <v>4118</v>
      </c>
      <c r="L67" s="276">
        <v>4464</v>
      </c>
      <c r="M67" s="277">
        <v>4836</v>
      </c>
      <c r="N67" s="278">
        <v>5208</v>
      </c>
      <c r="O67" s="276">
        <v>5580</v>
      </c>
      <c r="P67" s="277">
        <v>5952</v>
      </c>
      <c r="Q67" s="278">
        <v>6324</v>
      </c>
      <c r="R67" s="276">
        <v>6696</v>
      </c>
      <c r="S67" s="275">
        <v>7068</v>
      </c>
      <c r="T67" s="276">
        <v>7440</v>
      </c>
      <c r="U67" s="189">
        <v>3.0999999999999996</v>
      </c>
    </row>
    <row r="68" spans="1:42" x14ac:dyDescent="0.15">
      <c r="A68" s="194"/>
      <c r="B68" s="194">
        <v>3.19</v>
      </c>
      <c r="C68" s="194">
        <v>2.5099999999999998</v>
      </c>
      <c r="D68" s="194">
        <v>2.2799999999999998</v>
      </c>
      <c r="E68" s="194">
        <v>2.12</v>
      </c>
      <c r="F68" s="194">
        <v>2.06</v>
      </c>
      <c r="G68" s="194">
        <v>1.98</v>
      </c>
      <c r="H68" s="194">
        <v>1.96</v>
      </c>
      <c r="I68" s="194">
        <v>1.92</v>
      </c>
      <c r="J68" s="194">
        <v>1.92</v>
      </c>
      <c r="K68" s="194">
        <v>1.92</v>
      </c>
      <c r="L68" s="194">
        <v>1.92</v>
      </c>
      <c r="M68" s="194">
        <v>1.92</v>
      </c>
      <c r="N68" s="194">
        <v>1.92</v>
      </c>
      <c r="O68" s="194">
        <v>1.92</v>
      </c>
      <c r="P68" s="194">
        <v>1.92</v>
      </c>
      <c r="Q68" s="194">
        <v>1.92</v>
      </c>
      <c r="R68" s="194">
        <v>1.92</v>
      </c>
      <c r="S68" s="194">
        <v>1.92</v>
      </c>
      <c r="T68" s="194">
        <v>1.92</v>
      </c>
    </row>
    <row r="69" spans="1:42" x14ac:dyDescent="0.15">
      <c r="A69" s="194"/>
      <c r="B69" s="228">
        <v>5.84</v>
      </c>
      <c r="C69" s="187">
        <v>4.3499999999999996</v>
      </c>
      <c r="D69" s="187">
        <v>3.84</v>
      </c>
      <c r="E69" s="187">
        <v>3.55</v>
      </c>
      <c r="F69" s="187">
        <v>3.4000000000000004</v>
      </c>
      <c r="G69" s="187">
        <v>3.2800000000000002</v>
      </c>
      <c r="H69" s="187">
        <v>3.23</v>
      </c>
      <c r="I69" s="187">
        <v>3.19</v>
      </c>
      <c r="J69" s="187">
        <v>3.13</v>
      </c>
      <c r="K69" s="187">
        <v>3.12</v>
      </c>
      <c r="L69" s="187">
        <v>3.0999999999999996</v>
      </c>
      <c r="M69" s="187">
        <v>3.0999999999999996</v>
      </c>
      <c r="N69" s="187">
        <v>3.0999999999999996</v>
      </c>
      <c r="O69" s="187">
        <v>3.0999999999999996</v>
      </c>
      <c r="P69" s="187">
        <v>3.0999999999999996</v>
      </c>
      <c r="Q69" s="187">
        <v>3.0999999999999996</v>
      </c>
      <c r="R69" s="187">
        <v>3.0999999999999996</v>
      </c>
      <c r="S69" s="187">
        <v>3.0999999999999996</v>
      </c>
      <c r="T69" s="187">
        <v>3.0999999999999996</v>
      </c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 t="shared" ref="B76:B107" si="0">ROUND(W76*$T$76,0)</f>
        <v>157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</v>
      </c>
      <c r="U76" s="188"/>
      <c r="V76" s="203">
        <v>4</v>
      </c>
      <c r="W76" s="207">
        <v>157</v>
      </c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 t="shared" si="0"/>
        <v>295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>
        <f>W76+B147</f>
        <v>295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157</v>
      </c>
      <c r="C78" s="212">
        <f t="shared" ref="C78:C109" si="1">ROUND(X78*$T$76,0)</f>
        <v>181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14">
        <v>157</v>
      </c>
      <c r="X78" s="214">
        <v>181</v>
      </c>
      <c r="Y78" s="214"/>
      <c r="Z78" s="214"/>
      <c r="AA78" s="214"/>
      <c r="AB78" s="214"/>
      <c r="AC78" s="214"/>
      <c r="AD78" s="214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295</v>
      </c>
      <c r="C79" s="209">
        <f t="shared" si="1"/>
        <v>319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14">
        <f>W78+B149</f>
        <v>295</v>
      </c>
      <c r="X79" s="214">
        <f>X78+C149</f>
        <v>319</v>
      </c>
      <c r="Y79" s="214"/>
      <c r="Z79" s="214"/>
      <c r="AA79" s="214"/>
      <c r="AB79" s="214"/>
      <c r="AC79" s="214"/>
      <c r="AD79" s="214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182</v>
      </c>
      <c r="C80" s="212">
        <f t="shared" si="1"/>
        <v>204</v>
      </c>
      <c r="D80" s="212">
        <f t="shared" ref="D80:D111" si="2">ROUND(Y80*$T$76,0)</f>
        <v>223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14">
        <v>182</v>
      </c>
      <c r="X80" s="214">
        <v>204</v>
      </c>
      <c r="Y80" s="214">
        <v>223</v>
      </c>
      <c r="Z80" s="214"/>
      <c r="AA80" s="214"/>
      <c r="AB80" s="214"/>
      <c r="AC80" s="214"/>
      <c r="AD80" s="214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339</v>
      </c>
      <c r="C81" s="209">
        <f t="shared" si="1"/>
        <v>361</v>
      </c>
      <c r="D81" s="209">
        <f t="shared" si="2"/>
        <v>391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14">
        <f>W80+B151</f>
        <v>339</v>
      </c>
      <c r="X81" s="214">
        <f>X80+C151</f>
        <v>361</v>
      </c>
      <c r="Y81" s="214">
        <f>Y80+D151</f>
        <v>391</v>
      </c>
      <c r="Z81" s="214"/>
      <c r="AA81" s="214"/>
      <c r="AB81" s="214"/>
      <c r="AC81" s="214"/>
      <c r="AD81" s="214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206</v>
      </c>
      <c r="C82" s="212">
        <f t="shared" si="1"/>
        <v>233</v>
      </c>
      <c r="D82" s="212">
        <f t="shared" si="2"/>
        <v>257</v>
      </c>
      <c r="E82" s="212">
        <f t="shared" ref="E82:E113" si="3">ROUND(Z82*$T$76,0)</f>
        <v>281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14">
        <v>206</v>
      </c>
      <c r="X82" s="214">
        <v>233</v>
      </c>
      <c r="Y82" s="214">
        <v>257</v>
      </c>
      <c r="Z82" s="214">
        <v>281</v>
      </c>
      <c r="AA82" s="214"/>
      <c r="AB82" s="214"/>
      <c r="AC82" s="214"/>
      <c r="AD82" s="214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381</v>
      </c>
      <c r="C83" s="209">
        <f t="shared" si="1"/>
        <v>408</v>
      </c>
      <c r="D83" s="209">
        <f t="shared" si="2"/>
        <v>441</v>
      </c>
      <c r="E83" s="209">
        <f t="shared" si="3"/>
        <v>478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14">
        <f>W82+B153</f>
        <v>381</v>
      </c>
      <c r="X83" s="214">
        <f>X82+C153</f>
        <v>408</v>
      </c>
      <c r="Y83" s="214">
        <f>Y82+D153</f>
        <v>441</v>
      </c>
      <c r="Z83" s="214">
        <f>Z82+E153</f>
        <v>478</v>
      </c>
      <c r="AA83" s="214"/>
      <c r="AB83" s="214"/>
      <c r="AC83" s="214"/>
      <c r="AD83" s="214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224</v>
      </c>
      <c r="C84" s="212">
        <f t="shared" si="1"/>
        <v>260</v>
      </c>
      <c r="D84" s="212">
        <f t="shared" si="2"/>
        <v>288</v>
      </c>
      <c r="E84" s="212">
        <f t="shared" si="3"/>
        <v>326</v>
      </c>
      <c r="F84" s="212">
        <f t="shared" ref="F84:F115" si="4">ROUND(AA84*$T$76,0)</f>
        <v>353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14">
        <v>224</v>
      </c>
      <c r="X84" s="214">
        <v>260</v>
      </c>
      <c r="Y84" s="214">
        <v>288</v>
      </c>
      <c r="Z84" s="214">
        <v>326</v>
      </c>
      <c r="AA84" s="214">
        <v>353</v>
      </c>
      <c r="AB84" s="214"/>
      <c r="AC84" s="214"/>
      <c r="AD84" s="214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414</v>
      </c>
      <c r="C85" s="216">
        <f t="shared" si="1"/>
        <v>450</v>
      </c>
      <c r="D85" s="216">
        <f t="shared" si="2"/>
        <v>500</v>
      </c>
      <c r="E85" s="216">
        <f t="shared" si="3"/>
        <v>547</v>
      </c>
      <c r="F85" s="216">
        <f t="shared" si="4"/>
        <v>592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14">
        <f>W84+B155</f>
        <v>414</v>
      </c>
      <c r="X85" s="214">
        <f>X84+C155</f>
        <v>450</v>
      </c>
      <c r="Y85" s="214">
        <f>Y84+D155</f>
        <v>500</v>
      </c>
      <c r="Z85" s="214">
        <f>Z84+E155</f>
        <v>547</v>
      </c>
      <c r="AA85" s="214">
        <f>AA84+F155</f>
        <v>592</v>
      </c>
      <c r="AB85" s="214"/>
      <c r="AC85" s="214"/>
      <c r="AD85" s="214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247</v>
      </c>
      <c r="C86" s="205">
        <f t="shared" si="1"/>
        <v>283</v>
      </c>
      <c r="D86" s="205">
        <f t="shared" si="2"/>
        <v>320</v>
      </c>
      <c r="E86" s="205">
        <f t="shared" si="3"/>
        <v>363</v>
      </c>
      <c r="F86" s="205">
        <f t="shared" si="4"/>
        <v>396</v>
      </c>
      <c r="G86" s="205">
        <f t="shared" ref="G86:G133" si="5">ROUND(AB86*$T$76,0)</f>
        <v>445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14">
        <v>247</v>
      </c>
      <c r="X86" s="214">
        <v>283</v>
      </c>
      <c r="Y86" s="214">
        <v>320</v>
      </c>
      <c r="Z86" s="214">
        <v>363</v>
      </c>
      <c r="AA86" s="214">
        <v>396</v>
      </c>
      <c r="AB86" s="214">
        <v>445</v>
      </c>
      <c r="AC86" s="214"/>
      <c r="AD86" s="214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455</v>
      </c>
      <c r="C87" s="209">
        <f t="shared" si="1"/>
        <v>491</v>
      </c>
      <c r="D87" s="209">
        <f t="shared" si="2"/>
        <v>556</v>
      </c>
      <c r="E87" s="209">
        <f t="shared" si="3"/>
        <v>613</v>
      </c>
      <c r="F87" s="209">
        <f t="shared" si="4"/>
        <v>667</v>
      </c>
      <c r="G87" s="209">
        <f t="shared" si="5"/>
        <v>734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14">
        <f t="shared" ref="W87:AB87" si="6">W86+B157</f>
        <v>455</v>
      </c>
      <c r="X87" s="214">
        <f t="shared" si="6"/>
        <v>491</v>
      </c>
      <c r="Y87" s="214">
        <f t="shared" si="6"/>
        <v>556</v>
      </c>
      <c r="Z87" s="214">
        <f t="shared" si="6"/>
        <v>613</v>
      </c>
      <c r="AA87" s="214">
        <f t="shared" si="6"/>
        <v>667</v>
      </c>
      <c r="AB87" s="214">
        <f t="shared" si="6"/>
        <v>734</v>
      </c>
      <c r="AC87" s="214"/>
      <c r="AD87" s="214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264</v>
      </c>
      <c r="C88" s="212">
        <f t="shared" si="1"/>
        <v>309</v>
      </c>
      <c r="D88" s="212">
        <f t="shared" si="2"/>
        <v>348</v>
      </c>
      <c r="E88" s="212">
        <f t="shared" si="3"/>
        <v>406</v>
      </c>
      <c r="F88" s="212">
        <f t="shared" si="4"/>
        <v>442</v>
      </c>
      <c r="G88" s="212">
        <f t="shared" si="5"/>
        <v>499</v>
      </c>
      <c r="H88" s="212">
        <f t="shared" ref="H88:H133" si="7">ROUND(AC88*$T$76,0)</f>
        <v>559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14">
        <v>264</v>
      </c>
      <c r="X88" s="214">
        <v>309</v>
      </c>
      <c r="Y88" s="214">
        <v>348</v>
      </c>
      <c r="Z88" s="214">
        <v>406</v>
      </c>
      <c r="AA88" s="214">
        <v>442</v>
      </c>
      <c r="AB88" s="214">
        <v>499</v>
      </c>
      <c r="AC88" s="214">
        <v>559</v>
      </c>
      <c r="AD88" s="214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493</v>
      </c>
      <c r="C89" s="209">
        <f t="shared" si="1"/>
        <v>538</v>
      </c>
      <c r="D89" s="209">
        <f t="shared" si="2"/>
        <v>601</v>
      </c>
      <c r="E89" s="209">
        <f t="shared" si="3"/>
        <v>686</v>
      </c>
      <c r="F89" s="209">
        <f t="shared" si="4"/>
        <v>745</v>
      </c>
      <c r="G89" s="209">
        <f t="shared" si="5"/>
        <v>816</v>
      </c>
      <c r="H89" s="209">
        <f t="shared" si="7"/>
        <v>923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14">
        <f t="shared" ref="W89:AC89" si="8">W88+B159</f>
        <v>493</v>
      </c>
      <c r="X89" s="214">
        <f t="shared" si="8"/>
        <v>538</v>
      </c>
      <c r="Y89" s="214">
        <f t="shared" si="8"/>
        <v>601</v>
      </c>
      <c r="Z89" s="214">
        <f t="shared" si="8"/>
        <v>686</v>
      </c>
      <c r="AA89" s="214">
        <f t="shared" si="8"/>
        <v>745</v>
      </c>
      <c r="AB89" s="214">
        <f t="shared" si="8"/>
        <v>816</v>
      </c>
      <c r="AC89" s="214">
        <f t="shared" si="8"/>
        <v>923</v>
      </c>
      <c r="AD89" s="214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288</v>
      </c>
      <c r="C90" s="212">
        <f t="shared" si="1"/>
        <v>337</v>
      </c>
      <c r="D90" s="212">
        <f t="shared" si="2"/>
        <v>379</v>
      </c>
      <c r="E90" s="212">
        <f t="shared" si="3"/>
        <v>445</v>
      </c>
      <c r="F90" s="212">
        <f t="shared" si="4"/>
        <v>482</v>
      </c>
      <c r="G90" s="212">
        <f t="shared" si="5"/>
        <v>543</v>
      </c>
      <c r="H90" s="212">
        <f t="shared" si="7"/>
        <v>610</v>
      </c>
      <c r="I90" s="212">
        <f t="shared" ref="I90:I133" si="9">ROUND(AD90*$T$76,0)</f>
        <v>668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14">
        <v>288</v>
      </c>
      <c r="X90" s="214">
        <v>337</v>
      </c>
      <c r="Y90" s="214">
        <v>379</v>
      </c>
      <c r="Z90" s="214">
        <v>445</v>
      </c>
      <c r="AA90" s="214">
        <v>482</v>
      </c>
      <c r="AB90" s="214">
        <v>543</v>
      </c>
      <c r="AC90" s="214">
        <v>610</v>
      </c>
      <c r="AD90" s="214">
        <v>668</v>
      </c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189">
        <v>2.06</v>
      </c>
    </row>
    <row r="91" spans="1:42" x14ac:dyDescent="0.15">
      <c r="A91" s="208">
        <v>450</v>
      </c>
      <c r="B91" s="209">
        <f t="shared" si="0"/>
        <v>537</v>
      </c>
      <c r="C91" s="209">
        <f t="shared" si="1"/>
        <v>586</v>
      </c>
      <c r="D91" s="209">
        <f t="shared" si="2"/>
        <v>653</v>
      </c>
      <c r="E91" s="209">
        <f t="shared" si="3"/>
        <v>741</v>
      </c>
      <c r="F91" s="209">
        <f t="shared" si="4"/>
        <v>817</v>
      </c>
      <c r="G91" s="209">
        <f t="shared" si="5"/>
        <v>889</v>
      </c>
      <c r="H91" s="209">
        <f t="shared" si="7"/>
        <v>1015</v>
      </c>
      <c r="I91" s="209">
        <f t="shared" si="9"/>
        <v>1118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14">
        <f t="shared" ref="W91:AD91" si="10">W90+B161</f>
        <v>537</v>
      </c>
      <c r="X91" s="214">
        <f t="shared" si="10"/>
        <v>586</v>
      </c>
      <c r="Y91" s="214">
        <f t="shared" si="10"/>
        <v>653</v>
      </c>
      <c r="Z91" s="214">
        <f t="shared" si="10"/>
        <v>741</v>
      </c>
      <c r="AA91" s="214">
        <f t="shared" si="10"/>
        <v>817</v>
      </c>
      <c r="AB91" s="214">
        <f t="shared" si="10"/>
        <v>889</v>
      </c>
      <c r="AC91" s="214">
        <f t="shared" si="10"/>
        <v>1015</v>
      </c>
      <c r="AD91" s="214">
        <f t="shared" si="10"/>
        <v>1118</v>
      </c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306</v>
      </c>
      <c r="C92" s="212">
        <f t="shared" si="1"/>
        <v>360</v>
      </c>
      <c r="D92" s="212">
        <f t="shared" si="2"/>
        <v>416</v>
      </c>
      <c r="E92" s="212">
        <f t="shared" si="3"/>
        <v>489</v>
      </c>
      <c r="F92" s="212">
        <f t="shared" si="4"/>
        <v>530</v>
      </c>
      <c r="G92" s="212">
        <f t="shared" si="5"/>
        <v>596</v>
      </c>
      <c r="H92" s="212">
        <f t="shared" si="7"/>
        <v>669</v>
      </c>
      <c r="I92" s="212">
        <f t="shared" si="9"/>
        <v>735</v>
      </c>
      <c r="J92" s="212">
        <f t="shared" ref="J92:J133" si="11">ROUND(AE92*$T$76,0)</f>
        <v>816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14">
        <v>306</v>
      </c>
      <c r="X92" s="214">
        <v>360</v>
      </c>
      <c r="Y92" s="214">
        <v>416</v>
      </c>
      <c r="Z92" s="214">
        <v>489</v>
      </c>
      <c r="AA92" s="214">
        <v>530</v>
      </c>
      <c r="AB92" s="214">
        <v>596</v>
      </c>
      <c r="AC92" s="214">
        <v>669</v>
      </c>
      <c r="AD92" s="214">
        <v>735</v>
      </c>
      <c r="AE92" s="207">
        <f>$AE$74*V92*AP92</f>
        <v>816</v>
      </c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189">
        <v>2.04</v>
      </c>
    </row>
    <row r="93" spans="1:42" x14ac:dyDescent="0.15">
      <c r="A93" s="208">
        <v>500</v>
      </c>
      <c r="B93" s="209">
        <f t="shared" si="0"/>
        <v>568</v>
      </c>
      <c r="C93" s="209">
        <f t="shared" si="1"/>
        <v>622</v>
      </c>
      <c r="D93" s="209">
        <f t="shared" si="2"/>
        <v>717</v>
      </c>
      <c r="E93" s="209">
        <f t="shared" si="3"/>
        <v>806</v>
      </c>
      <c r="F93" s="209">
        <f t="shared" si="4"/>
        <v>896</v>
      </c>
      <c r="G93" s="209">
        <f t="shared" si="5"/>
        <v>977</v>
      </c>
      <c r="H93" s="209">
        <f t="shared" si="7"/>
        <v>1114</v>
      </c>
      <c r="I93" s="209">
        <f t="shared" si="9"/>
        <v>1227</v>
      </c>
      <c r="J93" s="209">
        <f t="shared" si="11"/>
        <v>1363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14">
        <f t="shared" ref="W93:AE93" si="12">W92+B163</f>
        <v>568</v>
      </c>
      <c r="X93" s="214">
        <f t="shared" si="12"/>
        <v>622</v>
      </c>
      <c r="Y93" s="214">
        <f t="shared" si="12"/>
        <v>717</v>
      </c>
      <c r="Z93" s="214">
        <f t="shared" si="12"/>
        <v>806</v>
      </c>
      <c r="AA93" s="214">
        <f t="shared" si="12"/>
        <v>896</v>
      </c>
      <c r="AB93" s="214">
        <f t="shared" si="12"/>
        <v>977</v>
      </c>
      <c r="AC93" s="214">
        <f t="shared" si="12"/>
        <v>1114</v>
      </c>
      <c r="AD93" s="214">
        <f t="shared" si="12"/>
        <v>1227</v>
      </c>
      <c r="AE93" s="207">
        <f t="shared" si="12"/>
        <v>1363</v>
      </c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332</v>
      </c>
      <c r="C94" s="212">
        <f t="shared" si="1"/>
        <v>382</v>
      </c>
      <c r="D94" s="212">
        <f t="shared" si="2"/>
        <v>445</v>
      </c>
      <c r="E94" s="212">
        <f t="shared" si="3"/>
        <v>512</v>
      </c>
      <c r="F94" s="212">
        <f t="shared" si="4"/>
        <v>597</v>
      </c>
      <c r="G94" s="212">
        <f t="shared" si="5"/>
        <v>668</v>
      </c>
      <c r="H94" s="212">
        <f t="shared" si="7"/>
        <v>751</v>
      </c>
      <c r="I94" s="212">
        <f t="shared" si="9"/>
        <v>832</v>
      </c>
      <c r="J94" s="212">
        <f t="shared" si="11"/>
        <v>924</v>
      </c>
      <c r="K94" s="212">
        <f t="shared" ref="K94:K133" si="13">ROUND(AF94*$T$76,0)</f>
        <v>1016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14">
        <v>332</v>
      </c>
      <c r="X94" s="214">
        <v>382</v>
      </c>
      <c r="Y94" s="214">
        <v>445</v>
      </c>
      <c r="Z94" s="214">
        <v>512</v>
      </c>
      <c r="AA94" s="214">
        <v>597</v>
      </c>
      <c r="AB94" s="214">
        <v>668</v>
      </c>
      <c r="AC94" s="214">
        <v>751</v>
      </c>
      <c r="AD94" s="214">
        <v>832</v>
      </c>
      <c r="AE94" s="207">
        <f>$AE$74*V94*AP94</f>
        <v>924</v>
      </c>
      <c r="AF94" s="207">
        <f>$AF$74*V94*AP94</f>
        <v>1016.4000000000001</v>
      </c>
      <c r="AG94" s="207"/>
      <c r="AH94" s="207"/>
      <c r="AI94" s="207"/>
      <c r="AJ94" s="207"/>
      <c r="AK94" s="207"/>
      <c r="AL94" s="207"/>
      <c r="AM94" s="207"/>
      <c r="AN94" s="207"/>
      <c r="AO94" s="207"/>
      <c r="AP94" s="189">
        <v>2.1</v>
      </c>
    </row>
    <row r="95" spans="1:42" x14ac:dyDescent="0.15">
      <c r="A95" s="208">
        <v>550</v>
      </c>
      <c r="B95" s="209">
        <f t="shared" si="0"/>
        <v>618</v>
      </c>
      <c r="C95" s="209">
        <f t="shared" si="1"/>
        <v>668</v>
      </c>
      <c r="D95" s="209">
        <f t="shared" si="2"/>
        <v>762</v>
      </c>
      <c r="E95" s="209">
        <f t="shared" si="3"/>
        <v>858</v>
      </c>
      <c r="F95" s="209">
        <f t="shared" si="4"/>
        <v>997</v>
      </c>
      <c r="G95" s="209">
        <f t="shared" si="5"/>
        <v>1092</v>
      </c>
      <c r="H95" s="209">
        <f t="shared" si="7"/>
        <v>1237</v>
      </c>
      <c r="I95" s="209">
        <f t="shared" si="9"/>
        <v>1371</v>
      </c>
      <c r="J95" s="209">
        <f t="shared" si="11"/>
        <v>1521</v>
      </c>
      <c r="K95" s="209">
        <f t="shared" si="13"/>
        <v>1681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14">
        <f t="shared" ref="W95:AF95" si="14">W94+B165</f>
        <v>618</v>
      </c>
      <c r="X95" s="214">
        <f t="shared" si="14"/>
        <v>668</v>
      </c>
      <c r="Y95" s="214">
        <f t="shared" si="14"/>
        <v>762</v>
      </c>
      <c r="Z95" s="214">
        <f t="shared" si="14"/>
        <v>858</v>
      </c>
      <c r="AA95" s="214">
        <f t="shared" si="14"/>
        <v>997</v>
      </c>
      <c r="AB95" s="214">
        <f t="shared" si="14"/>
        <v>1092</v>
      </c>
      <c r="AC95" s="214">
        <f t="shared" si="14"/>
        <v>1237</v>
      </c>
      <c r="AD95" s="214">
        <f t="shared" si="14"/>
        <v>1371</v>
      </c>
      <c r="AE95" s="207">
        <f t="shared" si="14"/>
        <v>1521</v>
      </c>
      <c r="AF95" s="207">
        <f t="shared" si="14"/>
        <v>1681.4</v>
      </c>
      <c r="AG95" s="207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349</v>
      </c>
      <c r="C96" s="212">
        <f t="shared" si="1"/>
        <v>419</v>
      </c>
      <c r="D96" s="212">
        <f t="shared" si="2"/>
        <v>486</v>
      </c>
      <c r="E96" s="212">
        <f t="shared" si="3"/>
        <v>547</v>
      </c>
      <c r="F96" s="212">
        <f t="shared" si="4"/>
        <v>638</v>
      </c>
      <c r="G96" s="212">
        <f t="shared" si="5"/>
        <v>712</v>
      </c>
      <c r="H96" s="212">
        <f t="shared" si="7"/>
        <v>802</v>
      </c>
      <c r="I96" s="212">
        <f t="shared" si="9"/>
        <v>887</v>
      </c>
      <c r="J96" s="212">
        <f t="shared" si="11"/>
        <v>984</v>
      </c>
      <c r="K96" s="212">
        <f t="shared" si="13"/>
        <v>1082</v>
      </c>
      <c r="L96" s="212">
        <f t="shared" ref="L96:L133" si="15">ROUND(AG96*$T$76,0)</f>
        <v>1181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14">
        <v>349</v>
      </c>
      <c r="X96" s="214">
        <v>419</v>
      </c>
      <c r="Y96" s="214">
        <v>486</v>
      </c>
      <c r="Z96" s="214">
        <v>547</v>
      </c>
      <c r="AA96" s="214">
        <v>638</v>
      </c>
      <c r="AB96" s="214">
        <v>712</v>
      </c>
      <c r="AC96" s="214">
        <v>802</v>
      </c>
      <c r="AD96" s="214">
        <v>887</v>
      </c>
      <c r="AE96" s="207">
        <f>$AE$74*V96*AP96</f>
        <v>983.99999999999989</v>
      </c>
      <c r="AF96" s="207">
        <f>$AF$74*V96*AP96</f>
        <v>1082.3999999999999</v>
      </c>
      <c r="AG96" s="207">
        <f>$AG$74*V96*AP96</f>
        <v>1180.8</v>
      </c>
      <c r="AH96" s="207"/>
      <c r="AI96" s="207"/>
      <c r="AJ96" s="207"/>
      <c r="AK96" s="207"/>
      <c r="AL96" s="207"/>
      <c r="AM96" s="207"/>
      <c r="AN96" s="207"/>
      <c r="AO96" s="207"/>
      <c r="AP96" s="189">
        <v>2.0499999999999998</v>
      </c>
    </row>
    <row r="97" spans="1:42" ht="13" thickBot="1" x14ac:dyDescent="0.2">
      <c r="A97" s="204">
        <v>600</v>
      </c>
      <c r="B97" s="216">
        <f t="shared" si="0"/>
        <v>652</v>
      </c>
      <c r="C97" s="216">
        <f t="shared" si="1"/>
        <v>722</v>
      </c>
      <c r="D97" s="216">
        <f t="shared" si="2"/>
        <v>824</v>
      </c>
      <c r="E97" s="216">
        <f t="shared" si="3"/>
        <v>920</v>
      </c>
      <c r="F97" s="216">
        <f t="shared" si="4"/>
        <v>1060</v>
      </c>
      <c r="G97" s="216">
        <f t="shared" si="5"/>
        <v>1171</v>
      </c>
      <c r="H97" s="216">
        <f t="shared" si="7"/>
        <v>1314</v>
      </c>
      <c r="I97" s="216">
        <f t="shared" si="9"/>
        <v>1455</v>
      </c>
      <c r="J97" s="216">
        <f t="shared" si="11"/>
        <v>1610</v>
      </c>
      <c r="K97" s="216">
        <f t="shared" si="13"/>
        <v>1780</v>
      </c>
      <c r="L97" s="216">
        <f t="shared" si="15"/>
        <v>1949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14">
        <f t="shared" ref="W97:AG97" si="16">W96+B167</f>
        <v>652</v>
      </c>
      <c r="X97" s="214">
        <f t="shared" si="16"/>
        <v>722</v>
      </c>
      <c r="Y97" s="214">
        <f t="shared" si="16"/>
        <v>824</v>
      </c>
      <c r="Z97" s="214">
        <f t="shared" si="16"/>
        <v>920</v>
      </c>
      <c r="AA97" s="214">
        <f t="shared" si="16"/>
        <v>1060</v>
      </c>
      <c r="AB97" s="214">
        <f t="shared" si="16"/>
        <v>1171</v>
      </c>
      <c r="AC97" s="214">
        <f t="shared" si="16"/>
        <v>1314</v>
      </c>
      <c r="AD97" s="214">
        <f t="shared" si="16"/>
        <v>1455</v>
      </c>
      <c r="AE97" s="207">
        <f t="shared" si="16"/>
        <v>1610</v>
      </c>
      <c r="AF97" s="207">
        <f t="shared" si="16"/>
        <v>1780.3999999999999</v>
      </c>
      <c r="AG97" s="207">
        <f t="shared" si="16"/>
        <v>1948.8</v>
      </c>
      <c r="AH97" s="207"/>
      <c r="AI97" s="207"/>
      <c r="AJ97" s="207"/>
      <c r="AK97" s="207"/>
      <c r="AL97" s="207"/>
      <c r="AM97" s="207"/>
      <c r="AN97" s="207"/>
      <c r="AO97" s="207"/>
      <c r="AP97" s="189">
        <f>AP96+U167</f>
        <v>3.38</v>
      </c>
    </row>
    <row r="98" spans="1:42" x14ac:dyDescent="0.15">
      <c r="A98" s="202" t="s">
        <v>11</v>
      </c>
      <c r="B98" s="205">
        <f t="shared" si="0"/>
        <v>374</v>
      </c>
      <c r="C98" s="205">
        <f t="shared" si="1"/>
        <v>440</v>
      </c>
      <c r="D98" s="205">
        <f t="shared" si="2"/>
        <v>508</v>
      </c>
      <c r="E98" s="205">
        <f t="shared" si="3"/>
        <v>587</v>
      </c>
      <c r="F98" s="205">
        <f t="shared" si="4"/>
        <v>684</v>
      </c>
      <c r="G98" s="205">
        <f t="shared" si="5"/>
        <v>764</v>
      </c>
      <c r="H98" s="205">
        <f t="shared" si="7"/>
        <v>861</v>
      </c>
      <c r="I98" s="205">
        <f t="shared" si="9"/>
        <v>955</v>
      </c>
      <c r="J98" s="205">
        <f t="shared" si="11"/>
        <v>1061</v>
      </c>
      <c r="K98" s="205">
        <f t="shared" si="13"/>
        <v>1167</v>
      </c>
      <c r="L98" s="205">
        <f t="shared" si="15"/>
        <v>1273</v>
      </c>
      <c r="M98" s="205">
        <f t="shared" ref="M98:M133" si="17">ROUND(AH98*$T$76,0)</f>
        <v>1379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14">
        <v>374</v>
      </c>
      <c r="X98" s="214">
        <v>440</v>
      </c>
      <c r="Y98" s="214">
        <v>508</v>
      </c>
      <c r="Z98" s="214">
        <v>587</v>
      </c>
      <c r="AA98" s="214">
        <v>684</v>
      </c>
      <c r="AB98" s="214">
        <v>764</v>
      </c>
      <c r="AC98" s="214">
        <v>861</v>
      </c>
      <c r="AD98" s="214">
        <v>955</v>
      </c>
      <c r="AE98" s="207">
        <f>$AE$74*V98*AP98</f>
        <v>1060.8</v>
      </c>
      <c r="AF98" s="207">
        <f>$AF$74*V98*AP98</f>
        <v>1166.8800000000001</v>
      </c>
      <c r="AG98" s="207">
        <f>$AG$74*V98*AP98</f>
        <v>1272.96</v>
      </c>
      <c r="AH98" s="207">
        <f>$AH$74*V98*AP98</f>
        <v>1379.04</v>
      </c>
      <c r="AI98" s="207"/>
      <c r="AJ98" s="207"/>
      <c r="AK98" s="207"/>
      <c r="AL98" s="207"/>
      <c r="AM98" s="207"/>
      <c r="AN98" s="207"/>
      <c r="AO98" s="207"/>
      <c r="AP98" s="189">
        <v>2.04</v>
      </c>
    </row>
    <row r="99" spans="1:42" x14ac:dyDescent="0.15">
      <c r="A99" s="208">
        <v>650</v>
      </c>
      <c r="B99" s="209">
        <f t="shared" si="0"/>
        <v>694</v>
      </c>
      <c r="C99" s="209">
        <f t="shared" si="1"/>
        <v>760</v>
      </c>
      <c r="D99" s="209">
        <f t="shared" si="2"/>
        <v>872</v>
      </c>
      <c r="E99" s="209">
        <f t="shared" si="3"/>
        <v>990</v>
      </c>
      <c r="F99" s="209">
        <f t="shared" si="4"/>
        <v>1131</v>
      </c>
      <c r="G99" s="209">
        <f t="shared" si="5"/>
        <v>1259</v>
      </c>
      <c r="H99" s="209">
        <f t="shared" si="7"/>
        <v>1400</v>
      </c>
      <c r="I99" s="209">
        <f t="shared" si="9"/>
        <v>1551</v>
      </c>
      <c r="J99" s="209">
        <f t="shared" si="11"/>
        <v>1719</v>
      </c>
      <c r="K99" s="209">
        <f t="shared" si="13"/>
        <v>1897</v>
      </c>
      <c r="L99" s="209">
        <f t="shared" si="15"/>
        <v>2097</v>
      </c>
      <c r="M99" s="209">
        <f t="shared" si="17"/>
        <v>2271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14">
        <f t="shared" ref="W99:AH99" si="18">W98+B169</f>
        <v>694</v>
      </c>
      <c r="X99" s="214">
        <f t="shared" si="18"/>
        <v>760</v>
      </c>
      <c r="Y99" s="214">
        <f t="shared" si="18"/>
        <v>872</v>
      </c>
      <c r="Z99" s="214">
        <f t="shared" si="18"/>
        <v>990</v>
      </c>
      <c r="AA99" s="214">
        <f t="shared" si="18"/>
        <v>1131</v>
      </c>
      <c r="AB99" s="214">
        <f t="shared" si="18"/>
        <v>1259</v>
      </c>
      <c r="AC99" s="214">
        <f t="shared" si="18"/>
        <v>1400</v>
      </c>
      <c r="AD99" s="214">
        <f t="shared" si="18"/>
        <v>1551</v>
      </c>
      <c r="AE99" s="207">
        <f t="shared" si="18"/>
        <v>1718.8</v>
      </c>
      <c r="AF99" s="207">
        <f t="shared" si="18"/>
        <v>1896.88</v>
      </c>
      <c r="AG99" s="207">
        <f t="shared" si="18"/>
        <v>2096.96</v>
      </c>
      <c r="AH99" s="207">
        <f t="shared" si="18"/>
        <v>2271.36</v>
      </c>
      <c r="AI99" s="207"/>
      <c r="AJ99" s="207"/>
      <c r="AK99" s="207"/>
      <c r="AL99" s="207"/>
      <c r="AM99" s="207"/>
      <c r="AN99" s="207"/>
      <c r="AO99" s="207"/>
      <c r="AP99" s="189">
        <f>AP98+U169</f>
        <v>3.3600000000000003</v>
      </c>
    </row>
    <row r="100" spans="1:42" x14ac:dyDescent="0.15">
      <c r="A100" s="215" t="s">
        <v>12</v>
      </c>
      <c r="B100" s="212">
        <f t="shared" si="0"/>
        <v>397</v>
      </c>
      <c r="C100" s="212">
        <f t="shared" si="1"/>
        <v>465</v>
      </c>
      <c r="D100" s="212">
        <f t="shared" si="2"/>
        <v>540</v>
      </c>
      <c r="E100" s="212">
        <f t="shared" si="3"/>
        <v>621</v>
      </c>
      <c r="F100" s="212">
        <f t="shared" si="4"/>
        <v>726</v>
      </c>
      <c r="G100" s="212">
        <f t="shared" si="5"/>
        <v>808</v>
      </c>
      <c r="H100" s="212">
        <f t="shared" si="7"/>
        <v>912</v>
      </c>
      <c r="I100" s="212">
        <f t="shared" si="9"/>
        <v>1013</v>
      </c>
      <c r="J100" s="212">
        <f t="shared" si="11"/>
        <v>1126</v>
      </c>
      <c r="K100" s="212">
        <f t="shared" si="13"/>
        <v>1238</v>
      </c>
      <c r="L100" s="212">
        <f t="shared" si="15"/>
        <v>1351</v>
      </c>
      <c r="M100" s="212">
        <f t="shared" si="17"/>
        <v>1463</v>
      </c>
      <c r="N100" s="212">
        <f t="shared" ref="N100:N133" si="19">ROUND(AI100*$T$76,0)</f>
        <v>1576</v>
      </c>
      <c r="O100" s="212"/>
      <c r="P100" s="212"/>
      <c r="Q100" s="212"/>
      <c r="R100" s="212"/>
      <c r="S100" s="212"/>
      <c r="T100" s="213"/>
      <c r="V100" s="203">
        <v>28</v>
      </c>
      <c r="W100" s="214">
        <v>397</v>
      </c>
      <c r="X100" s="214">
        <v>465</v>
      </c>
      <c r="Y100" s="214">
        <v>540</v>
      </c>
      <c r="Z100" s="214">
        <v>621</v>
      </c>
      <c r="AA100" s="214">
        <v>726</v>
      </c>
      <c r="AB100" s="214">
        <v>808</v>
      </c>
      <c r="AC100" s="214">
        <v>912</v>
      </c>
      <c r="AD100" s="214">
        <v>1013</v>
      </c>
      <c r="AE100" s="207">
        <f>$AE$74*V100*AP100</f>
        <v>1125.5999999999999</v>
      </c>
      <c r="AF100" s="207">
        <f>$AF$74*V100*AP100</f>
        <v>1238.1599999999999</v>
      </c>
      <c r="AG100" s="207">
        <f>$AG$74*V100*AP100</f>
        <v>1350.7199999999998</v>
      </c>
      <c r="AH100" s="207">
        <f>$AH$74*V100*AP100</f>
        <v>1463.2799999999997</v>
      </c>
      <c r="AI100" s="207">
        <f>$AI$74*V100*AP100</f>
        <v>1575.84</v>
      </c>
      <c r="AJ100" s="207"/>
      <c r="AK100" s="207"/>
      <c r="AL100" s="207"/>
      <c r="AM100" s="207"/>
      <c r="AN100" s="207"/>
      <c r="AO100" s="207"/>
      <c r="AP100" s="189">
        <v>2.0099999999999998</v>
      </c>
    </row>
    <row r="101" spans="1:42" x14ac:dyDescent="0.15">
      <c r="A101" s="208">
        <v>700</v>
      </c>
      <c r="B101" s="209">
        <f t="shared" si="0"/>
        <v>733</v>
      </c>
      <c r="C101" s="209">
        <f t="shared" si="1"/>
        <v>801</v>
      </c>
      <c r="D101" s="209">
        <f t="shared" si="2"/>
        <v>921</v>
      </c>
      <c r="E101" s="209">
        <f t="shared" si="3"/>
        <v>1054</v>
      </c>
      <c r="F101" s="209">
        <f t="shared" si="4"/>
        <v>1206</v>
      </c>
      <c r="G101" s="209">
        <f t="shared" si="5"/>
        <v>1339</v>
      </c>
      <c r="H101" s="209">
        <f t="shared" si="7"/>
        <v>1506</v>
      </c>
      <c r="I101" s="209">
        <f t="shared" si="9"/>
        <v>1670</v>
      </c>
      <c r="J101" s="209">
        <f t="shared" si="11"/>
        <v>1850</v>
      </c>
      <c r="K101" s="209">
        <f t="shared" si="13"/>
        <v>2003</v>
      </c>
      <c r="L101" s="209">
        <f t="shared" si="15"/>
        <v>2233</v>
      </c>
      <c r="M101" s="209">
        <f t="shared" si="17"/>
        <v>2417</v>
      </c>
      <c r="N101" s="209">
        <f t="shared" si="19"/>
        <v>2603</v>
      </c>
      <c r="O101" s="209"/>
      <c r="P101" s="209"/>
      <c r="Q101" s="209"/>
      <c r="R101" s="209"/>
      <c r="S101" s="209"/>
      <c r="T101" s="210"/>
      <c r="V101" s="203">
        <v>700</v>
      </c>
      <c r="W101" s="214">
        <f t="shared" ref="W101:AI101" si="20">W100+B171</f>
        <v>733</v>
      </c>
      <c r="X101" s="214">
        <f t="shared" si="20"/>
        <v>801</v>
      </c>
      <c r="Y101" s="214">
        <f t="shared" si="20"/>
        <v>921</v>
      </c>
      <c r="Z101" s="214">
        <f t="shared" si="20"/>
        <v>1054</v>
      </c>
      <c r="AA101" s="214">
        <f t="shared" si="20"/>
        <v>1206</v>
      </c>
      <c r="AB101" s="214">
        <f t="shared" si="20"/>
        <v>1339</v>
      </c>
      <c r="AC101" s="214">
        <f t="shared" si="20"/>
        <v>1506</v>
      </c>
      <c r="AD101" s="214">
        <f t="shared" si="20"/>
        <v>1670</v>
      </c>
      <c r="AE101" s="207">
        <f t="shared" si="20"/>
        <v>1849.6</v>
      </c>
      <c r="AF101" s="207">
        <f t="shared" si="20"/>
        <v>2003.1599999999999</v>
      </c>
      <c r="AG101" s="207">
        <f t="shared" si="20"/>
        <v>2232.7199999999998</v>
      </c>
      <c r="AH101" s="207">
        <f t="shared" si="20"/>
        <v>2416.96</v>
      </c>
      <c r="AI101" s="207">
        <f t="shared" si="20"/>
        <v>2602.88</v>
      </c>
      <c r="AJ101" s="207"/>
      <c r="AK101" s="207"/>
      <c r="AL101" s="207"/>
      <c r="AM101" s="207"/>
      <c r="AN101" s="207"/>
      <c r="AO101" s="207"/>
      <c r="AP101" s="189">
        <f>AP100+U171</f>
        <v>3.32</v>
      </c>
    </row>
    <row r="102" spans="1:42" x14ac:dyDescent="0.15">
      <c r="A102" s="215" t="s">
        <v>13</v>
      </c>
      <c r="B102" s="212">
        <f t="shared" si="0"/>
        <v>420</v>
      </c>
      <c r="C102" s="212">
        <f t="shared" si="1"/>
        <v>494</v>
      </c>
      <c r="D102" s="212">
        <f t="shared" si="2"/>
        <v>575</v>
      </c>
      <c r="E102" s="212">
        <f t="shared" si="3"/>
        <v>660</v>
      </c>
      <c r="F102" s="212">
        <f t="shared" si="4"/>
        <v>774</v>
      </c>
      <c r="G102" s="212">
        <f t="shared" si="5"/>
        <v>859</v>
      </c>
      <c r="H102" s="212">
        <f t="shared" si="7"/>
        <v>971</v>
      </c>
      <c r="I102" s="212">
        <f t="shared" si="9"/>
        <v>1079</v>
      </c>
      <c r="J102" s="212">
        <f t="shared" si="11"/>
        <v>1200</v>
      </c>
      <c r="K102" s="212">
        <f t="shared" si="13"/>
        <v>1320</v>
      </c>
      <c r="L102" s="212">
        <f t="shared" si="15"/>
        <v>1440</v>
      </c>
      <c r="M102" s="212">
        <f t="shared" si="17"/>
        <v>1560</v>
      </c>
      <c r="N102" s="212">
        <f t="shared" si="19"/>
        <v>1680</v>
      </c>
      <c r="O102" s="212">
        <f t="shared" ref="O102:O133" si="21">ROUND(AJ102*$T$76,0)</f>
        <v>1800</v>
      </c>
      <c r="P102" s="212"/>
      <c r="Q102" s="212"/>
      <c r="R102" s="212"/>
      <c r="S102" s="212"/>
      <c r="T102" s="213"/>
      <c r="V102" s="203">
        <v>30</v>
      </c>
      <c r="W102" s="214">
        <v>420</v>
      </c>
      <c r="X102" s="214">
        <v>494</v>
      </c>
      <c r="Y102" s="214">
        <v>575</v>
      </c>
      <c r="Z102" s="214">
        <v>660</v>
      </c>
      <c r="AA102" s="214">
        <v>774</v>
      </c>
      <c r="AB102" s="214">
        <v>859</v>
      </c>
      <c r="AC102" s="214">
        <v>971</v>
      </c>
      <c r="AD102" s="214">
        <v>1079</v>
      </c>
      <c r="AE102" s="207">
        <f>$AE$74*V102*AP102</f>
        <v>1200</v>
      </c>
      <c r="AF102" s="207">
        <f>$AF$74*V102*AP102</f>
        <v>1320</v>
      </c>
      <c r="AG102" s="207">
        <f>$AG$74*V102*AP102</f>
        <v>1440</v>
      </c>
      <c r="AH102" s="207">
        <f>$AH$74*V102*AP102</f>
        <v>1560</v>
      </c>
      <c r="AI102" s="207">
        <f>$AI$74*V102*AP102</f>
        <v>1680</v>
      </c>
      <c r="AJ102" s="207">
        <f>$AJ$74*V102*AP102</f>
        <v>1800</v>
      </c>
      <c r="AK102" s="207"/>
      <c r="AL102" s="207"/>
      <c r="AM102" s="207"/>
      <c r="AN102" s="207"/>
      <c r="AO102" s="207"/>
      <c r="AP102" s="189">
        <v>2</v>
      </c>
    </row>
    <row r="103" spans="1:42" x14ac:dyDescent="0.15">
      <c r="A103" s="208">
        <v>750</v>
      </c>
      <c r="B103" s="209">
        <f t="shared" si="0"/>
        <v>780</v>
      </c>
      <c r="C103" s="209">
        <f t="shared" si="1"/>
        <v>854</v>
      </c>
      <c r="D103" s="209">
        <f t="shared" si="2"/>
        <v>983</v>
      </c>
      <c r="E103" s="209">
        <f t="shared" si="3"/>
        <v>1123</v>
      </c>
      <c r="F103" s="209">
        <f t="shared" si="4"/>
        <v>1287</v>
      </c>
      <c r="G103" s="209">
        <f t="shared" si="5"/>
        <v>1427</v>
      </c>
      <c r="H103" s="209">
        <f t="shared" si="7"/>
        <v>1605</v>
      </c>
      <c r="I103" s="209">
        <f t="shared" si="9"/>
        <v>1782</v>
      </c>
      <c r="J103" s="209">
        <f t="shared" si="11"/>
        <v>1973</v>
      </c>
      <c r="K103" s="209">
        <f t="shared" si="13"/>
        <v>2135</v>
      </c>
      <c r="L103" s="209">
        <f t="shared" si="15"/>
        <v>2380</v>
      </c>
      <c r="M103" s="209">
        <f t="shared" si="17"/>
        <v>2582</v>
      </c>
      <c r="N103" s="209">
        <f t="shared" si="19"/>
        <v>2780</v>
      </c>
      <c r="O103" s="209">
        <f t="shared" si="21"/>
        <v>2979</v>
      </c>
      <c r="P103" s="209"/>
      <c r="Q103" s="209"/>
      <c r="R103" s="209"/>
      <c r="S103" s="209"/>
      <c r="T103" s="210"/>
      <c r="V103" s="203">
        <v>750</v>
      </c>
      <c r="W103" s="214">
        <f t="shared" ref="W103:AJ103" si="22">W102+B173</f>
        <v>780</v>
      </c>
      <c r="X103" s="214">
        <f t="shared" si="22"/>
        <v>854</v>
      </c>
      <c r="Y103" s="214">
        <f t="shared" si="22"/>
        <v>983</v>
      </c>
      <c r="Z103" s="214">
        <f t="shared" si="22"/>
        <v>1123</v>
      </c>
      <c r="AA103" s="214">
        <f t="shared" si="22"/>
        <v>1287</v>
      </c>
      <c r="AB103" s="214">
        <f t="shared" si="22"/>
        <v>1427</v>
      </c>
      <c r="AC103" s="214">
        <f t="shared" si="22"/>
        <v>1605</v>
      </c>
      <c r="AD103" s="214">
        <f t="shared" si="22"/>
        <v>1782</v>
      </c>
      <c r="AE103" s="207">
        <f t="shared" si="22"/>
        <v>1973</v>
      </c>
      <c r="AF103" s="207">
        <f t="shared" si="22"/>
        <v>2135</v>
      </c>
      <c r="AG103" s="207">
        <f t="shared" si="22"/>
        <v>2380</v>
      </c>
      <c r="AH103" s="207">
        <f t="shared" si="22"/>
        <v>2581.8000000000002</v>
      </c>
      <c r="AI103" s="207">
        <f t="shared" si="22"/>
        <v>2780.4</v>
      </c>
      <c r="AJ103" s="207">
        <f t="shared" si="22"/>
        <v>2979</v>
      </c>
      <c r="AK103" s="207"/>
      <c r="AL103" s="207"/>
      <c r="AM103" s="207"/>
      <c r="AN103" s="207"/>
      <c r="AO103" s="207"/>
      <c r="AP103" s="189">
        <f>AP102+U173</f>
        <v>3.31</v>
      </c>
    </row>
    <row r="104" spans="1:42" x14ac:dyDescent="0.15">
      <c r="A104" s="215" t="s">
        <v>14</v>
      </c>
      <c r="B104" s="212">
        <f t="shared" si="0"/>
        <v>442</v>
      </c>
      <c r="C104" s="212">
        <f t="shared" si="1"/>
        <v>520</v>
      </c>
      <c r="D104" s="212">
        <f t="shared" si="2"/>
        <v>596</v>
      </c>
      <c r="E104" s="212">
        <f t="shared" si="3"/>
        <v>695</v>
      </c>
      <c r="F104" s="212">
        <f t="shared" si="4"/>
        <v>814</v>
      </c>
      <c r="G104" s="212">
        <f t="shared" si="5"/>
        <v>903</v>
      </c>
      <c r="H104" s="212">
        <f t="shared" si="7"/>
        <v>1022</v>
      </c>
      <c r="I104" s="212">
        <f t="shared" si="9"/>
        <v>1135</v>
      </c>
      <c r="J104" s="212">
        <f t="shared" si="11"/>
        <v>1261</v>
      </c>
      <c r="K104" s="212">
        <f t="shared" si="13"/>
        <v>1387</v>
      </c>
      <c r="L104" s="212">
        <f t="shared" si="15"/>
        <v>1513</v>
      </c>
      <c r="M104" s="212">
        <f t="shared" si="17"/>
        <v>1639</v>
      </c>
      <c r="N104" s="212">
        <f t="shared" si="19"/>
        <v>1765</v>
      </c>
      <c r="O104" s="212">
        <f t="shared" si="21"/>
        <v>1891</v>
      </c>
      <c r="P104" s="212">
        <f t="shared" ref="P104:P133" si="23">ROUND(AK104*$T$76,0)</f>
        <v>2017</v>
      </c>
      <c r="Q104" s="212"/>
      <c r="R104" s="212"/>
      <c r="S104" s="212"/>
      <c r="T104" s="213"/>
      <c r="V104" s="203">
        <v>32</v>
      </c>
      <c r="W104" s="214">
        <v>442</v>
      </c>
      <c r="X104" s="214">
        <v>520</v>
      </c>
      <c r="Y104" s="214">
        <v>596</v>
      </c>
      <c r="Z104" s="214">
        <v>695</v>
      </c>
      <c r="AA104" s="214">
        <v>814</v>
      </c>
      <c r="AB104" s="214">
        <v>903</v>
      </c>
      <c r="AC104" s="214">
        <v>1022</v>
      </c>
      <c r="AD104" s="214">
        <v>1135</v>
      </c>
      <c r="AE104" s="207">
        <f>$AE$74*V104*AP104</f>
        <v>1260.8</v>
      </c>
      <c r="AF104" s="207">
        <f>$AF$74*V104*AP104</f>
        <v>1386.8799999999999</v>
      </c>
      <c r="AG104" s="207">
        <f>$AG$74*V104*AP104</f>
        <v>1512.96</v>
      </c>
      <c r="AH104" s="207">
        <f>$AH$74*V104*AP104</f>
        <v>1639.04</v>
      </c>
      <c r="AI104" s="207">
        <f>$AI$74*V104*AP104</f>
        <v>1765.12</v>
      </c>
      <c r="AJ104" s="207">
        <f>$AJ$74*V104*AP104</f>
        <v>1891.2</v>
      </c>
      <c r="AK104" s="207">
        <f>$AK$74*V104*AP104</f>
        <v>2017.28</v>
      </c>
      <c r="AL104" s="207"/>
      <c r="AM104" s="207"/>
      <c r="AN104" s="207"/>
      <c r="AO104" s="207"/>
      <c r="AP104" s="189">
        <v>1.97</v>
      </c>
    </row>
    <row r="105" spans="1:42" x14ac:dyDescent="0.15">
      <c r="A105" s="208">
        <v>800</v>
      </c>
      <c r="B105" s="209">
        <f t="shared" si="0"/>
        <v>818</v>
      </c>
      <c r="C105" s="209">
        <f t="shared" si="1"/>
        <v>896</v>
      </c>
      <c r="D105" s="209">
        <f t="shared" si="2"/>
        <v>1022</v>
      </c>
      <c r="E105" s="209">
        <f t="shared" si="3"/>
        <v>1179</v>
      </c>
      <c r="F105" s="209">
        <f t="shared" si="4"/>
        <v>1347</v>
      </c>
      <c r="G105" s="209">
        <f t="shared" si="5"/>
        <v>1509</v>
      </c>
      <c r="H105" s="209">
        <f t="shared" si="7"/>
        <v>1683</v>
      </c>
      <c r="I105" s="209">
        <f t="shared" si="9"/>
        <v>1866</v>
      </c>
      <c r="J105" s="209">
        <f t="shared" si="11"/>
        <v>2066</v>
      </c>
      <c r="K105" s="209">
        <f t="shared" si="13"/>
        <v>2255</v>
      </c>
      <c r="L105" s="209">
        <f t="shared" si="15"/>
        <v>2488</v>
      </c>
      <c r="M105" s="209">
        <f t="shared" si="17"/>
        <v>2696</v>
      </c>
      <c r="N105" s="209">
        <f t="shared" si="19"/>
        <v>2903</v>
      </c>
      <c r="O105" s="209">
        <f t="shared" si="21"/>
        <v>3110</v>
      </c>
      <c r="P105" s="209">
        <f t="shared" si="23"/>
        <v>3318</v>
      </c>
      <c r="Q105" s="209"/>
      <c r="R105" s="209"/>
      <c r="S105" s="209"/>
      <c r="T105" s="210"/>
      <c r="V105" s="203">
        <v>800</v>
      </c>
      <c r="W105" s="214">
        <f t="shared" ref="W105:AK105" si="24">W104+B175</f>
        <v>818</v>
      </c>
      <c r="X105" s="214">
        <f t="shared" si="24"/>
        <v>896</v>
      </c>
      <c r="Y105" s="214">
        <f t="shared" si="24"/>
        <v>1022</v>
      </c>
      <c r="Z105" s="214">
        <f t="shared" si="24"/>
        <v>1179</v>
      </c>
      <c r="AA105" s="214">
        <f t="shared" si="24"/>
        <v>1347</v>
      </c>
      <c r="AB105" s="214">
        <f t="shared" si="24"/>
        <v>1509</v>
      </c>
      <c r="AC105" s="214">
        <f t="shared" si="24"/>
        <v>1683</v>
      </c>
      <c r="AD105" s="214">
        <f t="shared" si="24"/>
        <v>1866</v>
      </c>
      <c r="AE105" s="207">
        <f t="shared" si="24"/>
        <v>2065.8000000000002</v>
      </c>
      <c r="AF105" s="207">
        <f t="shared" si="24"/>
        <v>2254.88</v>
      </c>
      <c r="AG105" s="207">
        <f t="shared" si="24"/>
        <v>2487.96</v>
      </c>
      <c r="AH105" s="207">
        <f t="shared" si="24"/>
        <v>2695.6800000000003</v>
      </c>
      <c r="AI105" s="207">
        <f t="shared" si="24"/>
        <v>2903.04</v>
      </c>
      <c r="AJ105" s="207">
        <f t="shared" si="24"/>
        <v>3110.4</v>
      </c>
      <c r="AK105" s="207">
        <f t="shared" si="24"/>
        <v>3317.76</v>
      </c>
      <c r="AL105" s="207"/>
      <c r="AM105" s="207"/>
      <c r="AN105" s="207"/>
      <c r="AO105" s="207"/>
      <c r="AP105" s="189">
        <f>AP104+U175</f>
        <v>3.24</v>
      </c>
    </row>
    <row r="106" spans="1:42" x14ac:dyDescent="0.15">
      <c r="A106" s="215" t="s">
        <v>15</v>
      </c>
      <c r="B106" s="212">
        <f t="shared" si="0"/>
        <v>465</v>
      </c>
      <c r="C106" s="212">
        <f t="shared" si="1"/>
        <v>549</v>
      </c>
      <c r="D106" s="212">
        <f t="shared" si="2"/>
        <v>632</v>
      </c>
      <c r="E106" s="212">
        <f t="shared" si="3"/>
        <v>735</v>
      </c>
      <c r="F106" s="212">
        <f t="shared" si="4"/>
        <v>860</v>
      </c>
      <c r="G106" s="212">
        <f t="shared" si="5"/>
        <v>955</v>
      </c>
      <c r="H106" s="212">
        <f t="shared" si="7"/>
        <v>1082</v>
      </c>
      <c r="I106" s="212">
        <f t="shared" si="9"/>
        <v>1202</v>
      </c>
      <c r="J106" s="212">
        <f t="shared" si="11"/>
        <v>1333</v>
      </c>
      <c r="K106" s="212">
        <f t="shared" si="13"/>
        <v>1466</v>
      </c>
      <c r="L106" s="212">
        <f t="shared" si="15"/>
        <v>1599</v>
      </c>
      <c r="M106" s="212">
        <f t="shared" si="17"/>
        <v>1733</v>
      </c>
      <c r="N106" s="212">
        <f t="shared" si="19"/>
        <v>1866</v>
      </c>
      <c r="O106" s="212">
        <f t="shared" si="21"/>
        <v>1999</v>
      </c>
      <c r="P106" s="212">
        <f t="shared" si="23"/>
        <v>2132</v>
      </c>
      <c r="Q106" s="212">
        <f>ROUND(AL106*$T$76,0)</f>
        <v>2266</v>
      </c>
      <c r="R106" s="212"/>
      <c r="S106" s="212"/>
      <c r="T106" s="213"/>
      <c r="V106" s="203">
        <v>34</v>
      </c>
      <c r="W106" s="214">
        <v>465</v>
      </c>
      <c r="X106" s="214">
        <v>549</v>
      </c>
      <c r="Y106" s="214">
        <v>632</v>
      </c>
      <c r="Z106" s="214">
        <v>735</v>
      </c>
      <c r="AA106" s="214">
        <v>860</v>
      </c>
      <c r="AB106" s="214">
        <v>955</v>
      </c>
      <c r="AC106" s="214">
        <v>1082</v>
      </c>
      <c r="AD106" s="214">
        <v>1202</v>
      </c>
      <c r="AE106" s="207">
        <f>$AE$74*V106*AP106</f>
        <v>1332.8</v>
      </c>
      <c r="AF106" s="207">
        <f>$AF$74*V106*AP106</f>
        <v>1466.08</v>
      </c>
      <c r="AG106" s="207">
        <f>$AG$74*V106*AP106</f>
        <v>1599.36</v>
      </c>
      <c r="AH106" s="207">
        <f>$AH$74*V106*AP106</f>
        <v>1732.6399999999999</v>
      </c>
      <c r="AI106" s="207">
        <f>$AI$74*V106*AP106</f>
        <v>1865.92</v>
      </c>
      <c r="AJ106" s="207">
        <f>$AJ$74*V106*AP106</f>
        <v>1999.2</v>
      </c>
      <c r="AK106" s="207">
        <f>$AK$74*V106*AP106</f>
        <v>2132.48</v>
      </c>
      <c r="AL106" s="207">
        <f>$AL$74*V106*AP106</f>
        <v>2265.7599999999998</v>
      </c>
      <c r="AM106" s="207"/>
      <c r="AN106" s="207"/>
      <c r="AO106" s="207"/>
      <c r="AP106" s="189">
        <v>1.96</v>
      </c>
    </row>
    <row r="107" spans="1:42" x14ac:dyDescent="0.15">
      <c r="A107" s="208">
        <v>850</v>
      </c>
      <c r="B107" s="209">
        <f t="shared" si="0"/>
        <v>854</v>
      </c>
      <c r="C107" s="209">
        <f t="shared" si="1"/>
        <v>938</v>
      </c>
      <c r="D107" s="209">
        <f t="shared" si="2"/>
        <v>1081</v>
      </c>
      <c r="E107" s="209">
        <f t="shared" si="3"/>
        <v>1246</v>
      </c>
      <c r="F107" s="209">
        <f t="shared" si="4"/>
        <v>1426</v>
      </c>
      <c r="G107" s="209">
        <f t="shared" si="5"/>
        <v>1596</v>
      </c>
      <c r="H107" s="209">
        <f t="shared" si="7"/>
        <v>1783</v>
      </c>
      <c r="I107" s="209">
        <f t="shared" si="9"/>
        <v>1995</v>
      </c>
      <c r="J107" s="209">
        <f t="shared" si="11"/>
        <v>2204</v>
      </c>
      <c r="K107" s="209">
        <f t="shared" si="13"/>
        <v>2383</v>
      </c>
      <c r="L107" s="209">
        <f t="shared" si="15"/>
        <v>2606</v>
      </c>
      <c r="M107" s="209">
        <f t="shared" si="17"/>
        <v>2820</v>
      </c>
      <c r="N107" s="209">
        <f t="shared" si="19"/>
        <v>3037</v>
      </c>
      <c r="O107" s="209">
        <f t="shared" si="21"/>
        <v>3254</v>
      </c>
      <c r="P107" s="209">
        <f t="shared" si="23"/>
        <v>3471</v>
      </c>
      <c r="Q107" s="209">
        <f t="shared" ref="Q107:T133" si="25">ROUND(AL107*$T$76,0)</f>
        <v>3688</v>
      </c>
      <c r="R107" s="209"/>
      <c r="S107" s="209"/>
      <c r="T107" s="210"/>
      <c r="V107" s="203">
        <v>850</v>
      </c>
      <c r="W107" s="214">
        <f t="shared" ref="W107:AL107" si="26">W106+B177</f>
        <v>854</v>
      </c>
      <c r="X107" s="214">
        <f t="shared" si="26"/>
        <v>938</v>
      </c>
      <c r="Y107" s="214">
        <f t="shared" si="26"/>
        <v>1081</v>
      </c>
      <c r="Z107" s="214">
        <f t="shared" si="26"/>
        <v>1246</v>
      </c>
      <c r="AA107" s="214">
        <f t="shared" si="26"/>
        <v>1426</v>
      </c>
      <c r="AB107" s="214">
        <f t="shared" si="26"/>
        <v>1596</v>
      </c>
      <c r="AC107" s="214">
        <f t="shared" si="26"/>
        <v>1783</v>
      </c>
      <c r="AD107" s="214">
        <f t="shared" si="26"/>
        <v>1995</v>
      </c>
      <c r="AE107" s="207">
        <f t="shared" si="26"/>
        <v>2203.8000000000002</v>
      </c>
      <c r="AF107" s="207">
        <f t="shared" si="26"/>
        <v>2383.08</v>
      </c>
      <c r="AG107" s="207">
        <f t="shared" si="26"/>
        <v>2606.3599999999997</v>
      </c>
      <c r="AH107" s="207">
        <f t="shared" si="26"/>
        <v>2819.96</v>
      </c>
      <c r="AI107" s="207">
        <f t="shared" si="26"/>
        <v>3036.88</v>
      </c>
      <c r="AJ107" s="207">
        <f t="shared" si="26"/>
        <v>3253.8</v>
      </c>
      <c r="AK107" s="207">
        <f t="shared" si="26"/>
        <v>3470.7200000000003</v>
      </c>
      <c r="AL107" s="207">
        <f t="shared" si="26"/>
        <v>3687.6399999999994</v>
      </c>
      <c r="AM107" s="207"/>
      <c r="AN107" s="207"/>
      <c r="AO107" s="207"/>
      <c r="AP107" s="189">
        <f>AP106+U177</f>
        <v>3.19</v>
      </c>
    </row>
    <row r="108" spans="1:42" x14ac:dyDescent="0.15">
      <c r="A108" s="215" t="s">
        <v>16</v>
      </c>
      <c r="B108" s="212">
        <f t="shared" ref="B108:B133" si="27">ROUND(W108*$T$76,0)</f>
        <v>488</v>
      </c>
      <c r="C108" s="212">
        <f t="shared" si="1"/>
        <v>574</v>
      </c>
      <c r="D108" s="212">
        <f t="shared" si="2"/>
        <v>663</v>
      </c>
      <c r="E108" s="212">
        <f t="shared" si="3"/>
        <v>769</v>
      </c>
      <c r="F108" s="212">
        <f t="shared" si="4"/>
        <v>900</v>
      </c>
      <c r="G108" s="212">
        <f t="shared" si="5"/>
        <v>1001</v>
      </c>
      <c r="H108" s="212">
        <f t="shared" si="7"/>
        <v>1132</v>
      </c>
      <c r="I108" s="212">
        <f t="shared" si="9"/>
        <v>1270</v>
      </c>
      <c r="J108" s="212">
        <f t="shared" si="11"/>
        <v>1411</v>
      </c>
      <c r="K108" s="212">
        <f t="shared" si="13"/>
        <v>1552</v>
      </c>
      <c r="L108" s="212">
        <f t="shared" si="15"/>
        <v>1693</v>
      </c>
      <c r="M108" s="212">
        <f t="shared" si="17"/>
        <v>1835</v>
      </c>
      <c r="N108" s="212">
        <f t="shared" si="19"/>
        <v>1976</v>
      </c>
      <c r="O108" s="212">
        <f t="shared" si="21"/>
        <v>2117</v>
      </c>
      <c r="P108" s="212">
        <f t="shared" si="23"/>
        <v>2258</v>
      </c>
      <c r="Q108" s="212">
        <f t="shared" si="25"/>
        <v>2399</v>
      </c>
      <c r="R108" s="212">
        <f>ROUND(AM108*$T$76,0)</f>
        <v>2540</v>
      </c>
      <c r="S108" s="212"/>
      <c r="T108" s="213"/>
      <c r="V108" s="203">
        <v>36</v>
      </c>
      <c r="W108" s="214">
        <v>488</v>
      </c>
      <c r="X108" s="214">
        <v>574</v>
      </c>
      <c r="Y108" s="214">
        <v>663</v>
      </c>
      <c r="Z108" s="214">
        <v>769</v>
      </c>
      <c r="AA108" s="214">
        <v>900</v>
      </c>
      <c r="AB108" s="214">
        <v>1001</v>
      </c>
      <c r="AC108" s="214">
        <v>1132</v>
      </c>
      <c r="AD108" s="214">
        <v>1270</v>
      </c>
      <c r="AE108" s="207">
        <f>$AE$74*V108*AP108</f>
        <v>1411.2</v>
      </c>
      <c r="AF108" s="207">
        <f>$AF$74*V108*AP108</f>
        <v>1552.32</v>
      </c>
      <c r="AG108" s="207">
        <f>$AG$74*V108*AP108</f>
        <v>1693.44</v>
      </c>
      <c r="AH108" s="207">
        <f>$AH$74*V108*AP108</f>
        <v>1834.56</v>
      </c>
      <c r="AI108" s="207">
        <f>$AI$74*V108*AP108</f>
        <v>1975.68</v>
      </c>
      <c r="AJ108" s="207">
        <f>$AJ$74*V108*AP108</f>
        <v>2116.8000000000002</v>
      </c>
      <c r="AK108" s="207">
        <f>$AK$74*V108*AP108</f>
        <v>2257.92</v>
      </c>
      <c r="AL108" s="207">
        <f>$AL$74*V108*AP108</f>
        <v>2399.04</v>
      </c>
      <c r="AM108" s="207">
        <f>$AM$74*V108*AP108</f>
        <v>2540.16</v>
      </c>
      <c r="AN108" s="207"/>
      <c r="AO108" s="207"/>
      <c r="AP108" s="189">
        <v>1.96</v>
      </c>
    </row>
    <row r="109" spans="1:42" ht="13" thickBot="1" x14ac:dyDescent="0.2">
      <c r="A109" s="204">
        <v>900</v>
      </c>
      <c r="B109" s="216">
        <f t="shared" si="27"/>
        <v>899</v>
      </c>
      <c r="C109" s="216">
        <f t="shared" si="1"/>
        <v>985</v>
      </c>
      <c r="D109" s="216">
        <f t="shared" si="2"/>
        <v>1138</v>
      </c>
      <c r="E109" s="216">
        <f t="shared" si="3"/>
        <v>1309</v>
      </c>
      <c r="F109" s="216">
        <f t="shared" si="4"/>
        <v>1499</v>
      </c>
      <c r="G109" s="216">
        <f t="shared" si="5"/>
        <v>1679</v>
      </c>
      <c r="H109" s="216">
        <f t="shared" si="7"/>
        <v>1889</v>
      </c>
      <c r="I109" s="216">
        <f t="shared" si="9"/>
        <v>2106</v>
      </c>
      <c r="J109" s="216">
        <f t="shared" si="11"/>
        <v>2291</v>
      </c>
      <c r="K109" s="216">
        <f t="shared" si="13"/>
        <v>2519</v>
      </c>
      <c r="L109" s="216">
        <f t="shared" si="15"/>
        <v>2754</v>
      </c>
      <c r="M109" s="216">
        <f t="shared" si="17"/>
        <v>2986</v>
      </c>
      <c r="N109" s="216">
        <f t="shared" si="19"/>
        <v>3216</v>
      </c>
      <c r="O109" s="216">
        <f t="shared" si="21"/>
        <v>3445</v>
      </c>
      <c r="P109" s="216">
        <f t="shared" si="23"/>
        <v>3675</v>
      </c>
      <c r="Q109" s="216">
        <f t="shared" si="25"/>
        <v>3905</v>
      </c>
      <c r="R109" s="216">
        <f t="shared" si="25"/>
        <v>4134</v>
      </c>
      <c r="S109" s="216"/>
      <c r="T109" s="217"/>
      <c r="V109" s="203">
        <v>900</v>
      </c>
      <c r="W109" s="214">
        <f t="shared" ref="W109:AM109" si="28">W108+B179</f>
        <v>899</v>
      </c>
      <c r="X109" s="214">
        <f t="shared" si="28"/>
        <v>985</v>
      </c>
      <c r="Y109" s="214">
        <f t="shared" si="28"/>
        <v>1138</v>
      </c>
      <c r="Z109" s="214">
        <f t="shared" si="28"/>
        <v>1309</v>
      </c>
      <c r="AA109" s="214">
        <f t="shared" si="28"/>
        <v>1499</v>
      </c>
      <c r="AB109" s="214">
        <f t="shared" si="28"/>
        <v>1679</v>
      </c>
      <c r="AC109" s="214">
        <f t="shared" si="28"/>
        <v>1889</v>
      </c>
      <c r="AD109" s="214">
        <f t="shared" si="28"/>
        <v>2106</v>
      </c>
      <c r="AE109" s="207">
        <f t="shared" si="28"/>
        <v>2291.1999999999998</v>
      </c>
      <c r="AF109" s="207">
        <f t="shared" si="28"/>
        <v>2519.3199999999997</v>
      </c>
      <c r="AG109" s="207">
        <f t="shared" si="28"/>
        <v>2754.44</v>
      </c>
      <c r="AH109" s="207">
        <f t="shared" si="28"/>
        <v>2985.84</v>
      </c>
      <c r="AI109" s="207">
        <f t="shared" si="28"/>
        <v>3215.52</v>
      </c>
      <c r="AJ109" s="207">
        <f t="shared" si="28"/>
        <v>3445.2000000000003</v>
      </c>
      <c r="AK109" s="207">
        <f t="shared" si="28"/>
        <v>3674.88</v>
      </c>
      <c r="AL109" s="207">
        <f t="shared" si="28"/>
        <v>3904.56</v>
      </c>
      <c r="AM109" s="207">
        <f t="shared" si="28"/>
        <v>4134.24</v>
      </c>
      <c r="AN109" s="207"/>
      <c r="AO109" s="207"/>
      <c r="AP109" s="189">
        <f>AP108+U179</f>
        <v>3.19</v>
      </c>
    </row>
    <row r="110" spans="1:42" x14ac:dyDescent="0.15">
      <c r="A110" s="202" t="s">
        <v>17</v>
      </c>
      <c r="B110" s="205">
        <f t="shared" si="27"/>
        <v>512</v>
      </c>
      <c r="C110" s="205">
        <f t="shared" ref="C110:C133" si="29">ROUND(X110*$T$76,0)</f>
        <v>603</v>
      </c>
      <c r="D110" s="205">
        <f t="shared" si="2"/>
        <v>698</v>
      </c>
      <c r="E110" s="205">
        <f t="shared" si="3"/>
        <v>811</v>
      </c>
      <c r="F110" s="205">
        <f t="shared" si="4"/>
        <v>946</v>
      </c>
      <c r="G110" s="205">
        <f t="shared" si="5"/>
        <v>1054</v>
      </c>
      <c r="H110" s="205">
        <f t="shared" si="7"/>
        <v>1192</v>
      </c>
      <c r="I110" s="205">
        <f t="shared" si="9"/>
        <v>1334</v>
      </c>
      <c r="J110" s="205">
        <f t="shared" si="11"/>
        <v>1482</v>
      </c>
      <c r="K110" s="205">
        <f t="shared" si="13"/>
        <v>1630</v>
      </c>
      <c r="L110" s="205">
        <f t="shared" si="15"/>
        <v>1778</v>
      </c>
      <c r="M110" s="205">
        <f t="shared" si="17"/>
        <v>1927</v>
      </c>
      <c r="N110" s="205">
        <f t="shared" si="19"/>
        <v>2075</v>
      </c>
      <c r="O110" s="205">
        <f t="shared" si="21"/>
        <v>2223</v>
      </c>
      <c r="P110" s="205">
        <f t="shared" si="23"/>
        <v>2371</v>
      </c>
      <c r="Q110" s="205">
        <f t="shared" si="25"/>
        <v>2519</v>
      </c>
      <c r="R110" s="205">
        <f t="shared" si="25"/>
        <v>2668</v>
      </c>
      <c r="S110" s="205">
        <f>ROUND(AN110*$T$76,0)</f>
        <v>2816</v>
      </c>
      <c r="T110" s="206"/>
      <c r="V110" s="203">
        <v>38</v>
      </c>
      <c r="W110" s="214">
        <v>512</v>
      </c>
      <c r="X110" s="214">
        <v>603</v>
      </c>
      <c r="Y110" s="214">
        <v>698</v>
      </c>
      <c r="Z110" s="214">
        <v>811</v>
      </c>
      <c r="AA110" s="214">
        <v>946</v>
      </c>
      <c r="AB110" s="214">
        <v>1054</v>
      </c>
      <c r="AC110" s="214">
        <v>1192</v>
      </c>
      <c r="AD110" s="214">
        <v>1334</v>
      </c>
      <c r="AE110" s="207">
        <f>$AE$74*V110*AP110</f>
        <v>1482</v>
      </c>
      <c r="AF110" s="207">
        <f>$AF$74*V110*AP110</f>
        <v>1630.2</v>
      </c>
      <c r="AG110" s="207">
        <f>$AG$74*V110*AP110</f>
        <v>1778.3999999999999</v>
      </c>
      <c r="AH110" s="207">
        <f>$AH$74*V110*AP110</f>
        <v>1926.6</v>
      </c>
      <c r="AI110" s="207">
        <f>$AI$74*V110*AP110</f>
        <v>2074.7999999999997</v>
      </c>
      <c r="AJ110" s="207">
        <f>$AJ$74*V110*AP110</f>
        <v>2223</v>
      </c>
      <c r="AK110" s="207">
        <f>$AK$74*V110*AP110</f>
        <v>2371.1999999999998</v>
      </c>
      <c r="AL110" s="207">
        <f>$AL$74*V110*AP110</f>
        <v>2519.4</v>
      </c>
      <c r="AM110" s="207">
        <f>$AM$74*V110*AP110</f>
        <v>2667.6</v>
      </c>
      <c r="AN110" s="207">
        <f>$AN$74*V110*AP110</f>
        <v>2815.7999999999997</v>
      </c>
      <c r="AO110" s="207"/>
      <c r="AP110" s="189">
        <v>1.95</v>
      </c>
    </row>
    <row r="111" spans="1:42" x14ac:dyDescent="0.15">
      <c r="A111" s="208">
        <v>950</v>
      </c>
      <c r="B111" s="209">
        <f t="shared" si="27"/>
        <v>944</v>
      </c>
      <c r="C111" s="209">
        <f t="shared" si="29"/>
        <v>1035</v>
      </c>
      <c r="D111" s="209">
        <f t="shared" si="2"/>
        <v>1198</v>
      </c>
      <c r="E111" s="209">
        <f t="shared" si="3"/>
        <v>1378</v>
      </c>
      <c r="F111" s="209">
        <f t="shared" si="4"/>
        <v>1577</v>
      </c>
      <c r="G111" s="209">
        <f t="shared" si="5"/>
        <v>1767</v>
      </c>
      <c r="H111" s="209">
        <f t="shared" si="7"/>
        <v>1990</v>
      </c>
      <c r="I111" s="209">
        <f t="shared" si="9"/>
        <v>2213</v>
      </c>
      <c r="J111" s="209">
        <f t="shared" si="11"/>
        <v>2409</v>
      </c>
      <c r="K111" s="209">
        <f t="shared" si="13"/>
        <v>2646</v>
      </c>
      <c r="L111" s="209">
        <f t="shared" si="15"/>
        <v>2897</v>
      </c>
      <c r="M111" s="209">
        <f t="shared" si="17"/>
        <v>3142</v>
      </c>
      <c r="N111" s="209">
        <f t="shared" si="19"/>
        <v>3384</v>
      </c>
      <c r="O111" s="209">
        <f t="shared" si="21"/>
        <v>3625</v>
      </c>
      <c r="P111" s="209">
        <f t="shared" si="23"/>
        <v>3867</v>
      </c>
      <c r="Q111" s="209">
        <f t="shared" si="25"/>
        <v>4109</v>
      </c>
      <c r="R111" s="209">
        <f t="shared" si="25"/>
        <v>4350</v>
      </c>
      <c r="S111" s="209">
        <f t="shared" si="25"/>
        <v>4592</v>
      </c>
      <c r="T111" s="210"/>
      <c r="V111" s="203">
        <v>950</v>
      </c>
      <c r="W111" s="214">
        <f t="shared" ref="W111:AN111" si="30">W110+B181</f>
        <v>944</v>
      </c>
      <c r="X111" s="214">
        <f t="shared" si="30"/>
        <v>1035</v>
      </c>
      <c r="Y111" s="214">
        <f t="shared" si="30"/>
        <v>1198</v>
      </c>
      <c r="Z111" s="214">
        <f t="shared" si="30"/>
        <v>1378</v>
      </c>
      <c r="AA111" s="214">
        <f t="shared" si="30"/>
        <v>1577</v>
      </c>
      <c r="AB111" s="214">
        <f t="shared" si="30"/>
        <v>1767</v>
      </c>
      <c r="AC111" s="214">
        <f t="shared" si="30"/>
        <v>1990</v>
      </c>
      <c r="AD111" s="214">
        <f t="shared" si="30"/>
        <v>2213</v>
      </c>
      <c r="AE111" s="207">
        <f t="shared" si="30"/>
        <v>2409</v>
      </c>
      <c r="AF111" s="207">
        <f t="shared" si="30"/>
        <v>2646.2</v>
      </c>
      <c r="AG111" s="207">
        <f t="shared" si="30"/>
        <v>2897.3999999999996</v>
      </c>
      <c r="AH111" s="207">
        <f t="shared" si="30"/>
        <v>3141.84</v>
      </c>
      <c r="AI111" s="207">
        <f t="shared" si="30"/>
        <v>3383.5199999999995</v>
      </c>
      <c r="AJ111" s="207">
        <f t="shared" si="30"/>
        <v>3625.2</v>
      </c>
      <c r="AK111" s="207">
        <f t="shared" si="30"/>
        <v>3866.88</v>
      </c>
      <c r="AL111" s="207">
        <f t="shared" si="30"/>
        <v>4108.5600000000004</v>
      </c>
      <c r="AM111" s="207">
        <f t="shared" si="30"/>
        <v>4350.24</v>
      </c>
      <c r="AN111" s="207">
        <f t="shared" si="30"/>
        <v>4591.92</v>
      </c>
      <c r="AO111" s="207"/>
      <c r="AP111" s="189">
        <f>AP110+U181</f>
        <v>3.1799999999999997</v>
      </c>
    </row>
    <row r="112" spans="1:42" x14ac:dyDescent="0.15">
      <c r="A112" s="215" t="s">
        <v>18</v>
      </c>
      <c r="B112" s="212">
        <f t="shared" si="27"/>
        <v>519</v>
      </c>
      <c r="C112" s="212">
        <f t="shared" si="29"/>
        <v>626</v>
      </c>
      <c r="D112" s="212">
        <f t="shared" ref="D112:D133" si="31">ROUND(Y112*$T$76,0)</f>
        <v>741</v>
      </c>
      <c r="E112" s="212">
        <f t="shared" si="3"/>
        <v>860</v>
      </c>
      <c r="F112" s="212">
        <f t="shared" si="4"/>
        <v>1003</v>
      </c>
      <c r="G112" s="212">
        <f t="shared" si="5"/>
        <v>1119</v>
      </c>
      <c r="H112" s="212">
        <f t="shared" si="7"/>
        <v>1266</v>
      </c>
      <c r="I112" s="212">
        <f t="shared" si="9"/>
        <v>1405</v>
      </c>
      <c r="J112" s="212">
        <f t="shared" si="11"/>
        <v>1560</v>
      </c>
      <c r="K112" s="212">
        <f t="shared" si="13"/>
        <v>1716</v>
      </c>
      <c r="L112" s="212">
        <f t="shared" si="15"/>
        <v>1872</v>
      </c>
      <c r="M112" s="212">
        <f t="shared" si="17"/>
        <v>2028</v>
      </c>
      <c r="N112" s="212">
        <f t="shared" si="19"/>
        <v>2184</v>
      </c>
      <c r="O112" s="212">
        <f t="shared" si="21"/>
        <v>2340</v>
      </c>
      <c r="P112" s="212">
        <f t="shared" si="23"/>
        <v>2496</v>
      </c>
      <c r="Q112" s="212">
        <f t="shared" si="25"/>
        <v>2652</v>
      </c>
      <c r="R112" s="212">
        <f t="shared" si="25"/>
        <v>2808</v>
      </c>
      <c r="S112" s="212">
        <f t="shared" si="25"/>
        <v>2964</v>
      </c>
      <c r="T112" s="213">
        <f>ROUND(AO112*$T$76,0)</f>
        <v>3120</v>
      </c>
      <c r="V112" s="203">
        <v>40</v>
      </c>
      <c r="W112" s="214">
        <v>519</v>
      </c>
      <c r="X112" s="214">
        <v>626</v>
      </c>
      <c r="Y112" s="214">
        <v>741</v>
      </c>
      <c r="Z112" s="214">
        <v>860</v>
      </c>
      <c r="AA112" s="214">
        <v>1003</v>
      </c>
      <c r="AB112" s="214">
        <v>1119</v>
      </c>
      <c r="AC112" s="214">
        <v>1266</v>
      </c>
      <c r="AD112" s="214">
        <v>1405</v>
      </c>
      <c r="AE112" s="207">
        <f>$AE$74*V112*AP112</f>
        <v>1560</v>
      </c>
      <c r="AF112" s="207">
        <f>$AF$74*V112*AP112</f>
        <v>1716</v>
      </c>
      <c r="AG112" s="207">
        <f>$AG$74*V112*AP112</f>
        <v>1872</v>
      </c>
      <c r="AH112" s="207">
        <f>$AH$74*V112*AP112</f>
        <v>2028</v>
      </c>
      <c r="AI112" s="207">
        <f>$AI$74*V112*AP112</f>
        <v>2184</v>
      </c>
      <c r="AJ112" s="207">
        <f>$AJ$74*V112*AP112</f>
        <v>2340</v>
      </c>
      <c r="AK112" s="207">
        <f>$AK$74*V112*AP112</f>
        <v>2496</v>
      </c>
      <c r="AL112" s="207">
        <f>$AL$74*V112*AP112</f>
        <v>2652</v>
      </c>
      <c r="AM112" s="207">
        <f>$AM$74*V112*AP112</f>
        <v>2808</v>
      </c>
      <c r="AN112" s="207">
        <f>$AN$74*V112*AP112</f>
        <v>2964</v>
      </c>
      <c r="AO112" s="207">
        <f>$AO$74*V112*AP112</f>
        <v>3120</v>
      </c>
      <c r="AP112" s="189">
        <v>1.95</v>
      </c>
    </row>
    <row r="113" spans="1:42" x14ac:dyDescent="0.15">
      <c r="A113" s="208">
        <v>1000</v>
      </c>
      <c r="B113" s="209">
        <f t="shared" si="27"/>
        <v>963</v>
      </c>
      <c r="C113" s="209">
        <f t="shared" si="29"/>
        <v>1070</v>
      </c>
      <c r="D113" s="209">
        <f t="shared" si="31"/>
        <v>1265</v>
      </c>
      <c r="E113" s="209">
        <f t="shared" si="3"/>
        <v>1456</v>
      </c>
      <c r="F113" s="209">
        <f t="shared" si="4"/>
        <v>1666</v>
      </c>
      <c r="G113" s="209">
        <f t="shared" si="5"/>
        <v>1870</v>
      </c>
      <c r="H113" s="209">
        <f t="shared" si="7"/>
        <v>2104</v>
      </c>
      <c r="I113" s="209">
        <f t="shared" si="9"/>
        <v>2331</v>
      </c>
      <c r="J113" s="209">
        <f t="shared" si="11"/>
        <v>2534</v>
      </c>
      <c r="K113" s="209">
        <f t="shared" si="13"/>
        <v>2785</v>
      </c>
      <c r="L113" s="209">
        <f t="shared" si="15"/>
        <v>3021</v>
      </c>
      <c r="M113" s="209">
        <f t="shared" si="17"/>
        <v>3276</v>
      </c>
      <c r="N113" s="209">
        <f t="shared" si="19"/>
        <v>3528</v>
      </c>
      <c r="O113" s="209">
        <f t="shared" si="21"/>
        <v>3780</v>
      </c>
      <c r="P113" s="209">
        <f t="shared" si="23"/>
        <v>4032</v>
      </c>
      <c r="Q113" s="209">
        <f t="shared" si="25"/>
        <v>4284</v>
      </c>
      <c r="R113" s="209">
        <f t="shared" si="25"/>
        <v>4536</v>
      </c>
      <c r="S113" s="209">
        <f t="shared" si="25"/>
        <v>4788</v>
      </c>
      <c r="T113" s="210">
        <f t="shared" si="25"/>
        <v>5040</v>
      </c>
      <c r="V113" s="203">
        <v>1000</v>
      </c>
      <c r="W113" s="214">
        <f t="shared" ref="W113:AO113" si="32">W112+B183</f>
        <v>963</v>
      </c>
      <c r="X113" s="214">
        <f t="shared" si="32"/>
        <v>1070</v>
      </c>
      <c r="Y113" s="214">
        <f t="shared" si="32"/>
        <v>1265</v>
      </c>
      <c r="Z113" s="214">
        <f t="shared" si="32"/>
        <v>1456</v>
      </c>
      <c r="AA113" s="214">
        <f t="shared" si="32"/>
        <v>1666</v>
      </c>
      <c r="AB113" s="214">
        <f t="shared" si="32"/>
        <v>1870</v>
      </c>
      <c r="AC113" s="214">
        <f t="shared" si="32"/>
        <v>2104</v>
      </c>
      <c r="AD113" s="214">
        <f t="shared" si="32"/>
        <v>2331</v>
      </c>
      <c r="AE113" s="207">
        <f t="shared" si="32"/>
        <v>2534</v>
      </c>
      <c r="AF113" s="207">
        <f t="shared" si="32"/>
        <v>2785</v>
      </c>
      <c r="AG113" s="207">
        <f t="shared" si="32"/>
        <v>3021</v>
      </c>
      <c r="AH113" s="207">
        <f t="shared" si="32"/>
        <v>3276</v>
      </c>
      <c r="AI113" s="207">
        <f t="shared" si="32"/>
        <v>3528</v>
      </c>
      <c r="AJ113" s="207">
        <f t="shared" si="32"/>
        <v>3780</v>
      </c>
      <c r="AK113" s="207">
        <f t="shared" si="32"/>
        <v>4032</v>
      </c>
      <c r="AL113" s="207">
        <f t="shared" si="32"/>
        <v>4284</v>
      </c>
      <c r="AM113" s="207">
        <f t="shared" si="32"/>
        <v>4536</v>
      </c>
      <c r="AN113" s="207">
        <f t="shared" si="32"/>
        <v>4788</v>
      </c>
      <c r="AO113" s="207">
        <f t="shared" si="32"/>
        <v>5040</v>
      </c>
      <c r="AP113" s="189">
        <f>AP112+U183</f>
        <v>3.15</v>
      </c>
    </row>
    <row r="114" spans="1:42" x14ac:dyDescent="0.15">
      <c r="A114" s="215" t="s">
        <v>19</v>
      </c>
      <c r="B114" s="212">
        <f t="shared" si="27"/>
        <v>542</v>
      </c>
      <c r="C114" s="212">
        <f t="shared" si="29"/>
        <v>641</v>
      </c>
      <c r="D114" s="212">
        <f t="shared" si="31"/>
        <v>776</v>
      </c>
      <c r="E114" s="212">
        <f t="shared" ref="E114:E133" si="33">ROUND(Z114*$T$76,0)</f>
        <v>902</v>
      </c>
      <c r="F114" s="212">
        <f t="shared" si="4"/>
        <v>1051</v>
      </c>
      <c r="G114" s="212">
        <f t="shared" si="5"/>
        <v>1172</v>
      </c>
      <c r="H114" s="212">
        <f t="shared" si="7"/>
        <v>1326</v>
      </c>
      <c r="I114" s="212">
        <f t="shared" si="9"/>
        <v>1471</v>
      </c>
      <c r="J114" s="212">
        <f t="shared" si="11"/>
        <v>1638</v>
      </c>
      <c r="K114" s="212">
        <f t="shared" si="13"/>
        <v>1802</v>
      </c>
      <c r="L114" s="212">
        <f t="shared" si="15"/>
        <v>1966</v>
      </c>
      <c r="M114" s="212">
        <f t="shared" si="17"/>
        <v>2129</v>
      </c>
      <c r="N114" s="212">
        <f t="shared" si="19"/>
        <v>2293</v>
      </c>
      <c r="O114" s="212">
        <f t="shared" si="21"/>
        <v>2457</v>
      </c>
      <c r="P114" s="212">
        <f t="shared" si="23"/>
        <v>2621</v>
      </c>
      <c r="Q114" s="212">
        <f t="shared" si="25"/>
        <v>2785</v>
      </c>
      <c r="R114" s="212">
        <f t="shared" si="25"/>
        <v>2948</v>
      </c>
      <c r="S114" s="212">
        <f t="shared" si="25"/>
        <v>3112</v>
      </c>
      <c r="T114" s="213">
        <f t="shared" si="25"/>
        <v>3276</v>
      </c>
      <c r="V114" s="203">
        <v>42</v>
      </c>
      <c r="W114" s="214">
        <v>542</v>
      </c>
      <c r="X114" s="214">
        <v>641</v>
      </c>
      <c r="Y114" s="214">
        <v>776</v>
      </c>
      <c r="Z114" s="214">
        <v>902</v>
      </c>
      <c r="AA114" s="214">
        <v>1051</v>
      </c>
      <c r="AB114" s="214">
        <v>1172</v>
      </c>
      <c r="AC114" s="214">
        <v>1326</v>
      </c>
      <c r="AD114" s="214">
        <v>1471</v>
      </c>
      <c r="AE114" s="207">
        <f>$AE$74*V114*AP114</f>
        <v>1638</v>
      </c>
      <c r="AF114" s="207">
        <f>$AF$74*V114*AP114</f>
        <v>1801.8</v>
      </c>
      <c r="AG114" s="207">
        <f>$AG$74*V114*AP114</f>
        <v>1965.6</v>
      </c>
      <c r="AH114" s="207">
        <f>$AH$74*V114*AP114</f>
        <v>2129.4</v>
      </c>
      <c r="AI114" s="207">
        <f>$AI$74*V114*AP114</f>
        <v>2293.1999999999998</v>
      </c>
      <c r="AJ114" s="207">
        <f>$AJ$74*V114*AP114</f>
        <v>2457</v>
      </c>
      <c r="AK114" s="207">
        <f>$AK$74*V114*AP114</f>
        <v>2620.7999999999997</v>
      </c>
      <c r="AL114" s="207">
        <f>$AL$74*V114*AP114</f>
        <v>2784.6</v>
      </c>
      <c r="AM114" s="207">
        <f>$AM$74*V114*AP114</f>
        <v>2948.4</v>
      </c>
      <c r="AN114" s="207">
        <f>$AN$74*V114*AP114</f>
        <v>3112.2</v>
      </c>
      <c r="AO114" s="207">
        <f>$AO$74*V114*AP114</f>
        <v>3276</v>
      </c>
      <c r="AP114" s="189">
        <v>1.95</v>
      </c>
    </row>
    <row r="115" spans="1:42" x14ac:dyDescent="0.15">
      <c r="A115" s="208">
        <v>1050</v>
      </c>
      <c r="B115" s="209">
        <f t="shared" si="27"/>
        <v>1007</v>
      </c>
      <c r="C115" s="209">
        <f t="shared" si="29"/>
        <v>1106</v>
      </c>
      <c r="D115" s="209">
        <f t="shared" si="31"/>
        <v>1313</v>
      </c>
      <c r="E115" s="209">
        <f t="shared" si="33"/>
        <v>1527</v>
      </c>
      <c r="F115" s="209">
        <f t="shared" si="4"/>
        <v>1736</v>
      </c>
      <c r="G115" s="209">
        <f t="shared" si="5"/>
        <v>1958</v>
      </c>
      <c r="H115" s="209">
        <f t="shared" si="7"/>
        <v>2205</v>
      </c>
      <c r="I115" s="209">
        <f t="shared" si="9"/>
        <v>2441</v>
      </c>
      <c r="J115" s="209">
        <f t="shared" si="11"/>
        <v>2656</v>
      </c>
      <c r="K115" s="209">
        <f t="shared" si="13"/>
        <v>2924</v>
      </c>
      <c r="L115" s="209">
        <f t="shared" si="15"/>
        <v>3171</v>
      </c>
      <c r="M115" s="209">
        <f t="shared" si="17"/>
        <v>3440</v>
      </c>
      <c r="N115" s="209">
        <f t="shared" si="19"/>
        <v>3704</v>
      </c>
      <c r="O115" s="209">
        <f t="shared" si="21"/>
        <v>3969</v>
      </c>
      <c r="P115" s="209">
        <f t="shared" si="23"/>
        <v>4234</v>
      </c>
      <c r="Q115" s="209">
        <f t="shared" si="25"/>
        <v>4498</v>
      </c>
      <c r="R115" s="209">
        <f t="shared" si="25"/>
        <v>4763</v>
      </c>
      <c r="S115" s="209">
        <f t="shared" si="25"/>
        <v>5027</v>
      </c>
      <c r="T115" s="210">
        <f t="shared" si="25"/>
        <v>5292</v>
      </c>
      <c r="V115" s="203">
        <v>1050</v>
      </c>
      <c r="W115" s="214">
        <f t="shared" ref="W115:AO115" si="34">W114+B185</f>
        <v>1007</v>
      </c>
      <c r="X115" s="214">
        <f t="shared" si="34"/>
        <v>1106</v>
      </c>
      <c r="Y115" s="214">
        <f t="shared" si="34"/>
        <v>1313</v>
      </c>
      <c r="Z115" s="214">
        <f t="shared" si="34"/>
        <v>1527</v>
      </c>
      <c r="AA115" s="214">
        <f t="shared" si="34"/>
        <v>1736</v>
      </c>
      <c r="AB115" s="214">
        <f t="shared" si="34"/>
        <v>1958</v>
      </c>
      <c r="AC115" s="214">
        <f t="shared" si="34"/>
        <v>2205</v>
      </c>
      <c r="AD115" s="214">
        <f t="shared" si="34"/>
        <v>2441</v>
      </c>
      <c r="AE115" s="207">
        <f t="shared" si="34"/>
        <v>2656</v>
      </c>
      <c r="AF115" s="207">
        <f t="shared" si="34"/>
        <v>2923.8</v>
      </c>
      <c r="AG115" s="207">
        <f t="shared" si="34"/>
        <v>3170.6</v>
      </c>
      <c r="AH115" s="207">
        <f t="shared" si="34"/>
        <v>3439.8</v>
      </c>
      <c r="AI115" s="207">
        <f t="shared" si="34"/>
        <v>3704.3999999999996</v>
      </c>
      <c r="AJ115" s="207">
        <f t="shared" si="34"/>
        <v>3969</v>
      </c>
      <c r="AK115" s="207">
        <f t="shared" si="34"/>
        <v>4233.5999999999995</v>
      </c>
      <c r="AL115" s="207">
        <f t="shared" si="34"/>
        <v>4498.2</v>
      </c>
      <c r="AM115" s="207">
        <f t="shared" si="34"/>
        <v>4762.8</v>
      </c>
      <c r="AN115" s="207">
        <f t="shared" si="34"/>
        <v>5027.3999999999996</v>
      </c>
      <c r="AO115" s="207">
        <f t="shared" si="34"/>
        <v>5292</v>
      </c>
      <c r="AP115" s="189">
        <f>AP114+U185</f>
        <v>3.15</v>
      </c>
    </row>
    <row r="116" spans="1:42" x14ac:dyDescent="0.15">
      <c r="A116" s="215" t="s">
        <v>20</v>
      </c>
      <c r="B116" s="212">
        <f t="shared" si="27"/>
        <v>564</v>
      </c>
      <c r="C116" s="212">
        <f t="shared" si="29"/>
        <v>665</v>
      </c>
      <c r="D116" s="212">
        <f t="shared" si="31"/>
        <v>807</v>
      </c>
      <c r="E116" s="212">
        <f t="shared" si="33"/>
        <v>936</v>
      </c>
      <c r="F116" s="212">
        <f t="shared" ref="F116:F133" si="35">ROUND(AA116*$T$76,0)</f>
        <v>1072</v>
      </c>
      <c r="G116" s="212">
        <f t="shared" si="5"/>
        <v>1219</v>
      </c>
      <c r="H116" s="212">
        <f t="shared" si="7"/>
        <v>1379</v>
      </c>
      <c r="I116" s="212">
        <f t="shared" si="9"/>
        <v>1526</v>
      </c>
      <c r="J116" s="212">
        <f t="shared" si="11"/>
        <v>1698</v>
      </c>
      <c r="K116" s="212">
        <f t="shared" si="13"/>
        <v>1868</v>
      </c>
      <c r="L116" s="212">
        <f t="shared" si="15"/>
        <v>2038</v>
      </c>
      <c r="M116" s="212">
        <f t="shared" si="17"/>
        <v>2208</v>
      </c>
      <c r="N116" s="212">
        <f t="shared" si="19"/>
        <v>2378</v>
      </c>
      <c r="O116" s="212">
        <f t="shared" si="21"/>
        <v>2548</v>
      </c>
      <c r="P116" s="212">
        <f t="shared" si="23"/>
        <v>2717</v>
      </c>
      <c r="Q116" s="212">
        <f t="shared" si="25"/>
        <v>2887</v>
      </c>
      <c r="R116" s="212">
        <f t="shared" si="25"/>
        <v>3057</v>
      </c>
      <c r="S116" s="212">
        <f t="shared" si="25"/>
        <v>3227</v>
      </c>
      <c r="T116" s="213">
        <f t="shared" si="25"/>
        <v>3397</v>
      </c>
      <c r="V116" s="203">
        <v>44</v>
      </c>
      <c r="W116" s="214">
        <v>564</v>
      </c>
      <c r="X116" s="214">
        <v>665</v>
      </c>
      <c r="Y116" s="214">
        <v>807</v>
      </c>
      <c r="Z116" s="214">
        <v>936</v>
      </c>
      <c r="AA116" s="214">
        <v>1072</v>
      </c>
      <c r="AB116" s="214">
        <v>1219</v>
      </c>
      <c r="AC116" s="214">
        <v>1379</v>
      </c>
      <c r="AD116" s="214">
        <v>1526</v>
      </c>
      <c r="AE116" s="207">
        <f>$AE$74*V116*AP116</f>
        <v>1698.3999999999999</v>
      </c>
      <c r="AF116" s="207">
        <f>$AF$74*V116*AP116</f>
        <v>1868.24</v>
      </c>
      <c r="AG116" s="207">
        <f>$AG$74*V116*AP116</f>
        <v>2038.08</v>
      </c>
      <c r="AH116" s="207">
        <f>$AH$74*V116*AP116</f>
        <v>2207.92</v>
      </c>
      <c r="AI116" s="207">
        <f>$AI$74*V116*AP116</f>
        <v>2377.7599999999998</v>
      </c>
      <c r="AJ116" s="207">
        <f>$AJ$74*V116*AP116</f>
        <v>2547.6</v>
      </c>
      <c r="AK116" s="207">
        <f>$AK$74*V116*AP116</f>
        <v>2717.44</v>
      </c>
      <c r="AL116" s="207">
        <f>$AL$74*V116*AP116</f>
        <v>2887.2799999999997</v>
      </c>
      <c r="AM116" s="207">
        <f>$AM$74*V116*AP116</f>
        <v>3057.12</v>
      </c>
      <c r="AN116" s="207">
        <f>$AN$74*V116*AP116</f>
        <v>3226.96</v>
      </c>
      <c r="AO116" s="207">
        <f>$AO$74*V116*AP116</f>
        <v>3396.7999999999997</v>
      </c>
      <c r="AP116" s="189">
        <v>1.93</v>
      </c>
    </row>
    <row r="117" spans="1:42" x14ac:dyDescent="0.15">
      <c r="A117" s="208">
        <v>1100</v>
      </c>
      <c r="B117" s="209">
        <f t="shared" si="27"/>
        <v>1051</v>
      </c>
      <c r="C117" s="209">
        <f t="shared" si="29"/>
        <v>1152</v>
      </c>
      <c r="D117" s="209">
        <f t="shared" si="31"/>
        <v>1357</v>
      </c>
      <c r="E117" s="209">
        <f t="shared" si="33"/>
        <v>1590</v>
      </c>
      <c r="F117" s="209">
        <f t="shared" si="35"/>
        <v>1798</v>
      </c>
      <c r="G117" s="209">
        <f t="shared" si="5"/>
        <v>2042</v>
      </c>
      <c r="H117" s="209">
        <f t="shared" si="7"/>
        <v>2298</v>
      </c>
      <c r="I117" s="209">
        <f t="shared" si="9"/>
        <v>2541</v>
      </c>
      <c r="J117" s="209">
        <f t="shared" si="11"/>
        <v>2764</v>
      </c>
      <c r="K117" s="209">
        <f t="shared" si="13"/>
        <v>3040</v>
      </c>
      <c r="L117" s="209">
        <f t="shared" si="15"/>
        <v>3294</v>
      </c>
      <c r="M117" s="209">
        <f t="shared" si="17"/>
        <v>3569</v>
      </c>
      <c r="N117" s="209">
        <f t="shared" si="19"/>
        <v>3844</v>
      </c>
      <c r="O117" s="209">
        <f t="shared" si="21"/>
        <v>4118</v>
      </c>
      <c r="P117" s="209">
        <f t="shared" si="23"/>
        <v>4393</v>
      </c>
      <c r="Q117" s="209">
        <f t="shared" si="25"/>
        <v>4668</v>
      </c>
      <c r="R117" s="209">
        <f t="shared" si="25"/>
        <v>4942</v>
      </c>
      <c r="S117" s="209">
        <f t="shared" si="25"/>
        <v>5217</v>
      </c>
      <c r="T117" s="210">
        <f t="shared" si="25"/>
        <v>5491</v>
      </c>
      <c r="V117" s="203">
        <v>1100</v>
      </c>
      <c r="W117" s="214">
        <f t="shared" ref="W117:AO117" si="36">W116+B187</f>
        <v>1051</v>
      </c>
      <c r="X117" s="214">
        <f t="shared" si="36"/>
        <v>1152</v>
      </c>
      <c r="Y117" s="214">
        <f t="shared" si="36"/>
        <v>1357</v>
      </c>
      <c r="Z117" s="214">
        <f t="shared" si="36"/>
        <v>1590</v>
      </c>
      <c r="AA117" s="214">
        <f t="shared" si="36"/>
        <v>1798</v>
      </c>
      <c r="AB117" s="214">
        <f t="shared" si="36"/>
        <v>2042</v>
      </c>
      <c r="AC117" s="214">
        <f t="shared" si="36"/>
        <v>2298</v>
      </c>
      <c r="AD117" s="214">
        <f t="shared" si="36"/>
        <v>2541</v>
      </c>
      <c r="AE117" s="207">
        <f t="shared" si="36"/>
        <v>2764.3999999999996</v>
      </c>
      <c r="AF117" s="207">
        <f t="shared" si="36"/>
        <v>3040.24</v>
      </c>
      <c r="AG117" s="207">
        <f t="shared" si="36"/>
        <v>3294.08</v>
      </c>
      <c r="AH117" s="207">
        <f t="shared" si="36"/>
        <v>3569.2799999999997</v>
      </c>
      <c r="AI117" s="207">
        <f t="shared" si="36"/>
        <v>3843.8399999999997</v>
      </c>
      <c r="AJ117" s="207">
        <f t="shared" si="36"/>
        <v>4118.3999999999996</v>
      </c>
      <c r="AK117" s="207">
        <f t="shared" si="36"/>
        <v>4392.96</v>
      </c>
      <c r="AL117" s="207">
        <f t="shared" si="36"/>
        <v>4667.5199999999995</v>
      </c>
      <c r="AM117" s="207">
        <f t="shared" si="36"/>
        <v>4942.08</v>
      </c>
      <c r="AN117" s="207">
        <f t="shared" si="36"/>
        <v>5216.6399999999994</v>
      </c>
      <c r="AO117" s="207">
        <f t="shared" si="36"/>
        <v>5491.2</v>
      </c>
      <c r="AP117" s="189">
        <f>AP116+U187</f>
        <v>3.12</v>
      </c>
    </row>
    <row r="118" spans="1:42" x14ac:dyDescent="0.15">
      <c r="A118" s="215" t="s">
        <v>21</v>
      </c>
      <c r="B118" s="212">
        <f t="shared" si="27"/>
        <v>588</v>
      </c>
      <c r="C118" s="212">
        <f t="shared" si="29"/>
        <v>694</v>
      </c>
      <c r="D118" s="212">
        <f t="shared" si="31"/>
        <v>841</v>
      </c>
      <c r="E118" s="212">
        <f t="shared" si="33"/>
        <v>976</v>
      </c>
      <c r="F118" s="212">
        <f t="shared" si="35"/>
        <v>1141</v>
      </c>
      <c r="G118" s="212">
        <f t="shared" si="5"/>
        <v>1276</v>
      </c>
      <c r="H118" s="212">
        <f t="shared" si="7"/>
        <v>1441</v>
      </c>
      <c r="I118" s="212">
        <f t="shared" si="9"/>
        <v>1590</v>
      </c>
      <c r="J118" s="212">
        <f t="shared" si="11"/>
        <v>1766</v>
      </c>
      <c r="K118" s="212">
        <f t="shared" si="13"/>
        <v>1943</v>
      </c>
      <c r="L118" s="212">
        <f t="shared" si="15"/>
        <v>2120</v>
      </c>
      <c r="M118" s="212">
        <f t="shared" si="17"/>
        <v>2296</v>
      </c>
      <c r="N118" s="212">
        <f t="shared" si="19"/>
        <v>2473</v>
      </c>
      <c r="O118" s="212">
        <f t="shared" si="21"/>
        <v>2650</v>
      </c>
      <c r="P118" s="212">
        <f t="shared" si="23"/>
        <v>2826</v>
      </c>
      <c r="Q118" s="212">
        <f t="shared" si="25"/>
        <v>3003</v>
      </c>
      <c r="R118" s="212">
        <f t="shared" si="25"/>
        <v>3180</v>
      </c>
      <c r="S118" s="212">
        <f t="shared" si="25"/>
        <v>3356</v>
      </c>
      <c r="T118" s="213">
        <f t="shared" si="25"/>
        <v>3533</v>
      </c>
      <c r="V118" s="203">
        <v>46</v>
      </c>
      <c r="W118" s="214">
        <v>588</v>
      </c>
      <c r="X118" s="214">
        <v>694</v>
      </c>
      <c r="Y118" s="214">
        <v>841</v>
      </c>
      <c r="Z118" s="214">
        <v>976</v>
      </c>
      <c r="AA118" s="214">
        <v>1141</v>
      </c>
      <c r="AB118" s="214">
        <v>1276</v>
      </c>
      <c r="AC118" s="214">
        <v>1441</v>
      </c>
      <c r="AD118" s="214">
        <v>1590</v>
      </c>
      <c r="AE118" s="207">
        <f>$AE$74*V118*AP118</f>
        <v>1766.3999999999999</v>
      </c>
      <c r="AF118" s="207">
        <f>$AF$74*V118*AP118</f>
        <v>1943.04</v>
      </c>
      <c r="AG118" s="207">
        <f>$AG$74*V118*AP118</f>
        <v>2119.6799999999998</v>
      </c>
      <c r="AH118" s="207">
        <f>$AH$74*V118*AP118</f>
        <v>2296.3199999999997</v>
      </c>
      <c r="AI118" s="207">
        <f>$AI$74*V118*AP118</f>
        <v>2472.96</v>
      </c>
      <c r="AJ118" s="207">
        <f>$AJ$74*V118*AP118</f>
        <v>2649.6</v>
      </c>
      <c r="AK118" s="207">
        <f>$AK$74*V118*AP118</f>
        <v>2826.24</v>
      </c>
      <c r="AL118" s="207">
        <f>$AL$74*V118*AP118</f>
        <v>3002.88</v>
      </c>
      <c r="AM118" s="207">
        <f>$AM$74*V118*AP118</f>
        <v>3179.52</v>
      </c>
      <c r="AN118" s="207">
        <f>$AN$74*V118*AP118</f>
        <v>3356.16</v>
      </c>
      <c r="AO118" s="207">
        <f>$AO$74*V118*AP118</f>
        <v>3532.7999999999997</v>
      </c>
      <c r="AP118" s="189">
        <v>1.92</v>
      </c>
    </row>
    <row r="119" spans="1:42" x14ac:dyDescent="0.15">
      <c r="A119" s="208">
        <v>1150</v>
      </c>
      <c r="B119" s="209">
        <f t="shared" si="27"/>
        <v>1095</v>
      </c>
      <c r="C119" s="209">
        <f t="shared" si="29"/>
        <v>1201</v>
      </c>
      <c r="D119" s="209">
        <f t="shared" si="31"/>
        <v>1416</v>
      </c>
      <c r="E119" s="209">
        <f t="shared" si="33"/>
        <v>1649</v>
      </c>
      <c r="F119" s="209">
        <f t="shared" si="35"/>
        <v>1900</v>
      </c>
      <c r="G119" s="209">
        <f t="shared" si="5"/>
        <v>2134</v>
      </c>
      <c r="H119" s="209">
        <f t="shared" si="7"/>
        <v>2401</v>
      </c>
      <c r="I119" s="209">
        <f t="shared" si="9"/>
        <v>2649</v>
      </c>
      <c r="J119" s="209">
        <f t="shared" si="11"/>
        <v>2879</v>
      </c>
      <c r="K119" s="209">
        <f t="shared" si="13"/>
        <v>3164</v>
      </c>
      <c r="L119" s="209">
        <f t="shared" si="15"/>
        <v>3428</v>
      </c>
      <c r="M119" s="209">
        <f t="shared" si="17"/>
        <v>3708</v>
      </c>
      <c r="N119" s="209">
        <f t="shared" si="19"/>
        <v>3993</v>
      </c>
      <c r="O119" s="209">
        <f t="shared" si="21"/>
        <v>4278</v>
      </c>
      <c r="P119" s="209">
        <f t="shared" si="23"/>
        <v>4563</v>
      </c>
      <c r="Q119" s="209">
        <f t="shared" si="25"/>
        <v>4848</v>
      </c>
      <c r="R119" s="209">
        <f t="shared" si="25"/>
        <v>5134</v>
      </c>
      <c r="S119" s="209">
        <f t="shared" si="25"/>
        <v>5419</v>
      </c>
      <c r="T119" s="210">
        <f t="shared" si="25"/>
        <v>5704</v>
      </c>
      <c r="V119" s="203">
        <v>1150</v>
      </c>
      <c r="W119" s="214">
        <f t="shared" ref="W119:AO119" si="37">W118+B189</f>
        <v>1095</v>
      </c>
      <c r="X119" s="214">
        <f t="shared" si="37"/>
        <v>1201</v>
      </c>
      <c r="Y119" s="214">
        <f t="shared" si="37"/>
        <v>1416</v>
      </c>
      <c r="Z119" s="214">
        <f t="shared" si="37"/>
        <v>1649</v>
      </c>
      <c r="AA119" s="214">
        <f t="shared" si="37"/>
        <v>1900</v>
      </c>
      <c r="AB119" s="214">
        <f t="shared" si="37"/>
        <v>2134</v>
      </c>
      <c r="AC119" s="214">
        <f t="shared" si="37"/>
        <v>2401</v>
      </c>
      <c r="AD119" s="214">
        <f t="shared" si="37"/>
        <v>2649</v>
      </c>
      <c r="AE119" s="207">
        <f t="shared" si="37"/>
        <v>2879.3999999999996</v>
      </c>
      <c r="AF119" s="207">
        <f t="shared" si="37"/>
        <v>3164.04</v>
      </c>
      <c r="AG119" s="207">
        <f t="shared" si="37"/>
        <v>3427.68</v>
      </c>
      <c r="AH119" s="207">
        <f t="shared" si="37"/>
        <v>3707.5999999999995</v>
      </c>
      <c r="AI119" s="207">
        <f t="shared" si="37"/>
        <v>3992.8</v>
      </c>
      <c r="AJ119" s="207">
        <f t="shared" si="37"/>
        <v>4278</v>
      </c>
      <c r="AK119" s="207">
        <f t="shared" si="37"/>
        <v>4563.2</v>
      </c>
      <c r="AL119" s="207">
        <f t="shared" si="37"/>
        <v>4848.3999999999996</v>
      </c>
      <c r="AM119" s="207">
        <f t="shared" si="37"/>
        <v>5133.6000000000004</v>
      </c>
      <c r="AN119" s="207">
        <f t="shared" si="37"/>
        <v>5418.7999999999993</v>
      </c>
      <c r="AO119" s="207">
        <f t="shared" si="37"/>
        <v>5704</v>
      </c>
      <c r="AP119" s="189">
        <f>AP118+U189</f>
        <v>3.0999999999999996</v>
      </c>
    </row>
    <row r="120" spans="1:42" x14ac:dyDescent="0.15">
      <c r="A120" s="215" t="s">
        <v>22</v>
      </c>
      <c r="B120" s="212">
        <f t="shared" si="27"/>
        <v>612</v>
      </c>
      <c r="C120" s="212">
        <f t="shared" si="29"/>
        <v>724</v>
      </c>
      <c r="D120" s="212">
        <f t="shared" si="31"/>
        <v>876</v>
      </c>
      <c r="E120" s="212">
        <f t="shared" si="33"/>
        <v>1018</v>
      </c>
      <c r="F120" s="212">
        <f t="shared" si="35"/>
        <v>1189</v>
      </c>
      <c r="G120" s="212">
        <f t="shared" si="5"/>
        <v>1333</v>
      </c>
      <c r="H120" s="212">
        <f t="shared" si="7"/>
        <v>1504</v>
      </c>
      <c r="I120" s="212">
        <f t="shared" si="9"/>
        <v>1655</v>
      </c>
      <c r="J120" s="212">
        <f t="shared" si="11"/>
        <v>1843</v>
      </c>
      <c r="K120" s="212">
        <f t="shared" si="13"/>
        <v>2028</v>
      </c>
      <c r="L120" s="212">
        <f t="shared" si="15"/>
        <v>2212</v>
      </c>
      <c r="M120" s="212">
        <f t="shared" si="17"/>
        <v>2396</v>
      </c>
      <c r="N120" s="212">
        <f t="shared" si="19"/>
        <v>2580</v>
      </c>
      <c r="O120" s="212">
        <f t="shared" si="21"/>
        <v>2765</v>
      </c>
      <c r="P120" s="212">
        <f t="shared" si="23"/>
        <v>2949</v>
      </c>
      <c r="Q120" s="212">
        <f t="shared" si="25"/>
        <v>3133</v>
      </c>
      <c r="R120" s="212">
        <f t="shared" si="25"/>
        <v>3318</v>
      </c>
      <c r="S120" s="212">
        <f t="shared" si="25"/>
        <v>3502</v>
      </c>
      <c r="T120" s="213">
        <f t="shared" si="25"/>
        <v>3686</v>
      </c>
      <c r="V120" s="203">
        <v>48</v>
      </c>
      <c r="W120" s="214">
        <v>612</v>
      </c>
      <c r="X120" s="214">
        <v>724</v>
      </c>
      <c r="Y120" s="214">
        <v>876</v>
      </c>
      <c r="Z120" s="214">
        <v>1018</v>
      </c>
      <c r="AA120" s="214">
        <v>1189</v>
      </c>
      <c r="AB120" s="214">
        <v>1333</v>
      </c>
      <c r="AC120" s="214">
        <v>1504</v>
      </c>
      <c r="AD120" s="214">
        <v>1655</v>
      </c>
      <c r="AE120" s="207">
        <f>$AE$74*V120*AP120</f>
        <v>1843.1999999999998</v>
      </c>
      <c r="AF120" s="207">
        <f>$AF$74*V120*AP120</f>
        <v>2027.52</v>
      </c>
      <c r="AG120" s="207">
        <f>$AG$74*V120*AP120</f>
        <v>2211.84</v>
      </c>
      <c r="AH120" s="207">
        <f>$AH$74*V120*AP120</f>
        <v>2396.16</v>
      </c>
      <c r="AI120" s="207">
        <f>$AI$74*V120*AP120</f>
        <v>2580.48</v>
      </c>
      <c r="AJ120" s="207">
        <f>$AJ$74*V120*AP120</f>
        <v>2764.7999999999997</v>
      </c>
      <c r="AK120" s="207">
        <f>$AK$74*V120*AP120</f>
        <v>2949.12</v>
      </c>
      <c r="AL120" s="207">
        <f>$AL$74*V120*AP120</f>
        <v>3133.44</v>
      </c>
      <c r="AM120" s="207">
        <f>$AM$74*V120*AP120</f>
        <v>3317.7599999999998</v>
      </c>
      <c r="AN120" s="207">
        <f>$AN$74*V120*AP120</f>
        <v>3502.08</v>
      </c>
      <c r="AO120" s="207">
        <f>$AO$74*V120*AP120</f>
        <v>3686.3999999999996</v>
      </c>
      <c r="AP120" s="189">
        <v>1.92</v>
      </c>
    </row>
    <row r="121" spans="1:42" ht="13" thickBot="1" x14ac:dyDescent="0.2">
      <c r="A121" s="204">
        <v>1200</v>
      </c>
      <c r="B121" s="216">
        <f t="shared" si="27"/>
        <v>1141</v>
      </c>
      <c r="C121" s="216">
        <f t="shared" si="29"/>
        <v>1253</v>
      </c>
      <c r="D121" s="216">
        <f t="shared" si="31"/>
        <v>1476</v>
      </c>
      <c r="E121" s="216">
        <f t="shared" si="33"/>
        <v>1702</v>
      </c>
      <c r="F121" s="216">
        <f t="shared" si="35"/>
        <v>1959</v>
      </c>
      <c r="G121" s="216">
        <f t="shared" si="5"/>
        <v>2205</v>
      </c>
      <c r="H121" s="216">
        <f t="shared" si="7"/>
        <v>2480</v>
      </c>
      <c r="I121" s="216">
        <f t="shared" si="9"/>
        <v>2752</v>
      </c>
      <c r="J121" s="216">
        <f t="shared" si="11"/>
        <v>3003</v>
      </c>
      <c r="K121" s="216">
        <f t="shared" si="13"/>
        <v>3299</v>
      </c>
      <c r="L121" s="216">
        <f t="shared" si="15"/>
        <v>3574</v>
      </c>
      <c r="M121" s="216">
        <f t="shared" si="17"/>
        <v>3869</v>
      </c>
      <c r="N121" s="216">
        <f t="shared" si="19"/>
        <v>4166</v>
      </c>
      <c r="O121" s="216">
        <f t="shared" si="21"/>
        <v>4464</v>
      </c>
      <c r="P121" s="216">
        <f t="shared" si="23"/>
        <v>4762</v>
      </c>
      <c r="Q121" s="216">
        <f t="shared" si="25"/>
        <v>5059</v>
      </c>
      <c r="R121" s="216">
        <f t="shared" si="25"/>
        <v>5357</v>
      </c>
      <c r="S121" s="216">
        <f t="shared" si="25"/>
        <v>5654</v>
      </c>
      <c r="T121" s="217">
        <f t="shared" si="25"/>
        <v>5952</v>
      </c>
      <c r="V121" s="203">
        <v>1200</v>
      </c>
      <c r="W121" s="214">
        <f t="shared" ref="W121:AO121" si="38">W120+B191</f>
        <v>1141</v>
      </c>
      <c r="X121" s="214">
        <f t="shared" si="38"/>
        <v>1253</v>
      </c>
      <c r="Y121" s="214">
        <f t="shared" si="38"/>
        <v>1476</v>
      </c>
      <c r="Z121" s="214">
        <f t="shared" si="38"/>
        <v>1702</v>
      </c>
      <c r="AA121" s="214">
        <f t="shared" si="38"/>
        <v>1959</v>
      </c>
      <c r="AB121" s="214">
        <f t="shared" si="38"/>
        <v>2205</v>
      </c>
      <c r="AC121" s="214">
        <f t="shared" si="38"/>
        <v>2480</v>
      </c>
      <c r="AD121" s="214">
        <f t="shared" si="38"/>
        <v>2752</v>
      </c>
      <c r="AE121" s="207">
        <f t="shared" si="38"/>
        <v>3003.2</v>
      </c>
      <c r="AF121" s="207">
        <f t="shared" si="38"/>
        <v>3298.52</v>
      </c>
      <c r="AG121" s="207">
        <f t="shared" si="38"/>
        <v>3573.84</v>
      </c>
      <c r="AH121" s="207">
        <f t="shared" si="38"/>
        <v>3868.7999999999997</v>
      </c>
      <c r="AI121" s="207">
        <f t="shared" si="38"/>
        <v>4166.3999999999996</v>
      </c>
      <c r="AJ121" s="207">
        <f t="shared" si="38"/>
        <v>4464</v>
      </c>
      <c r="AK121" s="207">
        <f t="shared" si="38"/>
        <v>4761.6000000000004</v>
      </c>
      <c r="AL121" s="207">
        <f t="shared" si="38"/>
        <v>5059.2</v>
      </c>
      <c r="AM121" s="207">
        <f t="shared" si="38"/>
        <v>5356.7999999999993</v>
      </c>
      <c r="AN121" s="207">
        <f t="shared" si="38"/>
        <v>5654.4</v>
      </c>
      <c r="AO121" s="207">
        <f t="shared" si="38"/>
        <v>5952</v>
      </c>
      <c r="AP121" s="189">
        <f>AP120+U191</f>
        <v>3.0999999999999996</v>
      </c>
    </row>
    <row r="122" spans="1:42" x14ac:dyDescent="0.15">
      <c r="A122" s="202" t="s">
        <v>130</v>
      </c>
      <c r="B122" s="205">
        <f t="shared" si="27"/>
        <v>638</v>
      </c>
      <c r="C122" s="205">
        <f t="shared" si="29"/>
        <v>753</v>
      </c>
      <c r="D122" s="205">
        <f t="shared" si="31"/>
        <v>912</v>
      </c>
      <c r="E122" s="205">
        <f t="shared" si="33"/>
        <v>1060</v>
      </c>
      <c r="F122" s="205">
        <f t="shared" si="35"/>
        <v>1236</v>
      </c>
      <c r="G122" s="205">
        <f t="shared" si="5"/>
        <v>1386</v>
      </c>
      <c r="H122" s="205">
        <f t="shared" si="7"/>
        <v>1568</v>
      </c>
      <c r="I122" s="205">
        <f t="shared" si="9"/>
        <v>1728</v>
      </c>
      <c r="J122" s="205">
        <f t="shared" si="11"/>
        <v>1920</v>
      </c>
      <c r="K122" s="205">
        <f t="shared" si="13"/>
        <v>2112</v>
      </c>
      <c r="L122" s="205">
        <f t="shared" si="15"/>
        <v>2304</v>
      </c>
      <c r="M122" s="205">
        <f t="shared" si="17"/>
        <v>2496</v>
      </c>
      <c r="N122" s="205">
        <f t="shared" si="19"/>
        <v>2688</v>
      </c>
      <c r="O122" s="205">
        <f t="shared" si="21"/>
        <v>2880</v>
      </c>
      <c r="P122" s="205">
        <f t="shared" si="23"/>
        <v>3072</v>
      </c>
      <c r="Q122" s="205">
        <f t="shared" si="25"/>
        <v>3264</v>
      </c>
      <c r="R122" s="205">
        <f t="shared" si="25"/>
        <v>3456</v>
      </c>
      <c r="S122" s="205">
        <f t="shared" si="25"/>
        <v>3648</v>
      </c>
      <c r="T122" s="206">
        <f t="shared" si="25"/>
        <v>3840</v>
      </c>
      <c r="V122" s="203">
        <v>50</v>
      </c>
      <c r="W122" s="207">
        <f>W74*$V$122*W134</f>
        <v>638</v>
      </c>
      <c r="X122" s="207">
        <f t="shared" ref="X122:AO122" si="39">X74*$V$122*X134</f>
        <v>752.99999999999989</v>
      </c>
      <c r="Y122" s="207">
        <f t="shared" si="39"/>
        <v>911.99999999999989</v>
      </c>
      <c r="Z122" s="207">
        <f t="shared" si="39"/>
        <v>1060</v>
      </c>
      <c r="AA122" s="207">
        <f t="shared" si="39"/>
        <v>1236</v>
      </c>
      <c r="AB122" s="207">
        <f t="shared" si="39"/>
        <v>1386</v>
      </c>
      <c r="AC122" s="207">
        <f t="shared" si="39"/>
        <v>1568</v>
      </c>
      <c r="AD122" s="207">
        <f t="shared" si="39"/>
        <v>1728</v>
      </c>
      <c r="AE122" s="207">
        <f t="shared" si="39"/>
        <v>1920</v>
      </c>
      <c r="AF122" s="207">
        <f t="shared" si="39"/>
        <v>2112</v>
      </c>
      <c r="AG122" s="207">
        <f t="shared" si="39"/>
        <v>2304</v>
      </c>
      <c r="AH122" s="207">
        <f t="shared" si="39"/>
        <v>2496</v>
      </c>
      <c r="AI122" s="207">
        <f t="shared" si="39"/>
        <v>2688</v>
      </c>
      <c r="AJ122" s="207">
        <f t="shared" si="39"/>
        <v>2880</v>
      </c>
      <c r="AK122" s="207">
        <f t="shared" si="39"/>
        <v>3072</v>
      </c>
      <c r="AL122" s="207">
        <f t="shared" si="39"/>
        <v>3264</v>
      </c>
      <c r="AM122" s="207">
        <f t="shared" si="39"/>
        <v>3456</v>
      </c>
      <c r="AN122" s="207">
        <f t="shared" si="39"/>
        <v>3648</v>
      </c>
      <c r="AO122" s="207">
        <f t="shared" si="39"/>
        <v>3840</v>
      </c>
      <c r="AP122" s="189">
        <v>1.92</v>
      </c>
    </row>
    <row r="123" spans="1:42" x14ac:dyDescent="0.15">
      <c r="A123" s="208">
        <v>1250</v>
      </c>
      <c r="B123" s="209">
        <f t="shared" si="27"/>
        <v>1168</v>
      </c>
      <c r="C123" s="209">
        <f t="shared" si="29"/>
        <v>1305</v>
      </c>
      <c r="D123" s="209">
        <f t="shared" si="31"/>
        <v>1536</v>
      </c>
      <c r="E123" s="209">
        <f t="shared" si="33"/>
        <v>1775</v>
      </c>
      <c r="F123" s="209">
        <f t="shared" si="35"/>
        <v>2040</v>
      </c>
      <c r="G123" s="209">
        <f t="shared" si="5"/>
        <v>2296</v>
      </c>
      <c r="H123" s="209">
        <f t="shared" si="7"/>
        <v>2584</v>
      </c>
      <c r="I123" s="209">
        <f t="shared" si="9"/>
        <v>2871</v>
      </c>
      <c r="J123" s="209">
        <f t="shared" si="11"/>
        <v>3130</v>
      </c>
      <c r="K123" s="209">
        <f t="shared" si="13"/>
        <v>3432</v>
      </c>
      <c r="L123" s="209">
        <f t="shared" si="15"/>
        <v>3720</v>
      </c>
      <c r="M123" s="209">
        <f t="shared" si="17"/>
        <v>4030</v>
      </c>
      <c r="N123" s="209">
        <f t="shared" si="19"/>
        <v>4340</v>
      </c>
      <c r="O123" s="209">
        <f t="shared" si="21"/>
        <v>4650</v>
      </c>
      <c r="P123" s="209">
        <f t="shared" si="23"/>
        <v>4960</v>
      </c>
      <c r="Q123" s="209">
        <f t="shared" si="25"/>
        <v>5270</v>
      </c>
      <c r="R123" s="209">
        <f t="shared" si="25"/>
        <v>5580</v>
      </c>
      <c r="S123" s="209">
        <f t="shared" si="25"/>
        <v>5890</v>
      </c>
      <c r="T123" s="210">
        <f t="shared" si="25"/>
        <v>6200</v>
      </c>
      <c r="V123" s="203">
        <v>1250</v>
      </c>
      <c r="W123" s="207">
        <f t="shared" ref="W123:AO123" si="40">W122+B193</f>
        <v>1168</v>
      </c>
      <c r="X123" s="207">
        <f t="shared" si="40"/>
        <v>1305</v>
      </c>
      <c r="Y123" s="207">
        <f t="shared" si="40"/>
        <v>1536</v>
      </c>
      <c r="Z123" s="207">
        <f t="shared" si="40"/>
        <v>1775</v>
      </c>
      <c r="AA123" s="207">
        <f t="shared" si="40"/>
        <v>2040</v>
      </c>
      <c r="AB123" s="207">
        <f t="shared" si="40"/>
        <v>2296</v>
      </c>
      <c r="AC123" s="207">
        <f t="shared" si="40"/>
        <v>2584</v>
      </c>
      <c r="AD123" s="207">
        <f t="shared" si="40"/>
        <v>2871</v>
      </c>
      <c r="AE123" s="207">
        <f t="shared" si="40"/>
        <v>3130</v>
      </c>
      <c r="AF123" s="207">
        <f t="shared" si="40"/>
        <v>3432</v>
      </c>
      <c r="AG123" s="207">
        <f t="shared" si="40"/>
        <v>3720</v>
      </c>
      <c r="AH123" s="207">
        <f t="shared" si="40"/>
        <v>4030</v>
      </c>
      <c r="AI123" s="207">
        <f t="shared" si="40"/>
        <v>4340</v>
      </c>
      <c r="AJ123" s="207">
        <f t="shared" si="40"/>
        <v>4650</v>
      </c>
      <c r="AK123" s="207">
        <f t="shared" si="40"/>
        <v>4960</v>
      </c>
      <c r="AL123" s="207">
        <f t="shared" si="40"/>
        <v>5270</v>
      </c>
      <c r="AM123" s="207">
        <f t="shared" si="40"/>
        <v>5580</v>
      </c>
      <c r="AN123" s="207">
        <f t="shared" si="40"/>
        <v>5890</v>
      </c>
      <c r="AO123" s="207">
        <f t="shared" si="40"/>
        <v>6200</v>
      </c>
      <c r="AP123" s="189">
        <f>AP122+U193</f>
        <v>3.0999999999999996</v>
      </c>
    </row>
    <row r="124" spans="1:42" x14ac:dyDescent="0.15">
      <c r="A124" s="215" t="s">
        <v>131</v>
      </c>
      <c r="B124" s="212">
        <f t="shared" si="27"/>
        <v>664</v>
      </c>
      <c r="C124" s="212">
        <f t="shared" si="29"/>
        <v>783</v>
      </c>
      <c r="D124" s="212">
        <f t="shared" si="31"/>
        <v>948</v>
      </c>
      <c r="E124" s="212">
        <f t="shared" si="33"/>
        <v>1102</v>
      </c>
      <c r="F124" s="212">
        <f t="shared" si="35"/>
        <v>1285</v>
      </c>
      <c r="G124" s="212">
        <f t="shared" si="5"/>
        <v>1441</v>
      </c>
      <c r="H124" s="212">
        <f t="shared" si="7"/>
        <v>1631</v>
      </c>
      <c r="I124" s="212">
        <f t="shared" si="9"/>
        <v>1797</v>
      </c>
      <c r="J124" s="212">
        <f t="shared" si="11"/>
        <v>1997</v>
      </c>
      <c r="K124" s="212">
        <f t="shared" si="13"/>
        <v>2196</v>
      </c>
      <c r="L124" s="212">
        <f t="shared" si="15"/>
        <v>2396</v>
      </c>
      <c r="M124" s="212">
        <f t="shared" si="17"/>
        <v>2596</v>
      </c>
      <c r="N124" s="212">
        <f t="shared" si="19"/>
        <v>2796</v>
      </c>
      <c r="O124" s="212">
        <f t="shared" si="21"/>
        <v>2995</v>
      </c>
      <c r="P124" s="212">
        <f t="shared" si="23"/>
        <v>3195</v>
      </c>
      <c r="Q124" s="212">
        <f t="shared" si="25"/>
        <v>3395</v>
      </c>
      <c r="R124" s="212">
        <f t="shared" si="25"/>
        <v>3594</v>
      </c>
      <c r="S124" s="212">
        <f t="shared" si="25"/>
        <v>3794</v>
      </c>
      <c r="T124" s="213">
        <f t="shared" si="25"/>
        <v>3994</v>
      </c>
      <c r="V124" s="203">
        <v>52</v>
      </c>
      <c r="W124" s="207">
        <f t="shared" ref="W124:AO124" si="41">W74*$V$124*W134</f>
        <v>663.52</v>
      </c>
      <c r="X124" s="207">
        <f t="shared" si="41"/>
        <v>783.11999999999989</v>
      </c>
      <c r="Y124" s="207">
        <f t="shared" si="41"/>
        <v>948.4799999999999</v>
      </c>
      <c r="Z124" s="207">
        <f t="shared" si="41"/>
        <v>1102.4000000000001</v>
      </c>
      <c r="AA124" s="207">
        <f t="shared" si="41"/>
        <v>1285.44</v>
      </c>
      <c r="AB124" s="207">
        <f t="shared" si="41"/>
        <v>1441.44</v>
      </c>
      <c r="AC124" s="207">
        <f t="shared" si="41"/>
        <v>1630.72</v>
      </c>
      <c r="AD124" s="207">
        <f t="shared" si="41"/>
        <v>1797.12</v>
      </c>
      <c r="AE124" s="207">
        <f t="shared" si="41"/>
        <v>1996.8</v>
      </c>
      <c r="AF124" s="207">
        <f t="shared" si="41"/>
        <v>2196.48</v>
      </c>
      <c r="AG124" s="207">
        <f t="shared" si="41"/>
        <v>2396.16</v>
      </c>
      <c r="AH124" s="207">
        <f t="shared" si="41"/>
        <v>2595.8399999999997</v>
      </c>
      <c r="AI124" s="207">
        <f t="shared" si="41"/>
        <v>2795.52</v>
      </c>
      <c r="AJ124" s="207">
        <f t="shared" si="41"/>
        <v>2995.2</v>
      </c>
      <c r="AK124" s="207">
        <f t="shared" si="41"/>
        <v>3194.88</v>
      </c>
      <c r="AL124" s="207">
        <f t="shared" si="41"/>
        <v>3394.56</v>
      </c>
      <c r="AM124" s="207">
        <f t="shared" si="41"/>
        <v>3594.24</v>
      </c>
      <c r="AN124" s="207">
        <f t="shared" si="41"/>
        <v>3793.92</v>
      </c>
      <c r="AO124" s="207">
        <f t="shared" si="41"/>
        <v>3993.6</v>
      </c>
      <c r="AP124" s="189">
        <v>1.92</v>
      </c>
    </row>
    <row r="125" spans="1:42" x14ac:dyDescent="0.15">
      <c r="A125" s="208">
        <v>1300</v>
      </c>
      <c r="B125" s="209">
        <f t="shared" si="27"/>
        <v>1215</v>
      </c>
      <c r="C125" s="209">
        <f t="shared" si="29"/>
        <v>1357</v>
      </c>
      <c r="D125" s="209">
        <f t="shared" si="31"/>
        <v>1597</v>
      </c>
      <c r="E125" s="209">
        <f t="shared" si="33"/>
        <v>1846</v>
      </c>
      <c r="F125" s="209">
        <f t="shared" si="35"/>
        <v>2122</v>
      </c>
      <c r="G125" s="209">
        <f t="shared" si="5"/>
        <v>2388</v>
      </c>
      <c r="H125" s="209">
        <f t="shared" si="7"/>
        <v>2687</v>
      </c>
      <c r="I125" s="209">
        <f t="shared" si="9"/>
        <v>2986</v>
      </c>
      <c r="J125" s="209">
        <f t="shared" si="11"/>
        <v>3255</v>
      </c>
      <c r="K125" s="209">
        <f t="shared" si="13"/>
        <v>3569</v>
      </c>
      <c r="L125" s="209">
        <f t="shared" si="15"/>
        <v>3869</v>
      </c>
      <c r="M125" s="209">
        <f t="shared" si="17"/>
        <v>4191</v>
      </c>
      <c r="N125" s="209">
        <f t="shared" si="19"/>
        <v>4514</v>
      </c>
      <c r="O125" s="209">
        <f t="shared" si="21"/>
        <v>4836</v>
      </c>
      <c r="P125" s="209">
        <f t="shared" si="23"/>
        <v>5158</v>
      </c>
      <c r="Q125" s="209">
        <f t="shared" si="25"/>
        <v>5481</v>
      </c>
      <c r="R125" s="209">
        <f t="shared" si="25"/>
        <v>5803</v>
      </c>
      <c r="S125" s="209">
        <f t="shared" si="25"/>
        <v>6126</v>
      </c>
      <c r="T125" s="210">
        <f t="shared" si="25"/>
        <v>6448</v>
      </c>
      <c r="V125" s="203">
        <v>1300</v>
      </c>
      <c r="W125" s="207">
        <f t="shared" ref="W125:AO125" si="42">W124+B195</f>
        <v>1214.7199999999998</v>
      </c>
      <c r="X125" s="207">
        <f t="shared" si="42"/>
        <v>1357.1999999999998</v>
      </c>
      <c r="Y125" s="207">
        <f t="shared" si="42"/>
        <v>1597.44</v>
      </c>
      <c r="Z125" s="207">
        <f t="shared" si="42"/>
        <v>1846</v>
      </c>
      <c r="AA125" s="207">
        <f t="shared" si="42"/>
        <v>2121.6000000000004</v>
      </c>
      <c r="AB125" s="207">
        <f t="shared" si="42"/>
        <v>2387.84</v>
      </c>
      <c r="AC125" s="207">
        <f t="shared" si="42"/>
        <v>2687.36</v>
      </c>
      <c r="AD125" s="207">
        <f t="shared" si="42"/>
        <v>2985.84</v>
      </c>
      <c r="AE125" s="207">
        <f t="shared" si="42"/>
        <v>3255.2</v>
      </c>
      <c r="AF125" s="207">
        <f t="shared" si="42"/>
        <v>3569.2799999999997</v>
      </c>
      <c r="AG125" s="207">
        <f t="shared" si="42"/>
        <v>3868.7999999999997</v>
      </c>
      <c r="AH125" s="207">
        <f t="shared" si="42"/>
        <v>4191.2</v>
      </c>
      <c r="AI125" s="207">
        <f t="shared" si="42"/>
        <v>4513.6000000000004</v>
      </c>
      <c r="AJ125" s="207">
        <f t="shared" si="42"/>
        <v>4836</v>
      </c>
      <c r="AK125" s="207">
        <f t="shared" si="42"/>
        <v>5158.3999999999996</v>
      </c>
      <c r="AL125" s="207">
        <f t="shared" si="42"/>
        <v>5480.7999999999993</v>
      </c>
      <c r="AM125" s="207">
        <f t="shared" si="42"/>
        <v>5803.2</v>
      </c>
      <c r="AN125" s="207">
        <f t="shared" si="42"/>
        <v>6125.6</v>
      </c>
      <c r="AO125" s="207">
        <f t="shared" si="42"/>
        <v>6448</v>
      </c>
      <c r="AP125" s="189">
        <f>AP124+U195</f>
        <v>3.0999999999999996</v>
      </c>
    </row>
    <row r="126" spans="1:42" x14ac:dyDescent="0.15">
      <c r="A126" s="215" t="s">
        <v>132</v>
      </c>
      <c r="B126" s="212">
        <f t="shared" si="27"/>
        <v>689</v>
      </c>
      <c r="C126" s="212">
        <f t="shared" si="29"/>
        <v>813</v>
      </c>
      <c r="D126" s="212">
        <f t="shared" si="31"/>
        <v>985</v>
      </c>
      <c r="E126" s="212">
        <f t="shared" si="33"/>
        <v>1145</v>
      </c>
      <c r="F126" s="212">
        <f t="shared" si="35"/>
        <v>1335</v>
      </c>
      <c r="G126" s="212">
        <f t="shared" si="5"/>
        <v>1497</v>
      </c>
      <c r="H126" s="212">
        <f t="shared" si="7"/>
        <v>1693</v>
      </c>
      <c r="I126" s="212">
        <f t="shared" si="9"/>
        <v>1866</v>
      </c>
      <c r="J126" s="212">
        <f t="shared" si="11"/>
        <v>2074</v>
      </c>
      <c r="K126" s="212">
        <f t="shared" si="13"/>
        <v>2281</v>
      </c>
      <c r="L126" s="212">
        <f t="shared" si="15"/>
        <v>2488</v>
      </c>
      <c r="M126" s="212">
        <f t="shared" si="17"/>
        <v>2696</v>
      </c>
      <c r="N126" s="212">
        <f t="shared" si="19"/>
        <v>2903</v>
      </c>
      <c r="O126" s="212">
        <f t="shared" si="21"/>
        <v>3110</v>
      </c>
      <c r="P126" s="212">
        <f t="shared" si="23"/>
        <v>3318</v>
      </c>
      <c r="Q126" s="212">
        <f t="shared" si="25"/>
        <v>3525</v>
      </c>
      <c r="R126" s="212">
        <f t="shared" si="25"/>
        <v>3732</v>
      </c>
      <c r="S126" s="212">
        <f t="shared" si="25"/>
        <v>3940</v>
      </c>
      <c r="T126" s="213">
        <f t="shared" si="25"/>
        <v>4147</v>
      </c>
      <c r="V126" s="203">
        <v>54</v>
      </c>
      <c r="W126" s="207">
        <f t="shared" ref="W126:AO126" si="43">W74*$V$126*W134</f>
        <v>689.04</v>
      </c>
      <c r="X126" s="207">
        <f t="shared" si="43"/>
        <v>813.2399999999999</v>
      </c>
      <c r="Y126" s="207">
        <f t="shared" si="43"/>
        <v>984.95999999999992</v>
      </c>
      <c r="Z126" s="207">
        <f t="shared" si="43"/>
        <v>1144.8</v>
      </c>
      <c r="AA126" s="207">
        <f t="shared" si="43"/>
        <v>1334.88</v>
      </c>
      <c r="AB126" s="207">
        <f t="shared" si="43"/>
        <v>1496.8799999999999</v>
      </c>
      <c r="AC126" s="207">
        <f t="shared" si="43"/>
        <v>1693.44</v>
      </c>
      <c r="AD126" s="207">
        <f t="shared" si="43"/>
        <v>1866.24</v>
      </c>
      <c r="AE126" s="207">
        <f t="shared" si="43"/>
        <v>2073.6</v>
      </c>
      <c r="AF126" s="207">
        <f t="shared" si="43"/>
        <v>2280.96</v>
      </c>
      <c r="AG126" s="207">
        <f t="shared" si="43"/>
        <v>2488.3199999999997</v>
      </c>
      <c r="AH126" s="207">
        <f t="shared" si="43"/>
        <v>2695.68</v>
      </c>
      <c r="AI126" s="207">
        <f t="shared" si="43"/>
        <v>2903.04</v>
      </c>
      <c r="AJ126" s="207">
        <f t="shared" si="43"/>
        <v>3110.4</v>
      </c>
      <c r="AK126" s="207">
        <f t="shared" si="43"/>
        <v>3317.7599999999998</v>
      </c>
      <c r="AL126" s="207">
        <f t="shared" si="43"/>
        <v>3525.12</v>
      </c>
      <c r="AM126" s="207">
        <f t="shared" si="43"/>
        <v>3732.48</v>
      </c>
      <c r="AN126" s="207">
        <f t="shared" si="43"/>
        <v>3939.8399999999997</v>
      </c>
      <c r="AO126" s="207">
        <f t="shared" si="43"/>
        <v>4147.2</v>
      </c>
      <c r="AP126" s="189">
        <v>1.92</v>
      </c>
    </row>
    <row r="127" spans="1:42" x14ac:dyDescent="0.15">
      <c r="A127" s="208">
        <v>1350</v>
      </c>
      <c r="B127" s="209">
        <f t="shared" si="27"/>
        <v>1261</v>
      </c>
      <c r="C127" s="209">
        <f t="shared" si="29"/>
        <v>1409</v>
      </c>
      <c r="D127" s="209">
        <f t="shared" si="31"/>
        <v>1659</v>
      </c>
      <c r="E127" s="209">
        <f t="shared" si="33"/>
        <v>1917</v>
      </c>
      <c r="F127" s="209">
        <f t="shared" si="35"/>
        <v>2203</v>
      </c>
      <c r="G127" s="209">
        <f t="shared" si="5"/>
        <v>2480</v>
      </c>
      <c r="H127" s="209">
        <f t="shared" si="7"/>
        <v>2791</v>
      </c>
      <c r="I127" s="209">
        <f t="shared" si="9"/>
        <v>3101</v>
      </c>
      <c r="J127" s="209">
        <f t="shared" si="11"/>
        <v>3380</v>
      </c>
      <c r="K127" s="209">
        <f t="shared" si="13"/>
        <v>3707</v>
      </c>
      <c r="L127" s="209">
        <f t="shared" si="15"/>
        <v>4018</v>
      </c>
      <c r="M127" s="209">
        <f t="shared" si="17"/>
        <v>4352</v>
      </c>
      <c r="N127" s="209">
        <f t="shared" si="19"/>
        <v>4687</v>
      </c>
      <c r="O127" s="209">
        <f t="shared" si="21"/>
        <v>5022</v>
      </c>
      <c r="P127" s="209">
        <f t="shared" si="23"/>
        <v>5357</v>
      </c>
      <c r="Q127" s="209">
        <f t="shared" si="25"/>
        <v>5692</v>
      </c>
      <c r="R127" s="209">
        <f t="shared" si="25"/>
        <v>6026</v>
      </c>
      <c r="S127" s="209">
        <f t="shared" si="25"/>
        <v>6361</v>
      </c>
      <c r="T127" s="210">
        <f t="shared" si="25"/>
        <v>6696</v>
      </c>
      <c r="V127" s="203">
        <v>1350</v>
      </c>
      <c r="W127" s="207">
        <f t="shared" ref="W127:AO127" si="44">W126+B197</f>
        <v>1261.44</v>
      </c>
      <c r="X127" s="207">
        <f t="shared" si="44"/>
        <v>1409.4</v>
      </c>
      <c r="Y127" s="207">
        <f t="shared" si="44"/>
        <v>1658.88</v>
      </c>
      <c r="Z127" s="207">
        <f t="shared" si="44"/>
        <v>1917</v>
      </c>
      <c r="AA127" s="207">
        <f t="shared" si="44"/>
        <v>2203.2000000000003</v>
      </c>
      <c r="AB127" s="207">
        <f t="shared" si="44"/>
        <v>2479.6799999999998</v>
      </c>
      <c r="AC127" s="207">
        <f t="shared" si="44"/>
        <v>2790.7200000000003</v>
      </c>
      <c r="AD127" s="207">
        <f t="shared" si="44"/>
        <v>3100.6800000000003</v>
      </c>
      <c r="AE127" s="207">
        <f t="shared" si="44"/>
        <v>3380.3999999999996</v>
      </c>
      <c r="AF127" s="207">
        <f t="shared" si="44"/>
        <v>3706.56</v>
      </c>
      <c r="AG127" s="207">
        <f t="shared" si="44"/>
        <v>4017.5999999999995</v>
      </c>
      <c r="AH127" s="207">
        <f t="shared" si="44"/>
        <v>4352.3999999999996</v>
      </c>
      <c r="AI127" s="207">
        <f t="shared" si="44"/>
        <v>4687.2</v>
      </c>
      <c r="AJ127" s="207">
        <f t="shared" si="44"/>
        <v>5022</v>
      </c>
      <c r="AK127" s="207">
        <f t="shared" si="44"/>
        <v>5356.7999999999993</v>
      </c>
      <c r="AL127" s="207">
        <f t="shared" si="44"/>
        <v>5691.6</v>
      </c>
      <c r="AM127" s="207">
        <f t="shared" si="44"/>
        <v>6026.4</v>
      </c>
      <c r="AN127" s="207">
        <f t="shared" si="44"/>
        <v>6361.1999999999989</v>
      </c>
      <c r="AO127" s="207">
        <f t="shared" si="44"/>
        <v>6696</v>
      </c>
      <c r="AP127" s="189">
        <f>AP126+U197</f>
        <v>3.0999999999999996</v>
      </c>
    </row>
    <row r="128" spans="1:42" x14ac:dyDescent="0.15">
      <c r="A128" s="215" t="s">
        <v>133</v>
      </c>
      <c r="B128" s="212">
        <f t="shared" si="27"/>
        <v>715</v>
      </c>
      <c r="C128" s="212">
        <f t="shared" si="29"/>
        <v>843</v>
      </c>
      <c r="D128" s="212">
        <f t="shared" si="31"/>
        <v>1021</v>
      </c>
      <c r="E128" s="212">
        <f t="shared" si="33"/>
        <v>1187</v>
      </c>
      <c r="F128" s="212">
        <f t="shared" si="35"/>
        <v>1384</v>
      </c>
      <c r="G128" s="212">
        <f t="shared" si="5"/>
        <v>1552</v>
      </c>
      <c r="H128" s="212">
        <f t="shared" si="7"/>
        <v>1756</v>
      </c>
      <c r="I128" s="212">
        <f t="shared" si="9"/>
        <v>1935</v>
      </c>
      <c r="J128" s="212">
        <f t="shared" si="11"/>
        <v>2150</v>
      </c>
      <c r="K128" s="212">
        <f t="shared" si="13"/>
        <v>2365</v>
      </c>
      <c r="L128" s="212">
        <f t="shared" si="15"/>
        <v>2580</v>
      </c>
      <c r="M128" s="212">
        <f t="shared" si="17"/>
        <v>2796</v>
      </c>
      <c r="N128" s="212">
        <f t="shared" si="19"/>
        <v>3011</v>
      </c>
      <c r="O128" s="212">
        <f t="shared" si="21"/>
        <v>3226</v>
      </c>
      <c r="P128" s="212">
        <f t="shared" si="23"/>
        <v>3441</v>
      </c>
      <c r="Q128" s="212">
        <f t="shared" si="25"/>
        <v>3656</v>
      </c>
      <c r="R128" s="212">
        <f t="shared" si="25"/>
        <v>3871</v>
      </c>
      <c r="S128" s="212">
        <f t="shared" si="25"/>
        <v>4086</v>
      </c>
      <c r="T128" s="213">
        <f t="shared" si="25"/>
        <v>4301</v>
      </c>
      <c r="V128" s="203">
        <v>56</v>
      </c>
      <c r="W128" s="207">
        <f t="shared" ref="W128:AO128" si="45">W74*$V$128*W134</f>
        <v>714.56</v>
      </c>
      <c r="X128" s="207">
        <f t="shared" si="45"/>
        <v>843.3599999999999</v>
      </c>
      <c r="Y128" s="207">
        <f t="shared" si="45"/>
        <v>1021.4399999999999</v>
      </c>
      <c r="Z128" s="207">
        <f t="shared" si="45"/>
        <v>1187.2</v>
      </c>
      <c r="AA128" s="207">
        <f t="shared" si="45"/>
        <v>1384.32</v>
      </c>
      <c r="AB128" s="207">
        <f t="shared" si="45"/>
        <v>1552.32</v>
      </c>
      <c r="AC128" s="207">
        <f t="shared" si="45"/>
        <v>1756.1599999999999</v>
      </c>
      <c r="AD128" s="207">
        <f t="shared" si="45"/>
        <v>1935.36</v>
      </c>
      <c r="AE128" s="207">
        <f t="shared" si="45"/>
        <v>2150.4</v>
      </c>
      <c r="AF128" s="207">
        <f t="shared" si="45"/>
        <v>2365.44</v>
      </c>
      <c r="AG128" s="207">
        <f t="shared" si="45"/>
        <v>2580.48</v>
      </c>
      <c r="AH128" s="207">
        <f t="shared" si="45"/>
        <v>2795.52</v>
      </c>
      <c r="AI128" s="207">
        <f t="shared" si="45"/>
        <v>3010.56</v>
      </c>
      <c r="AJ128" s="207">
        <f t="shared" si="45"/>
        <v>3225.6</v>
      </c>
      <c r="AK128" s="207">
        <f t="shared" si="45"/>
        <v>3440.64</v>
      </c>
      <c r="AL128" s="207">
        <f t="shared" si="45"/>
        <v>3655.68</v>
      </c>
      <c r="AM128" s="207">
        <f t="shared" si="45"/>
        <v>3870.72</v>
      </c>
      <c r="AN128" s="207">
        <f t="shared" si="45"/>
        <v>4085.7599999999998</v>
      </c>
      <c r="AO128" s="207">
        <f t="shared" si="45"/>
        <v>4300.8</v>
      </c>
      <c r="AP128" s="189">
        <v>1.92</v>
      </c>
    </row>
    <row r="129" spans="1:45" x14ac:dyDescent="0.15">
      <c r="A129" s="208">
        <v>1400</v>
      </c>
      <c r="B129" s="209">
        <f t="shared" si="27"/>
        <v>1308</v>
      </c>
      <c r="C129" s="209">
        <f t="shared" si="29"/>
        <v>1462</v>
      </c>
      <c r="D129" s="209">
        <f t="shared" si="31"/>
        <v>1720</v>
      </c>
      <c r="E129" s="209">
        <f t="shared" si="33"/>
        <v>1988</v>
      </c>
      <c r="F129" s="209">
        <f t="shared" si="35"/>
        <v>2285</v>
      </c>
      <c r="G129" s="209">
        <f t="shared" si="5"/>
        <v>2572</v>
      </c>
      <c r="H129" s="209">
        <f t="shared" si="7"/>
        <v>2894</v>
      </c>
      <c r="I129" s="209">
        <f t="shared" si="9"/>
        <v>3216</v>
      </c>
      <c r="J129" s="209">
        <f t="shared" si="11"/>
        <v>3506</v>
      </c>
      <c r="K129" s="209">
        <f t="shared" si="13"/>
        <v>3844</v>
      </c>
      <c r="L129" s="209">
        <f t="shared" si="15"/>
        <v>4166</v>
      </c>
      <c r="M129" s="209">
        <f t="shared" si="17"/>
        <v>4514</v>
      </c>
      <c r="N129" s="209">
        <f t="shared" si="19"/>
        <v>4861</v>
      </c>
      <c r="O129" s="209">
        <f t="shared" si="21"/>
        <v>5208</v>
      </c>
      <c r="P129" s="209">
        <f t="shared" si="23"/>
        <v>5555</v>
      </c>
      <c r="Q129" s="209">
        <f t="shared" si="25"/>
        <v>5902</v>
      </c>
      <c r="R129" s="209">
        <f t="shared" si="25"/>
        <v>6250</v>
      </c>
      <c r="S129" s="209">
        <f t="shared" si="25"/>
        <v>6597</v>
      </c>
      <c r="T129" s="210">
        <f t="shared" si="25"/>
        <v>6944</v>
      </c>
      <c r="V129" s="203">
        <v>1400</v>
      </c>
      <c r="W129" s="207">
        <f t="shared" ref="W129:AO129" si="46">W128+B199</f>
        <v>1308.1599999999999</v>
      </c>
      <c r="X129" s="207">
        <f t="shared" si="46"/>
        <v>1461.6</v>
      </c>
      <c r="Y129" s="207">
        <f t="shared" si="46"/>
        <v>1720.32</v>
      </c>
      <c r="Z129" s="207">
        <f t="shared" si="46"/>
        <v>1988</v>
      </c>
      <c r="AA129" s="207">
        <f t="shared" si="46"/>
        <v>2284.8000000000002</v>
      </c>
      <c r="AB129" s="207">
        <f t="shared" si="46"/>
        <v>2571.52</v>
      </c>
      <c r="AC129" s="207">
        <f t="shared" si="46"/>
        <v>2894.08</v>
      </c>
      <c r="AD129" s="207">
        <f t="shared" si="46"/>
        <v>3215.52</v>
      </c>
      <c r="AE129" s="207">
        <f t="shared" si="46"/>
        <v>3505.6000000000004</v>
      </c>
      <c r="AF129" s="207">
        <f t="shared" si="46"/>
        <v>3843.84</v>
      </c>
      <c r="AG129" s="207">
        <f t="shared" si="46"/>
        <v>4166.3999999999996</v>
      </c>
      <c r="AH129" s="207">
        <f t="shared" si="46"/>
        <v>4513.6000000000004</v>
      </c>
      <c r="AI129" s="207">
        <f t="shared" si="46"/>
        <v>4860.8</v>
      </c>
      <c r="AJ129" s="207">
        <f t="shared" si="46"/>
        <v>5208</v>
      </c>
      <c r="AK129" s="207">
        <f t="shared" si="46"/>
        <v>5555.2</v>
      </c>
      <c r="AL129" s="207">
        <f t="shared" si="46"/>
        <v>5902.4</v>
      </c>
      <c r="AM129" s="207">
        <f t="shared" si="46"/>
        <v>6249.5999999999995</v>
      </c>
      <c r="AN129" s="207">
        <f t="shared" si="46"/>
        <v>6596.7999999999993</v>
      </c>
      <c r="AO129" s="207">
        <f t="shared" si="46"/>
        <v>6944</v>
      </c>
      <c r="AP129" s="189">
        <f>AP128+U199</f>
        <v>3.0999999999999996</v>
      </c>
    </row>
    <row r="130" spans="1:45" x14ac:dyDescent="0.15">
      <c r="A130" s="215" t="s">
        <v>134</v>
      </c>
      <c r="B130" s="212">
        <f t="shared" si="27"/>
        <v>740</v>
      </c>
      <c r="C130" s="212">
        <f t="shared" si="29"/>
        <v>873</v>
      </c>
      <c r="D130" s="212">
        <f t="shared" si="31"/>
        <v>1058</v>
      </c>
      <c r="E130" s="212">
        <f t="shared" si="33"/>
        <v>1230</v>
      </c>
      <c r="F130" s="212">
        <f t="shared" si="35"/>
        <v>1434</v>
      </c>
      <c r="G130" s="212">
        <f t="shared" si="5"/>
        <v>1608</v>
      </c>
      <c r="H130" s="212">
        <f t="shared" si="7"/>
        <v>1819</v>
      </c>
      <c r="I130" s="212">
        <f t="shared" si="9"/>
        <v>2004</v>
      </c>
      <c r="J130" s="212">
        <f t="shared" si="11"/>
        <v>2227</v>
      </c>
      <c r="K130" s="212">
        <f t="shared" si="13"/>
        <v>2450</v>
      </c>
      <c r="L130" s="212">
        <f t="shared" si="15"/>
        <v>2673</v>
      </c>
      <c r="M130" s="212">
        <f t="shared" si="17"/>
        <v>2895</v>
      </c>
      <c r="N130" s="212">
        <f t="shared" si="19"/>
        <v>3118</v>
      </c>
      <c r="O130" s="212">
        <f t="shared" si="21"/>
        <v>3341</v>
      </c>
      <c r="P130" s="212">
        <f t="shared" si="23"/>
        <v>3564</v>
      </c>
      <c r="Q130" s="212">
        <f t="shared" si="25"/>
        <v>3786</v>
      </c>
      <c r="R130" s="212">
        <f t="shared" si="25"/>
        <v>4009</v>
      </c>
      <c r="S130" s="212">
        <f t="shared" si="25"/>
        <v>4232</v>
      </c>
      <c r="T130" s="213">
        <f t="shared" si="25"/>
        <v>4454</v>
      </c>
      <c r="V130" s="203">
        <v>58</v>
      </c>
      <c r="W130" s="207">
        <f t="shared" ref="W130:AO130" si="47">W74*$V$130*W134</f>
        <v>740.08</v>
      </c>
      <c r="X130" s="207">
        <f t="shared" si="47"/>
        <v>873.4799999999999</v>
      </c>
      <c r="Y130" s="207">
        <f t="shared" si="47"/>
        <v>1057.9199999999998</v>
      </c>
      <c r="Z130" s="207">
        <f t="shared" si="47"/>
        <v>1229.6000000000001</v>
      </c>
      <c r="AA130" s="207">
        <f t="shared" si="47"/>
        <v>1433.76</v>
      </c>
      <c r="AB130" s="207">
        <f t="shared" si="47"/>
        <v>1607.76</v>
      </c>
      <c r="AC130" s="207">
        <f t="shared" si="47"/>
        <v>1818.8799999999999</v>
      </c>
      <c r="AD130" s="207">
        <f t="shared" si="47"/>
        <v>2004.48</v>
      </c>
      <c r="AE130" s="207">
        <f t="shared" si="47"/>
        <v>2227.1999999999998</v>
      </c>
      <c r="AF130" s="207">
        <f t="shared" si="47"/>
        <v>2449.92</v>
      </c>
      <c r="AG130" s="207">
        <f t="shared" si="47"/>
        <v>2672.64</v>
      </c>
      <c r="AH130" s="207">
        <f t="shared" si="47"/>
        <v>2895.3599999999997</v>
      </c>
      <c r="AI130" s="207">
        <f t="shared" si="47"/>
        <v>3118.08</v>
      </c>
      <c r="AJ130" s="207">
        <f t="shared" si="47"/>
        <v>3340.7999999999997</v>
      </c>
      <c r="AK130" s="207">
        <f t="shared" si="47"/>
        <v>3563.52</v>
      </c>
      <c r="AL130" s="207">
        <f t="shared" si="47"/>
        <v>3786.24</v>
      </c>
      <c r="AM130" s="207">
        <f t="shared" si="47"/>
        <v>4008.96</v>
      </c>
      <c r="AN130" s="207">
        <f t="shared" si="47"/>
        <v>4231.68</v>
      </c>
      <c r="AO130" s="207">
        <f t="shared" si="47"/>
        <v>4454.3999999999996</v>
      </c>
      <c r="AP130" s="189">
        <v>1.92</v>
      </c>
    </row>
    <row r="131" spans="1:45" x14ac:dyDescent="0.15">
      <c r="A131" s="208">
        <v>1450</v>
      </c>
      <c r="B131" s="209">
        <f t="shared" si="27"/>
        <v>1355</v>
      </c>
      <c r="C131" s="209">
        <f t="shared" si="29"/>
        <v>1514</v>
      </c>
      <c r="D131" s="209">
        <f t="shared" si="31"/>
        <v>1782</v>
      </c>
      <c r="E131" s="209">
        <f t="shared" si="33"/>
        <v>2059</v>
      </c>
      <c r="F131" s="209">
        <f t="shared" si="35"/>
        <v>2366</v>
      </c>
      <c r="G131" s="209">
        <f t="shared" si="5"/>
        <v>2663</v>
      </c>
      <c r="H131" s="209">
        <f t="shared" si="7"/>
        <v>2997</v>
      </c>
      <c r="I131" s="209">
        <f t="shared" si="9"/>
        <v>3330</v>
      </c>
      <c r="J131" s="209">
        <f t="shared" si="11"/>
        <v>3631</v>
      </c>
      <c r="K131" s="209">
        <f t="shared" si="13"/>
        <v>3981</v>
      </c>
      <c r="L131" s="209">
        <f t="shared" si="15"/>
        <v>4315</v>
      </c>
      <c r="M131" s="209">
        <f t="shared" si="17"/>
        <v>4675</v>
      </c>
      <c r="N131" s="209">
        <f t="shared" si="19"/>
        <v>5034</v>
      </c>
      <c r="O131" s="209">
        <f t="shared" si="21"/>
        <v>5394</v>
      </c>
      <c r="P131" s="209">
        <f t="shared" si="23"/>
        <v>5754</v>
      </c>
      <c r="Q131" s="209">
        <f t="shared" si="25"/>
        <v>6113</v>
      </c>
      <c r="R131" s="209">
        <f t="shared" si="25"/>
        <v>6473</v>
      </c>
      <c r="S131" s="209">
        <f t="shared" si="25"/>
        <v>6832</v>
      </c>
      <c r="T131" s="210">
        <f t="shared" si="25"/>
        <v>7192</v>
      </c>
      <c r="V131" s="203">
        <v>1450</v>
      </c>
      <c r="W131" s="207">
        <f t="shared" ref="W131:AO131" si="48">W130+B201</f>
        <v>1354.88</v>
      </c>
      <c r="X131" s="207">
        <f t="shared" si="48"/>
        <v>1513.8</v>
      </c>
      <c r="Y131" s="207">
        <f t="shared" si="48"/>
        <v>1781.7599999999998</v>
      </c>
      <c r="Z131" s="207">
        <f t="shared" si="48"/>
        <v>2059</v>
      </c>
      <c r="AA131" s="207">
        <f t="shared" si="48"/>
        <v>2366.4</v>
      </c>
      <c r="AB131" s="207">
        <f t="shared" si="48"/>
        <v>2663.36</v>
      </c>
      <c r="AC131" s="207">
        <f t="shared" si="48"/>
        <v>2997.4399999999996</v>
      </c>
      <c r="AD131" s="207">
        <f t="shared" si="48"/>
        <v>3330.36</v>
      </c>
      <c r="AE131" s="207">
        <f t="shared" si="48"/>
        <v>3630.7999999999997</v>
      </c>
      <c r="AF131" s="207">
        <f t="shared" si="48"/>
        <v>3981.12</v>
      </c>
      <c r="AG131" s="207">
        <f t="shared" si="48"/>
        <v>4315.2</v>
      </c>
      <c r="AH131" s="207">
        <f t="shared" si="48"/>
        <v>4674.7999999999993</v>
      </c>
      <c r="AI131" s="207">
        <f t="shared" si="48"/>
        <v>5034.3999999999996</v>
      </c>
      <c r="AJ131" s="207">
        <f t="shared" si="48"/>
        <v>5394</v>
      </c>
      <c r="AK131" s="207">
        <f t="shared" si="48"/>
        <v>5753.6</v>
      </c>
      <c r="AL131" s="207">
        <f t="shared" si="48"/>
        <v>6113.2</v>
      </c>
      <c r="AM131" s="207">
        <f t="shared" si="48"/>
        <v>6472.7999999999993</v>
      </c>
      <c r="AN131" s="207">
        <f t="shared" si="48"/>
        <v>6832.4</v>
      </c>
      <c r="AO131" s="207">
        <f t="shared" si="48"/>
        <v>7192</v>
      </c>
      <c r="AP131" s="189">
        <f>AP130+U201</f>
        <v>3.0999999999999996</v>
      </c>
    </row>
    <row r="132" spans="1:45" x14ac:dyDescent="0.15">
      <c r="A132" s="215" t="s">
        <v>135</v>
      </c>
      <c r="B132" s="212">
        <f t="shared" si="27"/>
        <v>766</v>
      </c>
      <c r="C132" s="212">
        <f t="shared" si="29"/>
        <v>904</v>
      </c>
      <c r="D132" s="212">
        <f t="shared" si="31"/>
        <v>1094</v>
      </c>
      <c r="E132" s="212">
        <f t="shared" si="33"/>
        <v>1272</v>
      </c>
      <c r="F132" s="212">
        <f t="shared" si="35"/>
        <v>1483</v>
      </c>
      <c r="G132" s="212">
        <f t="shared" si="5"/>
        <v>1663</v>
      </c>
      <c r="H132" s="212">
        <f t="shared" si="7"/>
        <v>1882</v>
      </c>
      <c r="I132" s="212">
        <f t="shared" si="9"/>
        <v>2074</v>
      </c>
      <c r="J132" s="212">
        <f t="shared" si="11"/>
        <v>2304</v>
      </c>
      <c r="K132" s="212">
        <f t="shared" si="13"/>
        <v>2534</v>
      </c>
      <c r="L132" s="212">
        <f t="shared" si="15"/>
        <v>2765</v>
      </c>
      <c r="M132" s="212">
        <f t="shared" si="17"/>
        <v>2995</v>
      </c>
      <c r="N132" s="212">
        <f t="shared" si="19"/>
        <v>3226</v>
      </c>
      <c r="O132" s="212">
        <f t="shared" si="21"/>
        <v>3456</v>
      </c>
      <c r="P132" s="212">
        <f t="shared" si="23"/>
        <v>3686</v>
      </c>
      <c r="Q132" s="212">
        <f t="shared" si="25"/>
        <v>3917</v>
      </c>
      <c r="R132" s="212">
        <f t="shared" si="25"/>
        <v>4147</v>
      </c>
      <c r="S132" s="212">
        <f t="shared" si="25"/>
        <v>4378</v>
      </c>
      <c r="T132" s="213">
        <f t="shared" si="25"/>
        <v>4608</v>
      </c>
      <c r="V132" s="203">
        <v>60</v>
      </c>
      <c r="W132" s="207">
        <f t="shared" ref="W132:AO132" si="49">W74*$V$132*W134</f>
        <v>765.6</v>
      </c>
      <c r="X132" s="207">
        <f t="shared" si="49"/>
        <v>903.59999999999991</v>
      </c>
      <c r="Y132" s="207">
        <f t="shared" si="49"/>
        <v>1094.3999999999999</v>
      </c>
      <c r="Z132" s="207">
        <f t="shared" si="49"/>
        <v>1272</v>
      </c>
      <c r="AA132" s="207">
        <f t="shared" si="49"/>
        <v>1483.2</v>
      </c>
      <c r="AB132" s="207">
        <f t="shared" si="49"/>
        <v>1663.2</v>
      </c>
      <c r="AC132" s="207">
        <f t="shared" si="49"/>
        <v>1881.6</v>
      </c>
      <c r="AD132" s="207">
        <f t="shared" si="49"/>
        <v>2073.6</v>
      </c>
      <c r="AE132" s="207">
        <f t="shared" si="49"/>
        <v>2304</v>
      </c>
      <c r="AF132" s="207">
        <f t="shared" si="49"/>
        <v>2534.4</v>
      </c>
      <c r="AG132" s="207">
        <f t="shared" si="49"/>
        <v>2764.7999999999997</v>
      </c>
      <c r="AH132" s="207">
        <f t="shared" si="49"/>
        <v>2995.2</v>
      </c>
      <c r="AI132" s="207">
        <f t="shared" si="49"/>
        <v>3225.6</v>
      </c>
      <c r="AJ132" s="207">
        <f t="shared" si="49"/>
        <v>3456</v>
      </c>
      <c r="AK132" s="207">
        <f t="shared" si="49"/>
        <v>3686.3999999999996</v>
      </c>
      <c r="AL132" s="207">
        <f t="shared" si="49"/>
        <v>3916.7999999999997</v>
      </c>
      <c r="AM132" s="207">
        <f t="shared" si="49"/>
        <v>4147.2</v>
      </c>
      <c r="AN132" s="207">
        <f t="shared" si="49"/>
        <v>4377.5999999999995</v>
      </c>
      <c r="AO132" s="207">
        <f t="shared" si="49"/>
        <v>4608</v>
      </c>
      <c r="AP132" s="189">
        <v>1.92</v>
      </c>
    </row>
    <row r="133" spans="1:45" ht="13" thickBot="1" x14ac:dyDescent="0.2">
      <c r="A133" s="204">
        <v>1500</v>
      </c>
      <c r="B133" s="216">
        <f t="shared" si="27"/>
        <v>1402</v>
      </c>
      <c r="C133" s="216">
        <f t="shared" si="29"/>
        <v>1566</v>
      </c>
      <c r="D133" s="216">
        <f t="shared" si="31"/>
        <v>1843</v>
      </c>
      <c r="E133" s="216">
        <f t="shared" si="33"/>
        <v>2130</v>
      </c>
      <c r="F133" s="216">
        <f t="shared" si="35"/>
        <v>2448</v>
      </c>
      <c r="G133" s="216">
        <f t="shared" si="5"/>
        <v>2755</v>
      </c>
      <c r="H133" s="216">
        <f t="shared" si="7"/>
        <v>3101</v>
      </c>
      <c r="I133" s="216">
        <f t="shared" si="9"/>
        <v>3445</v>
      </c>
      <c r="J133" s="216">
        <f t="shared" si="11"/>
        <v>3756</v>
      </c>
      <c r="K133" s="216">
        <f t="shared" si="13"/>
        <v>4118</v>
      </c>
      <c r="L133" s="216">
        <f t="shared" si="15"/>
        <v>4464</v>
      </c>
      <c r="M133" s="216">
        <f t="shared" si="17"/>
        <v>4836</v>
      </c>
      <c r="N133" s="216">
        <f t="shared" si="19"/>
        <v>5208</v>
      </c>
      <c r="O133" s="216">
        <f t="shared" si="21"/>
        <v>5580</v>
      </c>
      <c r="P133" s="216">
        <f t="shared" si="23"/>
        <v>5952</v>
      </c>
      <c r="Q133" s="216">
        <f t="shared" si="25"/>
        <v>6324</v>
      </c>
      <c r="R133" s="216">
        <f t="shared" si="25"/>
        <v>6696</v>
      </c>
      <c r="S133" s="216">
        <f t="shared" si="25"/>
        <v>7068</v>
      </c>
      <c r="T133" s="217">
        <f t="shared" si="25"/>
        <v>7440</v>
      </c>
      <c r="V133" s="203">
        <v>1500</v>
      </c>
      <c r="W133" s="207">
        <f t="shared" ref="W133:AO133" si="50">W132+B203</f>
        <v>1401.6</v>
      </c>
      <c r="X133" s="207">
        <f t="shared" si="50"/>
        <v>1566</v>
      </c>
      <c r="Y133" s="207">
        <f t="shared" si="50"/>
        <v>1843.1999999999998</v>
      </c>
      <c r="Z133" s="207">
        <f t="shared" si="50"/>
        <v>2130</v>
      </c>
      <c r="AA133" s="207">
        <f t="shared" si="50"/>
        <v>2448</v>
      </c>
      <c r="AB133" s="207">
        <f t="shared" si="50"/>
        <v>2755.2</v>
      </c>
      <c r="AC133" s="207">
        <f t="shared" si="50"/>
        <v>3100.8</v>
      </c>
      <c r="AD133" s="207">
        <f t="shared" si="50"/>
        <v>3445.2</v>
      </c>
      <c r="AE133" s="207">
        <f t="shared" si="50"/>
        <v>3756</v>
      </c>
      <c r="AF133" s="207">
        <f t="shared" si="50"/>
        <v>4118.3999999999996</v>
      </c>
      <c r="AG133" s="207">
        <f t="shared" si="50"/>
        <v>4464</v>
      </c>
      <c r="AH133" s="207">
        <f t="shared" si="50"/>
        <v>4836</v>
      </c>
      <c r="AI133" s="207">
        <f t="shared" si="50"/>
        <v>5208</v>
      </c>
      <c r="AJ133" s="207">
        <f t="shared" si="50"/>
        <v>5580</v>
      </c>
      <c r="AK133" s="207">
        <f t="shared" si="50"/>
        <v>5952</v>
      </c>
      <c r="AL133" s="207">
        <f t="shared" si="50"/>
        <v>6324</v>
      </c>
      <c r="AM133" s="207">
        <f t="shared" si="50"/>
        <v>6696</v>
      </c>
      <c r="AN133" s="207">
        <f t="shared" si="50"/>
        <v>7067.9999999999991</v>
      </c>
      <c r="AO133" s="207">
        <f t="shared" si="50"/>
        <v>7440</v>
      </c>
      <c r="AP133" s="189">
        <f>AP132+U203</f>
        <v>3.0999999999999996</v>
      </c>
    </row>
    <row r="134" spans="1:45" x14ac:dyDescent="0.15">
      <c r="W134" s="188">
        <v>3.19</v>
      </c>
      <c r="X134" s="188">
        <v>2.5099999999999998</v>
      </c>
      <c r="Y134" s="188">
        <v>2.2799999999999998</v>
      </c>
      <c r="Z134" s="188">
        <v>2.12</v>
      </c>
      <c r="AA134" s="188">
        <v>2.06</v>
      </c>
      <c r="AB134" s="188">
        <v>1.98</v>
      </c>
      <c r="AC134" s="188">
        <v>1.96</v>
      </c>
      <c r="AD134" s="188">
        <v>1.92</v>
      </c>
      <c r="AE134" s="188">
        <v>1.92</v>
      </c>
      <c r="AF134" s="188">
        <v>1.92</v>
      </c>
      <c r="AG134" s="188">
        <v>1.92</v>
      </c>
      <c r="AH134" s="188">
        <v>1.92</v>
      </c>
      <c r="AI134" s="188">
        <v>1.92</v>
      </c>
      <c r="AJ134" s="188">
        <v>1.92</v>
      </c>
      <c r="AK134" s="188">
        <v>1.92</v>
      </c>
      <c r="AL134" s="188">
        <v>1.92</v>
      </c>
      <c r="AM134" s="188">
        <v>1.92</v>
      </c>
      <c r="AN134" s="188">
        <v>1.92</v>
      </c>
      <c r="AO134" s="188">
        <v>1.92</v>
      </c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29">
        <f>W134+B204</f>
        <v>5.84</v>
      </c>
      <c r="X135" s="230">
        <f t="shared" ref="X135:AO135" si="51">X134+C204</f>
        <v>4.3499999999999996</v>
      </c>
      <c r="Y135" s="230">
        <f t="shared" si="51"/>
        <v>3.84</v>
      </c>
      <c r="Z135" s="230">
        <f t="shared" si="51"/>
        <v>3.55</v>
      </c>
      <c r="AA135" s="230">
        <f t="shared" si="51"/>
        <v>3.4000000000000004</v>
      </c>
      <c r="AB135" s="230">
        <f t="shared" si="51"/>
        <v>3.2800000000000002</v>
      </c>
      <c r="AC135" s="230">
        <f t="shared" si="51"/>
        <v>3.23</v>
      </c>
      <c r="AD135" s="230">
        <f t="shared" si="51"/>
        <v>3.19</v>
      </c>
      <c r="AE135" s="230">
        <f t="shared" si="51"/>
        <v>3.13</v>
      </c>
      <c r="AF135" s="230">
        <f t="shared" si="51"/>
        <v>3.12</v>
      </c>
      <c r="AG135" s="230">
        <f t="shared" si="51"/>
        <v>3.0999999999999996</v>
      </c>
      <c r="AH135" s="230">
        <f t="shared" si="51"/>
        <v>3.0999999999999996</v>
      </c>
      <c r="AI135" s="230">
        <f t="shared" si="51"/>
        <v>3.0999999999999996</v>
      </c>
      <c r="AJ135" s="230">
        <f t="shared" si="51"/>
        <v>3.0999999999999996</v>
      </c>
      <c r="AK135" s="230">
        <f t="shared" si="51"/>
        <v>3.0999999999999996</v>
      </c>
      <c r="AL135" s="230">
        <f t="shared" si="51"/>
        <v>3.0999999999999996</v>
      </c>
      <c r="AM135" s="230">
        <f t="shared" si="51"/>
        <v>3.0999999999999996</v>
      </c>
      <c r="AN135" s="230">
        <f t="shared" si="51"/>
        <v>3.0999999999999996</v>
      </c>
      <c r="AO135" s="230">
        <f t="shared" si="51"/>
        <v>3.0999999999999996</v>
      </c>
      <c r="AS135" s="188" t="s">
        <v>164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  <row r="144" spans="1:45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52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52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52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52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52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52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52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53">B144*$A$192*B204</f>
        <v>530</v>
      </c>
      <c r="C193" s="207">
        <f t="shared" si="53"/>
        <v>552</v>
      </c>
      <c r="D193" s="207">
        <f t="shared" si="53"/>
        <v>624</v>
      </c>
      <c r="E193" s="207">
        <f t="shared" si="53"/>
        <v>715</v>
      </c>
      <c r="F193" s="207">
        <f t="shared" si="53"/>
        <v>804</v>
      </c>
      <c r="G193" s="207">
        <f t="shared" si="53"/>
        <v>910</v>
      </c>
      <c r="H193" s="207">
        <f t="shared" si="53"/>
        <v>1016</v>
      </c>
      <c r="I193" s="207">
        <f t="shared" si="53"/>
        <v>1143</v>
      </c>
      <c r="J193" s="207">
        <f t="shared" si="53"/>
        <v>1210</v>
      </c>
      <c r="K193" s="207">
        <f t="shared" si="53"/>
        <v>1320</v>
      </c>
      <c r="L193" s="207">
        <f t="shared" si="53"/>
        <v>1416</v>
      </c>
      <c r="M193" s="207">
        <f t="shared" si="53"/>
        <v>1534</v>
      </c>
      <c r="N193" s="207">
        <f t="shared" si="53"/>
        <v>1652</v>
      </c>
      <c r="O193" s="207">
        <f t="shared" si="53"/>
        <v>1770</v>
      </c>
      <c r="P193" s="207">
        <f t="shared" si="53"/>
        <v>1888</v>
      </c>
      <c r="Q193" s="207">
        <f t="shared" si="53"/>
        <v>2006</v>
      </c>
      <c r="R193" s="207">
        <f t="shared" si="53"/>
        <v>2124</v>
      </c>
      <c r="S193" s="207">
        <f t="shared" si="53"/>
        <v>2242</v>
      </c>
      <c r="T193" s="207">
        <f t="shared" si="53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54">B144*$A$194*B204</f>
        <v>551.19999999999993</v>
      </c>
      <c r="C195" s="207">
        <f t="shared" si="54"/>
        <v>574.08000000000004</v>
      </c>
      <c r="D195" s="207">
        <f t="shared" si="54"/>
        <v>648.96</v>
      </c>
      <c r="E195" s="207">
        <f t="shared" si="54"/>
        <v>743.6</v>
      </c>
      <c r="F195" s="207">
        <f t="shared" si="54"/>
        <v>836.16000000000008</v>
      </c>
      <c r="G195" s="207">
        <f t="shared" si="54"/>
        <v>946.4</v>
      </c>
      <c r="H195" s="207">
        <f t="shared" si="54"/>
        <v>1056.6400000000001</v>
      </c>
      <c r="I195" s="207">
        <f t="shared" si="54"/>
        <v>1188.72</v>
      </c>
      <c r="J195" s="207">
        <f t="shared" si="54"/>
        <v>1258.3999999999999</v>
      </c>
      <c r="K195" s="207">
        <f t="shared" si="54"/>
        <v>1372.8</v>
      </c>
      <c r="L195" s="207">
        <f t="shared" si="54"/>
        <v>1472.6399999999999</v>
      </c>
      <c r="M195" s="207">
        <f t="shared" si="54"/>
        <v>1595.36</v>
      </c>
      <c r="N195" s="207">
        <f t="shared" si="54"/>
        <v>1718.08</v>
      </c>
      <c r="O195" s="207">
        <f t="shared" si="54"/>
        <v>1840.8</v>
      </c>
      <c r="P195" s="207">
        <f t="shared" si="54"/>
        <v>1963.52</v>
      </c>
      <c r="Q195" s="207">
        <f t="shared" si="54"/>
        <v>2086.2399999999998</v>
      </c>
      <c r="R195" s="207">
        <f t="shared" si="54"/>
        <v>2208.96</v>
      </c>
      <c r="S195" s="207">
        <f t="shared" si="54"/>
        <v>2331.6799999999998</v>
      </c>
      <c r="T195" s="207">
        <f t="shared" si="54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55">B144*$A$196*B204</f>
        <v>572.4</v>
      </c>
      <c r="C197" s="207">
        <f t="shared" si="55"/>
        <v>596.16000000000008</v>
      </c>
      <c r="D197" s="207">
        <f t="shared" si="55"/>
        <v>673.92000000000007</v>
      </c>
      <c r="E197" s="207">
        <f t="shared" si="55"/>
        <v>772.19999999999993</v>
      </c>
      <c r="F197" s="207">
        <f t="shared" si="55"/>
        <v>868.32</v>
      </c>
      <c r="G197" s="207">
        <f t="shared" si="55"/>
        <v>982.80000000000007</v>
      </c>
      <c r="H197" s="207">
        <f t="shared" si="55"/>
        <v>1097.28</v>
      </c>
      <c r="I197" s="207">
        <f t="shared" si="55"/>
        <v>1234.44</v>
      </c>
      <c r="J197" s="207">
        <f t="shared" si="55"/>
        <v>1306.8</v>
      </c>
      <c r="K197" s="207">
        <f t="shared" si="55"/>
        <v>1425.6</v>
      </c>
      <c r="L197" s="207">
        <f t="shared" si="55"/>
        <v>1529.28</v>
      </c>
      <c r="M197" s="207">
        <f t="shared" si="55"/>
        <v>1656.7199999999998</v>
      </c>
      <c r="N197" s="207">
        <f t="shared" si="55"/>
        <v>1784.1599999999999</v>
      </c>
      <c r="O197" s="207">
        <f t="shared" si="55"/>
        <v>1911.6</v>
      </c>
      <c r="P197" s="207">
        <f t="shared" si="55"/>
        <v>2039.04</v>
      </c>
      <c r="Q197" s="207">
        <f t="shared" si="55"/>
        <v>2166.48</v>
      </c>
      <c r="R197" s="207">
        <f t="shared" si="55"/>
        <v>2293.92</v>
      </c>
      <c r="S197" s="207">
        <f t="shared" si="55"/>
        <v>2421.3599999999997</v>
      </c>
      <c r="T197" s="207">
        <f t="shared" si="55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56">B144*$A$198*B204</f>
        <v>593.6</v>
      </c>
      <c r="C199" s="207">
        <f t="shared" si="56"/>
        <v>618.24</v>
      </c>
      <c r="D199" s="207">
        <f t="shared" si="56"/>
        <v>698.88</v>
      </c>
      <c r="E199" s="207">
        <f t="shared" si="56"/>
        <v>800.8</v>
      </c>
      <c r="F199" s="207">
        <f t="shared" si="56"/>
        <v>900.48</v>
      </c>
      <c r="G199" s="207">
        <f t="shared" si="56"/>
        <v>1019.2</v>
      </c>
      <c r="H199" s="207">
        <f t="shared" si="56"/>
        <v>1137.92</v>
      </c>
      <c r="I199" s="207">
        <f t="shared" si="56"/>
        <v>1280.1600000000001</v>
      </c>
      <c r="J199" s="207">
        <f t="shared" si="56"/>
        <v>1355.2</v>
      </c>
      <c r="K199" s="207">
        <f t="shared" si="56"/>
        <v>1478.3999999999999</v>
      </c>
      <c r="L199" s="207">
        <f t="shared" si="56"/>
        <v>1585.9199999999998</v>
      </c>
      <c r="M199" s="207">
        <f t="shared" si="56"/>
        <v>1718.08</v>
      </c>
      <c r="N199" s="207">
        <f t="shared" si="56"/>
        <v>1850.24</v>
      </c>
      <c r="O199" s="207">
        <f t="shared" si="56"/>
        <v>1982.3999999999999</v>
      </c>
      <c r="P199" s="207">
        <f t="shared" si="56"/>
        <v>2114.56</v>
      </c>
      <c r="Q199" s="207">
        <f t="shared" si="56"/>
        <v>2246.7199999999998</v>
      </c>
      <c r="R199" s="207">
        <f t="shared" si="56"/>
        <v>2378.8799999999997</v>
      </c>
      <c r="S199" s="207">
        <f t="shared" si="56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57">B144*$A$200*B204</f>
        <v>614.79999999999995</v>
      </c>
      <c r="C201" s="207">
        <f t="shared" si="57"/>
        <v>640.32000000000005</v>
      </c>
      <c r="D201" s="207">
        <f t="shared" si="57"/>
        <v>723.84</v>
      </c>
      <c r="E201" s="207">
        <f t="shared" si="57"/>
        <v>829.4</v>
      </c>
      <c r="F201" s="207">
        <f t="shared" si="57"/>
        <v>932.6400000000001</v>
      </c>
      <c r="G201" s="207">
        <f t="shared" si="57"/>
        <v>1055.6000000000001</v>
      </c>
      <c r="H201" s="207">
        <f t="shared" si="57"/>
        <v>1178.56</v>
      </c>
      <c r="I201" s="207">
        <f t="shared" si="57"/>
        <v>1325.88</v>
      </c>
      <c r="J201" s="207">
        <f t="shared" si="57"/>
        <v>1403.6</v>
      </c>
      <c r="K201" s="207">
        <f t="shared" si="57"/>
        <v>1531.2</v>
      </c>
      <c r="L201" s="207">
        <f t="shared" si="57"/>
        <v>1642.56</v>
      </c>
      <c r="M201" s="207">
        <f t="shared" si="57"/>
        <v>1779.4399999999998</v>
      </c>
      <c r="N201" s="207">
        <f t="shared" si="57"/>
        <v>1916.32</v>
      </c>
      <c r="O201" s="207">
        <f t="shared" si="57"/>
        <v>2053.1999999999998</v>
      </c>
      <c r="P201" s="207">
        <f t="shared" si="57"/>
        <v>2190.08</v>
      </c>
      <c r="Q201" s="207">
        <f t="shared" si="57"/>
        <v>2326.96</v>
      </c>
      <c r="R201" s="207">
        <f t="shared" si="57"/>
        <v>2463.8399999999997</v>
      </c>
      <c r="S201" s="207">
        <f t="shared" si="57"/>
        <v>2600.7199999999998</v>
      </c>
      <c r="T201" s="207">
        <f t="shared" si="57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58">B144*$A$202*B204</f>
        <v>636</v>
      </c>
      <c r="C203" s="207">
        <f t="shared" si="58"/>
        <v>662.4</v>
      </c>
      <c r="D203" s="207">
        <f t="shared" si="58"/>
        <v>748.80000000000007</v>
      </c>
      <c r="E203" s="207">
        <f t="shared" si="58"/>
        <v>858</v>
      </c>
      <c r="F203" s="207">
        <f t="shared" si="58"/>
        <v>964.80000000000007</v>
      </c>
      <c r="G203" s="207">
        <f t="shared" si="58"/>
        <v>1092</v>
      </c>
      <c r="H203" s="207">
        <f t="shared" si="58"/>
        <v>1219.2</v>
      </c>
      <c r="I203" s="207">
        <f t="shared" si="58"/>
        <v>1371.6</v>
      </c>
      <c r="J203" s="207">
        <f t="shared" si="58"/>
        <v>1452</v>
      </c>
      <c r="K203" s="207">
        <f t="shared" si="58"/>
        <v>1584</v>
      </c>
      <c r="L203" s="207">
        <f t="shared" si="58"/>
        <v>1699.1999999999998</v>
      </c>
      <c r="M203" s="207">
        <f t="shared" si="58"/>
        <v>1840.8</v>
      </c>
      <c r="N203" s="207">
        <f t="shared" si="58"/>
        <v>1982.3999999999999</v>
      </c>
      <c r="O203" s="207">
        <f t="shared" si="58"/>
        <v>2124</v>
      </c>
      <c r="P203" s="207">
        <f t="shared" si="58"/>
        <v>2265.6</v>
      </c>
      <c r="Q203" s="207">
        <f t="shared" si="58"/>
        <v>2407.1999999999998</v>
      </c>
      <c r="R203" s="207">
        <f t="shared" si="58"/>
        <v>2548.7999999999997</v>
      </c>
      <c r="S203" s="207">
        <f t="shared" si="58"/>
        <v>2690.3999999999996</v>
      </c>
      <c r="T203" s="207">
        <f t="shared" si="58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D04B6-CEBB-2C4C-B276-EB1A7FB5B94C}">
  <sheetPr>
    <tabColor theme="3" tint="0.79998168889431442"/>
  </sheetPr>
  <dimension ref="A1:AS205"/>
  <sheetViews>
    <sheetView showGridLines="0" zoomScaleNormal="100" workbookViewId="0">
      <selection activeCell="E69" sqref="E69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183</v>
      </c>
      <c r="H3" s="192"/>
      <c r="I3" s="192"/>
      <c r="J3" s="192"/>
      <c r="K3" s="192"/>
      <c r="L3" s="192"/>
      <c r="M3" s="192"/>
      <c r="N3" s="193"/>
      <c r="O3" s="257" t="s">
        <v>233</v>
      </c>
      <c r="P3" s="191" t="s">
        <v>185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184</v>
      </c>
      <c r="H4" s="192"/>
      <c r="I4" s="192"/>
      <c r="J4" s="192"/>
      <c r="K4" s="192"/>
      <c r="L4" s="192"/>
      <c r="M4" s="192"/>
      <c r="N4" s="193"/>
      <c r="O4" s="257" t="s">
        <v>233</v>
      </c>
      <c r="P4" s="191" t="s">
        <v>186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 t="s">
        <v>187</v>
      </c>
      <c r="H5" s="192"/>
      <c r="I5" s="192"/>
      <c r="J5" s="192"/>
      <c r="K5" s="192"/>
      <c r="L5" s="192"/>
      <c r="M5" s="192"/>
      <c r="N5" s="193"/>
      <c r="O5" s="257" t="s">
        <v>233</v>
      </c>
      <c r="P5" s="191" t="s">
        <v>189</v>
      </c>
      <c r="Q5" s="191"/>
      <c r="R5" s="192"/>
      <c r="S5" s="192"/>
      <c r="T5" s="192"/>
    </row>
    <row r="6" spans="1:45" s="189" customFormat="1" x14ac:dyDescent="0.15">
      <c r="A6" s="187"/>
      <c r="B6" s="187"/>
      <c r="C6" s="188"/>
      <c r="D6" s="188"/>
      <c r="E6" s="188"/>
      <c r="F6" s="188"/>
      <c r="G6" s="191" t="s">
        <v>188</v>
      </c>
      <c r="H6" s="192"/>
      <c r="I6" s="192"/>
      <c r="J6" s="192"/>
      <c r="K6" s="192"/>
      <c r="L6" s="192"/>
      <c r="M6" s="192"/>
      <c r="N6" s="193"/>
      <c r="O6" s="257" t="s">
        <v>233</v>
      </c>
      <c r="P6" s="191" t="s">
        <v>190</v>
      </c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N7" s="193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63">
        <v>196</v>
      </c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67">
        <v>369</v>
      </c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71">
        <v>196</v>
      </c>
      <c r="C12" s="272">
        <v>226</v>
      </c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75">
        <v>369</v>
      </c>
      <c r="C13" s="276">
        <v>399</v>
      </c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79">
        <v>228</v>
      </c>
      <c r="C14" s="280">
        <v>255</v>
      </c>
      <c r="D14" s="281">
        <v>279</v>
      </c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67">
        <v>424</v>
      </c>
      <c r="C15" s="268">
        <v>451</v>
      </c>
      <c r="D15" s="269">
        <v>489</v>
      </c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71">
        <v>258</v>
      </c>
      <c r="C16" s="272">
        <v>291</v>
      </c>
      <c r="D16" s="273">
        <v>321</v>
      </c>
      <c r="E16" s="274">
        <v>351</v>
      </c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67">
        <v>476</v>
      </c>
      <c r="C17" s="268">
        <v>510</v>
      </c>
      <c r="D17" s="269">
        <v>551</v>
      </c>
      <c r="E17" s="270">
        <v>598</v>
      </c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71">
        <v>280</v>
      </c>
      <c r="C18" s="272">
        <v>325</v>
      </c>
      <c r="D18" s="273">
        <v>360</v>
      </c>
      <c r="E18" s="274">
        <v>408</v>
      </c>
      <c r="F18" s="272">
        <v>441</v>
      </c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75">
        <v>518</v>
      </c>
      <c r="C19" s="276">
        <v>563</v>
      </c>
      <c r="D19" s="277">
        <v>625</v>
      </c>
      <c r="E19" s="278">
        <v>684</v>
      </c>
      <c r="F19" s="276">
        <v>740</v>
      </c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79">
        <v>309</v>
      </c>
      <c r="C20" s="280">
        <v>354</v>
      </c>
      <c r="D20" s="281">
        <v>400</v>
      </c>
      <c r="E20" s="282">
        <v>454</v>
      </c>
      <c r="F20" s="280">
        <v>495</v>
      </c>
      <c r="G20" s="281">
        <v>556</v>
      </c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67">
        <v>569</v>
      </c>
      <c r="C21" s="268">
        <v>614</v>
      </c>
      <c r="D21" s="269">
        <v>695</v>
      </c>
      <c r="E21" s="270">
        <v>766</v>
      </c>
      <c r="F21" s="268">
        <v>834</v>
      </c>
      <c r="G21" s="269">
        <v>918</v>
      </c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71">
        <v>330</v>
      </c>
      <c r="C22" s="272">
        <v>386</v>
      </c>
      <c r="D22" s="273">
        <v>435</v>
      </c>
      <c r="E22" s="274">
        <v>508</v>
      </c>
      <c r="F22" s="272">
        <v>553</v>
      </c>
      <c r="G22" s="273">
        <v>624</v>
      </c>
      <c r="H22" s="274">
        <v>699</v>
      </c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67">
        <v>616</v>
      </c>
      <c r="C23" s="268">
        <v>673</v>
      </c>
      <c r="D23" s="269">
        <v>751</v>
      </c>
      <c r="E23" s="270">
        <v>858</v>
      </c>
      <c r="F23" s="268">
        <v>931</v>
      </c>
      <c r="G23" s="269">
        <v>1020</v>
      </c>
      <c r="H23" s="270">
        <v>1154</v>
      </c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71">
        <v>360</v>
      </c>
      <c r="C24" s="272">
        <v>421</v>
      </c>
      <c r="D24" s="273">
        <v>474</v>
      </c>
      <c r="E24" s="274">
        <v>556</v>
      </c>
      <c r="F24" s="272">
        <v>603</v>
      </c>
      <c r="G24" s="273">
        <v>679</v>
      </c>
      <c r="H24" s="274">
        <v>763</v>
      </c>
      <c r="I24" s="272">
        <v>835</v>
      </c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U24" s="257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75">
        <v>671</v>
      </c>
      <c r="C25" s="276">
        <v>733</v>
      </c>
      <c r="D25" s="277">
        <v>816</v>
      </c>
      <c r="E25" s="278">
        <v>926</v>
      </c>
      <c r="F25" s="276">
        <v>1021</v>
      </c>
      <c r="G25" s="277">
        <v>1111</v>
      </c>
      <c r="H25" s="278">
        <v>1269</v>
      </c>
      <c r="I25" s="276">
        <v>1398</v>
      </c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79">
        <v>383</v>
      </c>
      <c r="C26" s="280">
        <v>450</v>
      </c>
      <c r="D26" s="281">
        <v>520</v>
      </c>
      <c r="E26" s="282">
        <v>611</v>
      </c>
      <c r="F26" s="280">
        <v>663</v>
      </c>
      <c r="G26" s="281">
        <v>745</v>
      </c>
      <c r="H26" s="282">
        <v>836</v>
      </c>
      <c r="I26" s="280">
        <v>919</v>
      </c>
      <c r="J26" s="281">
        <v>1020</v>
      </c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U26" s="257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67">
        <v>710</v>
      </c>
      <c r="C27" s="268">
        <v>778</v>
      </c>
      <c r="D27" s="269">
        <v>896</v>
      </c>
      <c r="E27" s="270">
        <v>1008</v>
      </c>
      <c r="F27" s="268">
        <v>1120</v>
      </c>
      <c r="G27" s="269">
        <v>1221</v>
      </c>
      <c r="H27" s="270">
        <v>1393</v>
      </c>
      <c r="I27" s="268">
        <v>1534</v>
      </c>
      <c r="J27" s="269">
        <v>1704</v>
      </c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71">
        <v>415</v>
      </c>
      <c r="C28" s="272">
        <v>478</v>
      </c>
      <c r="D28" s="273">
        <v>556</v>
      </c>
      <c r="E28" s="274">
        <v>640</v>
      </c>
      <c r="F28" s="272">
        <v>746</v>
      </c>
      <c r="G28" s="273">
        <v>835</v>
      </c>
      <c r="H28" s="274">
        <v>939</v>
      </c>
      <c r="I28" s="272">
        <v>1040</v>
      </c>
      <c r="J28" s="273">
        <v>1155</v>
      </c>
      <c r="K28" s="274">
        <v>1271</v>
      </c>
      <c r="L28" s="272"/>
      <c r="M28" s="273"/>
      <c r="N28" s="274"/>
      <c r="O28" s="272"/>
      <c r="P28" s="273"/>
      <c r="Q28" s="274"/>
      <c r="R28" s="272"/>
      <c r="S28" s="271"/>
      <c r="T28" s="272"/>
      <c r="U28" s="257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67">
        <v>773</v>
      </c>
      <c r="C29" s="268">
        <v>835</v>
      </c>
      <c r="D29" s="269">
        <v>953</v>
      </c>
      <c r="E29" s="270">
        <v>1073</v>
      </c>
      <c r="F29" s="268">
        <v>1246</v>
      </c>
      <c r="G29" s="269">
        <v>1365</v>
      </c>
      <c r="H29" s="270">
        <v>1546</v>
      </c>
      <c r="I29" s="268">
        <v>1714</v>
      </c>
      <c r="J29" s="269">
        <v>1901</v>
      </c>
      <c r="K29" s="270">
        <v>2102</v>
      </c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71">
        <v>436</v>
      </c>
      <c r="C30" s="272">
        <v>524</v>
      </c>
      <c r="D30" s="273">
        <v>608</v>
      </c>
      <c r="E30" s="274">
        <v>684</v>
      </c>
      <c r="F30" s="272">
        <v>798</v>
      </c>
      <c r="G30" s="273">
        <v>890</v>
      </c>
      <c r="H30" s="274">
        <v>1003</v>
      </c>
      <c r="I30" s="272">
        <v>1109</v>
      </c>
      <c r="J30" s="273">
        <v>1230</v>
      </c>
      <c r="K30" s="274">
        <v>1353</v>
      </c>
      <c r="L30" s="272">
        <v>1476</v>
      </c>
      <c r="M30" s="273"/>
      <c r="N30" s="274"/>
      <c r="O30" s="272"/>
      <c r="P30" s="273"/>
      <c r="Q30" s="274"/>
      <c r="R30" s="272"/>
      <c r="S30" s="271"/>
      <c r="T30" s="272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75">
        <v>815</v>
      </c>
      <c r="C31" s="276">
        <v>903</v>
      </c>
      <c r="D31" s="277">
        <v>1030</v>
      </c>
      <c r="E31" s="278">
        <v>1150</v>
      </c>
      <c r="F31" s="276">
        <v>1325</v>
      </c>
      <c r="G31" s="277">
        <v>1464</v>
      </c>
      <c r="H31" s="278">
        <v>1643</v>
      </c>
      <c r="I31" s="276">
        <v>1819</v>
      </c>
      <c r="J31" s="277">
        <v>2013</v>
      </c>
      <c r="K31" s="278">
        <v>2226</v>
      </c>
      <c r="L31" s="276">
        <v>2436</v>
      </c>
      <c r="M31" s="277"/>
      <c r="N31" s="278"/>
      <c r="O31" s="276"/>
      <c r="P31" s="277"/>
      <c r="Q31" s="278"/>
      <c r="R31" s="276"/>
      <c r="S31" s="275"/>
      <c r="T31" s="276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79">
        <v>468</v>
      </c>
      <c r="C32" s="280">
        <v>550</v>
      </c>
      <c r="D32" s="281">
        <v>635</v>
      </c>
      <c r="E32" s="282">
        <v>734</v>
      </c>
      <c r="F32" s="280">
        <v>855</v>
      </c>
      <c r="G32" s="281">
        <v>955</v>
      </c>
      <c r="H32" s="282">
        <v>1076</v>
      </c>
      <c r="I32" s="280">
        <v>1194</v>
      </c>
      <c r="J32" s="281">
        <v>1326</v>
      </c>
      <c r="K32" s="282">
        <v>1459</v>
      </c>
      <c r="L32" s="280">
        <v>1591</v>
      </c>
      <c r="M32" s="281">
        <v>1724</v>
      </c>
      <c r="N32" s="282"/>
      <c r="O32" s="280"/>
      <c r="P32" s="281"/>
      <c r="Q32" s="282"/>
      <c r="R32" s="280"/>
      <c r="S32" s="279"/>
      <c r="T32" s="280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67">
        <v>868</v>
      </c>
      <c r="C33" s="268">
        <v>950</v>
      </c>
      <c r="D33" s="269">
        <v>1090</v>
      </c>
      <c r="E33" s="270">
        <v>1238</v>
      </c>
      <c r="F33" s="268">
        <v>1414</v>
      </c>
      <c r="G33" s="269">
        <v>1574</v>
      </c>
      <c r="H33" s="270">
        <v>1750</v>
      </c>
      <c r="I33" s="268">
        <v>1939</v>
      </c>
      <c r="J33" s="269">
        <v>2149</v>
      </c>
      <c r="K33" s="270">
        <v>2371</v>
      </c>
      <c r="L33" s="268">
        <v>2621</v>
      </c>
      <c r="M33" s="269">
        <v>2839</v>
      </c>
      <c r="N33" s="270"/>
      <c r="O33" s="268"/>
      <c r="P33" s="269"/>
      <c r="Q33" s="270"/>
      <c r="R33" s="268"/>
      <c r="S33" s="267"/>
      <c r="T33" s="26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71">
        <v>496</v>
      </c>
      <c r="C34" s="272">
        <v>581</v>
      </c>
      <c r="D34" s="273">
        <v>675</v>
      </c>
      <c r="E34" s="274">
        <v>776</v>
      </c>
      <c r="F34" s="272">
        <v>908</v>
      </c>
      <c r="G34" s="273">
        <v>1010</v>
      </c>
      <c r="H34" s="274">
        <v>1140</v>
      </c>
      <c r="I34" s="272">
        <v>1266</v>
      </c>
      <c r="J34" s="273">
        <v>1407</v>
      </c>
      <c r="K34" s="274">
        <v>1548</v>
      </c>
      <c r="L34" s="272">
        <v>1688</v>
      </c>
      <c r="M34" s="273">
        <v>1829</v>
      </c>
      <c r="N34" s="274">
        <v>1970</v>
      </c>
      <c r="O34" s="272"/>
      <c r="P34" s="273"/>
      <c r="Q34" s="274"/>
      <c r="R34" s="272"/>
      <c r="S34" s="271"/>
      <c r="T34" s="272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67">
        <v>916</v>
      </c>
      <c r="C35" s="268">
        <v>1001</v>
      </c>
      <c r="D35" s="269">
        <v>1151</v>
      </c>
      <c r="E35" s="270">
        <v>1318</v>
      </c>
      <c r="F35" s="268">
        <v>1508</v>
      </c>
      <c r="G35" s="269">
        <v>1674</v>
      </c>
      <c r="H35" s="270">
        <v>1883</v>
      </c>
      <c r="I35" s="268">
        <v>2088</v>
      </c>
      <c r="J35" s="269">
        <v>2312</v>
      </c>
      <c r="K35" s="270">
        <v>2504</v>
      </c>
      <c r="L35" s="268">
        <v>2791</v>
      </c>
      <c r="M35" s="269">
        <v>3021</v>
      </c>
      <c r="N35" s="270">
        <v>3254</v>
      </c>
      <c r="O35" s="268"/>
      <c r="P35" s="269"/>
      <c r="Q35" s="270"/>
      <c r="R35" s="268"/>
      <c r="S35" s="267"/>
      <c r="T35" s="26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71">
        <v>525</v>
      </c>
      <c r="C36" s="272">
        <v>618</v>
      </c>
      <c r="D36" s="273">
        <v>719</v>
      </c>
      <c r="E36" s="274">
        <v>825</v>
      </c>
      <c r="F36" s="272">
        <v>968</v>
      </c>
      <c r="G36" s="273">
        <v>1074</v>
      </c>
      <c r="H36" s="274">
        <v>1214</v>
      </c>
      <c r="I36" s="272">
        <v>1349</v>
      </c>
      <c r="J36" s="273">
        <v>1500</v>
      </c>
      <c r="K36" s="274">
        <v>1650</v>
      </c>
      <c r="L36" s="272">
        <v>1800</v>
      </c>
      <c r="M36" s="273">
        <v>1950</v>
      </c>
      <c r="N36" s="274">
        <v>2100</v>
      </c>
      <c r="O36" s="272">
        <v>2250</v>
      </c>
      <c r="P36" s="273"/>
      <c r="Q36" s="274"/>
      <c r="R36" s="272"/>
      <c r="S36" s="271"/>
      <c r="T36" s="272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75">
        <v>975</v>
      </c>
      <c r="C37" s="276">
        <v>1068</v>
      </c>
      <c r="D37" s="277">
        <v>1229</v>
      </c>
      <c r="E37" s="278">
        <v>1404</v>
      </c>
      <c r="F37" s="276">
        <v>1609</v>
      </c>
      <c r="G37" s="277">
        <v>1784</v>
      </c>
      <c r="H37" s="278">
        <v>2006</v>
      </c>
      <c r="I37" s="276">
        <v>2228</v>
      </c>
      <c r="J37" s="277">
        <v>2466</v>
      </c>
      <c r="K37" s="278">
        <v>2669</v>
      </c>
      <c r="L37" s="276">
        <v>2975</v>
      </c>
      <c r="M37" s="277">
        <v>3227</v>
      </c>
      <c r="N37" s="278">
        <v>3476</v>
      </c>
      <c r="O37" s="276">
        <v>3724</v>
      </c>
      <c r="P37" s="277"/>
      <c r="Q37" s="278"/>
      <c r="R37" s="276"/>
      <c r="S37" s="275"/>
      <c r="T37" s="276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79">
        <v>553</v>
      </c>
      <c r="C38" s="280">
        <v>650</v>
      </c>
      <c r="D38" s="281">
        <v>745</v>
      </c>
      <c r="E38" s="282">
        <v>869</v>
      </c>
      <c r="F38" s="280">
        <v>1018</v>
      </c>
      <c r="G38" s="281">
        <v>1129</v>
      </c>
      <c r="H38" s="282">
        <v>1278</v>
      </c>
      <c r="I38" s="280">
        <v>1419</v>
      </c>
      <c r="J38" s="281">
        <v>1576</v>
      </c>
      <c r="K38" s="282">
        <v>1734</v>
      </c>
      <c r="L38" s="280">
        <v>1891</v>
      </c>
      <c r="M38" s="281">
        <v>2049</v>
      </c>
      <c r="N38" s="282">
        <v>2206</v>
      </c>
      <c r="O38" s="280">
        <v>2364</v>
      </c>
      <c r="P38" s="281">
        <v>2522</v>
      </c>
      <c r="Q38" s="282"/>
      <c r="R38" s="280"/>
      <c r="S38" s="279"/>
      <c r="T38" s="280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67">
        <v>1023</v>
      </c>
      <c r="C39" s="268">
        <v>1120</v>
      </c>
      <c r="D39" s="269">
        <v>1278</v>
      </c>
      <c r="E39" s="270">
        <v>1474</v>
      </c>
      <c r="F39" s="268">
        <v>1684</v>
      </c>
      <c r="G39" s="269">
        <v>1886</v>
      </c>
      <c r="H39" s="270">
        <v>2104</v>
      </c>
      <c r="I39" s="268">
        <v>2333</v>
      </c>
      <c r="J39" s="269">
        <v>2582</v>
      </c>
      <c r="K39" s="270">
        <v>2819</v>
      </c>
      <c r="L39" s="268">
        <v>3110</v>
      </c>
      <c r="M39" s="269">
        <v>3370</v>
      </c>
      <c r="N39" s="270">
        <v>3629</v>
      </c>
      <c r="O39" s="268">
        <v>3888</v>
      </c>
      <c r="P39" s="269">
        <v>4147</v>
      </c>
      <c r="Q39" s="270"/>
      <c r="R39" s="268"/>
      <c r="S39" s="267"/>
      <c r="T39" s="26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71">
        <v>581</v>
      </c>
      <c r="C40" s="272">
        <v>686</v>
      </c>
      <c r="D40" s="273">
        <v>790</v>
      </c>
      <c r="E40" s="274">
        <v>919</v>
      </c>
      <c r="F40" s="272">
        <v>1075</v>
      </c>
      <c r="G40" s="273">
        <v>1194</v>
      </c>
      <c r="H40" s="274">
        <v>1353</v>
      </c>
      <c r="I40" s="272">
        <v>1503</v>
      </c>
      <c r="J40" s="273">
        <v>1666</v>
      </c>
      <c r="K40" s="274">
        <v>1833</v>
      </c>
      <c r="L40" s="272">
        <v>1999</v>
      </c>
      <c r="M40" s="273">
        <v>2166</v>
      </c>
      <c r="N40" s="274">
        <v>2332</v>
      </c>
      <c r="O40" s="272">
        <v>2499</v>
      </c>
      <c r="P40" s="273">
        <v>2666</v>
      </c>
      <c r="Q40" s="274">
        <v>2832</v>
      </c>
      <c r="R40" s="272"/>
      <c r="S40" s="271"/>
      <c r="T40" s="272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67">
        <v>1068</v>
      </c>
      <c r="C41" s="268">
        <v>1173</v>
      </c>
      <c r="D41" s="269">
        <v>1351</v>
      </c>
      <c r="E41" s="270">
        <v>1558</v>
      </c>
      <c r="F41" s="268">
        <v>1783</v>
      </c>
      <c r="G41" s="269">
        <v>1995</v>
      </c>
      <c r="H41" s="270">
        <v>2229</v>
      </c>
      <c r="I41" s="268">
        <v>2494</v>
      </c>
      <c r="J41" s="269">
        <v>2755</v>
      </c>
      <c r="K41" s="270">
        <v>2979</v>
      </c>
      <c r="L41" s="268">
        <v>3258</v>
      </c>
      <c r="M41" s="269">
        <v>3525</v>
      </c>
      <c r="N41" s="270">
        <v>3796</v>
      </c>
      <c r="O41" s="268">
        <v>4067</v>
      </c>
      <c r="P41" s="269">
        <v>4338</v>
      </c>
      <c r="Q41" s="270">
        <v>4610</v>
      </c>
      <c r="R41" s="268"/>
      <c r="S41" s="267"/>
      <c r="T41" s="26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71">
        <v>610</v>
      </c>
      <c r="C42" s="272">
        <v>718</v>
      </c>
      <c r="D42" s="273">
        <v>829</v>
      </c>
      <c r="E42" s="274">
        <v>961</v>
      </c>
      <c r="F42" s="272">
        <v>1125</v>
      </c>
      <c r="G42" s="273">
        <v>1251</v>
      </c>
      <c r="H42" s="274">
        <v>1415</v>
      </c>
      <c r="I42" s="272">
        <v>1588</v>
      </c>
      <c r="J42" s="273">
        <v>1764</v>
      </c>
      <c r="K42" s="274">
        <v>1940</v>
      </c>
      <c r="L42" s="272">
        <v>2117</v>
      </c>
      <c r="M42" s="273">
        <v>2293</v>
      </c>
      <c r="N42" s="274">
        <v>2470</v>
      </c>
      <c r="O42" s="272">
        <v>2646</v>
      </c>
      <c r="P42" s="273">
        <v>2822</v>
      </c>
      <c r="Q42" s="274">
        <v>2999</v>
      </c>
      <c r="R42" s="272">
        <v>3175</v>
      </c>
      <c r="S42" s="271"/>
      <c r="T42" s="272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75">
        <v>1124</v>
      </c>
      <c r="C43" s="276">
        <v>1231</v>
      </c>
      <c r="D43" s="277">
        <v>1423</v>
      </c>
      <c r="E43" s="278">
        <v>1636</v>
      </c>
      <c r="F43" s="276">
        <v>1874</v>
      </c>
      <c r="G43" s="277">
        <v>2099</v>
      </c>
      <c r="H43" s="278">
        <v>2361</v>
      </c>
      <c r="I43" s="276">
        <v>2633</v>
      </c>
      <c r="J43" s="277">
        <v>2864</v>
      </c>
      <c r="K43" s="278">
        <v>3149</v>
      </c>
      <c r="L43" s="276">
        <v>3443</v>
      </c>
      <c r="M43" s="277">
        <v>3732</v>
      </c>
      <c r="N43" s="278">
        <v>4019</v>
      </c>
      <c r="O43" s="276">
        <v>4307</v>
      </c>
      <c r="P43" s="277">
        <v>4594</v>
      </c>
      <c r="Q43" s="278">
        <v>4881</v>
      </c>
      <c r="R43" s="276">
        <v>5168</v>
      </c>
      <c r="S43" s="275"/>
      <c r="T43" s="276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79">
        <v>640</v>
      </c>
      <c r="C44" s="280">
        <v>754</v>
      </c>
      <c r="D44" s="281">
        <v>873</v>
      </c>
      <c r="E44" s="282">
        <v>1014</v>
      </c>
      <c r="F44" s="280">
        <v>1183</v>
      </c>
      <c r="G44" s="281">
        <v>1318</v>
      </c>
      <c r="H44" s="282">
        <v>1490</v>
      </c>
      <c r="I44" s="280">
        <v>1668</v>
      </c>
      <c r="J44" s="281">
        <v>1853</v>
      </c>
      <c r="K44" s="282">
        <v>2038</v>
      </c>
      <c r="L44" s="280">
        <v>2223</v>
      </c>
      <c r="M44" s="281">
        <v>2408</v>
      </c>
      <c r="N44" s="282">
        <v>2594</v>
      </c>
      <c r="O44" s="280">
        <v>2779</v>
      </c>
      <c r="P44" s="281">
        <v>2964</v>
      </c>
      <c r="Q44" s="282">
        <v>3149</v>
      </c>
      <c r="R44" s="280">
        <v>3335</v>
      </c>
      <c r="S44" s="279">
        <v>3520</v>
      </c>
      <c r="T44" s="280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67">
        <v>1180</v>
      </c>
      <c r="C45" s="268">
        <v>1294</v>
      </c>
      <c r="D45" s="269">
        <v>1498</v>
      </c>
      <c r="E45" s="270">
        <v>1723</v>
      </c>
      <c r="F45" s="268">
        <v>1971</v>
      </c>
      <c r="G45" s="269">
        <v>2209</v>
      </c>
      <c r="H45" s="270">
        <v>2488</v>
      </c>
      <c r="I45" s="268">
        <v>2766</v>
      </c>
      <c r="J45" s="269">
        <v>3011</v>
      </c>
      <c r="K45" s="270">
        <v>3308</v>
      </c>
      <c r="L45" s="268">
        <v>3622</v>
      </c>
      <c r="M45" s="269">
        <v>3927</v>
      </c>
      <c r="N45" s="270">
        <v>4229</v>
      </c>
      <c r="O45" s="268">
        <v>4532</v>
      </c>
      <c r="P45" s="269">
        <v>4834</v>
      </c>
      <c r="Q45" s="270">
        <v>5136</v>
      </c>
      <c r="R45" s="268">
        <v>5438</v>
      </c>
      <c r="S45" s="267">
        <v>5740</v>
      </c>
      <c r="T45" s="26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71">
        <v>649</v>
      </c>
      <c r="C46" s="272">
        <v>783</v>
      </c>
      <c r="D46" s="273">
        <v>926</v>
      </c>
      <c r="E46" s="274">
        <v>1075</v>
      </c>
      <c r="F46" s="272">
        <v>1254</v>
      </c>
      <c r="G46" s="273">
        <v>1399</v>
      </c>
      <c r="H46" s="274">
        <v>1583</v>
      </c>
      <c r="I46" s="272">
        <v>1756</v>
      </c>
      <c r="J46" s="273">
        <v>1950</v>
      </c>
      <c r="K46" s="274">
        <v>2145</v>
      </c>
      <c r="L46" s="272">
        <v>2340</v>
      </c>
      <c r="M46" s="273">
        <v>2535</v>
      </c>
      <c r="N46" s="274">
        <v>2730</v>
      </c>
      <c r="O46" s="272">
        <v>2925</v>
      </c>
      <c r="P46" s="273">
        <v>3120</v>
      </c>
      <c r="Q46" s="274">
        <v>3315</v>
      </c>
      <c r="R46" s="272">
        <v>3510</v>
      </c>
      <c r="S46" s="271">
        <v>3705</v>
      </c>
      <c r="T46" s="272">
        <v>3900</v>
      </c>
      <c r="U46" s="257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67">
        <v>1204</v>
      </c>
      <c r="C47" s="268">
        <v>1338</v>
      </c>
      <c r="D47" s="269">
        <v>1581</v>
      </c>
      <c r="E47" s="270">
        <v>1820</v>
      </c>
      <c r="F47" s="268">
        <v>2083</v>
      </c>
      <c r="G47" s="269">
        <v>2338</v>
      </c>
      <c r="H47" s="270">
        <v>2630</v>
      </c>
      <c r="I47" s="268">
        <v>2914</v>
      </c>
      <c r="J47" s="269">
        <v>3168</v>
      </c>
      <c r="K47" s="270">
        <v>3481</v>
      </c>
      <c r="L47" s="268">
        <v>3776</v>
      </c>
      <c r="M47" s="269">
        <v>4095</v>
      </c>
      <c r="N47" s="270">
        <v>4410</v>
      </c>
      <c r="O47" s="268">
        <v>4725</v>
      </c>
      <c r="P47" s="269">
        <v>5040</v>
      </c>
      <c r="Q47" s="270">
        <v>5355</v>
      </c>
      <c r="R47" s="268">
        <v>5670</v>
      </c>
      <c r="S47" s="267">
        <v>5985</v>
      </c>
      <c r="T47" s="268">
        <v>6300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71">
        <v>678</v>
      </c>
      <c r="C48" s="272">
        <v>801</v>
      </c>
      <c r="D48" s="273">
        <v>970</v>
      </c>
      <c r="E48" s="274">
        <v>1128</v>
      </c>
      <c r="F48" s="272">
        <v>1314</v>
      </c>
      <c r="G48" s="273">
        <v>1465</v>
      </c>
      <c r="H48" s="274">
        <v>1658</v>
      </c>
      <c r="I48" s="272">
        <v>1839</v>
      </c>
      <c r="J48" s="273">
        <v>2048</v>
      </c>
      <c r="K48" s="274">
        <v>2252</v>
      </c>
      <c r="L48" s="272">
        <v>2457</v>
      </c>
      <c r="M48" s="273">
        <v>2662</v>
      </c>
      <c r="N48" s="274">
        <v>2867</v>
      </c>
      <c r="O48" s="272">
        <v>3071</v>
      </c>
      <c r="P48" s="273">
        <v>3276</v>
      </c>
      <c r="Q48" s="274">
        <v>3481</v>
      </c>
      <c r="R48" s="272">
        <v>3686</v>
      </c>
      <c r="S48" s="271">
        <v>3890</v>
      </c>
      <c r="T48" s="272">
        <v>4095</v>
      </c>
      <c r="U48" s="257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75">
        <v>1259</v>
      </c>
      <c r="C49" s="276">
        <v>1383</v>
      </c>
      <c r="D49" s="277">
        <v>1641</v>
      </c>
      <c r="E49" s="278">
        <v>1909</v>
      </c>
      <c r="F49" s="276">
        <v>2170</v>
      </c>
      <c r="G49" s="277">
        <v>2448</v>
      </c>
      <c r="H49" s="278">
        <v>2756</v>
      </c>
      <c r="I49" s="276">
        <v>3051</v>
      </c>
      <c r="J49" s="277">
        <v>3320</v>
      </c>
      <c r="K49" s="278">
        <v>3655</v>
      </c>
      <c r="L49" s="276">
        <v>3963</v>
      </c>
      <c r="M49" s="277">
        <v>4300</v>
      </c>
      <c r="N49" s="278">
        <v>4631</v>
      </c>
      <c r="O49" s="276">
        <v>4961</v>
      </c>
      <c r="P49" s="277">
        <v>5292</v>
      </c>
      <c r="Q49" s="278">
        <v>5623</v>
      </c>
      <c r="R49" s="276">
        <v>5954</v>
      </c>
      <c r="S49" s="275">
        <v>6284</v>
      </c>
      <c r="T49" s="276">
        <v>6615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79">
        <v>705</v>
      </c>
      <c r="C50" s="280">
        <v>831</v>
      </c>
      <c r="D50" s="281">
        <v>1009</v>
      </c>
      <c r="E50" s="282">
        <v>1170</v>
      </c>
      <c r="F50" s="280">
        <v>1340</v>
      </c>
      <c r="G50" s="281">
        <v>1524</v>
      </c>
      <c r="H50" s="282">
        <v>1724</v>
      </c>
      <c r="I50" s="280">
        <v>1908</v>
      </c>
      <c r="J50" s="281">
        <v>2123</v>
      </c>
      <c r="K50" s="282">
        <v>2335</v>
      </c>
      <c r="L50" s="280">
        <v>2548</v>
      </c>
      <c r="M50" s="281">
        <v>2760</v>
      </c>
      <c r="N50" s="282">
        <v>2972</v>
      </c>
      <c r="O50" s="280">
        <v>3185</v>
      </c>
      <c r="P50" s="281">
        <v>3397</v>
      </c>
      <c r="Q50" s="282">
        <v>3609</v>
      </c>
      <c r="R50" s="280">
        <v>3821</v>
      </c>
      <c r="S50" s="279">
        <v>4034</v>
      </c>
      <c r="T50" s="280">
        <v>4246</v>
      </c>
      <c r="U50" s="257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67">
        <v>1314</v>
      </c>
      <c r="C51" s="268">
        <v>1440</v>
      </c>
      <c r="D51" s="269">
        <v>1696</v>
      </c>
      <c r="E51" s="270">
        <v>1988</v>
      </c>
      <c r="F51" s="268">
        <v>2248</v>
      </c>
      <c r="G51" s="269">
        <v>2553</v>
      </c>
      <c r="H51" s="270">
        <v>2873</v>
      </c>
      <c r="I51" s="268">
        <v>3176</v>
      </c>
      <c r="J51" s="269">
        <v>3456</v>
      </c>
      <c r="K51" s="270">
        <v>3800</v>
      </c>
      <c r="L51" s="268">
        <v>4118</v>
      </c>
      <c r="M51" s="269">
        <v>4462</v>
      </c>
      <c r="N51" s="270">
        <v>4805</v>
      </c>
      <c r="O51" s="268">
        <v>5148</v>
      </c>
      <c r="P51" s="269">
        <v>5491</v>
      </c>
      <c r="Q51" s="270">
        <v>5834</v>
      </c>
      <c r="R51" s="268">
        <v>6178</v>
      </c>
      <c r="S51" s="267">
        <v>6521</v>
      </c>
      <c r="T51" s="268">
        <v>6864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71">
        <v>735</v>
      </c>
      <c r="C52" s="272">
        <v>868</v>
      </c>
      <c r="D52" s="273">
        <v>1051</v>
      </c>
      <c r="E52" s="274">
        <v>1220</v>
      </c>
      <c r="F52" s="272">
        <v>1426</v>
      </c>
      <c r="G52" s="273">
        <v>1595</v>
      </c>
      <c r="H52" s="274">
        <v>1801</v>
      </c>
      <c r="I52" s="272">
        <v>1988</v>
      </c>
      <c r="J52" s="273">
        <v>2208</v>
      </c>
      <c r="K52" s="274">
        <v>2429</v>
      </c>
      <c r="L52" s="272">
        <v>2650</v>
      </c>
      <c r="M52" s="273">
        <v>2870</v>
      </c>
      <c r="N52" s="274">
        <v>3091</v>
      </c>
      <c r="O52" s="272">
        <v>3312</v>
      </c>
      <c r="P52" s="273">
        <v>3533</v>
      </c>
      <c r="Q52" s="274">
        <v>3754</v>
      </c>
      <c r="R52" s="272">
        <v>3974</v>
      </c>
      <c r="S52" s="271">
        <v>4195</v>
      </c>
      <c r="T52" s="272">
        <v>4416</v>
      </c>
      <c r="U52" s="257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67">
        <v>1369</v>
      </c>
      <c r="C53" s="268">
        <v>1501</v>
      </c>
      <c r="D53" s="269">
        <v>1770</v>
      </c>
      <c r="E53" s="270">
        <v>2061</v>
      </c>
      <c r="F53" s="268">
        <v>2375</v>
      </c>
      <c r="G53" s="269">
        <v>2668</v>
      </c>
      <c r="H53" s="270">
        <v>3001</v>
      </c>
      <c r="I53" s="268">
        <v>3311</v>
      </c>
      <c r="J53" s="269">
        <v>3599</v>
      </c>
      <c r="K53" s="270">
        <v>3955</v>
      </c>
      <c r="L53" s="268">
        <v>4285</v>
      </c>
      <c r="M53" s="269">
        <v>4635</v>
      </c>
      <c r="N53" s="270">
        <v>4991</v>
      </c>
      <c r="O53" s="268">
        <v>5348</v>
      </c>
      <c r="P53" s="269">
        <v>5704</v>
      </c>
      <c r="Q53" s="270">
        <v>6061</v>
      </c>
      <c r="R53" s="268">
        <v>6417</v>
      </c>
      <c r="S53" s="267">
        <v>6774</v>
      </c>
      <c r="T53" s="268">
        <v>7130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71">
        <v>765</v>
      </c>
      <c r="C54" s="272">
        <v>905</v>
      </c>
      <c r="D54" s="273">
        <v>1095</v>
      </c>
      <c r="E54" s="274">
        <v>1273</v>
      </c>
      <c r="F54" s="272">
        <v>1486</v>
      </c>
      <c r="G54" s="273">
        <v>1666</v>
      </c>
      <c r="H54" s="274">
        <v>1880</v>
      </c>
      <c r="I54" s="272">
        <v>2069</v>
      </c>
      <c r="J54" s="273">
        <v>2304</v>
      </c>
      <c r="K54" s="274">
        <v>2534</v>
      </c>
      <c r="L54" s="272">
        <v>2765</v>
      </c>
      <c r="M54" s="273">
        <v>2995</v>
      </c>
      <c r="N54" s="274">
        <v>3226</v>
      </c>
      <c r="O54" s="272">
        <v>3456</v>
      </c>
      <c r="P54" s="273">
        <v>3686</v>
      </c>
      <c r="Q54" s="274">
        <v>3917</v>
      </c>
      <c r="R54" s="272">
        <v>4147</v>
      </c>
      <c r="S54" s="271">
        <v>4378</v>
      </c>
      <c r="T54" s="272">
        <v>4608</v>
      </c>
      <c r="U54" s="257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75">
        <v>1426</v>
      </c>
      <c r="C55" s="276">
        <v>1566</v>
      </c>
      <c r="D55" s="277">
        <v>1845</v>
      </c>
      <c r="E55" s="278">
        <v>2128</v>
      </c>
      <c r="F55" s="276">
        <v>2449</v>
      </c>
      <c r="G55" s="277">
        <v>2756</v>
      </c>
      <c r="H55" s="278">
        <v>3100</v>
      </c>
      <c r="I55" s="276">
        <v>3440</v>
      </c>
      <c r="J55" s="277">
        <v>3754</v>
      </c>
      <c r="K55" s="278">
        <v>4123</v>
      </c>
      <c r="L55" s="276">
        <v>4467</v>
      </c>
      <c r="M55" s="277">
        <v>4836</v>
      </c>
      <c r="N55" s="278">
        <v>5208</v>
      </c>
      <c r="O55" s="276">
        <v>5580</v>
      </c>
      <c r="P55" s="277">
        <v>5952</v>
      </c>
      <c r="Q55" s="278">
        <v>6324</v>
      </c>
      <c r="R55" s="276">
        <v>6696</v>
      </c>
      <c r="S55" s="275">
        <v>7068</v>
      </c>
      <c r="T55" s="276">
        <v>7440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79">
        <v>798</v>
      </c>
      <c r="C56" s="280">
        <v>941</v>
      </c>
      <c r="D56" s="281">
        <v>1140</v>
      </c>
      <c r="E56" s="282">
        <v>1325</v>
      </c>
      <c r="F56" s="280">
        <v>1545</v>
      </c>
      <c r="G56" s="281">
        <v>1733</v>
      </c>
      <c r="H56" s="282">
        <v>1960</v>
      </c>
      <c r="I56" s="280">
        <v>2160</v>
      </c>
      <c r="J56" s="281">
        <v>2400</v>
      </c>
      <c r="K56" s="282">
        <v>2640</v>
      </c>
      <c r="L56" s="280">
        <v>2880</v>
      </c>
      <c r="M56" s="281">
        <v>3120</v>
      </c>
      <c r="N56" s="282">
        <v>3360</v>
      </c>
      <c r="O56" s="280">
        <v>3600</v>
      </c>
      <c r="P56" s="281">
        <v>3840</v>
      </c>
      <c r="Q56" s="282">
        <v>4080</v>
      </c>
      <c r="R56" s="280">
        <v>4320</v>
      </c>
      <c r="S56" s="279">
        <v>4560</v>
      </c>
      <c r="T56" s="280">
        <v>4800</v>
      </c>
      <c r="U56" s="257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67">
        <v>1460</v>
      </c>
      <c r="C57" s="268">
        <v>1631</v>
      </c>
      <c r="D57" s="269">
        <v>1920</v>
      </c>
      <c r="E57" s="270">
        <v>2219</v>
      </c>
      <c r="F57" s="268">
        <v>2550</v>
      </c>
      <c r="G57" s="269">
        <v>2870</v>
      </c>
      <c r="H57" s="270">
        <v>3230</v>
      </c>
      <c r="I57" s="268">
        <v>3589</v>
      </c>
      <c r="J57" s="269">
        <v>3913</v>
      </c>
      <c r="K57" s="270">
        <v>4290</v>
      </c>
      <c r="L57" s="268">
        <v>4650</v>
      </c>
      <c r="M57" s="269">
        <v>5038</v>
      </c>
      <c r="N57" s="270">
        <v>5425</v>
      </c>
      <c r="O57" s="268">
        <v>5813</v>
      </c>
      <c r="P57" s="269">
        <v>6200</v>
      </c>
      <c r="Q57" s="270">
        <v>6588</v>
      </c>
      <c r="R57" s="268">
        <v>6975</v>
      </c>
      <c r="S57" s="267">
        <v>7363</v>
      </c>
      <c r="T57" s="268">
        <v>7750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1" t="s">
        <v>131</v>
      </c>
      <c r="B58" s="271">
        <v>829</v>
      </c>
      <c r="C58" s="272">
        <v>979</v>
      </c>
      <c r="D58" s="273">
        <v>1186</v>
      </c>
      <c r="E58" s="274">
        <v>1378</v>
      </c>
      <c r="F58" s="272">
        <v>1607</v>
      </c>
      <c r="G58" s="273">
        <v>1802</v>
      </c>
      <c r="H58" s="274">
        <v>2038</v>
      </c>
      <c r="I58" s="272">
        <v>2246</v>
      </c>
      <c r="J58" s="273">
        <v>2496</v>
      </c>
      <c r="K58" s="274">
        <v>2746</v>
      </c>
      <c r="L58" s="272">
        <v>2995</v>
      </c>
      <c r="M58" s="273">
        <v>3245</v>
      </c>
      <c r="N58" s="274">
        <v>3494</v>
      </c>
      <c r="O58" s="272">
        <v>3744</v>
      </c>
      <c r="P58" s="273">
        <v>3994</v>
      </c>
      <c r="Q58" s="274">
        <v>4243</v>
      </c>
      <c r="R58" s="272">
        <v>4493</v>
      </c>
      <c r="S58" s="271">
        <v>4742</v>
      </c>
      <c r="T58" s="272">
        <v>4992</v>
      </c>
      <c r="U58" s="257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67">
        <v>1518</v>
      </c>
      <c r="C59" s="268">
        <v>1697</v>
      </c>
      <c r="D59" s="269">
        <v>1997</v>
      </c>
      <c r="E59" s="270">
        <v>2308</v>
      </c>
      <c r="F59" s="268">
        <v>2652</v>
      </c>
      <c r="G59" s="269">
        <v>2985</v>
      </c>
      <c r="H59" s="270">
        <v>3359</v>
      </c>
      <c r="I59" s="268">
        <v>3732</v>
      </c>
      <c r="J59" s="269">
        <v>4069</v>
      </c>
      <c r="K59" s="270">
        <v>4462</v>
      </c>
      <c r="L59" s="268">
        <v>4836</v>
      </c>
      <c r="M59" s="269">
        <v>5239</v>
      </c>
      <c r="N59" s="270">
        <v>5642</v>
      </c>
      <c r="O59" s="268">
        <v>6045</v>
      </c>
      <c r="P59" s="269">
        <v>6448</v>
      </c>
      <c r="Q59" s="270">
        <v>6851</v>
      </c>
      <c r="R59" s="268">
        <v>7254</v>
      </c>
      <c r="S59" s="267">
        <v>7657</v>
      </c>
      <c r="T59" s="268">
        <v>8060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71">
        <v>861</v>
      </c>
      <c r="C60" s="272">
        <v>1017</v>
      </c>
      <c r="D60" s="273">
        <v>1231</v>
      </c>
      <c r="E60" s="274">
        <v>1431</v>
      </c>
      <c r="F60" s="272">
        <v>1669</v>
      </c>
      <c r="G60" s="273">
        <v>1871</v>
      </c>
      <c r="H60" s="274">
        <v>2117</v>
      </c>
      <c r="I60" s="272">
        <v>2333</v>
      </c>
      <c r="J60" s="273">
        <v>2592</v>
      </c>
      <c r="K60" s="274">
        <v>2851</v>
      </c>
      <c r="L60" s="272">
        <v>3110</v>
      </c>
      <c r="M60" s="273">
        <v>3370</v>
      </c>
      <c r="N60" s="274">
        <v>3629</v>
      </c>
      <c r="O60" s="272">
        <v>3888</v>
      </c>
      <c r="P60" s="273">
        <v>4147</v>
      </c>
      <c r="Q60" s="274">
        <v>4406</v>
      </c>
      <c r="R60" s="272">
        <v>4666</v>
      </c>
      <c r="S60" s="271">
        <v>4925</v>
      </c>
      <c r="T60" s="272">
        <v>5184</v>
      </c>
      <c r="U60" s="257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75">
        <v>1577</v>
      </c>
      <c r="C61" s="276">
        <v>1762</v>
      </c>
      <c r="D61" s="277">
        <v>2074</v>
      </c>
      <c r="E61" s="278">
        <v>2396</v>
      </c>
      <c r="F61" s="276">
        <v>2754</v>
      </c>
      <c r="G61" s="277">
        <v>3100</v>
      </c>
      <c r="H61" s="278">
        <v>3488</v>
      </c>
      <c r="I61" s="276">
        <v>3876</v>
      </c>
      <c r="J61" s="277">
        <v>4226</v>
      </c>
      <c r="K61" s="278">
        <v>4633</v>
      </c>
      <c r="L61" s="276">
        <v>5022</v>
      </c>
      <c r="M61" s="277">
        <v>5441</v>
      </c>
      <c r="N61" s="278">
        <v>5859</v>
      </c>
      <c r="O61" s="276">
        <v>6278</v>
      </c>
      <c r="P61" s="277">
        <v>6696</v>
      </c>
      <c r="Q61" s="278">
        <v>7115</v>
      </c>
      <c r="R61" s="276">
        <v>7533</v>
      </c>
      <c r="S61" s="275">
        <v>7952</v>
      </c>
      <c r="T61" s="276">
        <v>8370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79">
        <v>893</v>
      </c>
      <c r="C62" s="280">
        <v>1054</v>
      </c>
      <c r="D62" s="281">
        <v>1277</v>
      </c>
      <c r="E62" s="282">
        <v>1484</v>
      </c>
      <c r="F62" s="280">
        <v>1730</v>
      </c>
      <c r="G62" s="281">
        <v>1940</v>
      </c>
      <c r="H62" s="282">
        <v>2195</v>
      </c>
      <c r="I62" s="280">
        <v>2419</v>
      </c>
      <c r="J62" s="281">
        <v>2688</v>
      </c>
      <c r="K62" s="282">
        <v>2957</v>
      </c>
      <c r="L62" s="280">
        <v>3226</v>
      </c>
      <c r="M62" s="281">
        <v>3494</v>
      </c>
      <c r="N62" s="282">
        <v>3763</v>
      </c>
      <c r="O62" s="280">
        <v>4032</v>
      </c>
      <c r="P62" s="281">
        <v>4301</v>
      </c>
      <c r="Q62" s="282">
        <v>4570</v>
      </c>
      <c r="R62" s="280">
        <v>4838</v>
      </c>
      <c r="S62" s="279">
        <v>5107</v>
      </c>
      <c r="T62" s="280">
        <v>5376</v>
      </c>
      <c r="U62" s="257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67">
        <v>1635</v>
      </c>
      <c r="C63" s="268">
        <v>1827</v>
      </c>
      <c r="D63" s="269">
        <v>2150</v>
      </c>
      <c r="E63" s="270">
        <v>2485</v>
      </c>
      <c r="F63" s="268">
        <v>2856</v>
      </c>
      <c r="G63" s="269">
        <v>3214</v>
      </c>
      <c r="H63" s="270">
        <v>3618</v>
      </c>
      <c r="I63" s="268">
        <v>4019</v>
      </c>
      <c r="J63" s="269">
        <v>4382</v>
      </c>
      <c r="K63" s="270">
        <v>4805</v>
      </c>
      <c r="L63" s="268">
        <v>5208</v>
      </c>
      <c r="M63" s="269">
        <v>5642</v>
      </c>
      <c r="N63" s="270">
        <v>6076</v>
      </c>
      <c r="O63" s="268">
        <v>6510</v>
      </c>
      <c r="P63" s="269">
        <v>6944</v>
      </c>
      <c r="Q63" s="270">
        <v>7378</v>
      </c>
      <c r="R63" s="268">
        <v>7812</v>
      </c>
      <c r="S63" s="267">
        <v>8246</v>
      </c>
      <c r="T63" s="268">
        <v>8680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71">
        <v>925</v>
      </c>
      <c r="C64" s="272">
        <v>1092</v>
      </c>
      <c r="D64" s="273">
        <v>1322</v>
      </c>
      <c r="E64" s="274">
        <v>1537</v>
      </c>
      <c r="F64" s="272">
        <v>1792</v>
      </c>
      <c r="G64" s="273">
        <v>2010</v>
      </c>
      <c r="H64" s="274">
        <v>2274</v>
      </c>
      <c r="I64" s="272">
        <v>2506</v>
      </c>
      <c r="J64" s="273">
        <v>2784</v>
      </c>
      <c r="K64" s="274">
        <v>3062</v>
      </c>
      <c r="L64" s="272">
        <v>3341</v>
      </c>
      <c r="M64" s="273">
        <v>3619</v>
      </c>
      <c r="N64" s="274">
        <v>3898</v>
      </c>
      <c r="O64" s="272">
        <v>4176</v>
      </c>
      <c r="P64" s="273">
        <v>4454</v>
      </c>
      <c r="Q64" s="274">
        <v>4733</v>
      </c>
      <c r="R64" s="272">
        <v>5011</v>
      </c>
      <c r="S64" s="271">
        <v>5290</v>
      </c>
      <c r="T64" s="272">
        <v>5568</v>
      </c>
      <c r="U64" s="257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67">
        <v>1694</v>
      </c>
      <c r="C65" s="268">
        <v>1892</v>
      </c>
      <c r="D65" s="269">
        <v>2227</v>
      </c>
      <c r="E65" s="270">
        <v>2574</v>
      </c>
      <c r="F65" s="268">
        <v>2958</v>
      </c>
      <c r="G65" s="269">
        <v>3329</v>
      </c>
      <c r="H65" s="270">
        <v>3747</v>
      </c>
      <c r="I65" s="268">
        <v>4163</v>
      </c>
      <c r="J65" s="269">
        <v>4539</v>
      </c>
      <c r="K65" s="270">
        <v>4976</v>
      </c>
      <c r="L65" s="268">
        <v>5394</v>
      </c>
      <c r="M65" s="269">
        <v>5844</v>
      </c>
      <c r="N65" s="270">
        <v>6293</v>
      </c>
      <c r="O65" s="268">
        <v>6743</v>
      </c>
      <c r="P65" s="269">
        <v>7192</v>
      </c>
      <c r="Q65" s="270">
        <v>7642</v>
      </c>
      <c r="R65" s="268">
        <v>8091</v>
      </c>
      <c r="S65" s="267">
        <v>8541</v>
      </c>
      <c r="T65" s="268">
        <v>8990</v>
      </c>
    </row>
    <row r="66" spans="1:42" x14ac:dyDescent="0.15">
      <c r="A66" s="231" t="s">
        <v>135</v>
      </c>
      <c r="B66" s="271">
        <v>957</v>
      </c>
      <c r="C66" s="272">
        <v>1130</v>
      </c>
      <c r="D66" s="273">
        <v>1368</v>
      </c>
      <c r="E66" s="274">
        <v>1590</v>
      </c>
      <c r="F66" s="272">
        <v>1854</v>
      </c>
      <c r="G66" s="273">
        <v>2079</v>
      </c>
      <c r="H66" s="274">
        <v>2352</v>
      </c>
      <c r="I66" s="272">
        <v>2592</v>
      </c>
      <c r="J66" s="273">
        <v>2880</v>
      </c>
      <c r="K66" s="274">
        <v>3168</v>
      </c>
      <c r="L66" s="272">
        <v>3456</v>
      </c>
      <c r="M66" s="273">
        <v>3744</v>
      </c>
      <c r="N66" s="274">
        <v>4032</v>
      </c>
      <c r="O66" s="272">
        <v>4320</v>
      </c>
      <c r="P66" s="273">
        <v>4608</v>
      </c>
      <c r="Q66" s="274">
        <v>4896</v>
      </c>
      <c r="R66" s="272">
        <v>5184</v>
      </c>
      <c r="S66" s="271">
        <v>5472</v>
      </c>
      <c r="T66" s="272">
        <v>5760</v>
      </c>
      <c r="U66" s="257"/>
    </row>
    <row r="67" spans="1:42" x14ac:dyDescent="0.15">
      <c r="A67" s="233">
        <v>1500</v>
      </c>
      <c r="B67" s="275">
        <v>1752</v>
      </c>
      <c r="C67" s="276">
        <v>1958</v>
      </c>
      <c r="D67" s="277">
        <v>2304</v>
      </c>
      <c r="E67" s="278">
        <v>2663</v>
      </c>
      <c r="F67" s="276">
        <v>3060</v>
      </c>
      <c r="G67" s="277">
        <v>3444</v>
      </c>
      <c r="H67" s="278">
        <v>3876</v>
      </c>
      <c r="I67" s="276">
        <v>4307</v>
      </c>
      <c r="J67" s="277">
        <v>4695</v>
      </c>
      <c r="K67" s="278">
        <v>5148</v>
      </c>
      <c r="L67" s="276">
        <v>5580</v>
      </c>
      <c r="M67" s="277">
        <v>6045</v>
      </c>
      <c r="N67" s="278">
        <v>6510</v>
      </c>
      <c r="O67" s="276">
        <v>6975</v>
      </c>
      <c r="P67" s="277">
        <v>7440</v>
      </c>
      <c r="Q67" s="278">
        <v>7905</v>
      </c>
      <c r="R67" s="276">
        <v>8370</v>
      </c>
      <c r="S67" s="275">
        <v>8835</v>
      </c>
      <c r="T67" s="276">
        <v>9300</v>
      </c>
    </row>
    <row r="68" spans="1:42" x14ac:dyDescent="0.15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</row>
    <row r="69" spans="1:42" x14ac:dyDescent="0.15">
      <c r="A69" s="194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 t="shared" ref="B76:B107" si="0">ROUND(W76*$T$76,0)</f>
        <v>196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1.25</v>
      </c>
      <c r="U76" s="188"/>
      <c r="V76" s="203">
        <v>4</v>
      </c>
      <c r="W76" s="207">
        <v>157</v>
      </c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 t="shared" si="0"/>
        <v>369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>
        <f>W76+B147</f>
        <v>295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196</v>
      </c>
      <c r="C78" s="212">
        <f t="shared" ref="C78:C109" si="1">ROUND(X78*$T$76,0)</f>
        <v>226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14">
        <v>157</v>
      </c>
      <c r="X78" s="214">
        <v>181</v>
      </c>
      <c r="Y78" s="214"/>
      <c r="Z78" s="214"/>
      <c r="AA78" s="214"/>
      <c r="AB78" s="214"/>
      <c r="AC78" s="214"/>
      <c r="AD78" s="214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369</v>
      </c>
      <c r="C79" s="209">
        <f t="shared" si="1"/>
        <v>399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14">
        <f>W78+B149</f>
        <v>295</v>
      </c>
      <c r="X79" s="214">
        <f>X78+C149</f>
        <v>319</v>
      </c>
      <c r="Y79" s="214"/>
      <c r="Z79" s="214"/>
      <c r="AA79" s="214"/>
      <c r="AB79" s="214"/>
      <c r="AC79" s="214"/>
      <c r="AD79" s="214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228</v>
      </c>
      <c r="C80" s="212">
        <f t="shared" si="1"/>
        <v>255</v>
      </c>
      <c r="D80" s="212">
        <f t="shared" ref="D80:D111" si="2">ROUND(Y80*$T$76,0)</f>
        <v>279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14">
        <v>182</v>
      </c>
      <c r="X80" s="214">
        <v>204</v>
      </c>
      <c r="Y80" s="214">
        <v>223</v>
      </c>
      <c r="Z80" s="214"/>
      <c r="AA80" s="214"/>
      <c r="AB80" s="214"/>
      <c r="AC80" s="214"/>
      <c r="AD80" s="214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424</v>
      </c>
      <c r="C81" s="209">
        <f t="shared" si="1"/>
        <v>451</v>
      </c>
      <c r="D81" s="209">
        <f t="shared" si="2"/>
        <v>489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14">
        <f>W80+B151</f>
        <v>339</v>
      </c>
      <c r="X81" s="214">
        <f>X80+C151</f>
        <v>361</v>
      </c>
      <c r="Y81" s="214">
        <f>Y80+D151</f>
        <v>391</v>
      </c>
      <c r="Z81" s="214"/>
      <c r="AA81" s="214"/>
      <c r="AB81" s="214"/>
      <c r="AC81" s="214"/>
      <c r="AD81" s="214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258</v>
      </c>
      <c r="C82" s="212">
        <f t="shared" si="1"/>
        <v>291</v>
      </c>
      <c r="D82" s="212">
        <f t="shared" si="2"/>
        <v>321</v>
      </c>
      <c r="E82" s="212">
        <f t="shared" ref="E82:E113" si="3">ROUND(Z82*$T$76,0)</f>
        <v>351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14">
        <v>206</v>
      </c>
      <c r="X82" s="214">
        <v>233</v>
      </c>
      <c r="Y82" s="214">
        <v>257</v>
      </c>
      <c r="Z82" s="214">
        <v>281</v>
      </c>
      <c r="AA82" s="214"/>
      <c r="AB82" s="214"/>
      <c r="AC82" s="214"/>
      <c r="AD82" s="214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476</v>
      </c>
      <c r="C83" s="209">
        <f t="shared" si="1"/>
        <v>510</v>
      </c>
      <c r="D83" s="209">
        <f t="shared" si="2"/>
        <v>551</v>
      </c>
      <c r="E83" s="209">
        <f t="shared" si="3"/>
        <v>598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14">
        <f>W82+B153</f>
        <v>381</v>
      </c>
      <c r="X83" s="214">
        <f>X82+C153</f>
        <v>408</v>
      </c>
      <c r="Y83" s="214">
        <f>Y82+D153</f>
        <v>441</v>
      </c>
      <c r="Z83" s="214">
        <f>Z82+E153</f>
        <v>478</v>
      </c>
      <c r="AA83" s="214"/>
      <c r="AB83" s="214"/>
      <c r="AC83" s="214"/>
      <c r="AD83" s="214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280</v>
      </c>
      <c r="C84" s="212">
        <f t="shared" si="1"/>
        <v>325</v>
      </c>
      <c r="D84" s="212">
        <f t="shared" si="2"/>
        <v>360</v>
      </c>
      <c r="E84" s="212">
        <f t="shared" si="3"/>
        <v>408</v>
      </c>
      <c r="F84" s="212">
        <f t="shared" ref="F84:F115" si="4">ROUND(AA84*$T$76,0)</f>
        <v>441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14">
        <v>224</v>
      </c>
      <c r="X84" s="214">
        <v>260</v>
      </c>
      <c r="Y84" s="214">
        <v>288</v>
      </c>
      <c r="Z84" s="214">
        <v>326</v>
      </c>
      <c r="AA84" s="214">
        <v>353</v>
      </c>
      <c r="AB84" s="214"/>
      <c r="AC84" s="214"/>
      <c r="AD84" s="214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518</v>
      </c>
      <c r="C85" s="216">
        <f t="shared" si="1"/>
        <v>563</v>
      </c>
      <c r="D85" s="216">
        <f t="shared" si="2"/>
        <v>625</v>
      </c>
      <c r="E85" s="216">
        <f t="shared" si="3"/>
        <v>684</v>
      </c>
      <c r="F85" s="216">
        <f t="shared" si="4"/>
        <v>740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14">
        <f>W84+B155</f>
        <v>414</v>
      </c>
      <c r="X85" s="214">
        <f>X84+C155</f>
        <v>450</v>
      </c>
      <c r="Y85" s="214">
        <f>Y84+D155</f>
        <v>500</v>
      </c>
      <c r="Z85" s="214">
        <f>Z84+E155</f>
        <v>547</v>
      </c>
      <c r="AA85" s="214">
        <f>AA84+F155</f>
        <v>592</v>
      </c>
      <c r="AB85" s="214"/>
      <c r="AC85" s="214"/>
      <c r="AD85" s="214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309</v>
      </c>
      <c r="C86" s="205">
        <f t="shared" si="1"/>
        <v>354</v>
      </c>
      <c r="D86" s="205">
        <f t="shared" si="2"/>
        <v>400</v>
      </c>
      <c r="E86" s="205">
        <f t="shared" si="3"/>
        <v>454</v>
      </c>
      <c r="F86" s="205">
        <f t="shared" si="4"/>
        <v>495</v>
      </c>
      <c r="G86" s="205">
        <f t="shared" ref="G86:G133" si="5">ROUND(AB86*$T$76,0)</f>
        <v>556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14">
        <v>247</v>
      </c>
      <c r="X86" s="214">
        <v>283</v>
      </c>
      <c r="Y86" s="214">
        <v>320</v>
      </c>
      <c r="Z86" s="214">
        <v>363</v>
      </c>
      <c r="AA86" s="214">
        <v>396</v>
      </c>
      <c r="AB86" s="214">
        <v>445</v>
      </c>
      <c r="AC86" s="214"/>
      <c r="AD86" s="214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569</v>
      </c>
      <c r="C87" s="209">
        <f t="shared" si="1"/>
        <v>614</v>
      </c>
      <c r="D87" s="209">
        <f t="shared" si="2"/>
        <v>695</v>
      </c>
      <c r="E87" s="209">
        <f t="shared" si="3"/>
        <v>766</v>
      </c>
      <c r="F87" s="209">
        <f t="shared" si="4"/>
        <v>834</v>
      </c>
      <c r="G87" s="209">
        <f t="shared" si="5"/>
        <v>918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14">
        <f t="shared" ref="W87:AB87" si="6">W86+B157</f>
        <v>455</v>
      </c>
      <c r="X87" s="214">
        <f t="shared" si="6"/>
        <v>491</v>
      </c>
      <c r="Y87" s="214">
        <f t="shared" si="6"/>
        <v>556</v>
      </c>
      <c r="Z87" s="214">
        <f t="shared" si="6"/>
        <v>613</v>
      </c>
      <c r="AA87" s="214">
        <f t="shared" si="6"/>
        <v>667</v>
      </c>
      <c r="AB87" s="214">
        <f t="shared" si="6"/>
        <v>734</v>
      </c>
      <c r="AC87" s="214"/>
      <c r="AD87" s="214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330</v>
      </c>
      <c r="C88" s="212">
        <f t="shared" si="1"/>
        <v>386</v>
      </c>
      <c r="D88" s="212">
        <f t="shared" si="2"/>
        <v>435</v>
      </c>
      <c r="E88" s="212">
        <f t="shared" si="3"/>
        <v>508</v>
      </c>
      <c r="F88" s="212">
        <f t="shared" si="4"/>
        <v>553</v>
      </c>
      <c r="G88" s="212">
        <f t="shared" si="5"/>
        <v>624</v>
      </c>
      <c r="H88" s="212">
        <f t="shared" ref="H88:H133" si="7">ROUND(AC88*$T$76,0)</f>
        <v>699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14">
        <v>264</v>
      </c>
      <c r="X88" s="214">
        <v>309</v>
      </c>
      <c r="Y88" s="214">
        <v>348</v>
      </c>
      <c r="Z88" s="214">
        <v>406</v>
      </c>
      <c r="AA88" s="214">
        <v>442</v>
      </c>
      <c r="AB88" s="214">
        <v>499</v>
      </c>
      <c r="AC88" s="214">
        <v>559</v>
      </c>
      <c r="AD88" s="214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616</v>
      </c>
      <c r="C89" s="209">
        <f t="shared" si="1"/>
        <v>673</v>
      </c>
      <c r="D89" s="209">
        <f t="shared" si="2"/>
        <v>751</v>
      </c>
      <c r="E89" s="209">
        <f t="shared" si="3"/>
        <v>858</v>
      </c>
      <c r="F89" s="209">
        <f t="shared" si="4"/>
        <v>931</v>
      </c>
      <c r="G89" s="209">
        <f t="shared" si="5"/>
        <v>1020</v>
      </c>
      <c r="H89" s="209">
        <f t="shared" si="7"/>
        <v>1154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14">
        <f t="shared" ref="W89:AC89" si="8">W88+B159</f>
        <v>493</v>
      </c>
      <c r="X89" s="214">
        <f t="shared" si="8"/>
        <v>538</v>
      </c>
      <c r="Y89" s="214">
        <f t="shared" si="8"/>
        <v>601</v>
      </c>
      <c r="Z89" s="214">
        <f t="shared" si="8"/>
        <v>686</v>
      </c>
      <c r="AA89" s="214">
        <f t="shared" si="8"/>
        <v>745</v>
      </c>
      <c r="AB89" s="214">
        <f t="shared" si="8"/>
        <v>816</v>
      </c>
      <c r="AC89" s="214">
        <f t="shared" si="8"/>
        <v>923</v>
      </c>
      <c r="AD89" s="214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360</v>
      </c>
      <c r="C90" s="212">
        <f t="shared" si="1"/>
        <v>421</v>
      </c>
      <c r="D90" s="212">
        <f t="shared" si="2"/>
        <v>474</v>
      </c>
      <c r="E90" s="212">
        <f t="shared" si="3"/>
        <v>556</v>
      </c>
      <c r="F90" s="212">
        <f t="shared" si="4"/>
        <v>603</v>
      </c>
      <c r="G90" s="212">
        <f t="shared" si="5"/>
        <v>679</v>
      </c>
      <c r="H90" s="212">
        <f t="shared" si="7"/>
        <v>763</v>
      </c>
      <c r="I90" s="212">
        <f t="shared" ref="I90:I133" si="9">ROUND(AD90*$T$76,0)</f>
        <v>835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14">
        <v>288</v>
      </c>
      <c r="X90" s="214">
        <v>337</v>
      </c>
      <c r="Y90" s="214">
        <v>379</v>
      </c>
      <c r="Z90" s="214">
        <v>445</v>
      </c>
      <c r="AA90" s="214">
        <v>482</v>
      </c>
      <c r="AB90" s="214">
        <v>543</v>
      </c>
      <c r="AC90" s="214">
        <v>610</v>
      </c>
      <c r="AD90" s="214">
        <v>668</v>
      </c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189">
        <v>2.06</v>
      </c>
    </row>
    <row r="91" spans="1:42" x14ac:dyDescent="0.15">
      <c r="A91" s="208">
        <v>450</v>
      </c>
      <c r="B91" s="209">
        <f t="shared" si="0"/>
        <v>671</v>
      </c>
      <c r="C91" s="209">
        <f t="shared" si="1"/>
        <v>733</v>
      </c>
      <c r="D91" s="209">
        <f t="shared" si="2"/>
        <v>816</v>
      </c>
      <c r="E91" s="209">
        <f t="shared" si="3"/>
        <v>926</v>
      </c>
      <c r="F91" s="209">
        <f t="shared" si="4"/>
        <v>1021</v>
      </c>
      <c r="G91" s="209">
        <f t="shared" si="5"/>
        <v>1111</v>
      </c>
      <c r="H91" s="209">
        <f t="shared" si="7"/>
        <v>1269</v>
      </c>
      <c r="I91" s="209">
        <f t="shared" si="9"/>
        <v>1398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14">
        <f t="shared" ref="W91:AD91" si="10">W90+B161</f>
        <v>537</v>
      </c>
      <c r="X91" s="214">
        <f t="shared" si="10"/>
        <v>586</v>
      </c>
      <c r="Y91" s="214">
        <f t="shared" si="10"/>
        <v>653</v>
      </c>
      <c r="Z91" s="214">
        <f t="shared" si="10"/>
        <v>741</v>
      </c>
      <c r="AA91" s="214">
        <f t="shared" si="10"/>
        <v>817</v>
      </c>
      <c r="AB91" s="214">
        <f t="shared" si="10"/>
        <v>889</v>
      </c>
      <c r="AC91" s="214">
        <f t="shared" si="10"/>
        <v>1015</v>
      </c>
      <c r="AD91" s="214">
        <f t="shared" si="10"/>
        <v>1118</v>
      </c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383</v>
      </c>
      <c r="C92" s="212">
        <f t="shared" si="1"/>
        <v>450</v>
      </c>
      <c r="D92" s="212">
        <f t="shared" si="2"/>
        <v>520</v>
      </c>
      <c r="E92" s="212">
        <f t="shared" si="3"/>
        <v>611</v>
      </c>
      <c r="F92" s="212">
        <f t="shared" si="4"/>
        <v>663</v>
      </c>
      <c r="G92" s="212">
        <f t="shared" si="5"/>
        <v>745</v>
      </c>
      <c r="H92" s="212">
        <f t="shared" si="7"/>
        <v>836</v>
      </c>
      <c r="I92" s="212">
        <f t="shared" si="9"/>
        <v>919</v>
      </c>
      <c r="J92" s="212">
        <f t="shared" ref="J92:J133" si="11">ROUND(AE92*$T$76,0)</f>
        <v>1020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14">
        <v>306</v>
      </c>
      <c r="X92" s="214">
        <v>360</v>
      </c>
      <c r="Y92" s="214">
        <v>416</v>
      </c>
      <c r="Z92" s="214">
        <v>489</v>
      </c>
      <c r="AA92" s="214">
        <v>530</v>
      </c>
      <c r="AB92" s="214">
        <v>596</v>
      </c>
      <c r="AC92" s="214">
        <v>669</v>
      </c>
      <c r="AD92" s="214">
        <v>735</v>
      </c>
      <c r="AE92" s="207">
        <f>$AE$74*V92*AP92</f>
        <v>816</v>
      </c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189">
        <v>2.04</v>
      </c>
    </row>
    <row r="93" spans="1:42" x14ac:dyDescent="0.15">
      <c r="A93" s="208">
        <v>500</v>
      </c>
      <c r="B93" s="209">
        <f t="shared" si="0"/>
        <v>710</v>
      </c>
      <c r="C93" s="209">
        <f t="shared" si="1"/>
        <v>778</v>
      </c>
      <c r="D93" s="209">
        <f t="shared" si="2"/>
        <v>896</v>
      </c>
      <c r="E93" s="209">
        <f t="shared" si="3"/>
        <v>1008</v>
      </c>
      <c r="F93" s="209">
        <f t="shared" si="4"/>
        <v>1120</v>
      </c>
      <c r="G93" s="209">
        <f t="shared" si="5"/>
        <v>1221</v>
      </c>
      <c r="H93" s="209">
        <f t="shared" si="7"/>
        <v>1393</v>
      </c>
      <c r="I93" s="209">
        <f t="shared" si="9"/>
        <v>1534</v>
      </c>
      <c r="J93" s="209">
        <f t="shared" si="11"/>
        <v>1704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14">
        <f t="shared" ref="W93:AD93" si="12">W92+B163</f>
        <v>568</v>
      </c>
      <c r="X93" s="214">
        <f t="shared" si="12"/>
        <v>622</v>
      </c>
      <c r="Y93" s="214">
        <f t="shared" si="12"/>
        <v>717</v>
      </c>
      <c r="Z93" s="214">
        <f t="shared" si="12"/>
        <v>806</v>
      </c>
      <c r="AA93" s="214">
        <f t="shared" si="12"/>
        <v>896</v>
      </c>
      <c r="AB93" s="214">
        <f t="shared" si="12"/>
        <v>977</v>
      </c>
      <c r="AC93" s="214">
        <f t="shared" si="12"/>
        <v>1114</v>
      </c>
      <c r="AD93" s="214">
        <f t="shared" si="12"/>
        <v>1227</v>
      </c>
      <c r="AE93" s="207">
        <f>AE92+J163</f>
        <v>1363</v>
      </c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415</v>
      </c>
      <c r="C94" s="212">
        <f t="shared" si="1"/>
        <v>478</v>
      </c>
      <c r="D94" s="212">
        <f t="shared" si="2"/>
        <v>556</v>
      </c>
      <c r="E94" s="212">
        <f t="shared" si="3"/>
        <v>640</v>
      </c>
      <c r="F94" s="212">
        <f t="shared" si="4"/>
        <v>746</v>
      </c>
      <c r="G94" s="212">
        <f t="shared" si="5"/>
        <v>835</v>
      </c>
      <c r="H94" s="212">
        <f t="shared" si="7"/>
        <v>939</v>
      </c>
      <c r="I94" s="212">
        <f t="shared" si="9"/>
        <v>1040</v>
      </c>
      <c r="J94" s="212">
        <f t="shared" si="11"/>
        <v>1155</v>
      </c>
      <c r="K94" s="212">
        <f t="shared" ref="K94:K133" si="13">ROUND(AF94*$T$76,0)</f>
        <v>1271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14">
        <v>332</v>
      </c>
      <c r="X94" s="214">
        <v>382</v>
      </c>
      <c r="Y94" s="214">
        <v>445</v>
      </c>
      <c r="Z94" s="214">
        <v>512</v>
      </c>
      <c r="AA94" s="214">
        <v>597</v>
      </c>
      <c r="AB94" s="214">
        <v>668</v>
      </c>
      <c r="AC94" s="214">
        <v>751</v>
      </c>
      <c r="AD94" s="214">
        <v>832</v>
      </c>
      <c r="AE94" s="207">
        <f>$AE$74*V94*AP94</f>
        <v>924</v>
      </c>
      <c r="AF94" s="207">
        <f>$AF$74*V94*AP94</f>
        <v>1016.4000000000001</v>
      </c>
      <c r="AG94" s="207"/>
      <c r="AH94" s="207"/>
      <c r="AI94" s="207"/>
      <c r="AJ94" s="207"/>
      <c r="AK94" s="207"/>
      <c r="AL94" s="207"/>
      <c r="AM94" s="207"/>
      <c r="AN94" s="207"/>
      <c r="AO94" s="207"/>
      <c r="AP94" s="189">
        <v>2.1</v>
      </c>
    </row>
    <row r="95" spans="1:42" x14ac:dyDescent="0.15">
      <c r="A95" s="208">
        <v>550</v>
      </c>
      <c r="B95" s="209">
        <f t="shared" si="0"/>
        <v>773</v>
      </c>
      <c r="C95" s="209">
        <f t="shared" si="1"/>
        <v>835</v>
      </c>
      <c r="D95" s="209">
        <f t="shared" si="2"/>
        <v>953</v>
      </c>
      <c r="E95" s="209">
        <f t="shared" si="3"/>
        <v>1073</v>
      </c>
      <c r="F95" s="209">
        <f t="shared" si="4"/>
        <v>1246</v>
      </c>
      <c r="G95" s="209">
        <f t="shared" si="5"/>
        <v>1365</v>
      </c>
      <c r="H95" s="209">
        <f t="shared" si="7"/>
        <v>1546</v>
      </c>
      <c r="I95" s="209">
        <f t="shared" si="9"/>
        <v>1714</v>
      </c>
      <c r="J95" s="209">
        <f t="shared" si="11"/>
        <v>1901</v>
      </c>
      <c r="K95" s="209">
        <f t="shared" si="13"/>
        <v>2102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14">
        <f t="shared" ref="W95:AD95" si="14">W94+B165</f>
        <v>618</v>
      </c>
      <c r="X95" s="214">
        <f t="shared" si="14"/>
        <v>668</v>
      </c>
      <c r="Y95" s="214">
        <f t="shared" si="14"/>
        <v>762</v>
      </c>
      <c r="Z95" s="214">
        <f t="shared" si="14"/>
        <v>858</v>
      </c>
      <c r="AA95" s="214">
        <f t="shared" si="14"/>
        <v>997</v>
      </c>
      <c r="AB95" s="214">
        <f t="shared" si="14"/>
        <v>1092</v>
      </c>
      <c r="AC95" s="214">
        <f t="shared" si="14"/>
        <v>1237</v>
      </c>
      <c r="AD95" s="214">
        <f t="shared" si="14"/>
        <v>1371</v>
      </c>
      <c r="AE95" s="207">
        <f>AE94+J165</f>
        <v>1521</v>
      </c>
      <c r="AF95" s="207">
        <f>AF94+K165</f>
        <v>1681.4</v>
      </c>
      <c r="AG95" s="207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436</v>
      </c>
      <c r="C96" s="212">
        <f t="shared" si="1"/>
        <v>524</v>
      </c>
      <c r="D96" s="212">
        <f t="shared" si="2"/>
        <v>608</v>
      </c>
      <c r="E96" s="212">
        <f t="shared" si="3"/>
        <v>684</v>
      </c>
      <c r="F96" s="212">
        <f t="shared" si="4"/>
        <v>798</v>
      </c>
      <c r="G96" s="212">
        <f t="shared" si="5"/>
        <v>890</v>
      </c>
      <c r="H96" s="212">
        <f t="shared" si="7"/>
        <v>1003</v>
      </c>
      <c r="I96" s="212">
        <f t="shared" si="9"/>
        <v>1109</v>
      </c>
      <c r="J96" s="212">
        <f t="shared" si="11"/>
        <v>1230</v>
      </c>
      <c r="K96" s="212">
        <f t="shared" si="13"/>
        <v>1353</v>
      </c>
      <c r="L96" s="212">
        <f t="shared" ref="L96:L133" si="15">ROUND(AG96*$T$76,0)</f>
        <v>1476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14">
        <v>349</v>
      </c>
      <c r="X96" s="214">
        <v>419</v>
      </c>
      <c r="Y96" s="214">
        <v>486</v>
      </c>
      <c r="Z96" s="214">
        <v>547</v>
      </c>
      <c r="AA96" s="214">
        <v>638</v>
      </c>
      <c r="AB96" s="214">
        <v>712</v>
      </c>
      <c r="AC96" s="214">
        <v>802</v>
      </c>
      <c r="AD96" s="214">
        <v>887</v>
      </c>
      <c r="AE96" s="207">
        <f>$AE$74*V96*AP96</f>
        <v>983.99999999999989</v>
      </c>
      <c r="AF96" s="207">
        <f>$AF$74*V96*AP96</f>
        <v>1082.3999999999999</v>
      </c>
      <c r="AG96" s="207">
        <f>$AG$74*V96*AP96</f>
        <v>1180.8</v>
      </c>
      <c r="AH96" s="207"/>
      <c r="AI96" s="207"/>
      <c r="AJ96" s="207"/>
      <c r="AK96" s="207"/>
      <c r="AL96" s="207"/>
      <c r="AM96" s="207"/>
      <c r="AN96" s="207"/>
      <c r="AO96" s="207"/>
      <c r="AP96" s="189">
        <v>2.0499999999999998</v>
      </c>
    </row>
    <row r="97" spans="1:42" ht="13" thickBot="1" x14ac:dyDescent="0.2">
      <c r="A97" s="204">
        <v>600</v>
      </c>
      <c r="B97" s="216">
        <f t="shared" si="0"/>
        <v>815</v>
      </c>
      <c r="C97" s="216">
        <f t="shared" si="1"/>
        <v>903</v>
      </c>
      <c r="D97" s="216">
        <f t="shared" si="2"/>
        <v>1030</v>
      </c>
      <c r="E97" s="216">
        <f t="shared" si="3"/>
        <v>1150</v>
      </c>
      <c r="F97" s="216">
        <f t="shared" si="4"/>
        <v>1325</v>
      </c>
      <c r="G97" s="216">
        <f t="shared" si="5"/>
        <v>1464</v>
      </c>
      <c r="H97" s="216">
        <f t="shared" si="7"/>
        <v>1643</v>
      </c>
      <c r="I97" s="216">
        <f t="shared" si="9"/>
        <v>1819</v>
      </c>
      <c r="J97" s="216">
        <f t="shared" si="11"/>
        <v>2013</v>
      </c>
      <c r="K97" s="216">
        <f t="shared" si="13"/>
        <v>2226</v>
      </c>
      <c r="L97" s="216">
        <f t="shared" si="15"/>
        <v>2436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14">
        <f t="shared" ref="W97:AD97" si="16">W96+B167</f>
        <v>652</v>
      </c>
      <c r="X97" s="214">
        <f t="shared" si="16"/>
        <v>722</v>
      </c>
      <c r="Y97" s="214">
        <f t="shared" si="16"/>
        <v>824</v>
      </c>
      <c r="Z97" s="214">
        <f t="shared" si="16"/>
        <v>920</v>
      </c>
      <c r="AA97" s="214">
        <f t="shared" si="16"/>
        <v>1060</v>
      </c>
      <c r="AB97" s="214">
        <f t="shared" si="16"/>
        <v>1171</v>
      </c>
      <c r="AC97" s="214">
        <f t="shared" si="16"/>
        <v>1314</v>
      </c>
      <c r="AD97" s="214">
        <f t="shared" si="16"/>
        <v>1455</v>
      </c>
      <c r="AE97" s="207">
        <f>AE96+J167</f>
        <v>1610</v>
      </c>
      <c r="AF97" s="207">
        <f>AF96+K167</f>
        <v>1780.3999999999999</v>
      </c>
      <c r="AG97" s="207">
        <f>AG96+L167</f>
        <v>1948.8</v>
      </c>
      <c r="AH97" s="207"/>
      <c r="AI97" s="207"/>
      <c r="AJ97" s="207"/>
      <c r="AK97" s="207"/>
      <c r="AL97" s="207"/>
      <c r="AM97" s="207"/>
      <c r="AN97" s="207"/>
      <c r="AO97" s="207"/>
      <c r="AP97" s="189">
        <f>AP96+U167</f>
        <v>3.38</v>
      </c>
    </row>
    <row r="98" spans="1:42" x14ac:dyDescent="0.15">
      <c r="A98" s="202" t="s">
        <v>11</v>
      </c>
      <c r="B98" s="205">
        <f t="shared" si="0"/>
        <v>468</v>
      </c>
      <c r="C98" s="205">
        <f t="shared" si="1"/>
        <v>550</v>
      </c>
      <c r="D98" s="205">
        <f t="shared" si="2"/>
        <v>635</v>
      </c>
      <c r="E98" s="205">
        <f t="shared" si="3"/>
        <v>734</v>
      </c>
      <c r="F98" s="205">
        <f t="shared" si="4"/>
        <v>855</v>
      </c>
      <c r="G98" s="205">
        <f t="shared" si="5"/>
        <v>955</v>
      </c>
      <c r="H98" s="205">
        <f t="shared" si="7"/>
        <v>1076</v>
      </c>
      <c r="I98" s="205">
        <f t="shared" si="9"/>
        <v>1194</v>
      </c>
      <c r="J98" s="205">
        <f t="shared" si="11"/>
        <v>1326</v>
      </c>
      <c r="K98" s="205">
        <f t="shared" si="13"/>
        <v>1459</v>
      </c>
      <c r="L98" s="205">
        <f t="shared" si="15"/>
        <v>1591</v>
      </c>
      <c r="M98" s="205">
        <f t="shared" ref="M98:M133" si="17">ROUND(AH98*$T$76,0)</f>
        <v>1724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14">
        <v>374</v>
      </c>
      <c r="X98" s="214">
        <v>440</v>
      </c>
      <c r="Y98" s="214">
        <v>508</v>
      </c>
      <c r="Z98" s="214">
        <v>587</v>
      </c>
      <c r="AA98" s="214">
        <v>684</v>
      </c>
      <c r="AB98" s="214">
        <v>764</v>
      </c>
      <c r="AC98" s="214">
        <v>861</v>
      </c>
      <c r="AD98" s="214">
        <v>955</v>
      </c>
      <c r="AE98" s="207">
        <f>$AE$74*V98*AP98</f>
        <v>1060.8</v>
      </c>
      <c r="AF98" s="207">
        <f>$AF$74*V98*AP98</f>
        <v>1166.8800000000001</v>
      </c>
      <c r="AG98" s="207">
        <f>$AG$74*V98*AP98</f>
        <v>1272.96</v>
      </c>
      <c r="AH98" s="207">
        <f>$AH$74*V98*AP98</f>
        <v>1379.04</v>
      </c>
      <c r="AI98" s="207"/>
      <c r="AJ98" s="207"/>
      <c r="AK98" s="207"/>
      <c r="AL98" s="207"/>
      <c r="AM98" s="207"/>
      <c r="AN98" s="207"/>
      <c r="AO98" s="207"/>
      <c r="AP98" s="189">
        <v>2.04</v>
      </c>
    </row>
    <row r="99" spans="1:42" x14ac:dyDescent="0.15">
      <c r="A99" s="208">
        <v>650</v>
      </c>
      <c r="B99" s="209">
        <f t="shared" si="0"/>
        <v>868</v>
      </c>
      <c r="C99" s="209">
        <f t="shared" si="1"/>
        <v>950</v>
      </c>
      <c r="D99" s="209">
        <f t="shared" si="2"/>
        <v>1090</v>
      </c>
      <c r="E99" s="209">
        <f t="shared" si="3"/>
        <v>1238</v>
      </c>
      <c r="F99" s="209">
        <f t="shared" si="4"/>
        <v>1414</v>
      </c>
      <c r="G99" s="209">
        <f t="shared" si="5"/>
        <v>1574</v>
      </c>
      <c r="H99" s="209">
        <f t="shared" si="7"/>
        <v>1750</v>
      </c>
      <c r="I99" s="209">
        <f t="shared" si="9"/>
        <v>1939</v>
      </c>
      <c r="J99" s="209">
        <f t="shared" si="11"/>
        <v>2149</v>
      </c>
      <c r="K99" s="209">
        <f t="shared" si="13"/>
        <v>2371</v>
      </c>
      <c r="L99" s="209">
        <f t="shared" si="15"/>
        <v>2621</v>
      </c>
      <c r="M99" s="209">
        <f t="shared" si="17"/>
        <v>2839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14">
        <f t="shared" ref="W99:AD99" si="18">W98+B169</f>
        <v>694</v>
      </c>
      <c r="X99" s="214">
        <f t="shared" si="18"/>
        <v>760</v>
      </c>
      <c r="Y99" s="214">
        <f t="shared" si="18"/>
        <v>872</v>
      </c>
      <c r="Z99" s="214">
        <f t="shared" si="18"/>
        <v>990</v>
      </c>
      <c r="AA99" s="214">
        <f t="shared" si="18"/>
        <v>1131</v>
      </c>
      <c r="AB99" s="214">
        <f t="shared" si="18"/>
        <v>1259</v>
      </c>
      <c r="AC99" s="214">
        <f t="shared" si="18"/>
        <v>1400</v>
      </c>
      <c r="AD99" s="214">
        <f t="shared" si="18"/>
        <v>1551</v>
      </c>
      <c r="AE99" s="207">
        <f>AE98+J169</f>
        <v>1718.8</v>
      </c>
      <c r="AF99" s="207">
        <f>AF98+K169</f>
        <v>1896.88</v>
      </c>
      <c r="AG99" s="207">
        <f>AG98+L169</f>
        <v>2096.96</v>
      </c>
      <c r="AH99" s="207">
        <f>AH98+M169</f>
        <v>2271.36</v>
      </c>
      <c r="AI99" s="207"/>
      <c r="AJ99" s="207"/>
      <c r="AK99" s="207"/>
      <c r="AL99" s="207"/>
      <c r="AM99" s="207"/>
      <c r="AN99" s="207"/>
      <c r="AO99" s="207"/>
      <c r="AP99" s="189">
        <f>AP98+U169</f>
        <v>3.3600000000000003</v>
      </c>
    </row>
    <row r="100" spans="1:42" x14ac:dyDescent="0.15">
      <c r="A100" s="215" t="s">
        <v>12</v>
      </c>
      <c r="B100" s="212">
        <f t="shared" si="0"/>
        <v>496</v>
      </c>
      <c r="C100" s="212">
        <f t="shared" si="1"/>
        <v>581</v>
      </c>
      <c r="D100" s="212">
        <f t="shared" si="2"/>
        <v>675</v>
      </c>
      <c r="E100" s="212">
        <f t="shared" si="3"/>
        <v>776</v>
      </c>
      <c r="F100" s="212">
        <f t="shared" si="4"/>
        <v>908</v>
      </c>
      <c r="G100" s="212">
        <f t="shared" si="5"/>
        <v>1010</v>
      </c>
      <c r="H100" s="212">
        <f t="shared" si="7"/>
        <v>1140</v>
      </c>
      <c r="I100" s="212">
        <f t="shared" si="9"/>
        <v>1266</v>
      </c>
      <c r="J100" s="212">
        <f t="shared" si="11"/>
        <v>1407</v>
      </c>
      <c r="K100" s="212">
        <f t="shared" si="13"/>
        <v>1548</v>
      </c>
      <c r="L100" s="212">
        <f t="shared" si="15"/>
        <v>1688</v>
      </c>
      <c r="M100" s="212">
        <f t="shared" si="17"/>
        <v>1829</v>
      </c>
      <c r="N100" s="212">
        <f t="shared" ref="N100:N133" si="19">ROUND(AI100*$T$76,0)</f>
        <v>1970</v>
      </c>
      <c r="O100" s="212"/>
      <c r="P100" s="212"/>
      <c r="Q100" s="212"/>
      <c r="R100" s="212"/>
      <c r="S100" s="212"/>
      <c r="T100" s="213"/>
      <c r="V100" s="203">
        <v>28</v>
      </c>
      <c r="W100" s="214">
        <v>397</v>
      </c>
      <c r="X100" s="214">
        <v>465</v>
      </c>
      <c r="Y100" s="214">
        <v>540</v>
      </c>
      <c r="Z100" s="214">
        <v>621</v>
      </c>
      <c r="AA100" s="214">
        <v>726</v>
      </c>
      <c r="AB100" s="214">
        <v>808</v>
      </c>
      <c r="AC100" s="214">
        <v>912</v>
      </c>
      <c r="AD100" s="214">
        <v>1013</v>
      </c>
      <c r="AE100" s="207">
        <f>$AE$74*V100*AP100</f>
        <v>1125.5999999999999</v>
      </c>
      <c r="AF100" s="207">
        <f>$AF$74*V100*AP100</f>
        <v>1238.1599999999999</v>
      </c>
      <c r="AG100" s="207">
        <f>$AG$74*V100*AP100</f>
        <v>1350.7199999999998</v>
      </c>
      <c r="AH100" s="207">
        <f>$AH$74*V100*AP100</f>
        <v>1463.2799999999997</v>
      </c>
      <c r="AI100" s="207">
        <f>$AI$74*V100*AP100</f>
        <v>1575.84</v>
      </c>
      <c r="AJ100" s="207"/>
      <c r="AK100" s="207"/>
      <c r="AL100" s="207"/>
      <c r="AM100" s="207"/>
      <c r="AN100" s="207"/>
      <c r="AO100" s="207"/>
      <c r="AP100" s="189">
        <v>2.0099999999999998</v>
      </c>
    </row>
    <row r="101" spans="1:42" x14ac:dyDescent="0.15">
      <c r="A101" s="208">
        <v>700</v>
      </c>
      <c r="B101" s="209">
        <f t="shared" si="0"/>
        <v>916</v>
      </c>
      <c r="C101" s="209">
        <f t="shared" si="1"/>
        <v>1001</v>
      </c>
      <c r="D101" s="209">
        <f t="shared" si="2"/>
        <v>1151</v>
      </c>
      <c r="E101" s="209">
        <f t="shared" si="3"/>
        <v>1318</v>
      </c>
      <c r="F101" s="209">
        <f t="shared" si="4"/>
        <v>1508</v>
      </c>
      <c r="G101" s="209">
        <f t="shared" si="5"/>
        <v>1674</v>
      </c>
      <c r="H101" s="209">
        <f t="shared" si="7"/>
        <v>1883</v>
      </c>
      <c r="I101" s="209">
        <f t="shared" si="9"/>
        <v>2088</v>
      </c>
      <c r="J101" s="209">
        <f t="shared" si="11"/>
        <v>2312</v>
      </c>
      <c r="K101" s="209">
        <f t="shared" si="13"/>
        <v>2504</v>
      </c>
      <c r="L101" s="209">
        <f t="shared" si="15"/>
        <v>2791</v>
      </c>
      <c r="M101" s="209">
        <f t="shared" si="17"/>
        <v>3021</v>
      </c>
      <c r="N101" s="209">
        <f t="shared" si="19"/>
        <v>3254</v>
      </c>
      <c r="O101" s="209"/>
      <c r="P101" s="209"/>
      <c r="Q101" s="209"/>
      <c r="R101" s="209"/>
      <c r="S101" s="209"/>
      <c r="T101" s="210"/>
      <c r="V101" s="203">
        <v>700</v>
      </c>
      <c r="W101" s="214">
        <f t="shared" ref="W101:AD101" si="20">W100+B171</f>
        <v>733</v>
      </c>
      <c r="X101" s="214">
        <f t="shared" si="20"/>
        <v>801</v>
      </c>
      <c r="Y101" s="214">
        <f t="shared" si="20"/>
        <v>921</v>
      </c>
      <c r="Z101" s="214">
        <f t="shared" si="20"/>
        <v>1054</v>
      </c>
      <c r="AA101" s="214">
        <f t="shared" si="20"/>
        <v>1206</v>
      </c>
      <c r="AB101" s="214">
        <f t="shared" si="20"/>
        <v>1339</v>
      </c>
      <c r="AC101" s="214">
        <f t="shared" si="20"/>
        <v>1506</v>
      </c>
      <c r="AD101" s="214">
        <f t="shared" si="20"/>
        <v>1670</v>
      </c>
      <c r="AE101" s="207">
        <f>AE100+J171</f>
        <v>1849.6</v>
      </c>
      <c r="AF101" s="207">
        <f>AF100+K171</f>
        <v>2003.1599999999999</v>
      </c>
      <c r="AG101" s="207">
        <f>AG100+L171</f>
        <v>2232.7199999999998</v>
      </c>
      <c r="AH101" s="207">
        <f>AH100+M171</f>
        <v>2416.96</v>
      </c>
      <c r="AI101" s="207">
        <f>AI100+N171</f>
        <v>2602.88</v>
      </c>
      <c r="AJ101" s="207"/>
      <c r="AK101" s="207"/>
      <c r="AL101" s="207"/>
      <c r="AM101" s="207"/>
      <c r="AN101" s="207"/>
      <c r="AO101" s="207"/>
      <c r="AP101" s="189">
        <f>AP100+U171</f>
        <v>3.32</v>
      </c>
    </row>
    <row r="102" spans="1:42" x14ac:dyDescent="0.15">
      <c r="A102" s="215" t="s">
        <v>13</v>
      </c>
      <c r="B102" s="212">
        <f t="shared" si="0"/>
        <v>525</v>
      </c>
      <c r="C102" s="212">
        <f t="shared" si="1"/>
        <v>618</v>
      </c>
      <c r="D102" s="212">
        <f t="shared" si="2"/>
        <v>719</v>
      </c>
      <c r="E102" s="212">
        <f t="shared" si="3"/>
        <v>825</v>
      </c>
      <c r="F102" s="212">
        <f t="shared" si="4"/>
        <v>968</v>
      </c>
      <c r="G102" s="212">
        <f t="shared" si="5"/>
        <v>1074</v>
      </c>
      <c r="H102" s="212">
        <f t="shared" si="7"/>
        <v>1214</v>
      </c>
      <c r="I102" s="212">
        <f t="shared" si="9"/>
        <v>1349</v>
      </c>
      <c r="J102" s="212">
        <f t="shared" si="11"/>
        <v>1500</v>
      </c>
      <c r="K102" s="212">
        <f t="shared" si="13"/>
        <v>1650</v>
      </c>
      <c r="L102" s="212">
        <f t="shared" si="15"/>
        <v>1800</v>
      </c>
      <c r="M102" s="212">
        <f t="shared" si="17"/>
        <v>1950</v>
      </c>
      <c r="N102" s="212">
        <f t="shared" si="19"/>
        <v>2100</v>
      </c>
      <c r="O102" s="212">
        <f t="shared" ref="O102:O133" si="21">ROUND(AJ102*$T$76,0)</f>
        <v>2250</v>
      </c>
      <c r="P102" s="212"/>
      <c r="Q102" s="212"/>
      <c r="R102" s="212"/>
      <c r="S102" s="212"/>
      <c r="T102" s="213"/>
      <c r="V102" s="203">
        <v>30</v>
      </c>
      <c r="W102" s="214">
        <v>420</v>
      </c>
      <c r="X102" s="214">
        <v>494</v>
      </c>
      <c r="Y102" s="214">
        <v>575</v>
      </c>
      <c r="Z102" s="214">
        <v>660</v>
      </c>
      <c r="AA102" s="214">
        <v>774</v>
      </c>
      <c r="AB102" s="214">
        <v>859</v>
      </c>
      <c r="AC102" s="214">
        <v>971</v>
      </c>
      <c r="AD102" s="214">
        <v>1079</v>
      </c>
      <c r="AE102" s="207">
        <f>$AE$74*V102*AP102</f>
        <v>1200</v>
      </c>
      <c r="AF102" s="207">
        <f>$AF$74*V102*AP102</f>
        <v>1320</v>
      </c>
      <c r="AG102" s="207">
        <f>$AG$74*V102*AP102</f>
        <v>1440</v>
      </c>
      <c r="AH102" s="207">
        <f>$AH$74*V102*AP102</f>
        <v>1560</v>
      </c>
      <c r="AI102" s="207">
        <f>$AI$74*V102*AP102</f>
        <v>1680</v>
      </c>
      <c r="AJ102" s="207">
        <f>$AJ$74*V102*AP102</f>
        <v>1800</v>
      </c>
      <c r="AK102" s="207"/>
      <c r="AL102" s="207"/>
      <c r="AM102" s="207"/>
      <c r="AN102" s="207"/>
      <c r="AO102" s="207"/>
      <c r="AP102" s="189">
        <v>2</v>
      </c>
    </row>
    <row r="103" spans="1:42" x14ac:dyDescent="0.15">
      <c r="A103" s="208">
        <v>750</v>
      </c>
      <c r="B103" s="209">
        <f t="shared" si="0"/>
        <v>975</v>
      </c>
      <c r="C103" s="209">
        <f t="shared" si="1"/>
        <v>1068</v>
      </c>
      <c r="D103" s="209">
        <f t="shared" si="2"/>
        <v>1229</v>
      </c>
      <c r="E103" s="209">
        <f t="shared" si="3"/>
        <v>1404</v>
      </c>
      <c r="F103" s="209">
        <f t="shared" si="4"/>
        <v>1609</v>
      </c>
      <c r="G103" s="209">
        <f t="shared" si="5"/>
        <v>1784</v>
      </c>
      <c r="H103" s="209">
        <f t="shared" si="7"/>
        <v>2006</v>
      </c>
      <c r="I103" s="209">
        <f t="shared" si="9"/>
        <v>2228</v>
      </c>
      <c r="J103" s="209">
        <f t="shared" si="11"/>
        <v>2466</v>
      </c>
      <c r="K103" s="209">
        <f t="shared" si="13"/>
        <v>2669</v>
      </c>
      <c r="L103" s="209">
        <f t="shared" si="15"/>
        <v>2975</v>
      </c>
      <c r="M103" s="209">
        <f t="shared" si="17"/>
        <v>3227</v>
      </c>
      <c r="N103" s="209">
        <f t="shared" si="19"/>
        <v>3476</v>
      </c>
      <c r="O103" s="209">
        <f t="shared" si="21"/>
        <v>3724</v>
      </c>
      <c r="P103" s="209"/>
      <c r="Q103" s="209"/>
      <c r="R103" s="209"/>
      <c r="S103" s="209"/>
      <c r="T103" s="210"/>
      <c r="V103" s="203">
        <v>750</v>
      </c>
      <c r="W103" s="214">
        <f t="shared" ref="W103:AD103" si="22">W102+B173</f>
        <v>780</v>
      </c>
      <c r="X103" s="214">
        <f t="shared" si="22"/>
        <v>854</v>
      </c>
      <c r="Y103" s="214">
        <f t="shared" si="22"/>
        <v>983</v>
      </c>
      <c r="Z103" s="214">
        <f t="shared" si="22"/>
        <v>1123</v>
      </c>
      <c r="AA103" s="214">
        <f t="shared" si="22"/>
        <v>1287</v>
      </c>
      <c r="AB103" s="214">
        <f t="shared" si="22"/>
        <v>1427</v>
      </c>
      <c r="AC103" s="214">
        <f t="shared" si="22"/>
        <v>1605</v>
      </c>
      <c r="AD103" s="214">
        <f t="shared" si="22"/>
        <v>1782</v>
      </c>
      <c r="AE103" s="207">
        <f t="shared" ref="AE103:AJ103" si="23">AE102+J173</f>
        <v>1973</v>
      </c>
      <c r="AF103" s="207">
        <f t="shared" si="23"/>
        <v>2135</v>
      </c>
      <c r="AG103" s="207">
        <f t="shared" si="23"/>
        <v>2380</v>
      </c>
      <c r="AH103" s="207">
        <f t="shared" si="23"/>
        <v>2581.8000000000002</v>
      </c>
      <c r="AI103" s="207">
        <f t="shared" si="23"/>
        <v>2780.4</v>
      </c>
      <c r="AJ103" s="207">
        <f t="shared" si="23"/>
        <v>2979</v>
      </c>
      <c r="AK103" s="207"/>
      <c r="AL103" s="207"/>
      <c r="AM103" s="207"/>
      <c r="AN103" s="207"/>
      <c r="AO103" s="207"/>
      <c r="AP103" s="189">
        <f>AP102+U173</f>
        <v>3.31</v>
      </c>
    </row>
    <row r="104" spans="1:42" x14ac:dyDescent="0.15">
      <c r="A104" s="215" t="s">
        <v>14</v>
      </c>
      <c r="B104" s="212">
        <f t="shared" si="0"/>
        <v>553</v>
      </c>
      <c r="C104" s="212">
        <f t="shared" si="1"/>
        <v>650</v>
      </c>
      <c r="D104" s="212">
        <f t="shared" si="2"/>
        <v>745</v>
      </c>
      <c r="E104" s="212">
        <f t="shared" si="3"/>
        <v>869</v>
      </c>
      <c r="F104" s="212">
        <f t="shared" si="4"/>
        <v>1018</v>
      </c>
      <c r="G104" s="212">
        <f t="shared" si="5"/>
        <v>1129</v>
      </c>
      <c r="H104" s="212">
        <f t="shared" si="7"/>
        <v>1278</v>
      </c>
      <c r="I104" s="212">
        <f t="shared" si="9"/>
        <v>1419</v>
      </c>
      <c r="J104" s="212">
        <f t="shared" si="11"/>
        <v>1576</v>
      </c>
      <c r="K104" s="212">
        <f t="shared" si="13"/>
        <v>1734</v>
      </c>
      <c r="L104" s="212">
        <f t="shared" si="15"/>
        <v>1891</v>
      </c>
      <c r="M104" s="212">
        <f t="shared" si="17"/>
        <v>2049</v>
      </c>
      <c r="N104" s="212">
        <f t="shared" si="19"/>
        <v>2206</v>
      </c>
      <c r="O104" s="212">
        <f t="shared" si="21"/>
        <v>2364</v>
      </c>
      <c r="P104" s="212">
        <f t="shared" ref="P104:P133" si="24">ROUND(AK104*$T$76,0)</f>
        <v>2522</v>
      </c>
      <c r="Q104" s="212"/>
      <c r="R104" s="212"/>
      <c r="S104" s="212"/>
      <c r="T104" s="213"/>
      <c r="V104" s="203">
        <v>32</v>
      </c>
      <c r="W104" s="214">
        <v>442</v>
      </c>
      <c r="X104" s="214">
        <v>520</v>
      </c>
      <c r="Y104" s="214">
        <v>596</v>
      </c>
      <c r="Z104" s="214">
        <v>695</v>
      </c>
      <c r="AA104" s="214">
        <v>814</v>
      </c>
      <c r="AB104" s="214">
        <v>903</v>
      </c>
      <c r="AC104" s="214">
        <v>1022</v>
      </c>
      <c r="AD104" s="214">
        <v>1135</v>
      </c>
      <c r="AE104" s="207">
        <f>$AE$74*V104*AP104</f>
        <v>1260.8</v>
      </c>
      <c r="AF104" s="207">
        <f>$AF$74*V104*AP104</f>
        <v>1386.8799999999999</v>
      </c>
      <c r="AG104" s="207">
        <f>$AG$74*V104*AP104</f>
        <v>1512.96</v>
      </c>
      <c r="AH104" s="207">
        <f>$AH$74*V104*AP104</f>
        <v>1639.04</v>
      </c>
      <c r="AI104" s="207">
        <f>$AI$74*V104*AP104</f>
        <v>1765.12</v>
      </c>
      <c r="AJ104" s="207">
        <f>$AJ$74*V104*AP104</f>
        <v>1891.2</v>
      </c>
      <c r="AK104" s="207">
        <f>$AK$74*V104*AP104</f>
        <v>2017.28</v>
      </c>
      <c r="AL104" s="207"/>
      <c r="AM104" s="207"/>
      <c r="AN104" s="207"/>
      <c r="AO104" s="207"/>
      <c r="AP104" s="189">
        <v>1.97</v>
      </c>
    </row>
    <row r="105" spans="1:42" x14ac:dyDescent="0.15">
      <c r="A105" s="208">
        <v>800</v>
      </c>
      <c r="B105" s="209">
        <f t="shared" si="0"/>
        <v>1023</v>
      </c>
      <c r="C105" s="209">
        <f t="shared" si="1"/>
        <v>1120</v>
      </c>
      <c r="D105" s="209">
        <f t="shared" si="2"/>
        <v>1278</v>
      </c>
      <c r="E105" s="209">
        <f t="shared" si="3"/>
        <v>1474</v>
      </c>
      <c r="F105" s="209">
        <f t="shared" si="4"/>
        <v>1684</v>
      </c>
      <c r="G105" s="209">
        <f t="shared" si="5"/>
        <v>1886</v>
      </c>
      <c r="H105" s="209">
        <f t="shared" si="7"/>
        <v>2104</v>
      </c>
      <c r="I105" s="209">
        <f t="shared" si="9"/>
        <v>2333</v>
      </c>
      <c r="J105" s="209">
        <f t="shared" si="11"/>
        <v>2582</v>
      </c>
      <c r="K105" s="209">
        <f t="shared" si="13"/>
        <v>2819</v>
      </c>
      <c r="L105" s="209">
        <f t="shared" si="15"/>
        <v>3110</v>
      </c>
      <c r="M105" s="209">
        <f t="shared" si="17"/>
        <v>3370</v>
      </c>
      <c r="N105" s="209">
        <f t="shared" si="19"/>
        <v>3629</v>
      </c>
      <c r="O105" s="209">
        <f t="shared" si="21"/>
        <v>3888</v>
      </c>
      <c r="P105" s="209">
        <f t="shared" si="24"/>
        <v>4147</v>
      </c>
      <c r="Q105" s="209"/>
      <c r="R105" s="209"/>
      <c r="S105" s="209"/>
      <c r="T105" s="210"/>
      <c r="V105" s="203">
        <v>800</v>
      </c>
      <c r="W105" s="214">
        <f t="shared" ref="W105:AD105" si="25">W104+B175</f>
        <v>818</v>
      </c>
      <c r="X105" s="214">
        <f t="shared" si="25"/>
        <v>896</v>
      </c>
      <c r="Y105" s="214">
        <f t="shared" si="25"/>
        <v>1022</v>
      </c>
      <c r="Z105" s="214">
        <f t="shared" si="25"/>
        <v>1179</v>
      </c>
      <c r="AA105" s="214">
        <f t="shared" si="25"/>
        <v>1347</v>
      </c>
      <c r="AB105" s="214">
        <f t="shared" si="25"/>
        <v>1509</v>
      </c>
      <c r="AC105" s="214">
        <f t="shared" si="25"/>
        <v>1683</v>
      </c>
      <c r="AD105" s="214">
        <f t="shared" si="25"/>
        <v>1866</v>
      </c>
      <c r="AE105" s="207">
        <f t="shared" ref="AE105:AK105" si="26">AE104+J175</f>
        <v>2065.8000000000002</v>
      </c>
      <c r="AF105" s="207">
        <f t="shared" si="26"/>
        <v>2254.88</v>
      </c>
      <c r="AG105" s="207">
        <f t="shared" si="26"/>
        <v>2487.96</v>
      </c>
      <c r="AH105" s="207">
        <f t="shared" si="26"/>
        <v>2695.6800000000003</v>
      </c>
      <c r="AI105" s="207">
        <f t="shared" si="26"/>
        <v>2903.04</v>
      </c>
      <c r="AJ105" s="207">
        <f t="shared" si="26"/>
        <v>3110.4</v>
      </c>
      <c r="AK105" s="207">
        <f t="shared" si="26"/>
        <v>3317.76</v>
      </c>
      <c r="AL105" s="207"/>
      <c r="AM105" s="207"/>
      <c r="AN105" s="207"/>
      <c r="AO105" s="207"/>
      <c r="AP105" s="189">
        <f>AP104+U175</f>
        <v>3.24</v>
      </c>
    </row>
    <row r="106" spans="1:42" x14ac:dyDescent="0.15">
      <c r="A106" s="215" t="s">
        <v>15</v>
      </c>
      <c r="B106" s="212">
        <f t="shared" si="0"/>
        <v>581</v>
      </c>
      <c r="C106" s="212">
        <f t="shared" si="1"/>
        <v>686</v>
      </c>
      <c r="D106" s="212">
        <f t="shared" si="2"/>
        <v>790</v>
      </c>
      <c r="E106" s="212">
        <f t="shared" si="3"/>
        <v>919</v>
      </c>
      <c r="F106" s="212">
        <f t="shared" si="4"/>
        <v>1075</v>
      </c>
      <c r="G106" s="212">
        <f t="shared" si="5"/>
        <v>1194</v>
      </c>
      <c r="H106" s="212">
        <f t="shared" si="7"/>
        <v>1353</v>
      </c>
      <c r="I106" s="212">
        <f t="shared" si="9"/>
        <v>1503</v>
      </c>
      <c r="J106" s="212">
        <f t="shared" si="11"/>
        <v>1666</v>
      </c>
      <c r="K106" s="212">
        <f t="shared" si="13"/>
        <v>1833</v>
      </c>
      <c r="L106" s="212">
        <f t="shared" si="15"/>
        <v>1999</v>
      </c>
      <c r="M106" s="212">
        <f t="shared" si="17"/>
        <v>2166</v>
      </c>
      <c r="N106" s="212">
        <f t="shared" si="19"/>
        <v>2332</v>
      </c>
      <c r="O106" s="212">
        <f t="shared" si="21"/>
        <v>2499</v>
      </c>
      <c r="P106" s="212">
        <f t="shared" si="24"/>
        <v>2666</v>
      </c>
      <c r="Q106" s="212">
        <f>ROUND(AL106*$T$76,0)</f>
        <v>2832</v>
      </c>
      <c r="R106" s="212"/>
      <c r="S106" s="212"/>
      <c r="T106" s="213"/>
      <c r="V106" s="203">
        <v>34</v>
      </c>
      <c r="W106" s="214">
        <v>465</v>
      </c>
      <c r="X106" s="214">
        <v>549</v>
      </c>
      <c r="Y106" s="214">
        <v>632</v>
      </c>
      <c r="Z106" s="214">
        <v>735</v>
      </c>
      <c r="AA106" s="214">
        <v>860</v>
      </c>
      <c r="AB106" s="214">
        <v>955</v>
      </c>
      <c r="AC106" s="214">
        <v>1082</v>
      </c>
      <c r="AD106" s="214">
        <v>1202</v>
      </c>
      <c r="AE106" s="207">
        <f>$AE$74*V106*AP106</f>
        <v>1332.8</v>
      </c>
      <c r="AF106" s="207">
        <f>$AF$74*V106*AP106</f>
        <v>1466.08</v>
      </c>
      <c r="AG106" s="207">
        <f>$AG$74*V106*AP106</f>
        <v>1599.36</v>
      </c>
      <c r="AH106" s="207">
        <f>$AH$74*V106*AP106</f>
        <v>1732.6399999999999</v>
      </c>
      <c r="AI106" s="207">
        <f>$AI$74*V106*AP106</f>
        <v>1865.92</v>
      </c>
      <c r="AJ106" s="207">
        <f>$AJ$74*V106*AP106</f>
        <v>1999.2</v>
      </c>
      <c r="AK106" s="207">
        <f>$AK$74*V106*AP106</f>
        <v>2132.48</v>
      </c>
      <c r="AL106" s="207">
        <f>$AL$74*V106*AP106</f>
        <v>2265.7599999999998</v>
      </c>
      <c r="AM106" s="207"/>
      <c r="AN106" s="207"/>
      <c r="AO106" s="207"/>
      <c r="AP106" s="189">
        <v>1.96</v>
      </c>
    </row>
    <row r="107" spans="1:42" x14ac:dyDescent="0.15">
      <c r="A107" s="208">
        <v>850</v>
      </c>
      <c r="B107" s="209">
        <f t="shared" si="0"/>
        <v>1068</v>
      </c>
      <c r="C107" s="209">
        <f t="shared" si="1"/>
        <v>1173</v>
      </c>
      <c r="D107" s="209">
        <f t="shared" si="2"/>
        <v>1351</v>
      </c>
      <c r="E107" s="209">
        <f t="shared" si="3"/>
        <v>1558</v>
      </c>
      <c r="F107" s="209">
        <f t="shared" si="4"/>
        <v>1783</v>
      </c>
      <c r="G107" s="209">
        <f t="shared" si="5"/>
        <v>1995</v>
      </c>
      <c r="H107" s="209">
        <f t="shared" si="7"/>
        <v>2229</v>
      </c>
      <c r="I107" s="209">
        <f t="shared" si="9"/>
        <v>2494</v>
      </c>
      <c r="J107" s="209">
        <f t="shared" si="11"/>
        <v>2755</v>
      </c>
      <c r="K107" s="209">
        <f t="shared" si="13"/>
        <v>2979</v>
      </c>
      <c r="L107" s="209">
        <f t="shared" si="15"/>
        <v>3258</v>
      </c>
      <c r="M107" s="209">
        <f t="shared" si="17"/>
        <v>3525</v>
      </c>
      <c r="N107" s="209">
        <f t="shared" si="19"/>
        <v>3796</v>
      </c>
      <c r="O107" s="209">
        <f t="shared" si="21"/>
        <v>4067</v>
      </c>
      <c r="P107" s="209">
        <f t="shared" si="24"/>
        <v>4338</v>
      </c>
      <c r="Q107" s="209">
        <f t="shared" ref="Q107:T133" si="27">ROUND(AL107*$T$76,0)</f>
        <v>4610</v>
      </c>
      <c r="R107" s="209"/>
      <c r="S107" s="209"/>
      <c r="T107" s="210"/>
      <c r="V107" s="203">
        <v>850</v>
      </c>
      <c r="W107" s="214">
        <f t="shared" ref="W107:AD107" si="28">W106+B177</f>
        <v>854</v>
      </c>
      <c r="X107" s="214">
        <f t="shared" si="28"/>
        <v>938</v>
      </c>
      <c r="Y107" s="214">
        <f t="shared" si="28"/>
        <v>1081</v>
      </c>
      <c r="Z107" s="214">
        <f t="shared" si="28"/>
        <v>1246</v>
      </c>
      <c r="AA107" s="214">
        <f t="shared" si="28"/>
        <v>1426</v>
      </c>
      <c r="AB107" s="214">
        <f t="shared" si="28"/>
        <v>1596</v>
      </c>
      <c r="AC107" s="214">
        <f t="shared" si="28"/>
        <v>1783</v>
      </c>
      <c r="AD107" s="214">
        <f t="shared" si="28"/>
        <v>1995</v>
      </c>
      <c r="AE107" s="207">
        <f t="shared" ref="AE107:AL107" si="29">AE106+J177</f>
        <v>2203.8000000000002</v>
      </c>
      <c r="AF107" s="207">
        <f t="shared" si="29"/>
        <v>2383.08</v>
      </c>
      <c r="AG107" s="207">
        <f t="shared" si="29"/>
        <v>2606.3599999999997</v>
      </c>
      <c r="AH107" s="207">
        <f t="shared" si="29"/>
        <v>2819.96</v>
      </c>
      <c r="AI107" s="207">
        <f t="shared" si="29"/>
        <v>3036.88</v>
      </c>
      <c r="AJ107" s="207">
        <f t="shared" si="29"/>
        <v>3253.8</v>
      </c>
      <c r="AK107" s="207">
        <f t="shared" si="29"/>
        <v>3470.7200000000003</v>
      </c>
      <c r="AL107" s="207">
        <f t="shared" si="29"/>
        <v>3687.6399999999994</v>
      </c>
      <c r="AM107" s="207"/>
      <c r="AN107" s="207"/>
      <c r="AO107" s="207"/>
      <c r="AP107" s="189">
        <f>AP106+U177</f>
        <v>3.19</v>
      </c>
    </row>
    <row r="108" spans="1:42" x14ac:dyDescent="0.15">
      <c r="A108" s="215" t="s">
        <v>16</v>
      </c>
      <c r="B108" s="212">
        <f t="shared" ref="B108:B133" si="30">ROUND(W108*$T$76,0)</f>
        <v>610</v>
      </c>
      <c r="C108" s="212">
        <f t="shared" si="1"/>
        <v>718</v>
      </c>
      <c r="D108" s="212">
        <f t="shared" si="2"/>
        <v>829</v>
      </c>
      <c r="E108" s="212">
        <f t="shared" si="3"/>
        <v>961</v>
      </c>
      <c r="F108" s="212">
        <f t="shared" si="4"/>
        <v>1125</v>
      </c>
      <c r="G108" s="212">
        <f t="shared" si="5"/>
        <v>1251</v>
      </c>
      <c r="H108" s="212">
        <f t="shared" si="7"/>
        <v>1415</v>
      </c>
      <c r="I108" s="212">
        <f t="shared" si="9"/>
        <v>1588</v>
      </c>
      <c r="J108" s="212">
        <f t="shared" si="11"/>
        <v>1764</v>
      </c>
      <c r="K108" s="212">
        <f t="shared" si="13"/>
        <v>1940</v>
      </c>
      <c r="L108" s="212">
        <f t="shared" si="15"/>
        <v>2117</v>
      </c>
      <c r="M108" s="212">
        <f t="shared" si="17"/>
        <v>2293</v>
      </c>
      <c r="N108" s="212">
        <f t="shared" si="19"/>
        <v>2470</v>
      </c>
      <c r="O108" s="212">
        <f t="shared" si="21"/>
        <v>2646</v>
      </c>
      <c r="P108" s="212">
        <f t="shared" si="24"/>
        <v>2822</v>
      </c>
      <c r="Q108" s="212">
        <f t="shared" si="27"/>
        <v>2999</v>
      </c>
      <c r="R108" s="212">
        <f>ROUND(AM108*$T$76,0)</f>
        <v>3175</v>
      </c>
      <c r="S108" s="212"/>
      <c r="T108" s="213"/>
      <c r="V108" s="203">
        <v>36</v>
      </c>
      <c r="W108" s="214">
        <v>488</v>
      </c>
      <c r="X108" s="214">
        <v>574</v>
      </c>
      <c r="Y108" s="214">
        <v>663</v>
      </c>
      <c r="Z108" s="214">
        <v>769</v>
      </c>
      <c r="AA108" s="214">
        <v>900</v>
      </c>
      <c r="AB108" s="214">
        <v>1001</v>
      </c>
      <c r="AC108" s="214">
        <v>1132</v>
      </c>
      <c r="AD108" s="214">
        <v>1270</v>
      </c>
      <c r="AE108" s="207">
        <f>$AE$74*V108*AP108</f>
        <v>1411.2</v>
      </c>
      <c r="AF108" s="207">
        <f>$AF$74*V108*AP108</f>
        <v>1552.32</v>
      </c>
      <c r="AG108" s="207">
        <f>$AG$74*V108*AP108</f>
        <v>1693.44</v>
      </c>
      <c r="AH108" s="207">
        <f>$AH$74*V108*AP108</f>
        <v>1834.56</v>
      </c>
      <c r="AI108" s="207">
        <f>$AI$74*V108*AP108</f>
        <v>1975.68</v>
      </c>
      <c r="AJ108" s="207">
        <f>$AJ$74*V108*AP108</f>
        <v>2116.8000000000002</v>
      </c>
      <c r="AK108" s="207">
        <f>$AK$74*V108*AP108</f>
        <v>2257.92</v>
      </c>
      <c r="AL108" s="207">
        <f>$AL$74*V108*AP108</f>
        <v>2399.04</v>
      </c>
      <c r="AM108" s="207">
        <f>$AM$74*V108*AP108</f>
        <v>2540.16</v>
      </c>
      <c r="AN108" s="207"/>
      <c r="AO108" s="207"/>
      <c r="AP108" s="189">
        <v>1.96</v>
      </c>
    </row>
    <row r="109" spans="1:42" ht="13" thickBot="1" x14ac:dyDescent="0.2">
      <c r="A109" s="204">
        <v>900</v>
      </c>
      <c r="B109" s="216">
        <f t="shared" si="30"/>
        <v>1124</v>
      </c>
      <c r="C109" s="216">
        <f t="shared" si="1"/>
        <v>1231</v>
      </c>
      <c r="D109" s="216">
        <f t="shared" si="2"/>
        <v>1423</v>
      </c>
      <c r="E109" s="216">
        <f t="shared" si="3"/>
        <v>1636</v>
      </c>
      <c r="F109" s="216">
        <f t="shared" si="4"/>
        <v>1874</v>
      </c>
      <c r="G109" s="216">
        <f t="shared" si="5"/>
        <v>2099</v>
      </c>
      <c r="H109" s="216">
        <f t="shared" si="7"/>
        <v>2361</v>
      </c>
      <c r="I109" s="216">
        <f t="shared" si="9"/>
        <v>2633</v>
      </c>
      <c r="J109" s="216">
        <f t="shared" si="11"/>
        <v>2864</v>
      </c>
      <c r="K109" s="216">
        <f t="shared" si="13"/>
        <v>3149</v>
      </c>
      <c r="L109" s="216">
        <f t="shared" si="15"/>
        <v>3443</v>
      </c>
      <c r="M109" s="216">
        <f t="shared" si="17"/>
        <v>3732</v>
      </c>
      <c r="N109" s="216">
        <f t="shared" si="19"/>
        <v>4019</v>
      </c>
      <c r="O109" s="216">
        <f t="shared" si="21"/>
        <v>4307</v>
      </c>
      <c r="P109" s="216">
        <f t="shared" si="24"/>
        <v>4594</v>
      </c>
      <c r="Q109" s="216">
        <f t="shared" si="27"/>
        <v>4881</v>
      </c>
      <c r="R109" s="216">
        <f t="shared" si="27"/>
        <v>5168</v>
      </c>
      <c r="S109" s="216"/>
      <c r="T109" s="217"/>
      <c r="V109" s="203">
        <v>900</v>
      </c>
      <c r="W109" s="214">
        <f t="shared" ref="W109:AD109" si="31">W108+B179</f>
        <v>899</v>
      </c>
      <c r="X109" s="214">
        <f t="shared" si="31"/>
        <v>985</v>
      </c>
      <c r="Y109" s="214">
        <f t="shared" si="31"/>
        <v>1138</v>
      </c>
      <c r="Z109" s="214">
        <f t="shared" si="31"/>
        <v>1309</v>
      </c>
      <c r="AA109" s="214">
        <f t="shared" si="31"/>
        <v>1499</v>
      </c>
      <c r="AB109" s="214">
        <f t="shared" si="31"/>
        <v>1679</v>
      </c>
      <c r="AC109" s="214">
        <f t="shared" si="31"/>
        <v>1889</v>
      </c>
      <c r="AD109" s="214">
        <f t="shared" si="31"/>
        <v>2106</v>
      </c>
      <c r="AE109" s="207">
        <f t="shared" ref="AE109:AM109" si="32">AE108+J179</f>
        <v>2291.1999999999998</v>
      </c>
      <c r="AF109" s="207">
        <f t="shared" si="32"/>
        <v>2519.3199999999997</v>
      </c>
      <c r="AG109" s="207">
        <f t="shared" si="32"/>
        <v>2754.44</v>
      </c>
      <c r="AH109" s="207">
        <f t="shared" si="32"/>
        <v>2985.84</v>
      </c>
      <c r="AI109" s="207">
        <f t="shared" si="32"/>
        <v>3215.52</v>
      </c>
      <c r="AJ109" s="207">
        <f t="shared" si="32"/>
        <v>3445.2000000000003</v>
      </c>
      <c r="AK109" s="207">
        <f t="shared" si="32"/>
        <v>3674.88</v>
      </c>
      <c r="AL109" s="207">
        <f t="shared" si="32"/>
        <v>3904.56</v>
      </c>
      <c r="AM109" s="207">
        <f t="shared" si="32"/>
        <v>4134.24</v>
      </c>
      <c r="AN109" s="207"/>
      <c r="AO109" s="207"/>
      <c r="AP109" s="189">
        <f>AP108+U179</f>
        <v>3.19</v>
      </c>
    </row>
    <row r="110" spans="1:42" x14ac:dyDescent="0.15">
      <c r="A110" s="202" t="s">
        <v>17</v>
      </c>
      <c r="B110" s="205">
        <f t="shared" si="30"/>
        <v>640</v>
      </c>
      <c r="C110" s="205">
        <f t="shared" ref="C110:C133" si="33">ROUND(X110*$T$76,0)</f>
        <v>754</v>
      </c>
      <c r="D110" s="205">
        <f t="shared" si="2"/>
        <v>873</v>
      </c>
      <c r="E110" s="205">
        <f t="shared" si="3"/>
        <v>1014</v>
      </c>
      <c r="F110" s="205">
        <f t="shared" si="4"/>
        <v>1183</v>
      </c>
      <c r="G110" s="205">
        <f t="shared" si="5"/>
        <v>1318</v>
      </c>
      <c r="H110" s="205">
        <f t="shared" si="7"/>
        <v>1490</v>
      </c>
      <c r="I110" s="205">
        <f t="shared" si="9"/>
        <v>1668</v>
      </c>
      <c r="J110" s="205">
        <f t="shared" si="11"/>
        <v>1853</v>
      </c>
      <c r="K110" s="205">
        <f t="shared" si="13"/>
        <v>2038</v>
      </c>
      <c r="L110" s="205">
        <f t="shared" si="15"/>
        <v>2223</v>
      </c>
      <c r="M110" s="205">
        <f t="shared" si="17"/>
        <v>2408</v>
      </c>
      <c r="N110" s="205">
        <f t="shared" si="19"/>
        <v>2594</v>
      </c>
      <c r="O110" s="205">
        <f t="shared" si="21"/>
        <v>2779</v>
      </c>
      <c r="P110" s="205">
        <f t="shared" si="24"/>
        <v>2964</v>
      </c>
      <c r="Q110" s="205">
        <f t="shared" si="27"/>
        <v>3149</v>
      </c>
      <c r="R110" s="205">
        <f t="shared" si="27"/>
        <v>3335</v>
      </c>
      <c r="S110" s="205">
        <f>ROUND(AN110*$T$76,0)</f>
        <v>3520</v>
      </c>
      <c r="T110" s="206"/>
      <c r="V110" s="203">
        <v>38</v>
      </c>
      <c r="W110" s="214">
        <v>512</v>
      </c>
      <c r="X110" s="214">
        <v>603</v>
      </c>
      <c r="Y110" s="214">
        <v>698</v>
      </c>
      <c r="Z110" s="214">
        <v>811</v>
      </c>
      <c r="AA110" s="214">
        <v>946</v>
      </c>
      <c r="AB110" s="214">
        <v>1054</v>
      </c>
      <c r="AC110" s="214">
        <v>1192</v>
      </c>
      <c r="AD110" s="214">
        <v>1334</v>
      </c>
      <c r="AE110" s="207">
        <f>$AE$74*V110*AP110</f>
        <v>1482</v>
      </c>
      <c r="AF110" s="207">
        <f>$AF$74*V110*AP110</f>
        <v>1630.2</v>
      </c>
      <c r="AG110" s="207">
        <f>$AG$74*V110*AP110</f>
        <v>1778.3999999999999</v>
      </c>
      <c r="AH110" s="207">
        <f>$AH$74*V110*AP110</f>
        <v>1926.6</v>
      </c>
      <c r="AI110" s="207">
        <f>$AI$74*V110*AP110</f>
        <v>2074.7999999999997</v>
      </c>
      <c r="AJ110" s="207">
        <f>$AJ$74*V110*AP110</f>
        <v>2223</v>
      </c>
      <c r="AK110" s="207">
        <f>$AK$74*V110*AP110</f>
        <v>2371.1999999999998</v>
      </c>
      <c r="AL110" s="207">
        <f>$AL$74*V110*AP110</f>
        <v>2519.4</v>
      </c>
      <c r="AM110" s="207">
        <f>$AM$74*V110*AP110</f>
        <v>2667.6</v>
      </c>
      <c r="AN110" s="207">
        <f>$AN$74*V110*AP110</f>
        <v>2815.7999999999997</v>
      </c>
      <c r="AO110" s="207"/>
      <c r="AP110" s="189">
        <v>1.95</v>
      </c>
    </row>
    <row r="111" spans="1:42" x14ac:dyDescent="0.15">
      <c r="A111" s="208">
        <v>950</v>
      </c>
      <c r="B111" s="209">
        <f t="shared" si="30"/>
        <v>1180</v>
      </c>
      <c r="C111" s="209">
        <f t="shared" si="33"/>
        <v>1294</v>
      </c>
      <c r="D111" s="209">
        <f t="shared" si="2"/>
        <v>1498</v>
      </c>
      <c r="E111" s="209">
        <f t="shared" si="3"/>
        <v>1723</v>
      </c>
      <c r="F111" s="209">
        <f t="shared" si="4"/>
        <v>1971</v>
      </c>
      <c r="G111" s="209">
        <f t="shared" si="5"/>
        <v>2209</v>
      </c>
      <c r="H111" s="209">
        <f t="shared" si="7"/>
        <v>2488</v>
      </c>
      <c r="I111" s="209">
        <f t="shared" si="9"/>
        <v>2766</v>
      </c>
      <c r="J111" s="209">
        <f t="shared" si="11"/>
        <v>3011</v>
      </c>
      <c r="K111" s="209">
        <f t="shared" si="13"/>
        <v>3308</v>
      </c>
      <c r="L111" s="209">
        <f t="shared" si="15"/>
        <v>3622</v>
      </c>
      <c r="M111" s="209">
        <f t="shared" si="17"/>
        <v>3927</v>
      </c>
      <c r="N111" s="209">
        <f t="shared" si="19"/>
        <v>4229</v>
      </c>
      <c r="O111" s="209">
        <f t="shared" si="21"/>
        <v>4532</v>
      </c>
      <c r="P111" s="209">
        <f t="shared" si="24"/>
        <v>4834</v>
      </c>
      <c r="Q111" s="209">
        <f t="shared" si="27"/>
        <v>5136</v>
      </c>
      <c r="R111" s="209">
        <f t="shared" si="27"/>
        <v>5438</v>
      </c>
      <c r="S111" s="209">
        <f t="shared" si="27"/>
        <v>5740</v>
      </c>
      <c r="T111" s="210"/>
      <c r="V111" s="203">
        <v>950</v>
      </c>
      <c r="W111" s="214">
        <f t="shared" ref="W111:AD111" si="34">W110+B181</f>
        <v>944</v>
      </c>
      <c r="X111" s="214">
        <f t="shared" si="34"/>
        <v>1035</v>
      </c>
      <c r="Y111" s="214">
        <f t="shared" si="34"/>
        <v>1198</v>
      </c>
      <c r="Z111" s="214">
        <f t="shared" si="34"/>
        <v>1378</v>
      </c>
      <c r="AA111" s="214">
        <f t="shared" si="34"/>
        <v>1577</v>
      </c>
      <c r="AB111" s="214">
        <f t="shared" si="34"/>
        <v>1767</v>
      </c>
      <c r="AC111" s="214">
        <f t="shared" si="34"/>
        <v>1990</v>
      </c>
      <c r="AD111" s="214">
        <f t="shared" si="34"/>
        <v>2213</v>
      </c>
      <c r="AE111" s="207">
        <f t="shared" ref="AE111:AN111" si="35">AE110+J181</f>
        <v>2409</v>
      </c>
      <c r="AF111" s="207">
        <f t="shared" si="35"/>
        <v>2646.2</v>
      </c>
      <c r="AG111" s="207">
        <f t="shared" si="35"/>
        <v>2897.3999999999996</v>
      </c>
      <c r="AH111" s="207">
        <f t="shared" si="35"/>
        <v>3141.84</v>
      </c>
      <c r="AI111" s="207">
        <f t="shared" si="35"/>
        <v>3383.5199999999995</v>
      </c>
      <c r="AJ111" s="207">
        <f t="shared" si="35"/>
        <v>3625.2</v>
      </c>
      <c r="AK111" s="207">
        <f t="shared" si="35"/>
        <v>3866.88</v>
      </c>
      <c r="AL111" s="207">
        <f t="shared" si="35"/>
        <v>4108.5600000000004</v>
      </c>
      <c r="AM111" s="207">
        <f t="shared" si="35"/>
        <v>4350.24</v>
      </c>
      <c r="AN111" s="207">
        <f t="shared" si="35"/>
        <v>4591.92</v>
      </c>
      <c r="AO111" s="207"/>
      <c r="AP111" s="189">
        <f>AP110+U181</f>
        <v>3.1799999999999997</v>
      </c>
    </row>
    <row r="112" spans="1:42" x14ac:dyDescent="0.15">
      <c r="A112" s="215" t="s">
        <v>18</v>
      </c>
      <c r="B112" s="212">
        <f t="shared" si="30"/>
        <v>649</v>
      </c>
      <c r="C112" s="212">
        <f t="shared" si="33"/>
        <v>783</v>
      </c>
      <c r="D112" s="212">
        <f t="shared" ref="D112:D133" si="36">ROUND(Y112*$T$76,0)</f>
        <v>926</v>
      </c>
      <c r="E112" s="212">
        <f t="shared" si="3"/>
        <v>1075</v>
      </c>
      <c r="F112" s="212">
        <f t="shared" si="4"/>
        <v>1254</v>
      </c>
      <c r="G112" s="212">
        <f t="shared" si="5"/>
        <v>1399</v>
      </c>
      <c r="H112" s="212">
        <f t="shared" si="7"/>
        <v>1583</v>
      </c>
      <c r="I112" s="212">
        <f t="shared" si="9"/>
        <v>1756</v>
      </c>
      <c r="J112" s="212">
        <f t="shared" si="11"/>
        <v>1950</v>
      </c>
      <c r="K112" s="212">
        <f t="shared" si="13"/>
        <v>2145</v>
      </c>
      <c r="L112" s="212">
        <f t="shared" si="15"/>
        <v>2340</v>
      </c>
      <c r="M112" s="212">
        <f t="shared" si="17"/>
        <v>2535</v>
      </c>
      <c r="N112" s="212">
        <f t="shared" si="19"/>
        <v>2730</v>
      </c>
      <c r="O112" s="212">
        <f t="shared" si="21"/>
        <v>2925</v>
      </c>
      <c r="P112" s="212">
        <f t="shared" si="24"/>
        <v>3120</v>
      </c>
      <c r="Q112" s="212">
        <f t="shared" si="27"/>
        <v>3315</v>
      </c>
      <c r="R112" s="212">
        <f t="shared" si="27"/>
        <v>3510</v>
      </c>
      <c r="S112" s="212">
        <f t="shared" si="27"/>
        <v>3705</v>
      </c>
      <c r="T112" s="213">
        <f>ROUND(AO112*$T$76,0)</f>
        <v>3900</v>
      </c>
      <c r="V112" s="203">
        <v>40</v>
      </c>
      <c r="W112" s="214">
        <v>519</v>
      </c>
      <c r="X112" s="214">
        <v>626</v>
      </c>
      <c r="Y112" s="214">
        <v>741</v>
      </c>
      <c r="Z112" s="214">
        <v>860</v>
      </c>
      <c r="AA112" s="214">
        <v>1003</v>
      </c>
      <c r="AB112" s="214">
        <v>1119</v>
      </c>
      <c r="AC112" s="214">
        <v>1266</v>
      </c>
      <c r="AD112" s="214">
        <v>1405</v>
      </c>
      <c r="AE112" s="207">
        <f>$AE$74*V112*AP112</f>
        <v>1560</v>
      </c>
      <c r="AF112" s="207">
        <f>$AF$74*V112*AP112</f>
        <v>1716</v>
      </c>
      <c r="AG112" s="207">
        <f>$AG$74*V112*AP112</f>
        <v>1872</v>
      </c>
      <c r="AH112" s="207">
        <f>$AH$74*V112*AP112</f>
        <v>2028</v>
      </c>
      <c r="AI112" s="207">
        <f>$AI$74*V112*AP112</f>
        <v>2184</v>
      </c>
      <c r="AJ112" s="207">
        <f>$AJ$74*V112*AP112</f>
        <v>2340</v>
      </c>
      <c r="AK112" s="207">
        <f>$AK$74*V112*AP112</f>
        <v>2496</v>
      </c>
      <c r="AL112" s="207">
        <f>$AL$74*V112*AP112</f>
        <v>2652</v>
      </c>
      <c r="AM112" s="207">
        <f>$AM$74*V112*AP112</f>
        <v>2808</v>
      </c>
      <c r="AN112" s="207">
        <f>$AN$74*V112*AP112</f>
        <v>2964</v>
      </c>
      <c r="AO112" s="207">
        <f>$AO$74*V112*AP112</f>
        <v>3120</v>
      </c>
      <c r="AP112" s="189">
        <v>1.95</v>
      </c>
    </row>
    <row r="113" spans="1:42" x14ac:dyDescent="0.15">
      <c r="A113" s="208">
        <v>1000</v>
      </c>
      <c r="B113" s="209">
        <f t="shared" si="30"/>
        <v>1204</v>
      </c>
      <c r="C113" s="209">
        <f t="shared" si="33"/>
        <v>1338</v>
      </c>
      <c r="D113" s="209">
        <f t="shared" si="36"/>
        <v>1581</v>
      </c>
      <c r="E113" s="209">
        <f t="shared" si="3"/>
        <v>1820</v>
      </c>
      <c r="F113" s="209">
        <f t="shared" si="4"/>
        <v>2083</v>
      </c>
      <c r="G113" s="209">
        <f t="shared" si="5"/>
        <v>2338</v>
      </c>
      <c r="H113" s="209">
        <f t="shared" si="7"/>
        <v>2630</v>
      </c>
      <c r="I113" s="209">
        <f t="shared" si="9"/>
        <v>2914</v>
      </c>
      <c r="J113" s="209">
        <f t="shared" si="11"/>
        <v>3168</v>
      </c>
      <c r="K113" s="209">
        <f t="shared" si="13"/>
        <v>3481</v>
      </c>
      <c r="L113" s="209">
        <f t="shared" si="15"/>
        <v>3776</v>
      </c>
      <c r="M113" s="209">
        <f t="shared" si="17"/>
        <v>4095</v>
      </c>
      <c r="N113" s="209">
        <f t="shared" si="19"/>
        <v>4410</v>
      </c>
      <c r="O113" s="209">
        <f t="shared" si="21"/>
        <v>4725</v>
      </c>
      <c r="P113" s="209">
        <f t="shared" si="24"/>
        <v>5040</v>
      </c>
      <c r="Q113" s="209">
        <f t="shared" si="27"/>
        <v>5355</v>
      </c>
      <c r="R113" s="209">
        <f t="shared" si="27"/>
        <v>5670</v>
      </c>
      <c r="S113" s="209">
        <f t="shared" si="27"/>
        <v>5985</v>
      </c>
      <c r="T113" s="210">
        <f t="shared" si="27"/>
        <v>6300</v>
      </c>
      <c r="V113" s="203">
        <v>1000</v>
      </c>
      <c r="W113" s="214">
        <f t="shared" ref="W113:AD113" si="37">W112+B183</f>
        <v>963</v>
      </c>
      <c r="X113" s="214">
        <f t="shared" si="37"/>
        <v>1070</v>
      </c>
      <c r="Y113" s="214">
        <f t="shared" si="37"/>
        <v>1265</v>
      </c>
      <c r="Z113" s="214">
        <f t="shared" si="37"/>
        <v>1456</v>
      </c>
      <c r="AA113" s="214">
        <f t="shared" si="37"/>
        <v>1666</v>
      </c>
      <c r="AB113" s="214">
        <f t="shared" si="37"/>
        <v>1870</v>
      </c>
      <c r="AC113" s="214">
        <f t="shared" si="37"/>
        <v>2104</v>
      </c>
      <c r="AD113" s="214">
        <f t="shared" si="37"/>
        <v>2331</v>
      </c>
      <c r="AE113" s="207">
        <f t="shared" ref="AE113:AO113" si="38">AE112+J183</f>
        <v>2534</v>
      </c>
      <c r="AF113" s="207">
        <f t="shared" si="38"/>
        <v>2785</v>
      </c>
      <c r="AG113" s="207">
        <f t="shared" si="38"/>
        <v>3021</v>
      </c>
      <c r="AH113" s="207">
        <f t="shared" si="38"/>
        <v>3276</v>
      </c>
      <c r="AI113" s="207">
        <f t="shared" si="38"/>
        <v>3528</v>
      </c>
      <c r="AJ113" s="207">
        <f t="shared" si="38"/>
        <v>3780</v>
      </c>
      <c r="AK113" s="207">
        <f t="shared" si="38"/>
        <v>4032</v>
      </c>
      <c r="AL113" s="207">
        <f t="shared" si="38"/>
        <v>4284</v>
      </c>
      <c r="AM113" s="207">
        <f t="shared" si="38"/>
        <v>4536</v>
      </c>
      <c r="AN113" s="207">
        <f t="shared" si="38"/>
        <v>4788</v>
      </c>
      <c r="AO113" s="207">
        <f t="shared" si="38"/>
        <v>5040</v>
      </c>
      <c r="AP113" s="189">
        <f>AP112+U183</f>
        <v>3.15</v>
      </c>
    </row>
    <row r="114" spans="1:42" x14ac:dyDescent="0.15">
      <c r="A114" s="215" t="s">
        <v>19</v>
      </c>
      <c r="B114" s="212">
        <f t="shared" si="30"/>
        <v>678</v>
      </c>
      <c r="C114" s="212">
        <f t="shared" si="33"/>
        <v>801</v>
      </c>
      <c r="D114" s="212">
        <f t="shared" si="36"/>
        <v>970</v>
      </c>
      <c r="E114" s="212">
        <f t="shared" ref="E114:E133" si="39">ROUND(Z114*$T$76,0)</f>
        <v>1128</v>
      </c>
      <c r="F114" s="212">
        <f t="shared" si="4"/>
        <v>1314</v>
      </c>
      <c r="G114" s="212">
        <f t="shared" si="5"/>
        <v>1465</v>
      </c>
      <c r="H114" s="212">
        <f t="shared" si="7"/>
        <v>1658</v>
      </c>
      <c r="I114" s="212">
        <f t="shared" si="9"/>
        <v>1839</v>
      </c>
      <c r="J114" s="212">
        <f t="shared" si="11"/>
        <v>2048</v>
      </c>
      <c r="K114" s="212">
        <f t="shared" si="13"/>
        <v>2252</v>
      </c>
      <c r="L114" s="212">
        <f t="shared" si="15"/>
        <v>2457</v>
      </c>
      <c r="M114" s="212">
        <f t="shared" si="17"/>
        <v>2662</v>
      </c>
      <c r="N114" s="212">
        <f t="shared" si="19"/>
        <v>2867</v>
      </c>
      <c r="O114" s="212">
        <f t="shared" si="21"/>
        <v>3071</v>
      </c>
      <c r="P114" s="212">
        <f t="shared" si="24"/>
        <v>3276</v>
      </c>
      <c r="Q114" s="212">
        <f t="shared" si="27"/>
        <v>3481</v>
      </c>
      <c r="R114" s="212">
        <f t="shared" si="27"/>
        <v>3686</v>
      </c>
      <c r="S114" s="212">
        <f t="shared" si="27"/>
        <v>3890</v>
      </c>
      <c r="T114" s="213">
        <f t="shared" si="27"/>
        <v>4095</v>
      </c>
      <c r="V114" s="203">
        <v>42</v>
      </c>
      <c r="W114" s="214">
        <v>542</v>
      </c>
      <c r="X114" s="214">
        <v>641</v>
      </c>
      <c r="Y114" s="214">
        <v>776</v>
      </c>
      <c r="Z114" s="214">
        <v>902</v>
      </c>
      <c r="AA114" s="214">
        <v>1051</v>
      </c>
      <c r="AB114" s="214">
        <v>1172</v>
      </c>
      <c r="AC114" s="214">
        <v>1326</v>
      </c>
      <c r="AD114" s="214">
        <v>1471</v>
      </c>
      <c r="AE114" s="207">
        <f>$AE$74*V114*AP114</f>
        <v>1638</v>
      </c>
      <c r="AF114" s="207">
        <f>$AF$74*V114*AP114</f>
        <v>1801.8</v>
      </c>
      <c r="AG114" s="207">
        <f>$AG$74*V114*AP114</f>
        <v>1965.6</v>
      </c>
      <c r="AH114" s="207">
        <f>$AH$74*V114*AP114</f>
        <v>2129.4</v>
      </c>
      <c r="AI114" s="207">
        <f>$AI$74*V114*AP114</f>
        <v>2293.1999999999998</v>
      </c>
      <c r="AJ114" s="207">
        <f>$AJ$74*V114*AP114</f>
        <v>2457</v>
      </c>
      <c r="AK114" s="207">
        <f>$AK$74*V114*AP114</f>
        <v>2620.7999999999997</v>
      </c>
      <c r="AL114" s="207">
        <f>$AL$74*V114*AP114</f>
        <v>2784.6</v>
      </c>
      <c r="AM114" s="207">
        <f>$AM$74*V114*AP114</f>
        <v>2948.4</v>
      </c>
      <c r="AN114" s="207">
        <f>$AN$74*V114*AP114</f>
        <v>3112.2</v>
      </c>
      <c r="AO114" s="207">
        <f>$AO$74*V114*AP114</f>
        <v>3276</v>
      </c>
      <c r="AP114" s="189">
        <v>1.95</v>
      </c>
    </row>
    <row r="115" spans="1:42" x14ac:dyDescent="0.15">
      <c r="A115" s="208">
        <v>1050</v>
      </c>
      <c r="B115" s="209">
        <f t="shared" si="30"/>
        <v>1259</v>
      </c>
      <c r="C115" s="209">
        <f t="shared" si="33"/>
        <v>1383</v>
      </c>
      <c r="D115" s="209">
        <f t="shared" si="36"/>
        <v>1641</v>
      </c>
      <c r="E115" s="209">
        <f t="shared" si="39"/>
        <v>1909</v>
      </c>
      <c r="F115" s="209">
        <f t="shared" si="4"/>
        <v>2170</v>
      </c>
      <c r="G115" s="209">
        <f t="shared" si="5"/>
        <v>2448</v>
      </c>
      <c r="H115" s="209">
        <f t="shared" si="7"/>
        <v>2756</v>
      </c>
      <c r="I115" s="209">
        <f t="shared" si="9"/>
        <v>3051</v>
      </c>
      <c r="J115" s="209">
        <f t="shared" si="11"/>
        <v>3320</v>
      </c>
      <c r="K115" s="209">
        <f t="shared" si="13"/>
        <v>3655</v>
      </c>
      <c r="L115" s="209">
        <f t="shared" si="15"/>
        <v>3963</v>
      </c>
      <c r="M115" s="209">
        <f t="shared" si="17"/>
        <v>4300</v>
      </c>
      <c r="N115" s="209">
        <f t="shared" si="19"/>
        <v>4631</v>
      </c>
      <c r="O115" s="209">
        <f t="shared" si="21"/>
        <v>4961</v>
      </c>
      <c r="P115" s="209">
        <f t="shared" si="24"/>
        <v>5292</v>
      </c>
      <c r="Q115" s="209">
        <f t="shared" si="27"/>
        <v>5623</v>
      </c>
      <c r="R115" s="209">
        <f t="shared" si="27"/>
        <v>5954</v>
      </c>
      <c r="S115" s="209">
        <f t="shared" si="27"/>
        <v>6284</v>
      </c>
      <c r="T115" s="210">
        <f t="shared" si="27"/>
        <v>6615</v>
      </c>
      <c r="V115" s="203">
        <v>1050</v>
      </c>
      <c r="W115" s="214">
        <f t="shared" ref="W115:AD115" si="40">W114+B185</f>
        <v>1007</v>
      </c>
      <c r="X115" s="214">
        <f t="shared" si="40"/>
        <v>1106</v>
      </c>
      <c r="Y115" s="214">
        <f t="shared" si="40"/>
        <v>1313</v>
      </c>
      <c r="Z115" s="214">
        <f t="shared" si="40"/>
        <v>1527</v>
      </c>
      <c r="AA115" s="214">
        <f t="shared" si="40"/>
        <v>1736</v>
      </c>
      <c r="AB115" s="214">
        <f t="shared" si="40"/>
        <v>1958</v>
      </c>
      <c r="AC115" s="214">
        <f t="shared" si="40"/>
        <v>2205</v>
      </c>
      <c r="AD115" s="214">
        <f t="shared" si="40"/>
        <v>2441</v>
      </c>
      <c r="AE115" s="207">
        <f t="shared" ref="AE115:AO115" si="41">AE114+J185</f>
        <v>2656</v>
      </c>
      <c r="AF115" s="207">
        <f t="shared" si="41"/>
        <v>2923.8</v>
      </c>
      <c r="AG115" s="207">
        <f t="shared" si="41"/>
        <v>3170.6</v>
      </c>
      <c r="AH115" s="207">
        <f t="shared" si="41"/>
        <v>3439.8</v>
      </c>
      <c r="AI115" s="207">
        <f t="shared" si="41"/>
        <v>3704.3999999999996</v>
      </c>
      <c r="AJ115" s="207">
        <f t="shared" si="41"/>
        <v>3969</v>
      </c>
      <c r="AK115" s="207">
        <f t="shared" si="41"/>
        <v>4233.5999999999995</v>
      </c>
      <c r="AL115" s="207">
        <f t="shared" si="41"/>
        <v>4498.2</v>
      </c>
      <c r="AM115" s="207">
        <f t="shared" si="41"/>
        <v>4762.8</v>
      </c>
      <c r="AN115" s="207">
        <f t="shared" si="41"/>
        <v>5027.3999999999996</v>
      </c>
      <c r="AO115" s="207">
        <f t="shared" si="41"/>
        <v>5292</v>
      </c>
      <c r="AP115" s="189">
        <f>AP114+U185</f>
        <v>3.15</v>
      </c>
    </row>
    <row r="116" spans="1:42" x14ac:dyDescent="0.15">
      <c r="A116" s="215" t="s">
        <v>20</v>
      </c>
      <c r="B116" s="212">
        <f t="shared" si="30"/>
        <v>705</v>
      </c>
      <c r="C116" s="212">
        <f t="shared" si="33"/>
        <v>831</v>
      </c>
      <c r="D116" s="212">
        <f t="shared" si="36"/>
        <v>1009</v>
      </c>
      <c r="E116" s="212">
        <f t="shared" si="39"/>
        <v>1170</v>
      </c>
      <c r="F116" s="212">
        <f t="shared" ref="F116:F133" si="42">ROUND(AA116*$T$76,0)</f>
        <v>1340</v>
      </c>
      <c r="G116" s="212">
        <f t="shared" si="5"/>
        <v>1524</v>
      </c>
      <c r="H116" s="212">
        <f t="shared" si="7"/>
        <v>1724</v>
      </c>
      <c r="I116" s="212">
        <f t="shared" si="9"/>
        <v>1908</v>
      </c>
      <c r="J116" s="212">
        <f t="shared" si="11"/>
        <v>2123</v>
      </c>
      <c r="K116" s="212">
        <f t="shared" si="13"/>
        <v>2335</v>
      </c>
      <c r="L116" s="212">
        <f t="shared" si="15"/>
        <v>2548</v>
      </c>
      <c r="M116" s="212">
        <f t="shared" si="17"/>
        <v>2760</v>
      </c>
      <c r="N116" s="212">
        <f t="shared" si="19"/>
        <v>2972</v>
      </c>
      <c r="O116" s="212">
        <f t="shared" si="21"/>
        <v>3185</v>
      </c>
      <c r="P116" s="212">
        <f t="shared" si="24"/>
        <v>3397</v>
      </c>
      <c r="Q116" s="212">
        <f t="shared" si="27"/>
        <v>3609</v>
      </c>
      <c r="R116" s="212">
        <f t="shared" si="27"/>
        <v>3821</v>
      </c>
      <c r="S116" s="212">
        <f t="shared" si="27"/>
        <v>4034</v>
      </c>
      <c r="T116" s="213">
        <f t="shared" si="27"/>
        <v>4246</v>
      </c>
      <c r="V116" s="203">
        <v>44</v>
      </c>
      <c r="W116" s="214">
        <v>564</v>
      </c>
      <c r="X116" s="214">
        <v>665</v>
      </c>
      <c r="Y116" s="214">
        <v>807</v>
      </c>
      <c r="Z116" s="214">
        <v>936</v>
      </c>
      <c r="AA116" s="214">
        <v>1072</v>
      </c>
      <c r="AB116" s="214">
        <v>1219</v>
      </c>
      <c r="AC116" s="214">
        <v>1379</v>
      </c>
      <c r="AD116" s="214">
        <v>1526</v>
      </c>
      <c r="AE116" s="207">
        <f>$AE$74*V116*AP116</f>
        <v>1698.3999999999999</v>
      </c>
      <c r="AF116" s="207">
        <f>$AF$74*V116*AP116</f>
        <v>1868.24</v>
      </c>
      <c r="AG116" s="207">
        <f>$AG$74*V116*AP116</f>
        <v>2038.08</v>
      </c>
      <c r="AH116" s="207">
        <f>$AH$74*V116*AP116</f>
        <v>2207.92</v>
      </c>
      <c r="AI116" s="207">
        <f>$AI$74*V116*AP116</f>
        <v>2377.7599999999998</v>
      </c>
      <c r="AJ116" s="207">
        <f>$AJ$74*V116*AP116</f>
        <v>2547.6</v>
      </c>
      <c r="AK116" s="207">
        <f>$AK$74*V116*AP116</f>
        <v>2717.44</v>
      </c>
      <c r="AL116" s="207">
        <f>$AL$74*V116*AP116</f>
        <v>2887.2799999999997</v>
      </c>
      <c r="AM116" s="207">
        <f>$AM$74*V116*AP116</f>
        <v>3057.12</v>
      </c>
      <c r="AN116" s="207">
        <f>$AN$74*V116*AP116</f>
        <v>3226.96</v>
      </c>
      <c r="AO116" s="207">
        <f>$AO$74*V116*AP116</f>
        <v>3396.7999999999997</v>
      </c>
      <c r="AP116" s="189">
        <v>1.93</v>
      </c>
    </row>
    <row r="117" spans="1:42" x14ac:dyDescent="0.15">
      <c r="A117" s="208">
        <v>1100</v>
      </c>
      <c r="B117" s="209">
        <f t="shared" si="30"/>
        <v>1314</v>
      </c>
      <c r="C117" s="209">
        <f t="shared" si="33"/>
        <v>1440</v>
      </c>
      <c r="D117" s="209">
        <f t="shared" si="36"/>
        <v>1696</v>
      </c>
      <c r="E117" s="209">
        <f t="shared" si="39"/>
        <v>1988</v>
      </c>
      <c r="F117" s="209">
        <f t="shared" si="42"/>
        <v>2248</v>
      </c>
      <c r="G117" s="209">
        <f t="shared" si="5"/>
        <v>2553</v>
      </c>
      <c r="H117" s="209">
        <f t="shared" si="7"/>
        <v>2873</v>
      </c>
      <c r="I117" s="209">
        <f t="shared" si="9"/>
        <v>3176</v>
      </c>
      <c r="J117" s="209">
        <f t="shared" si="11"/>
        <v>3456</v>
      </c>
      <c r="K117" s="209">
        <f t="shared" si="13"/>
        <v>3800</v>
      </c>
      <c r="L117" s="209">
        <f t="shared" si="15"/>
        <v>4118</v>
      </c>
      <c r="M117" s="209">
        <f t="shared" si="17"/>
        <v>4462</v>
      </c>
      <c r="N117" s="209">
        <f t="shared" si="19"/>
        <v>4805</v>
      </c>
      <c r="O117" s="209">
        <f t="shared" si="21"/>
        <v>5148</v>
      </c>
      <c r="P117" s="209">
        <f t="shared" si="24"/>
        <v>5491</v>
      </c>
      <c r="Q117" s="209">
        <f t="shared" si="27"/>
        <v>5834</v>
      </c>
      <c r="R117" s="209">
        <f t="shared" si="27"/>
        <v>6178</v>
      </c>
      <c r="S117" s="209">
        <f t="shared" si="27"/>
        <v>6521</v>
      </c>
      <c r="T117" s="210">
        <f t="shared" si="27"/>
        <v>6864</v>
      </c>
      <c r="V117" s="203">
        <v>1100</v>
      </c>
      <c r="W117" s="214">
        <f t="shared" ref="W117:AD117" si="43">W116+B187</f>
        <v>1051</v>
      </c>
      <c r="X117" s="214">
        <f t="shared" si="43"/>
        <v>1152</v>
      </c>
      <c r="Y117" s="214">
        <f t="shared" si="43"/>
        <v>1357</v>
      </c>
      <c r="Z117" s="214">
        <f t="shared" si="43"/>
        <v>1590</v>
      </c>
      <c r="AA117" s="214">
        <f t="shared" si="43"/>
        <v>1798</v>
      </c>
      <c r="AB117" s="214">
        <f t="shared" si="43"/>
        <v>2042</v>
      </c>
      <c r="AC117" s="214">
        <f t="shared" si="43"/>
        <v>2298</v>
      </c>
      <c r="AD117" s="214">
        <f t="shared" si="43"/>
        <v>2541</v>
      </c>
      <c r="AE117" s="207">
        <f t="shared" ref="AE117:AO117" si="44">AE116+J187</f>
        <v>2764.3999999999996</v>
      </c>
      <c r="AF117" s="207">
        <f t="shared" si="44"/>
        <v>3040.24</v>
      </c>
      <c r="AG117" s="207">
        <f t="shared" si="44"/>
        <v>3294.08</v>
      </c>
      <c r="AH117" s="207">
        <f t="shared" si="44"/>
        <v>3569.2799999999997</v>
      </c>
      <c r="AI117" s="207">
        <f t="shared" si="44"/>
        <v>3843.8399999999997</v>
      </c>
      <c r="AJ117" s="207">
        <f t="shared" si="44"/>
        <v>4118.3999999999996</v>
      </c>
      <c r="AK117" s="207">
        <f t="shared" si="44"/>
        <v>4392.96</v>
      </c>
      <c r="AL117" s="207">
        <f t="shared" si="44"/>
        <v>4667.5199999999995</v>
      </c>
      <c r="AM117" s="207">
        <f t="shared" si="44"/>
        <v>4942.08</v>
      </c>
      <c r="AN117" s="207">
        <f t="shared" si="44"/>
        <v>5216.6399999999994</v>
      </c>
      <c r="AO117" s="207">
        <f t="shared" si="44"/>
        <v>5491.2</v>
      </c>
      <c r="AP117" s="189">
        <f>AP116+U187</f>
        <v>3.12</v>
      </c>
    </row>
    <row r="118" spans="1:42" x14ac:dyDescent="0.15">
      <c r="A118" s="215" t="s">
        <v>21</v>
      </c>
      <c r="B118" s="212">
        <f t="shared" si="30"/>
        <v>735</v>
      </c>
      <c r="C118" s="212">
        <f t="shared" si="33"/>
        <v>868</v>
      </c>
      <c r="D118" s="212">
        <f t="shared" si="36"/>
        <v>1051</v>
      </c>
      <c r="E118" s="212">
        <f t="shared" si="39"/>
        <v>1220</v>
      </c>
      <c r="F118" s="212">
        <f t="shared" si="42"/>
        <v>1426</v>
      </c>
      <c r="G118" s="212">
        <f t="shared" si="5"/>
        <v>1595</v>
      </c>
      <c r="H118" s="212">
        <f t="shared" si="7"/>
        <v>1801</v>
      </c>
      <c r="I118" s="212">
        <f t="shared" si="9"/>
        <v>1988</v>
      </c>
      <c r="J118" s="212">
        <f t="shared" si="11"/>
        <v>2208</v>
      </c>
      <c r="K118" s="212">
        <f t="shared" si="13"/>
        <v>2429</v>
      </c>
      <c r="L118" s="212">
        <f t="shared" si="15"/>
        <v>2650</v>
      </c>
      <c r="M118" s="212">
        <f t="shared" si="17"/>
        <v>2870</v>
      </c>
      <c r="N118" s="212">
        <f t="shared" si="19"/>
        <v>3091</v>
      </c>
      <c r="O118" s="212">
        <f t="shared" si="21"/>
        <v>3312</v>
      </c>
      <c r="P118" s="212">
        <f t="shared" si="24"/>
        <v>3533</v>
      </c>
      <c r="Q118" s="212">
        <f t="shared" si="27"/>
        <v>3754</v>
      </c>
      <c r="R118" s="212">
        <f t="shared" si="27"/>
        <v>3974</v>
      </c>
      <c r="S118" s="212">
        <f t="shared" si="27"/>
        <v>4195</v>
      </c>
      <c r="T118" s="213">
        <f t="shared" si="27"/>
        <v>4416</v>
      </c>
      <c r="V118" s="203">
        <v>46</v>
      </c>
      <c r="W118" s="214">
        <v>588</v>
      </c>
      <c r="X118" s="214">
        <v>694</v>
      </c>
      <c r="Y118" s="214">
        <v>841</v>
      </c>
      <c r="Z118" s="214">
        <v>976</v>
      </c>
      <c r="AA118" s="214">
        <v>1141</v>
      </c>
      <c r="AB118" s="214">
        <v>1276</v>
      </c>
      <c r="AC118" s="214">
        <v>1441</v>
      </c>
      <c r="AD118" s="214">
        <v>1590</v>
      </c>
      <c r="AE118" s="207">
        <f>$AE$74*V118*AP118</f>
        <v>1766.3999999999999</v>
      </c>
      <c r="AF118" s="207">
        <f>$AF$74*V118*AP118</f>
        <v>1943.04</v>
      </c>
      <c r="AG118" s="207">
        <f>$AG$74*V118*AP118</f>
        <v>2119.6799999999998</v>
      </c>
      <c r="AH118" s="207">
        <f>$AH$74*V118*AP118</f>
        <v>2296.3199999999997</v>
      </c>
      <c r="AI118" s="207">
        <f>$AI$74*V118*AP118</f>
        <v>2472.96</v>
      </c>
      <c r="AJ118" s="207">
        <f>$AJ$74*V118*AP118</f>
        <v>2649.6</v>
      </c>
      <c r="AK118" s="207">
        <f>$AK$74*V118*AP118</f>
        <v>2826.24</v>
      </c>
      <c r="AL118" s="207">
        <f>$AL$74*V118*AP118</f>
        <v>3002.88</v>
      </c>
      <c r="AM118" s="207">
        <f>$AM$74*V118*AP118</f>
        <v>3179.52</v>
      </c>
      <c r="AN118" s="207">
        <f>$AN$74*V118*AP118</f>
        <v>3356.16</v>
      </c>
      <c r="AO118" s="207">
        <f>$AO$74*V118*AP118</f>
        <v>3532.7999999999997</v>
      </c>
      <c r="AP118" s="189">
        <v>1.92</v>
      </c>
    </row>
    <row r="119" spans="1:42" x14ac:dyDescent="0.15">
      <c r="A119" s="208">
        <v>1150</v>
      </c>
      <c r="B119" s="209">
        <f t="shared" si="30"/>
        <v>1369</v>
      </c>
      <c r="C119" s="209">
        <f t="shared" si="33"/>
        <v>1501</v>
      </c>
      <c r="D119" s="209">
        <f t="shared" si="36"/>
        <v>1770</v>
      </c>
      <c r="E119" s="209">
        <f t="shared" si="39"/>
        <v>2061</v>
      </c>
      <c r="F119" s="209">
        <f t="shared" si="42"/>
        <v>2375</v>
      </c>
      <c r="G119" s="209">
        <f t="shared" si="5"/>
        <v>2668</v>
      </c>
      <c r="H119" s="209">
        <f t="shared" si="7"/>
        <v>3001</v>
      </c>
      <c r="I119" s="209">
        <f t="shared" si="9"/>
        <v>3311</v>
      </c>
      <c r="J119" s="209">
        <f t="shared" si="11"/>
        <v>3599</v>
      </c>
      <c r="K119" s="209">
        <f t="shared" si="13"/>
        <v>3955</v>
      </c>
      <c r="L119" s="209">
        <f t="shared" si="15"/>
        <v>4285</v>
      </c>
      <c r="M119" s="209">
        <f t="shared" si="17"/>
        <v>4635</v>
      </c>
      <c r="N119" s="209">
        <f t="shared" si="19"/>
        <v>4991</v>
      </c>
      <c r="O119" s="209">
        <f t="shared" si="21"/>
        <v>5348</v>
      </c>
      <c r="P119" s="209">
        <f t="shared" si="24"/>
        <v>5704</v>
      </c>
      <c r="Q119" s="209">
        <f t="shared" si="27"/>
        <v>6061</v>
      </c>
      <c r="R119" s="209">
        <f t="shared" si="27"/>
        <v>6417</v>
      </c>
      <c r="S119" s="209">
        <f t="shared" si="27"/>
        <v>6774</v>
      </c>
      <c r="T119" s="210">
        <f t="shared" si="27"/>
        <v>7130</v>
      </c>
      <c r="V119" s="203">
        <v>1150</v>
      </c>
      <c r="W119" s="214">
        <f t="shared" ref="W119:AD119" si="45">W118+B189</f>
        <v>1095</v>
      </c>
      <c r="X119" s="214">
        <f t="shared" si="45"/>
        <v>1201</v>
      </c>
      <c r="Y119" s="214">
        <f t="shared" si="45"/>
        <v>1416</v>
      </c>
      <c r="Z119" s="214">
        <f t="shared" si="45"/>
        <v>1649</v>
      </c>
      <c r="AA119" s="214">
        <f t="shared" si="45"/>
        <v>1900</v>
      </c>
      <c r="AB119" s="214">
        <f t="shared" si="45"/>
        <v>2134</v>
      </c>
      <c r="AC119" s="214">
        <f t="shared" si="45"/>
        <v>2401</v>
      </c>
      <c r="AD119" s="214">
        <f t="shared" si="45"/>
        <v>2649</v>
      </c>
      <c r="AE119" s="207">
        <f t="shared" ref="AE119:AO119" si="46">AE118+J189</f>
        <v>2879.3999999999996</v>
      </c>
      <c r="AF119" s="207">
        <f t="shared" si="46"/>
        <v>3164.04</v>
      </c>
      <c r="AG119" s="207">
        <f t="shared" si="46"/>
        <v>3427.68</v>
      </c>
      <c r="AH119" s="207">
        <f t="shared" si="46"/>
        <v>3707.5999999999995</v>
      </c>
      <c r="AI119" s="207">
        <f t="shared" si="46"/>
        <v>3992.8</v>
      </c>
      <c r="AJ119" s="207">
        <f t="shared" si="46"/>
        <v>4278</v>
      </c>
      <c r="AK119" s="207">
        <f t="shared" si="46"/>
        <v>4563.2</v>
      </c>
      <c r="AL119" s="207">
        <f t="shared" si="46"/>
        <v>4848.3999999999996</v>
      </c>
      <c r="AM119" s="207">
        <f t="shared" si="46"/>
        <v>5133.6000000000004</v>
      </c>
      <c r="AN119" s="207">
        <f t="shared" si="46"/>
        <v>5418.7999999999993</v>
      </c>
      <c r="AO119" s="207">
        <f t="shared" si="46"/>
        <v>5704</v>
      </c>
      <c r="AP119" s="189">
        <f>AP118+U189</f>
        <v>3.0999999999999996</v>
      </c>
    </row>
    <row r="120" spans="1:42" x14ac:dyDescent="0.15">
      <c r="A120" s="215" t="s">
        <v>22</v>
      </c>
      <c r="B120" s="212">
        <f t="shared" si="30"/>
        <v>765</v>
      </c>
      <c r="C120" s="212">
        <f t="shared" si="33"/>
        <v>905</v>
      </c>
      <c r="D120" s="212">
        <f t="shared" si="36"/>
        <v>1095</v>
      </c>
      <c r="E120" s="212">
        <f t="shared" si="39"/>
        <v>1273</v>
      </c>
      <c r="F120" s="212">
        <f t="shared" si="42"/>
        <v>1486</v>
      </c>
      <c r="G120" s="212">
        <f t="shared" si="5"/>
        <v>1666</v>
      </c>
      <c r="H120" s="212">
        <f t="shared" si="7"/>
        <v>1880</v>
      </c>
      <c r="I120" s="212">
        <f t="shared" si="9"/>
        <v>2069</v>
      </c>
      <c r="J120" s="212">
        <f t="shared" si="11"/>
        <v>2304</v>
      </c>
      <c r="K120" s="212">
        <f t="shared" si="13"/>
        <v>2534</v>
      </c>
      <c r="L120" s="212">
        <f t="shared" si="15"/>
        <v>2765</v>
      </c>
      <c r="M120" s="212">
        <f t="shared" si="17"/>
        <v>2995</v>
      </c>
      <c r="N120" s="212">
        <f t="shared" si="19"/>
        <v>3226</v>
      </c>
      <c r="O120" s="212">
        <f t="shared" si="21"/>
        <v>3456</v>
      </c>
      <c r="P120" s="212">
        <f t="shared" si="24"/>
        <v>3686</v>
      </c>
      <c r="Q120" s="212">
        <f t="shared" si="27"/>
        <v>3917</v>
      </c>
      <c r="R120" s="212">
        <f t="shared" si="27"/>
        <v>4147</v>
      </c>
      <c r="S120" s="212">
        <f t="shared" si="27"/>
        <v>4378</v>
      </c>
      <c r="T120" s="213">
        <f t="shared" si="27"/>
        <v>4608</v>
      </c>
      <c r="V120" s="203">
        <v>48</v>
      </c>
      <c r="W120" s="214">
        <v>612</v>
      </c>
      <c r="X120" s="214">
        <v>724</v>
      </c>
      <c r="Y120" s="214">
        <v>876</v>
      </c>
      <c r="Z120" s="214">
        <v>1018</v>
      </c>
      <c r="AA120" s="214">
        <v>1189</v>
      </c>
      <c r="AB120" s="214">
        <v>1333</v>
      </c>
      <c r="AC120" s="214">
        <v>1504</v>
      </c>
      <c r="AD120" s="214">
        <v>1655</v>
      </c>
      <c r="AE120" s="207">
        <f>$AE$74*V120*AP120</f>
        <v>1843.1999999999998</v>
      </c>
      <c r="AF120" s="207">
        <f>$AF$74*V120*AP120</f>
        <v>2027.52</v>
      </c>
      <c r="AG120" s="207">
        <f>$AG$74*V120*AP120</f>
        <v>2211.84</v>
      </c>
      <c r="AH120" s="207">
        <f>$AH$74*V120*AP120</f>
        <v>2396.16</v>
      </c>
      <c r="AI120" s="207">
        <f>$AI$74*V120*AP120</f>
        <v>2580.48</v>
      </c>
      <c r="AJ120" s="207">
        <f>$AJ$74*V120*AP120</f>
        <v>2764.7999999999997</v>
      </c>
      <c r="AK120" s="207">
        <f>$AK$74*V120*AP120</f>
        <v>2949.12</v>
      </c>
      <c r="AL120" s="207">
        <f>$AL$74*V120*AP120</f>
        <v>3133.44</v>
      </c>
      <c r="AM120" s="207">
        <f>$AM$74*V120*AP120</f>
        <v>3317.7599999999998</v>
      </c>
      <c r="AN120" s="207">
        <f>$AN$74*V120*AP120</f>
        <v>3502.08</v>
      </c>
      <c r="AO120" s="207">
        <f>$AO$74*V120*AP120</f>
        <v>3686.3999999999996</v>
      </c>
      <c r="AP120" s="189">
        <v>1.92</v>
      </c>
    </row>
    <row r="121" spans="1:42" ht="13" thickBot="1" x14ac:dyDescent="0.2">
      <c r="A121" s="204">
        <v>1200</v>
      </c>
      <c r="B121" s="216">
        <f t="shared" si="30"/>
        <v>1426</v>
      </c>
      <c r="C121" s="216">
        <f t="shared" si="33"/>
        <v>1566</v>
      </c>
      <c r="D121" s="216">
        <f t="shared" si="36"/>
        <v>1845</v>
      </c>
      <c r="E121" s="216">
        <f t="shared" si="39"/>
        <v>2128</v>
      </c>
      <c r="F121" s="216">
        <f t="shared" si="42"/>
        <v>2449</v>
      </c>
      <c r="G121" s="216">
        <f t="shared" si="5"/>
        <v>2756</v>
      </c>
      <c r="H121" s="216">
        <f t="shared" si="7"/>
        <v>3100</v>
      </c>
      <c r="I121" s="216">
        <f t="shared" si="9"/>
        <v>3440</v>
      </c>
      <c r="J121" s="216">
        <f t="shared" si="11"/>
        <v>3754</v>
      </c>
      <c r="K121" s="216">
        <f t="shared" si="13"/>
        <v>4123</v>
      </c>
      <c r="L121" s="216">
        <f t="shared" si="15"/>
        <v>4467</v>
      </c>
      <c r="M121" s="216">
        <f t="shared" si="17"/>
        <v>4836</v>
      </c>
      <c r="N121" s="216">
        <f t="shared" si="19"/>
        <v>5208</v>
      </c>
      <c r="O121" s="216">
        <f t="shared" si="21"/>
        <v>5580</v>
      </c>
      <c r="P121" s="216">
        <f t="shared" si="24"/>
        <v>5952</v>
      </c>
      <c r="Q121" s="216">
        <f t="shared" si="27"/>
        <v>6324</v>
      </c>
      <c r="R121" s="216">
        <f t="shared" si="27"/>
        <v>6696</v>
      </c>
      <c r="S121" s="216">
        <f t="shared" si="27"/>
        <v>7068</v>
      </c>
      <c r="T121" s="217">
        <f t="shared" si="27"/>
        <v>7440</v>
      </c>
      <c r="V121" s="203">
        <v>1200</v>
      </c>
      <c r="W121" s="214">
        <f t="shared" ref="W121:AD121" si="47">W120+B191</f>
        <v>1141</v>
      </c>
      <c r="X121" s="214">
        <f t="shared" si="47"/>
        <v>1253</v>
      </c>
      <c r="Y121" s="214">
        <f t="shared" si="47"/>
        <v>1476</v>
      </c>
      <c r="Z121" s="214">
        <f t="shared" si="47"/>
        <v>1702</v>
      </c>
      <c r="AA121" s="214">
        <f t="shared" si="47"/>
        <v>1959</v>
      </c>
      <c r="AB121" s="214">
        <f t="shared" si="47"/>
        <v>2205</v>
      </c>
      <c r="AC121" s="214">
        <f t="shared" si="47"/>
        <v>2480</v>
      </c>
      <c r="AD121" s="214">
        <f t="shared" si="47"/>
        <v>2752</v>
      </c>
      <c r="AE121" s="207">
        <f t="shared" ref="AE121:AO121" si="48">AE120+J191</f>
        <v>3003.2</v>
      </c>
      <c r="AF121" s="207">
        <f t="shared" si="48"/>
        <v>3298.52</v>
      </c>
      <c r="AG121" s="207">
        <f t="shared" si="48"/>
        <v>3573.84</v>
      </c>
      <c r="AH121" s="207">
        <f t="shared" si="48"/>
        <v>3868.7999999999997</v>
      </c>
      <c r="AI121" s="207">
        <f t="shared" si="48"/>
        <v>4166.3999999999996</v>
      </c>
      <c r="AJ121" s="207">
        <f t="shared" si="48"/>
        <v>4464</v>
      </c>
      <c r="AK121" s="207">
        <f t="shared" si="48"/>
        <v>4761.6000000000004</v>
      </c>
      <c r="AL121" s="207">
        <f t="shared" si="48"/>
        <v>5059.2</v>
      </c>
      <c r="AM121" s="207">
        <f t="shared" si="48"/>
        <v>5356.7999999999993</v>
      </c>
      <c r="AN121" s="207">
        <f t="shared" si="48"/>
        <v>5654.4</v>
      </c>
      <c r="AO121" s="207">
        <f t="shared" si="48"/>
        <v>5952</v>
      </c>
      <c r="AP121" s="189">
        <f>AP120+U191</f>
        <v>3.0999999999999996</v>
      </c>
    </row>
    <row r="122" spans="1:42" x14ac:dyDescent="0.15">
      <c r="A122" s="202" t="s">
        <v>130</v>
      </c>
      <c r="B122" s="205">
        <f t="shared" si="30"/>
        <v>798</v>
      </c>
      <c r="C122" s="205">
        <f t="shared" si="33"/>
        <v>941</v>
      </c>
      <c r="D122" s="205">
        <f t="shared" si="36"/>
        <v>1140</v>
      </c>
      <c r="E122" s="205">
        <f t="shared" si="39"/>
        <v>1325</v>
      </c>
      <c r="F122" s="205">
        <f t="shared" si="42"/>
        <v>1545</v>
      </c>
      <c r="G122" s="205">
        <f t="shared" si="5"/>
        <v>1733</v>
      </c>
      <c r="H122" s="205">
        <f t="shared" si="7"/>
        <v>1960</v>
      </c>
      <c r="I122" s="205">
        <f t="shared" si="9"/>
        <v>2160</v>
      </c>
      <c r="J122" s="205">
        <f t="shared" si="11"/>
        <v>2400</v>
      </c>
      <c r="K122" s="205">
        <f t="shared" si="13"/>
        <v>2640</v>
      </c>
      <c r="L122" s="205">
        <f t="shared" si="15"/>
        <v>2880</v>
      </c>
      <c r="M122" s="205">
        <f t="shared" si="17"/>
        <v>3120</v>
      </c>
      <c r="N122" s="205">
        <f t="shared" si="19"/>
        <v>3360</v>
      </c>
      <c r="O122" s="205">
        <f t="shared" si="21"/>
        <v>3600</v>
      </c>
      <c r="P122" s="205">
        <f t="shared" si="24"/>
        <v>3840</v>
      </c>
      <c r="Q122" s="205">
        <f t="shared" si="27"/>
        <v>4080</v>
      </c>
      <c r="R122" s="205">
        <f t="shared" si="27"/>
        <v>4320</v>
      </c>
      <c r="S122" s="205">
        <f t="shared" si="27"/>
        <v>4560</v>
      </c>
      <c r="T122" s="206">
        <f t="shared" si="27"/>
        <v>4800</v>
      </c>
      <c r="V122" s="203">
        <v>50</v>
      </c>
      <c r="W122" s="207">
        <f>W74*$V$122*W134</f>
        <v>638</v>
      </c>
      <c r="X122" s="207">
        <f t="shared" ref="X122:AO122" si="49">X74*$V$122*X134</f>
        <v>752.99999999999989</v>
      </c>
      <c r="Y122" s="207">
        <f t="shared" si="49"/>
        <v>911.99999999999989</v>
      </c>
      <c r="Z122" s="207">
        <f t="shared" si="49"/>
        <v>1060</v>
      </c>
      <c r="AA122" s="207">
        <f t="shared" si="49"/>
        <v>1236</v>
      </c>
      <c r="AB122" s="207">
        <f t="shared" si="49"/>
        <v>1386</v>
      </c>
      <c r="AC122" s="207">
        <f t="shared" si="49"/>
        <v>1568</v>
      </c>
      <c r="AD122" s="207">
        <f t="shared" si="49"/>
        <v>1728</v>
      </c>
      <c r="AE122" s="207">
        <f t="shared" si="49"/>
        <v>1920</v>
      </c>
      <c r="AF122" s="207">
        <f t="shared" si="49"/>
        <v>2112</v>
      </c>
      <c r="AG122" s="207">
        <f t="shared" si="49"/>
        <v>2304</v>
      </c>
      <c r="AH122" s="207">
        <f t="shared" si="49"/>
        <v>2496</v>
      </c>
      <c r="AI122" s="207">
        <f t="shared" si="49"/>
        <v>2688</v>
      </c>
      <c r="AJ122" s="207">
        <f t="shared" si="49"/>
        <v>2880</v>
      </c>
      <c r="AK122" s="207">
        <f t="shared" si="49"/>
        <v>3072</v>
      </c>
      <c r="AL122" s="207">
        <f t="shared" si="49"/>
        <v>3264</v>
      </c>
      <c r="AM122" s="207">
        <f t="shared" si="49"/>
        <v>3456</v>
      </c>
      <c r="AN122" s="207">
        <f t="shared" si="49"/>
        <v>3648</v>
      </c>
      <c r="AO122" s="207">
        <f t="shared" si="49"/>
        <v>3840</v>
      </c>
      <c r="AP122" s="189">
        <v>1.92</v>
      </c>
    </row>
    <row r="123" spans="1:42" x14ac:dyDescent="0.15">
      <c r="A123" s="208">
        <v>1250</v>
      </c>
      <c r="B123" s="209">
        <f t="shared" si="30"/>
        <v>1460</v>
      </c>
      <c r="C123" s="209">
        <f t="shared" si="33"/>
        <v>1631</v>
      </c>
      <c r="D123" s="209">
        <f t="shared" si="36"/>
        <v>1920</v>
      </c>
      <c r="E123" s="209">
        <f t="shared" si="39"/>
        <v>2219</v>
      </c>
      <c r="F123" s="209">
        <f t="shared" si="42"/>
        <v>2550</v>
      </c>
      <c r="G123" s="209">
        <f t="shared" si="5"/>
        <v>2870</v>
      </c>
      <c r="H123" s="209">
        <f t="shared" si="7"/>
        <v>3230</v>
      </c>
      <c r="I123" s="209">
        <f t="shared" si="9"/>
        <v>3589</v>
      </c>
      <c r="J123" s="209">
        <f t="shared" si="11"/>
        <v>3913</v>
      </c>
      <c r="K123" s="209">
        <f t="shared" si="13"/>
        <v>4290</v>
      </c>
      <c r="L123" s="209">
        <f t="shared" si="15"/>
        <v>4650</v>
      </c>
      <c r="M123" s="209">
        <f t="shared" si="17"/>
        <v>5038</v>
      </c>
      <c r="N123" s="209">
        <f t="shared" si="19"/>
        <v>5425</v>
      </c>
      <c r="O123" s="209">
        <f t="shared" si="21"/>
        <v>5813</v>
      </c>
      <c r="P123" s="209">
        <f t="shared" si="24"/>
        <v>6200</v>
      </c>
      <c r="Q123" s="209">
        <f t="shared" si="27"/>
        <v>6588</v>
      </c>
      <c r="R123" s="209">
        <f t="shared" si="27"/>
        <v>6975</v>
      </c>
      <c r="S123" s="209">
        <f t="shared" si="27"/>
        <v>7363</v>
      </c>
      <c r="T123" s="210">
        <f t="shared" si="27"/>
        <v>7750</v>
      </c>
      <c r="V123" s="203">
        <v>1250</v>
      </c>
      <c r="W123" s="207">
        <f t="shared" ref="W123:AO123" si="50">W122+B193</f>
        <v>1168</v>
      </c>
      <c r="X123" s="207">
        <f t="shared" si="50"/>
        <v>1305</v>
      </c>
      <c r="Y123" s="207">
        <f t="shared" si="50"/>
        <v>1536</v>
      </c>
      <c r="Z123" s="207">
        <f t="shared" si="50"/>
        <v>1775</v>
      </c>
      <c r="AA123" s="207">
        <f t="shared" si="50"/>
        <v>2040</v>
      </c>
      <c r="AB123" s="207">
        <f t="shared" si="50"/>
        <v>2296</v>
      </c>
      <c r="AC123" s="207">
        <f t="shared" si="50"/>
        <v>2584</v>
      </c>
      <c r="AD123" s="207">
        <f t="shared" si="50"/>
        <v>2871</v>
      </c>
      <c r="AE123" s="207">
        <f t="shared" si="50"/>
        <v>3130</v>
      </c>
      <c r="AF123" s="207">
        <f t="shared" si="50"/>
        <v>3432</v>
      </c>
      <c r="AG123" s="207">
        <f t="shared" si="50"/>
        <v>3720</v>
      </c>
      <c r="AH123" s="207">
        <f t="shared" si="50"/>
        <v>4030</v>
      </c>
      <c r="AI123" s="207">
        <f t="shared" si="50"/>
        <v>4340</v>
      </c>
      <c r="AJ123" s="207">
        <f t="shared" si="50"/>
        <v>4650</v>
      </c>
      <c r="AK123" s="207">
        <f t="shared" si="50"/>
        <v>4960</v>
      </c>
      <c r="AL123" s="207">
        <f t="shared" si="50"/>
        <v>5270</v>
      </c>
      <c r="AM123" s="207">
        <f t="shared" si="50"/>
        <v>5580</v>
      </c>
      <c r="AN123" s="207">
        <f t="shared" si="50"/>
        <v>5890</v>
      </c>
      <c r="AO123" s="207">
        <f t="shared" si="50"/>
        <v>6200</v>
      </c>
      <c r="AP123" s="189">
        <f>AP122+U193</f>
        <v>3.0999999999999996</v>
      </c>
    </row>
    <row r="124" spans="1:42" x14ac:dyDescent="0.15">
      <c r="A124" s="215" t="s">
        <v>131</v>
      </c>
      <c r="B124" s="212">
        <f t="shared" si="30"/>
        <v>829</v>
      </c>
      <c r="C124" s="212">
        <f t="shared" si="33"/>
        <v>979</v>
      </c>
      <c r="D124" s="212">
        <f t="shared" si="36"/>
        <v>1186</v>
      </c>
      <c r="E124" s="212">
        <f t="shared" si="39"/>
        <v>1378</v>
      </c>
      <c r="F124" s="212">
        <f t="shared" si="42"/>
        <v>1607</v>
      </c>
      <c r="G124" s="212">
        <f t="shared" si="5"/>
        <v>1802</v>
      </c>
      <c r="H124" s="212">
        <f t="shared" si="7"/>
        <v>2038</v>
      </c>
      <c r="I124" s="212">
        <f t="shared" si="9"/>
        <v>2246</v>
      </c>
      <c r="J124" s="212">
        <f t="shared" si="11"/>
        <v>2496</v>
      </c>
      <c r="K124" s="212">
        <f t="shared" si="13"/>
        <v>2746</v>
      </c>
      <c r="L124" s="212">
        <f t="shared" si="15"/>
        <v>2995</v>
      </c>
      <c r="M124" s="212">
        <f t="shared" si="17"/>
        <v>3245</v>
      </c>
      <c r="N124" s="212">
        <f t="shared" si="19"/>
        <v>3494</v>
      </c>
      <c r="O124" s="212">
        <f t="shared" si="21"/>
        <v>3744</v>
      </c>
      <c r="P124" s="212">
        <f t="shared" si="24"/>
        <v>3994</v>
      </c>
      <c r="Q124" s="212">
        <f t="shared" si="27"/>
        <v>4243</v>
      </c>
      <c r="R124" s="212">
        <f t="shared" si="27"/>
        <v>4493</v>
      </c>
      <c r="S124" s="212">
        <f t="shared" si="27"/>
        <v>4742</v>
      </c>
      <c r="T124" s="213">
        <f t="shared" si="27"/>
        <v>4992</v>
      </c>
      <c r="V124" s="203">
        <v>52</v>
      </c>
      <c r="W124" s="207">
        <f t="shared" ref="W124:AO124" si="51">W74*$V$124*W134</f>
        <v>663.52</v>
      </c>
      <c r="X124" s="207">
        <f t="shared" si="51"/>
        <v>783.11999999999989</v>
      </c>
      <c r="Y124" s="207">
        <f t="shared" si="51"/>
        <v>948.4799999999999</v>
      </c>
      <c r="Z124" s="207">
        <f t="shared" si="51"/>
        <v>1102.4000000000001</v>
      </c>
      <c r="AA124" s="207">
        <f t="shared" si="51"/>
        <v>1285.44</v>
      </c>
      <c r="AB124" s="207">
        <f t="shared" si="51"/>
        <v>1441.44</v>
      </c>
      <c r="AC124" s="207">
        <f t="shared" si="51"/>
        <v>1630.72</v>
      </c>
      <c r="AD124" s="207">
        <f t="shared" si="51"/>
        <v>1797.12</v>
      </c>
      <c r="AE124" s="207">
        <f t="shared" si="51"/>
        <v>1996.8</v>
      </c>
      <c r="AF124" s="207">
        <f t="shared" si="51"/>
        <v>2196.48</v>
      </c>
      <c r="AG124" s="207">
        <f t="shared" si="51"/>
        <v>2396.16</v>
      </c>
      <c r="AH124" s="207">
        <f t="shared" si="51"/>
        <v>2595.8399999999997</v>
      </c>
      <c r="AI124" s="207">
        <f t="shared" si="51"/>
        <v>2795.52</v>
      </c>
      <c r="AJ124" s="207">
        <f t="shared" si="51"/>
        <v>2995.2</v>
      </c>
      <c r="AK124" s="207">
        <f t="shared" si="51"/>
        <v>3194.88</v>
      </c>
      <c r="AL124" s="207">
        <f t="shared" si="51"/>
        <v>3394.56</v>
      </c>
      <c r="AM124" s="207">
        <f t="shared" si="51"/>
        <v>3594.24</v>
      </c>
      <c r="AN124" s="207">
        <f t="shared" si="51"/>
        <v>3793.92</v>
      </c>
      <c r="AO124" s="207">
        <f t="shared" si="51"/>
        <v>3993.6</v>
      </c>
      <c r="AP124" s="189">
        <v>1.92</v>
      </c>
    </row>
    <row r="125" spans="1:42" x14ac:dyDescent="0.15">
      <c r="A125" s="208">
        <v>1300</v>
      </c>
      <c r="B125" s="209">
        <f t="shared" si="30"/>
        <v>1518</v>
      </c>
      <c r="C125" s="209">
        <f t="shared" si="33"/>
        <v>1697</v>
      </c>
      <c r="D125" s="209">
        <f t="shared" si="36"/>
        <v>1997</v>
      </c>
      <c r="E125" s="209">
        <f t="shared" si="39"/>
        <v>2308</v>
      </c>
      <c r="F125" s="209">
        <f t="shared" si="42"/>
        <v>2652</v>
      </c>
      <c r="G125" s="209">
        <f t="shared" si="5"/>
        <v>2985</v>
      </c>
      <c r="H125" s="209">
        <f t="shared" si="7"/>
        <v>3359</v>
      </c>
      <c r="I125" s="209">
        <f t="shared" si="9"/>
        <v>3732</v>
      </c>
      <c r="J125" s="209">
        <f t="shared" si="11"/>
        <v>4069</v>
      </c>
      <c r="K125" s="209">
        <f t="shared" si="13"/>
        <v>4462</v>
      </c>
      <c r="L125" s="209">
        <f t="shared" si="15"/>
        <v>4836</v>
      </c>
      <c r="M125" s="209">
        <f t="shared" si="17"/>
        <v>5239</v>
      </c>
      <c r="N125" s="209">
        <f t="shared" si="19"/>
        <v>5642</v>
      </c>
      <c r="O125" s="209">
        <f t="shared" si="21"/>
        <v>6045</v>
      </c>
      <c r="P125" s="209">
        <f t="shared" si="24"/>
        <v>6448</v>
      </c>
      <c r="Q125" s="209">
        <f t="shared" si="27"/>
        <v>6851</v>
      </c>
      <c r="R125" s="209">
        <f t="shared" si="27"/>
        <v>7254</v>
      </c>
      <c r="S125" s="209">
        <f t="shared" si="27"/>
        <v>7657</v>
      </c>
      <c r="T125" s="210">
        <f t="shared" si="27"/>
        <v>8060</v>
      </c>
      <c r="V125" s="203">
        <v>1300</v>
      </c>
      <c r="W125" s="207">
        <f t="shared" ref="W125:AO125" si="52">W124+B195</f>
        <v>1214.7199999999998</v>
      </c>
      <c r="X125" s="207">
        <f t="shared" si="52"/>
        <v>1357.1999999999998</v>
      </c>
      <c r="Y125" s="207">
        <f t="shared" si="52"/>
        <v>1597.44</v>
      </c>
      <c r="Z125" s="207">
        <f t="shared" si="52"/>
        <v>1846</v>
      </c>
      <c r="AA125" s="207">
        <f t="shared" si="52"/>
        <v>2121.6000000000004</v>
      </c>
      <c r="AB125" s="207">
        <f t="shared" si="52"/>
        <v>2387.84</v>
      </c>
      <c r="AC125" s="207">
        <f t="shared" si="52"/>
        <v>2687.36</v>
      </c>
      <c r="AD125" s="207">
        <f t="shared" si="52"/>
        <v>2985.84</v>
      </c>
      <c r="AE125" s="207">
        <f t="shared" si="52"/>
        <v>3255.2</v>
      </c>
      <c r="AF125" s="207">
        <f t="shared" si="52"/>
        <v>3569.2799999999997</v>
      </c>
      <c r="AG125" s="207">
        <f t="shared" si="52"/>
        <v>3868.7999999999997</v>
      </c>
      <c r="AH125" s="207">
        <f t="shared" si="52"/>
        <v>4191.2</v>
      </c>
      <c r="AI125" s="207">
        <f t="shared" si="52"/>
        <v>4513.6000000000004</v>
      </c>
      <c r="AJ125" s="207">
        <f t="shared" si="52"/>
        <v>4836</v>
      </c>
      <c r="AK125" s="207">
        <f t="shared" si="52"/>
        <v>5158.3999999999996</v>
      </c>
      <c r="AL125" s="207">
        <f t="shared" si="52"/>
        <v>5480.7999999999993</v>
      </c>
      <c r="AM125" s="207">
        <f t="shared" si="52"/>
        <v>5803.2</v>
      </c>
      <c r="AN125" s="207">
        <f t="shared" si="52"/>
        <v>6125.6</v>
      </c>
      <c r="AO125" s="207">
        <f t="shared" si="52"/>
        <v>6448</v>
      </c>
      <c r="AP125" s="189">
        <f>AP124+U195</f>
        <v>3.0999999999999996</v>
      </c>
    </row>
    <row r="126" spans="1:42" x14ac:dyDescent="0.15">
      <c r="A126" s="215" t="s">
        <v>132</v>
      </c>
      <c r="B126" s="212">
        <f t="shared" si="30"/>
        <v>861</v>
      </c>
      <c r="C126" s="212">
        <f t="shared" si="33"/>
        <v>1017</v>
      </c>
      <c r="D126" s="212">
        <f t="shared" si="36"/>
        <v>1231</v>
      </c>
      <c r="E126" s="212">
        <f t="shared" si="39"/>
        <v>1431</v>
      </c>
      <c r="F126" s="212">
        <f t="shared" si="42"/>
        <v>1669</v>
      </c>
      <c r="G126" s="212">
        <f t="shared" si="5"/>
        <v>1871</v>
      </c>
      <c r="H126" s="212">
        <f t="shared" si="7"/>
        <v>2117</v>
      </c>
      <c r="I126" s="212">
        <f t="shared" si="9"/>
        <v>2333</v>
      </c>
      <c r="J126" s="212">
        <f t="shared" si="11"/>
        <v>2592</v>
      </c>
      <c r="K126" s="212">
        <f t="shared" si="13"/>
        <v>2851</v>
      </c>
      <c r="L126" s="212">
        <f t="shared" si="15"/>
        <v>3110</v>
      </c>
      <c r="M126" s="212">
        <f t="shared" si="17"/>
        <v>3370</v>
      </c>
      <c r="N126" s="212">
        <f t="shared" si="19"/>
        <v>3629</v>
      </c>
      <c r="O126" s="212">
        <f t="shared" si="21"/>
        <v>3888</v>
      </c>
      <c r="P126" s="212">
        <f t="shared" si="24"/>
        <v>4147</v>
      </c>
      <c r="Q126" s="212">
        <f t="shared" si="27"/>
        <v>4406</v>
      </c>
      <c r="R126" s="212">
        <f t="shared" si="27"/>
        <v>4666</v>
      </c>
      <c r="S126" s="212">
        <f t="shared" si="27"/>
        <v>4925</v>
      </c>
      <c r="T126" s="213">
        <f t="shared" si="27"/>
        <v>5184</v>
      </c>
      <c r="V126" s="203">
        <v>54</v>
      </c>
      <c r="W126" s="207">
        <f t="shared" ref="W126:AO126" si="53">W74*$V$126*W134</f>
        <v>689.04</v>
      </c>
      <c r="X126" s="207">
        <f t="shared" si="53"/>
        <v>813.2399999999999</v>
      </c>
      <c r="Y126" s="207">
        <f t="shared" si="53"/>
        <v>984.95999999999992</v>
      </c>
      <c r="Z126" s="207">
        <f t="shared" si="53"/>
        <v>1144.8</v>
      </c>
      <c r="AA126" s="207">
        <f t="shared" si="53"/>
        <v>1334.88</v>
      </c>
      <c r="AB126" s="207">
        <f t="shared" si="53"/>
        <v>1496.8799999999999</v>
      </c>
      <c r="AC126" s="207">
        <f t="shared" si="53"/>
        <v>1693.44</v>
      </c>
      <c r="AD126" s="207">
        <f t="shared" si="53"/>
        <v>1866.24</v>
      </c>
      <c r="AE126" s="207">
        <f t="shared" si="53"/>
        <v>2073.6</v>
      </c>
      <c r="AF126" s="207">
        <f t="shared" si="53"/>
        <v>2280.96</v>
      </c>
      <c r="AG126" s="207">
        <f t="shared" si="53"/>
        <v>2488.3199999999997</v>
      </c>
      <c r="AH126" s="207">
        <f t="shared" si="53"/>
        <v>2695.68</v>
      </c>
      <c r="AI126" s="207">
        <f t="shared" si="53"/>
        <v>2903.04</v>
      </c>
      <c r="AJ126" s="207">
        <f t="shared" si="53"/>
        <v>3110.4</v>
      </c>
      <c r="AK126" s="207">
        <f t="shared" si="53"/>
        <v>3317.7599999999998</v>
      </c>
      <c r="AL126" s="207">
        <f t="shared" si="53"/>
        <v>3525.12</v>
      </c>
      <c r="AM126" s="207">
        <f t="shared" si="53"/>
        <v>3732.48</v>
      </c>
      <c r="AN126" s="207">
        <f t="shared" si="53"/>
        <v>3939.8399999999997</v>
      </c>
      <c r="AO126" s="207">
        <f t="shared" si="53"/>
        <v>4147.2</v>
      </c>
      <c r="AP126" s="189">
        <v>1.92</v>
      </c>
    </row>
    <row r="127" spans="1:42" x14ac:dyDescent="0.15">
      <c r="A127" s="208">
        <v>1350</v>
      </c>
      <c r="B127" s="209">
        <f t="shared" si="30"/>
        <v>1577</v>
      </c>
      <c r="C127" s="209">
        <f t="shared" si="33"/>
        <v>1762</v>
      </c>
      <c r="D127" s="209">
        <f t="shared" si="36"/>
        <v>2074</v>
      </c>
      <c r="E127" s="209">
        <f t="shared" si="39"/>
        <v>2396</v>
      </c>
      <c r="F127" s="209">
        <f t="shared" si="42"/>
        <v>2754</v>
      </c>
      <c r="G127" s="209">
        <f t="shared" si="5"/>
        <v>3100</v>
      </c>
      <c r="H127" s="209">
        <f t="shared" si="7"/>
        <v>3488</v>
      </c>
      <c r="I127" s="209">
        <f t="shared" si="9"/>
        <v>3876</v>
      </c>
      <c r="J127" s="209">
        <f t="shared" si="11"/>
        <v>4226</v>
      </c>
      <c r="K127" s="209">
        <f t="shared" si="13"/>
        <v>4633</v>
      </c>
      <c r="L127" s="209">
        <f t="shared" si="15"/>
        <v>5022</v>
      </c>
      <c r="M127" s="209">
        <f t="shared" si="17"/>
        <v>5441</v>
      </c>
      <c r="N127" s="209">
        <f t="shared" si="19"/>
        <v>5859</v>
      </c>
      <c r="O127" s="209">
        <f t="shared" si="21"/>
        <v>6278</v>
      </c>
      <c r="P127" s="209">
        <f t="shared" si="24"/>
        <v>6696</v>
      </c>
      <c r="Q127" s="209">
        <f t="shared" si="27"/>
        <v>7115</v>
      </c>
      <c r="R127" s="209">
        <f t="shared" si="27"/>
        <v>7533</v>
      </c>
      <c r="S127" s="209">
        <f t="shared" si="27"/>
        <v>7952</v>
      </c>
      <c r="T127" s="210">
        <f t="shared" si="27"/>
        <v>8370</v>
      </c>
      <c r="V127" s="203">
        <v>1350</v>
      </c>
      <c r="W127" s="207">
        <f t="shared" ref="W127:AO127" si="54">W126+B197</f>
        <v>1261.44</v>
      </c>
      <c r="X127" s="207">
        <f t="shared" si="54"/>
        <v>1409.4</v>
      </c>
      <c r="Y127" s="207">
        <f t="shared" si="54"/>
        <v>1658.88</v>
      </c>
      <c r="Z127" s="207">
        <f t="shared" si="54"/>
        <v>1917</v>
      </c>
      <c r="AA127" s="207">
        <f t="shared" si="54"/>
        <v>2203.2000000000003</v>
      </c>
      <c r="AB127" s="207">
        <f t="shared" si="54"/>
        <v>2479.6799999999998</v>
      </c>
      <c r="AC127" s="207">
        <f t="shared" si="54"/>
        <v>2790.7200000000003</v>
      </c>
      <c r="AD127" s="207">
        <f t="shared" si="54"/>
        <v>3100.6800000000003</v>
      </c>
      <c r="AE127" s="207">
        <f t="shared" si="54"/>
        <v>3380.3999999999996</v>
      </c>
      <c r="AF127" s="207">
        <f t="shared" si="54"/>
        <v>3706.56</v>
      </c>
      <c r="AG127" s="207">
        <f t="shared" si="54"/>
        <v>4017.5999999999995</v>
      </c>
      <c r="AH127" s="207">
        <f t="shared" si="54"/>
        <v>4352.3999999999996</v>
      </c>
      <c r="AI127" s="207">
        <f t="shared" si="54"/>
        <v>4687.2</v>
      </c>
      <c r="AJ127" s="207">
        <f t="shared" si="54"/>
        <v>5022</v>
      </c>
      <c r="AK127" s="207">
        <f t="shared" si="54"/>
        <v>5356.7999999999993</v>
      </c>
      <c r="AL127" s="207">
        <f t="shared" si="54"/>
        <v>5691.6</v>
      </c>
      <c r="AM127" s="207">
        <f t="shared" si="54"/>
        <v>6026.4</v>
      </c>
      <c r="AN127" s="207">
        <f t="shared" si="54"/>
        <v>6361.1999999999989</v>
      </c>
      <c r="AO127" s="207">
        <f t="shared" si="54"/>
        <v>6696</v>
      </c>
      <c r="AP127" s="189">
        <f>AP126+U197</f>
        <v>3.0999999999999996</v>
      </c>
    </row>
    <row r="128" spans="1:42" x14ac:dyDescent="0.15">
      <c r="A128" s="215" t="s">
        <v>133</v>
      </c>
      <c r="B128" s="212">
        <f t="shared" si="30"/>
        <v>893</v>
      </c>
      <c r="C128" s="212">
        <f t="shared" si="33"/>
        <v>1054</v>
      </c>
      <c r="D128" s="212">
        <f t="shared" si="36"/>
        <v>1277</v>
      </c>
      <c r="E128" s="212">
        <f t="shared" si="39"/>
        <v>1484</v>
      </c>
      <c r="F128" s="212">
        <f t="shared" si="42"/>
        <v>1730</v>
      </c>
      <c r="G128" s="212">
        <f t="shared" si="5"/>
        <v>1940</v>
      </c>
      <c r="H128" s="212">
        <f t="shared" si="7"/>
        <v>2195</v>
      </c>
      <c r="I128" s="212">
        <f t="shared" si="9"/>
        <v>2419</v>
      </c>
      <c r="J128" s="212">
        <f t="shared" si="11"/>
        <v>2688</v>
      </c>
      <c r="K128" s="212">
        <f t="shared" si="13"/>
        <v>2957</v>
      </c>
      <c r="L128" s="212">
        <f t="shared" si="15"/>
        <v>3226</v>
      </c>
      <c r="M128" s="212">
        <f t="shared" si="17"/>
        <v>3494</v>
      </c>
      <c r="N128" s="212">
        <f t="shared" si="19"/>
        <v>3763</v>
      </c>
      <c r="O128" s="212">
        <f t="shared" si="21"/>
        <v>4032</v>
      </c>
      <c r="P128" s="212">
        <f t="shared" si="24"/>
        <v>4301</v>
      </c>
      <c r="Q128" s="212">
        <f t="shared" si="27"/>
        <v>4570</v>
      </c>
      <c r="R128" s="212">
        <f t="shared" si="27"/>
        <v>4838</v>
      </c>
      <c r="S128" s="212">
        <f t="shared" si="27"/>
        <v>5107</v>
      </c>
      <c r="T128" s="213">
        <f t="shared" si="27"/>
        <v>5376</v>
      </c>
      <c r="V128" s="203">
        <v>56</v>
      </c>
      <c r="W128" s="207">
        <f t="shared" ref="W128:AO128" si="55">W74*$V$128*W134</f>
        <v>714.56</v>
      </c>
      <c r="X128" s="207">
        <f t="shared" si="55"/>
        <v>843.3599999999999</v>
      </c>
      <c r="Y128" s="207">
        <f t="shared" si="55"/>
        <v>1021.4399999999999</v>
      </c>
      <c r="Z128" s="207">
        <f t="shared" si="55"/>
        <v>1187.2</v>
      </c>
      <c r="AA128" s="207">
        <f t="shared" si="55"/>
        <v>1384.32</v>
      </c>
      <c r="AB128" s="207">
        <f t="shared" si="55"/>
        <v>1552.32</v>
      </c>
      <c r="AC128" s="207">
        <f t="shared" si="55"/>
        <v>1756.1599999999999</v>
      </c>
      <c r="AD128" s="207">
        <f t="shared" si="55"/>
        <v>1935.36</v>
      </c>
      <c r="AE128" s="207">
        <f t="shared" si="55"/>
        <v>2150.4</v>
      </c>
      <c r="AF128" s="207">
        <f t="shared" si="55"/>
        <v>2365.44</v>
      </c>
      <c r="AG128" s="207">
        <f t="shared" si="55"/>
        <v>2580.48</v>
      </c>
      <c r="AH128" s="207">
        <f t="shared" si="55"/>
        <v>2795.52</v>
      </c>
      <c r="AI128" s="207">
        <f t="shared" si="55"/>
        <v>3010.56</v>
      </c>
      <c r="AJ128" s="207">
        <f t="shared" si="55"/>
        <v>3225.6</v>
      </c>
      <c r="AK128" s="207">
        <f t="shared" si="55"/>
        <v>3440.64</v>
      </c>
      <c r="AL128" s="207">
        <f t="shared" si="55"/>
        <v>3655.68</v>
      </c>
      <c r="AM128" s="207">
        <f t="shared" si="55"/>
        <v>3870.72</v>
      </c>
      <c r="AN128" s="207">
        <f t="shared" si="55"/>
        <v>4085.7599999999998</v>
      </c>
      <c r="AO128" s="207">
        <f t="shared" si="55"/>
        <v>4300.8</v>
      </c>
      <c r="AP128" s="189">
        <v>1.92</v>
      </c>
    </row>
    <row r="129" spans="1:45" x14ac:dyDescent="0.15">
      <c r="A129" s="208">
        <v>1400</v>
      </c>
      <c r="B129" s="209">
        <f t="shared" si="30"/>
        <v>1635</v>
      </c>
      <c r="C129" s="209">
        <f t="shared" si="33"/>
        <v>1827</v>
      </c>
      <c r="D129" s="209">
        <f t="shared" si="36"/>
        <v>2150</v>
      </c>
      <c r="E129" s="209">
        <f t="shared" si="39"/>
        <v>2485</v>
      </c>
      <c r="F129" s="209">
        <f t="shared" si="42"/>
        <v>2856</v>
      </c>
      <c r="G129" s="209">
        <f t="shared" si="5"/>
        <v>3214</v>
      </c>
      <c r="H129" s="209">
        <f t="shared" si="7"/>
        <v>3618</v>
      </c>
      <c r="I129" s="209">
        <f t="shared" si="9"/>
        <v>4019</v>
      </c>
      <c r="J129" s="209">
        <f t="shared" si="11"/>
        <v>4382</v>
      </c>
      <c r="K129" s="209">
        <f t="shared" si="13"/>
        <v>4805</v>
      </c>
      <c r="L129" s="209">
        <f t="shared" si="15"/>
        <v>5208</v>
      </c>
      <c r="M129" s="209">
        <f t="shared" si="17"/>
        <v>5642</v>
      </c>
      <c r="N129" s="209">
        <f t="shared" si="19"/>
        <v>6076</v>
      </c>
      <c r="O129" s="209">
        <f t="shared" si="21"/>
        <v>6510</v>
      </c>
      <c r="P129" s="209">
        <f t="shared" si="24"/>
        <v>6944</v>
      </c>
      <c r="Q129" s="209">
        <f t="shared" si="27"/>
        <v>7378</v>
      </c>
      <c r="R129" s="209">
        <f t="shared" si="27"/>
        <v>7812</v>
      </c>
      <c r="S129" s="209">
        <f t="shared" si="27"/>
        <v>8246</v>
      </c>
      <c r="T129" s="210">
        <f t="shared" si="27"/>
        <v>8680</v>
      </c>
      <c r="V129" s="203">
        <v>1400</v>
      </c>
      <c r="W129" s="207">
        <f t="shared" ref="W129:AO129" si="56">W128+B199</f>
        <v>1308.1599999999999</v>
      </c>
      <c r="X129" s="207">
        <f t="shared" si="56"/>
        <v>1461.6</v>
      </c>
      <c r="Y129" s="207">
        <f t="shared" si="56"/>
        <v>1720.32</v>
      </c>
      <c r="Z129" s="207">
        <f t="shared" si="56"/>
        <v>1988</v>
      </c>
      <c r="AA129" s="207">
        <f t="shared" si="56"/>
        <v>2284.8000000000002</v>
      </c>
      <c r="AB129" s="207">
        <f t="shared" si="56"/>
        <v>2571.52</v>
      </c>
      <c r="AC129" s="207">
        <f t="shared" si="56"/>
        <v>2894.08</v>
      </c>
      <c r="AD129" s="207">
        <f t="shared" si="56"/>
        <v>3215.52</v>
      </c>
      <c r="AE129" s="207">
        <f t="shared" si="56"/>
        <v>3505.6000000000004</v>
      </c>
      <c r="AF129" s="207">
        <f t="shared" si="56"/>
        <v>3843.84</v>
      </c>
      <c r="AG129" s="207">
        <f t="shared" si="56"/>
        <v>4166.3999999999996</v>
      </c>
      <c r="AH129" s="207">
        <f t="shared" si="56"/>
        <v>4513.6000000000004</v>
      </c>
      <c r="AI129" s="207">
        <f t="shared" si="56"/>
        <v>4860.8</v>
      </c>
      <c r="AJ129" s="207">
        <f t="shared" si="56"/>
        <v>5208</v>
      </c>
      <c r="AK129" s="207">
        <f t="shared" si="56"/>
        <v>5555.2</v>
      </c>
      <c r="AL129" s="207">
        <f t="shared" si="56"/>
        <v>5902.4</v>
      </c>
      <c r="AM129" s="207">
        <f t="shared" si="56"/>
        <v>6249.5999999999995</v>
      </c>
      <c r="AN129" s="207">
        <f t="shared" si="56"/>
        <v>6596.7999999999993</v>
      </c>
      <c r="AO129" s="207">
        <f t="shared" si="56"/>
        <v>6944</v>
      </c>
      <c r="AP129" s="189">
        <f>AP128+U199</f>
        <v>3.0999999999999996</v>
      </c>
    </row>
    <row r="130" spans="1:45" x14ac:dyDescent="0.15">
      <c r="A130" s="215" t="s">
        <v>134</v>
      </c>
      <c r="B130" s="212">
        <f t="shared" si="30"/>
        <v>925</v>
      </c>
      <c r="C130" s="212">
        <f t="shared" si="33"/>
        <v>1092</v>
      </c>
      <c r="D130" s="212">
        <f t="shared" si="36"/>
        <v>1322</v>
      </c>
      <c r="E130" s="212">
        <f t="shared" si="39"/>
        <v>1537</v>
      </c>
      <c r="F130" s="212">
        <f t="shared" si="42"/>
        <v>1792</v>
      </c>
      <c r="G130" s="212">
        <f t="shared" si="5"/>
        <v>2010</v>
      </c>
      <c r="H130" s="212">
        <f t="shared" si="7"/>
        <v>2274</v>
      </c>
      <c r="I130" s="212">
        <f t="shared" si="9"/>
        <v>2506</v>
      </c>
      <c r="J130" s="212">
        <f t="shared" si="11"/>
        <v>2784</v>
      </c>
      <c r="K130" s="212">
        <f t="shared" si="13"/>
        <v>3062</v>
      </c>
      <c r="L130" s="212">
        <f t="shared" si="15"/>
        <v>3341</v>
      </c>
      <c r="M130" s="212">
        <f t="shared" si="17"/>
        <v>3619</v>
      </c>
      <c r="N130" s="212">
        <f t="shared" si="19"/>
        <v>3898</v>
      </c>
      <c r="O130" s="212">
        <f t="shared" si="21"/>
        <v>4176</v>
      </c>
      <c r="P130" s="212">
        <f t="shared" si="24"/>
        <v>4454</v>
      </c>
      <c r="Q130" s="212">
        <f t="shared" si="27"/>
        <v>4733</v>
      </c>
      <c r="R130" s="212">
        <f t="shared" si="27"/>
        <v>5011</v>
      </c>
      <c r="S130" s="212">
        <f t="shared" si="27"/>
        <v>5290</v>
      </c>
      <c r="T130" s="213">
        <f t="shared" si="27"/>
        <v>5568</v>
      </c>
      <c r="V130" s="203">
        <v>58</v>
      </c>
      <c r="W130" s="207">
        <f t="shared" ref="W130:AO130" si="57">W74*$V$130*W134</f>
        <v>740.08</v>
      </c>
      <c r="X130" s="207">
        <f t="shared" si="57"/>
        <v>873.4799999999999</v>
      </c>
      <c r="Y130" s="207">
        <f t="shared" si="57"/>
        <v>1057.9199999999998</v>
      </c>
      <c r="Z130" s="207">
        <f t="shared" si="57"/>
        <v>1229.6000000000001</v>
      </c>
      <c r="AA130" s="207">
        <f t="shared" si="57"/>
        <v>1433.76</v>
      </c>
      <c r="AB130" s="207">
        <f t="shared" si="57"/>
        <v>1607.76</v>
      </c>
      <c r="AC130" s="207">
        <f t="shared" si="57"/>
        <v>1818.8799999999999</v>
      </c>
      <c r="AD130" s="207">
        <f t="shared" si="57"/>
        <v>2004.48</v>
      </c>
      <c r="AE130" s="207">
        <f t="shared" si="57"/>
        <v>2227.1999999999998</v>
      </c>
      <c r="AF130" s="207">
        <f t="shared" si="57"/>
        <v>2449.92</v>
      </c>
      <c r="AG130" s="207">
        <f t="shared" si="57"/>
        <v>2672.64</v>
      </c>
      <c r="AH130" s="207">
        <f t="shared" si="57"/>
        <v>2895.3599999999997</v>
      </c>
      <c r="AI130" s="207">
        <f t="shared" si="57"/>
        <v>3118.08</v>
      </c>
      <c r="AJ130" s="207">
        <f t="shared" si="57"/>
        <v>3340.7999999999997</v>
      </c>
      <c r="AK130" s="207">
        <f t="shared" si="57"/>
        <v>3563.52</v>
      </c>
      <c r="AL130" s="207">
        <f t="shared" si="57"/>
        <v>3786.24</v>
      </c>
      <c r="AM130" s="207">
        <f t="shared" si="57"/>
        <v>4008.96</v>
      </c>
      <c r="AN130" s="207">
        <f t="shared" si="57"/>
        <v>4231.68</v>
      </c>
      <c r="AO130" s="207">
        <f t="shared" si="57"/>
        <v>4454.3999999999996</v>
      </c>
      <c r="AP130" s="189">
        <v>1.92</v>
      </c>
    </row>
    <row r="131" spans="1:45" x14ac:dyDescent="0.15">
      <c r="A131" s="208">
        <v>1450</v>
      </c>
      <c r="B131" s="209">
        <f t="shared" si="30"/>
        <v>1694</v>
      </c>
      <c r="C131" s="209">
        <f t="shared" si="33"/>
        <v>1892</v>
      </c>
      <c r="D131" s="209">
        <f t="shared" si="36"/>
        <v>2227</v>
      </c>
      <c r="E131" s="209">
        <f t="shared" si="39"/>
        <v>2574</v>
      </c>
      <c r="F131" s="209">
        <f t="shared" si="42"/>
        <v>2958</v>
      </c>
      <c r="G131" s="209">
        <f t="shared" si="5"/>
        <v>3329</v>
      </c>
      <c r="H131" s="209">
        <f t="shared" si="7"/>
        <v>3747</v>
      </c>
      <c r="I131" s="209">
        <f t="shared" si="9"/>
        <v>4163</v>
      </c>
      <c r="J131" s="209">
        <f t="shared" si="11"/>
        <v>4539</v>
      </c>
      <c r="K131" s="209">
        <f t="shared" si="13"/>
        <v>4976</v>
      </c>
      <c r="L131" s="209">
        <f t="shared" si="15"/>
        <v>5394</v>
      </c>
      <c r="M131" s="209">
        <f t="shared" si="17"/>
        <v>5844</v>
      </c>
      <c r="N131" s="209">
        <f t="shared" si="19"/>
        <v>6293</v>
      </c>
      <c r="O131" s="209">
        <f t="shared" si="21"/>
        <v>6743</v>
      </c>
      <c r="P131" s="209">
        <f t="shared" si="24"/>
        <v>7192</v>
      </c>
      <c r="Q131" s="209">
        <f t="shared" si="27"/>
        <v>7642</v>
      </c>
      <c r="R131" s="209">
        <f t="shared" si="27"/>
        <v>8091</v>
      </c>
      <c r="S131" s="209">
        <f t="shared" si="27"/>
        <v>8541</v>
      </c>
      <c r="T131" s="210">
        <f t="shared" si="27"/>
        <v>8990</v>
      </c>
      <c r="V131" s="203">
        <v>1450</v>
      </c>
      <c r="W131" s="207">
        <f t="shared" ref="W131:AO131" si="58">W130+B201</f>
        <v>1354.88</v>
      </c>
      <c r="X131" s="207">
        <f t="shared" si="58"/>
        <v>1513.8</v>
      </c>
      <c r="Y131" s="207">
        <f t="shared" si="58"/>
        <v>1781.7599999999998</v>
      </c>
      <c r="Z131" s="207">
        <f t="shared" si="58"/>
        <v>2059</v>
      </c>
      <c r="AA131" s="207">
        <f t="shared" si="58"/>
        <v>2366.4</v>
      </c>
      <c r="AB131" s="207">
        <f t="shared" si="58"/>
        <v>2663.36</v>
      </c>
      <c r="AC131" s="207">
        <f t="shared" si="58"/>
        <v>2997.4399999999996</v>
      </c>
      <c r="AD131" s="207">
        <f t="shared" si="58"/>
        <v>3330.36</v>
      </c>
      <c r="AE131" s="207">
        <f t="shared" si="58"/>
        <v>3630.7999999999997</v>
      </c>
      <c r="AF131" s="207">
        <f t="shared" si="58"/>
        <v>3981.12</v>
      </c>
      <c r="AG131" s="207">
        <f t="shared" si="58"/>
        <v>4315.2</v>
      </c>
      <c r="AH131" s="207">
        <f t="shared" si="58"/>
        <v>4674.7999999999993</v>
      </c>
      <c r="AI131" s="207">
        <f t="shared" si="58"/>
        <v>5034.3999999999996</v>
      </c>
      <c r="AJ131" s="207">
        <f t="shared" si="58"/>
        <v>5394</v>
      </c>
      <c r="AK131" s="207">
        <f t="shared" si="58"/>
        <v>5753.6</v>
      </c>
      <c r="AL131" s="207">
        <f t="shared" si="58"/>
        <v>6113.2</v>
      </c>
      <c r="AM131" s="207">
        <f t="shared" si="58"/>
        <v>6472.7999999999993</v>
      </c>
      <c r="AN131" s="207">
        <f t="shared" si="58"/>
        <v>6832.4</v>
      </c>
      <c r="AO131" s="207">
        <f t="shared" si="58"/>
        <v>7192</v>
      </c>
      <c r="AP131" s="189">
        <f>AP130+U201</f>
        <v>3.0999999999999996</v>
      </c>
    </row>
    <row r="132" spans="1:45" x14ac:dyDescent="0.15">
      <c r="A132" s="215" t="s">
        <v>135</v>
      </c>
      <c r="B132" s="212">
        <f t="shared" si="30"/>
        <v>957</v>
      </c>
      <c r="C132" s="212">
        <f t="shared" si="33"/>
        <v>1130</v>
      </c>
      <c r="D132" s="212">
        <f t="shared" si="36"/>
        <v>1368</v>
      </c>
      <c r="E132" s="212">
        <f t="shared" si="39"/>
        <v>1590</v>
      </c>
      <c r="F132" s="212">
        <f t="shared" si="42"/>
        <v>1854</v>
      </c>
      <c r="G132" s="212">
        <f t="shared" si="5"/>
        <v>2079</v>
      </c>
      <c r="H132" s="212">
        <f t="shared" si="7"/>
        <v>2352</v>
      </c>
      <c r="I132" s="212">
        <f t="shared" si="9"/>
        <v>2592</v>
      </c>
      <c r="J132" s="212">
        <f t="shared" si="11"/>
        <v>2880</v>
      </c>
      <c r="K132" s="212">
        <f t="shared" si="13"/>
        <v>3168</v>
      </c>
      <c r="L132" s="212">
        <f t="shared" si="15"/>
        <v>3456</v>
      </c>
      <c r="M132" s="212">
        <f t="shared" si="17"/>
        <v>3744</v>
      </c>
      <c r="N132" s="212">
        <f t="shared" si="19"/>
        <v>4032</v>
      </c>
      <c r="O132" s="212">
        <f t="shared" si="21"/>
        <v>4320</v>
      </c>
      <c r="P132" s="212">
        <f t="shared" si="24"/>
        <v>4608</v>
      </c>
      <c r="Q132" s="212">
        <f t="shared" si="27"/>
        <v>4896</v>
      </c>
      <c r="R132" s="212">
        <f t="shared" si="27"/>
        <v>5184</v>
      </c>
      <c r="S132" s="212">
        <f t="shared" si="27"/>
        <v>5472</v>
      </c>
      <c r="T132" s="213">
        <f t="shared" si="27"/>
        <v>5760</v>
      </c>
      <c r="V132" s="203">
        <v>60</v>
      </c>
      <c r="W132" s="207">
        <f t="shared" ref="W132:AO132" si="59">W74*$V$132*W134</f>
        <v>765.6</v>
      </c>
      <c r="X132" s="207">
        <f t="shared" si="59"/>
        <v>903.59999999999991</v>
      </c>
      <c r="Y132" s="207">
        <f t="shared" si="59"/>
        <v>1094.3999999999999</v>
      </c>
      <c r="Z132" s="207">
        <f t="shared" si="59"/>
        <v>1272</v>
      </c>
      <c r="AA132" s="207">
        <f t="shared" si="59"/>
        <v>1483.2</v>
      </c>
      <c r="AB132" s="207">
        <f t="shared" si="59"/>
        <v>1663.2</v>
      </c>
      <c r="AC132" s="207">
        <f t="shared" si="59"/>
        <v>1881.6</v>
      </c>
      <c r="AD132" s="207">
        <f t="shared" si="59"/>
        <v>2073.6</v>
      </c>
      <c r="AE132" s="207">
        <f t="shared" si="59"/>
        <v>2304</v>
      </c>
      <c r="AF132" s="207">
        <f t="shared" si="59"/>
        <v>2534.4</v>
      </c>
      <c r="AG132" s="207">
        <f t="shared" si="59"/>
        <v>2764.7999999999997</v>
      </c>
      <c r="AH132" s="207">
        <f t="shared" si="59"/>
        <v>2995.2</v>
      </c>
      <c r="AI132" s="207">
        <f t="shared" si="59"/>
        <v>3225.6</v>
      </c>
      <c r="AJ132" s="207">
        <f t="shared" si="59"/>
        <v>3456</v>
      </c>
      <c r="AK132" s="207">
        <f t="shared" si="59"/>
        <v>3686.3999999999996</v>
      </c>
      <c r="AL132" s="207">
        <f t="shared" si="59"/>
        <v>3916.7999999999997</v>
      </c>
      <c r="AM132" s="207">
        <f t="shared" si="59"/>
        <v>4147.2</v>
      </c>
      <c r="AN132" s="207">
        <f t="shared" si="59"/>
        <v>4377.5999999999995</v>
      </c>
      <c r="AO132" s="207">
        <f t="shared" si="59"/>
        <v>4608</v>
      </c>
      <c r="AP132" s="189">
        <v>1.92</v>
      </c>
    </row>
    <row r="133" spans="1:45" ht="13" thickBot="1" x14ac:dyDescent="0.2">
      <c r="A133" s="204">
        <v>1500</v>
      </c>
      <c r="B133" s="216">
        <f t="shared" si="30"/>
        <v>1752</v>
      </c>
      <c r="C133" s="216">
        <f t="shared" si="33"/>
        <v>1958</v>
      </c>
      <c r="D133" s="216">
        <f t="shared" si="36"/>
        <v>2304</v>
      </c>
      <c r="E133" s="216">
        <f t="shared" si="39"/>
        <v>2663</v>
      </c>
      <c r="F133" s="216">
        <f t="shared" si="42"/>
        <v>3060</v>
      </c>
      <c r="G133" s="216">
        <f t="shared" si="5"/>
        <v>3444</v>
      </c>
      <c r="H133" s="216">
        <f t="shared" si="7"/>
        <v>3876</v>
      </c>
      <c r="I133" s="216">
        <f t="shared" si="9"/>
        <v>4307</v>
      </c>
      <c r="J133" s="216">
        <f t="shared" si="11"/>
        <v>4695</v>
      </c>
      <c r="K133" s="216">
        <f t="shared" si="13"/>
        <v>5148</v>
      </c>
      <c r="L133" s="216">
        <f t="shared" si="15"/>
        <v>5580</v>
      </c>
      <c r="M133" s="216">
        <f t="shared" si="17"/>
        <v>6045</v>
      </c>
      <c r="N133" s="216">
        <f t="shared" si="19"/>
        <v>6510</v>
      </c>
      <c r="O133" s="216">
        <f t="shared" si="21"/>
        <v>6975</v>
      </c>
      <c r="P133" s="216">
        <f t="shared" si="24"/>
        <v>7440</v>
      </c>
      <c r="Q133" s="216">
        <f t="shared" si="27"/>
        <v>7905</v>
      </c>
      <c r="R133" s="216">
        <f t="shared" si="27"/>
        <v>8370</v>
      </c>
      <c r="S133" s="216">
        <f t="shared" si="27"/>
        <v>8835</v>
      </c>
      <c r="T133" s="217">
        <f t="shared" si="27"/>
        <v>9300</v>
      </c>
      <c r="V133" s="203">
        <v>1500</v>
      </c>
      <c r="W133" s="207">
        <f t="shared" ref="W133:AO133" si="60">W132+B203</f>
        <v>1401.6</v>
      </c>
      <c r="X133" s="207">
        <f t="shared" si="60"/>
        <v>1566</v>
      </c>
      <c r="Y133" s="207">
        <f t="shared" si="60"/>
        <v>1843.1999999999998</v>
      </c>
      <c r="Z133" s="207">
        <f t="shared" si="60"/>
        <v>2130</v>
      </c>
      <c r="AA133" s="207">
        <f t="shared" si="60"/>
        <v>2448</v>
      </c>
      <c r="AB133" s="207">
        <f t="shared" si="60"/>
        <v>2755.2</v>
      </c>
      <c r="AC133" s="207">
        <f t="shared" si="60"/>
        <v>3100.8</v>
      </c>
      <c r="AD133" s="207">
        <f t="shared" si="60"/>
        <v>3445.2</v>
      </c>
      <c r="AE133" s="207">
        <f t="shared" si="60"/>
        <v>3756</v>
      </c>
      <c r="AF133" s="207">
        <f t="shared" si="60"/>
        <v>4118.3999999999996</v>
      </c>
      <c r="AG133" s="207">
        <f t="shared" si="60"/>
        <v>4464</v>
      </c>
      <c r="AH133" s="207">
        <f t="shared" si="60"/>
        <v>4836</v>
      </c>
      <c r="AI133" s="207">
        <f t="shared" si="60"/>
        <v>5208</v>
      </c>
      <c r="AJ133" s="207">
        <f t="shared" si="60"/>
        <v>5580</v>
      </c>
      <c r="AK133" s="207">
        <f t="shared" si="60"/>
        <v>5952</v>
      </c>
      <c r="AL133" s="207">
        <f t="shared" si="60"/>
        <v>6324</v>
      </c>
      <c r="AM133" s="207">
        <f t="shared" si="60"/>
        <v>6696</v>
      </c>
      <c r="AN133" s="207">
        <f t="shared" si="60"/>
        <v>7067.9999999999991</v>
      </c>
      <c r="AO133" s="207">
        <f t="shared" si="60"/>
        <v>7440</v>
      </c>
      <c r="AP133" s="189">
        <f>AP132+U203</f>
        <v>3.0999999999999996</v>
      </c>
    </row>
    <row r="134" spans="1:45" x14ac:dyDescent="0.15">
      <c r="W134" s="188">
        <v>3.19</v>
      </c>
      <c r="X134" s="188">
        <v>2.5099999999999998</v>
      </c>
      <c r="Y134" s="188">
        <v>2.2799999999999998</v>
      </c>
      <c r="Z134" s="188">
        <v>2.12</v>
      </c>
      <c r="AA134" s="188">
        <v>2.06</v>
      </c>
      <c r="AB134" s="188">
        <v>1.98</v>
      </c>
      <c r="AC134" s="188">
        <v>1.96</v>
      </c>
      <c r="AD134" s="188">
        <v>1.92</v>
      </c>
      <c r="AE134" s="188">
        <v>1.92</v>
      </c>
      <c r="AF134" s="188">
        <v>1.92</v>
      </c>
      <c r="AG134" s="188">
        <v>1.92</v>
      </c>
      <c r="AH134" s="188">
        <v>1.92</v>
      </c>
      <c r="AI134" s="188">
        <v>1.92</v>
      </c>
      <c r="AJ134" s="188">
        <v>1.92</v>
      </c>
      <c r="AK134" s="188">
        <v>1.92</v>
      </c>
      <c r="AL134" s="188">
        <v>1.92</v>
      </c>
      <c r="AM134" s="188">
        <v>1.92</v>
      </c>
      <c r="AN134" s="188">
        <v>1.92</v>
      </c>
      <c r="AO134" s="188">
        <v>1.92</v>
      </c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29">
        <f>W134+B204</f>
        <v>5.84</v>
      </c>
      <c r="X135" s="230">
        <f t="shared" ref="X135:AO135" si="61">X134+C204</f>
        <v>4.3499999999999996</v>
      </c>
      <c r="Y135" s="230">
        <f t="shared" si="61"/>
        <v>3.84</v>
      </c>
      <c r="Z135" s="230">
        <f t="shared" si="61"/>
        <v>3.55</v>
      </c>
      <c r="AA135" s="230">
        <f t="shared" si="61"/>
        <v>3.4000000000000004</v>
      </c>
      <c r="AB135" s="230">
        <f t="shared" si="61"/>
        <v>3.2800000000000002</v>
      </c>
      <c r="AC135" s="230">
        <f t="shared" si="61"/>
        <v>3.23</v>
      </c>
      <c r="AD135" s="230">
        <f t="shared" si="61"/>
        <v>3.19</v>
      </c>
      <c r="AE135" s="230">
        <f t="shared" si="61"/>
        <v>3.13</v>
      </c>
      <c r="AF135" s="230">
        <f t="shared" si="61"/>
        <v>3.12</v>
      </c>
      <c r="AG135" s="230">
        <f t="shared" si="61"/>
        <v>3.0999999999999996</v>
      </c>
      <c r="AH135" s="230">
        <f t="shared" si="61"/>
        <v>3.0999999999999996</v>
      </c>
      <c r="AI135" s="230">
        <f t="shared" si="61"/>
        <v>3.0999999999999996</v>
      </c>
      <c r="AJ135" s="230">
        <f t="shared" si="61"/>
        <v>3.0999999999999996</v>
      </c>
      <c r="AK135" s="230">
        <f t="shared" si="61"/>
        <v>3.0999999999999996</v>
      </c>
      <c r="AL135" s="230">
        <f t="shared" si="61"/>
        <v>3.0999999999999996</v>
      </c>
      <c r="AM135" s="230">
        <f t="shared" si="61"/>
        <v>3.0999999999999996</v>
      </c>
      <c r="AN135" s="230">
        <f t="shared" si="61"/>
        <v>3.0999999999999996</v>
      </c>
      <c r="AO135" s="230">
        <f t="shared" si="61"/>
        <v>3.0999999999999996</v>
      </c>
      <c r="AS135" s="188" t="s">
        <v>164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  <row r="144" spans="1:45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62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62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62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62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62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62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62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63">B144*$A$192*B204</f>
        <v>530</v>
      </c>
      <c r="C193" s="207">
        <f t="shared" si="63"/>
        <v>552</v>
      </c>
      <c r="D193" s="207">
        <f t="shared" si="63"/>
        <v>624</v>
      </c>
      <c r="E193" s="207">
        <f t="shared" si="63"/>
        <v>715</v>
      </c>
      <c r="F193" s="207">
        <f t="shared" si="63"/>
        <v>804</v>
      </c>
      <c r="G193" s="207">
        <f t="shared" si="63"/>
        <v>910</v>
      </c>
      <c r="H193" s="207">
        <f t="shared" si="63"/>
        <v>1016</v>
      </c>
      <c r="I193" s="207">
        <f t="shared" si="63"/>
        <v>1143</v>
      </c>
      <c r="J193" s="207">
        <f t="shared" si="63"/>
        <v>1210</v>
      </c>
      <c r="K193" s="207">
        <f t="shared" si="63"/>
        <v>1320</v>
      </c>
      <c r="L193" s="207">
        <f t="shared" si="63"/>
        <v>1416</v>
      </c>
      <c r="M193" s="207">
        <f t="shared" si="63"/>
        <v>1534</v>
      </c>
      <c r="N193" s="207">
        <f t="shared" si="63"/>
        <v>1652</v>
      </c>
      <c r="O193" s="207">
        <f t="shared" si="63"/>
        <v>1770</v>
      </c>
      <c r="P193" s="207">
        <f t="shared" si="63"/>
        <v>1888</v>
      </c>
      <c r="Q193" s="207">
        <f t="shared" si="63"/>
        <v>2006</v>
      </c>
      <c r="R193" s="207">
        <f t="shared" si="63"/>
        <v>2124</v>
      </c>
      <c r="S193" s="207">
        <f t="shared" si="63"/>
        <v>2242</v>
      </c>
      <c r="T193" s="207">
        <f t="shared" si="63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64">B144*$A$194*B204</f>
        <v>551.19999999999993</v>
      </c>
      <c r="C195" s="207">
        <f t="shared" si="64"/>
        <v>574.08000000000004</v>
      </c>
      <c r="D195" s="207">
        <f t="shared" si="64"/>
        <v>648.96</v>
      </c>
      <c r="E195" s="207">
        <f t="shared" si="64"/>
        <v>743.6</v>
      </c>
      <c r="F195" s="207">
        <f t="shared" si="64"/>
        <v>836.16000000000008</v>
      </c>
      <c r="G195" s="207">
        <f t="shared" si="64"/>
        <v>946.4</v>
      </c>
      <c r="H195" s="207">
        <f t="shared" si="64"/>
        <v>1056.6400000000001</v>
      </c>
      <c r="I195" s="207">
        <f t="shared" si="64"/>
        <v>1188.72</v>
      </c>
      <c r="J195" s="207">
        <f t="shared" si="64"/>
        <v>1258.3999999999999</v>
      </c>
      <c r="K195" s="207">
        <f t="shared" si="64"/>
        <v>1372.8</v>
      </c>
      <c r="L195" s="207">
        <f t="shared" si="64"/>
        <v>1472.6399999999999</v>
      </c>
      <c r="M195" s="207">
        <f t="shared" si="64"/>
        <v>1595.36</v>
      </c>
      <c r="N195" s="207">
        <f t="shared" si="64"/>
        <v>1718.08</v>
      </c>
      <c r="O195" s="207">
        <f t="shared" si="64"/>
        <v>1840.8</v>
      </c>
      <c r="P195" s="207">
        <f t="shared" si="64"/>
        <v>1963.52</v>
      </c>
      <c r="Q195" s="207">
        <f t="shared" si="64"/>
        <v>2086.2399999999998</v>
      </c>
      <c r="R195" s="207">
        <f t="shared" si="64"/>
        <v>2208.96</v>
      </c>
      <c r="S195" s="207">
        <f t="shared" si="64"/>
        <v>2331.6799999999998</v>
      </c>
      <c r="T195" s="207">
        <f t="shared" si="64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65">B144*$A$196*B204</f>
        <v>572.4</v>
      </c>
      <c r="C197" s="207">
        <f t="shared" si="65"/>
        <v>596.16000000000008</v>
      </c>
      <c r="D197" s="207">
        <f t="shared" si="65"/>
        <v>673.92000000000007</v>
      </c>
      <c r="E197" s="207">
        <f t="shared" si="65"/>
        <v>772.19999999999993</v>
      </c>
      <c r="F197" s="207">
        <f t="shared" si="65"/>
        <v>868.32</v>
      </c>
      <c r="G197" s="207">
        <f t="shared" si="65"/>
        <v>982.80000000000007</v>
      </c>
      <c r="H197" s="207">
        <f t="shared" si="65"/>
        <v>1097.28</v>
      </c>
      <c r="I197" s="207">
        <f t="shared" si="65"/>
        <v>1234.44</v>
      </c>
      <c r="J197" s="207">
        <f t="shared" si="65"/>
        <v>1306.8</v>
      </c>
      <c r="K197" s="207">
        <f t="shared" si="65"/>
        <v>1425.6</v>
      </c>
      <c r="L197" s="207">
        <f t="shared" si="65"/>
        <v>1529.28</v>
      </c>
      <c r="M197" s="207">
        <f t="shared" si="65"/>
        <v>1656.7199999999998</v>
      </c>
      <c r="N197" s="207">
        <f t="shared" si="65"/>
        <v>1784.1599999999999</v>
      </c>
      <c r="O197" s="207">
        <f t="shared" si="65"/>
        <v>1911.6</v>
      </c>
      <c r="P197" s="207">
        <f t="shared" si="65"/>
        <v>2039.04</v>
      </c>
      <c r="Q197" s="207">
        <f t="shared" si="65"/>
        <v>2166.48</v>
      </c>
      <c r="R197" s="207">
        <f t="shared" si="65"/>
        <v>2293.92</v>
      </c>
      <c r="S197" s="207">
        <f t="shared" si="65"/>
        <v>2421.3599999999997</v>
      </c>
      <c r="T197" s="207">
        <f t="shared" si="65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66">B144*$A$198*B204</f>
        <v>593.6</v>
      </c>
      <c r="C199" s="207">
        <f t="shared" si="66"/>
        <v>618.24</v>
      </c>
      <c r="D199" s="207">
        <f t="shared" si="66"/>
        <v>698.88</v>
      </c>
      <c r="E199" s="207">
        <f t="shared" si="66"/>
        <v>800.8</v>
      </c>
      <c r="F199" s="207">
        <f t="shared" si="66"/>
        <v>900.48</v>
      </c>
      <c r="G199" s="207">
        <f t="shared" si="66"/>
        <v>1019.2</v>
      </c>
      <c r="H199" s="207">
        <f t="shared" si="66"/>
        <v>1137.92</v>
      </c>
      <c r="I199" s="207">
        <f t="shared" si="66"/>
        <v>1280.1600000000001</v>
      </c>
      <c r="J199" s="207">
        <f t="shared" si="66"/>
        <v>1355.2</v>
      </c>
      <c r="K199" s="207">
        <f t="shared" si="66"/>
        <v>1478.3999999999999</v>
      </c>
      <c r="L199" s="207">
        <f t="shared" si="66"/>
        <v>1585.9199999999998</v>
      </c>
      <c r="M199" s="207">
        <f t="shared" si="66"/>
        <v>1718.08</v>
      </c>
      <c r="N199" s="207">
        <f t="shared" si="66"/>
        <v>1850.24</v>
      </c>
      <c r="O199" s="207">
        <f t="shared" si="66"/>
        <v>1982.3999999999999</v>
      </c>
      <c r="P199" s="207">
        <f t="shared" si="66"/>
        <v>2114.56</v>
      </c>
      <c r="Q199" s="207">
        <f t="shared" si="66"/>
        <v>2246.7199999999998</v>
      </c>
      <c r="R199" s="207">
        <f t="shared" si="66"/>
        <v>2378.8799999999997</v>
      </c>
      <c r="S199" s="207">
        <f t="shared" si="66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67">B144*$A$200*B204</f>
        <v>614.79999999999995</v>
      </c>
      <c r="C201" s="207">
        <f t="shared" si="67"/>
        <v>640.32000000000005</v>
      </c>
      <c r="D201" s="207">
        <f t="shared" si="67"/>
        <v>723.84</v>
      </c>
      <c r="E201" s="207">
        <f t="shared" si="67"/>
        <v>829.4</v>
      </c>
      <c r="F201" s="207">
        <f t="shared" si="67"/>
        <v>932.6400000000001</v>
      </c>
      <c r="G201" s="207">
        <f t="shared" si="67"/>
        <v>1055.6000000000001</v>
      </c>
      <c r="H201" s="207">
        <f t="shared" si="67"/>
        <v>1178.56</v>
      </c>
      <c r="I201" s="207">
        <f t="shared" si="67"/>
        <v>1325.88</v>
      </c>
      <c r="J201" s="207">
        <f t="shared" si="67"/>
        <v>1403.6</v>
      </c>
      <c r="K201" s="207">
        <f t="shared" si="67"/>
        <v>1531.2</v>
      </c>
      <c r="L201" s="207">
        <f t="shared" si="67"/>
        <v>1642.56</v>
      </c>
      <c r="M201" s="207">
        <f t="shared" si="67"/>
        <v>1779.4399999999998</v>
      </c>
      <c r="N201" s="207">
        <f t="shared" si="67"/>
        <v>1916.32</v>
      </c>
      <c r="O201" s="207">
        <f t="shared" si="67"/>
        <v>2053.1999999999998</v>
      </c>
      <c r="P201" s="207">
        <f t="shared" si="67"/>
        <v>2190.08</v>
      </c>
      <c r="Q201" s="207">
        <f t="shared" si="67"/>
        <v>2326.96</v>
      </c>
      <c r="R201" s="207">
        <f t="shared" si="67"/>
        <v>2463.8399999999997</v>
      </c>
      <c r="S201" s="207">
        <f t="shared" si="67"/>
        <v>2600.7199999999998</v>
      </c>
      <c r="T201" s="207">
        <f t="shared" si="67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68">B144*$A$202*B204</f>
        <v>636</v>
      </c>
      <c r="C203" s="207">
        <f t="shared" si="68"/>
        <v>662.4</v>
      </c>
      <c r="D203" s="207">
        <f t="shared" si="68"/>
        <v>748.80000000000007</v>
      </c>
      <c r="E203" s="207">
        <f t="shared" si="68"/>
        <v>858</v>
      </c>
      <c r="F203" s="207">
        <f t="shared" si="68"/>
        <v>964.80000000000007</v>
      </c>
      <c r="G203" s="207">
        <f t="shared" si="68"/>
        <v>1092</v>
      </c>
      <c r="H203" s="207">
        <f t="shared" si="68"/>
        <v>1219.2</v>
      </c>
      <c r="I203" s="207">
        <f t="shared" si="68"/>
        <v>1371.6</v>
      </c>
      <c r="J203" s="207">
        <f t="shared" si="68"/>
        <v>1452</v>
      </c>
      <c r="K203" s="207">
        <f t="shared" si="68"/>
        <v>1584</v>
      </c>
      <c r="L203" s="207">
        <f t="shared" si="68"/>
        <v>1699.1999999999998</v>
      </c>
      <c r="M203" s="207">
        <f t="shared" si="68"/>
        <v>1840.8</v>
      </c>
      <c r="N203" s="207">
        <f t="shared" si="68"/>
        <v>1982.3999999999999</v>
      </c>
      <c r="O203" s="207">
        <f t="shared" si="68"/>
        <v>2124</v>
      </c>
      <c r="P203" s="207">
        <f t="shared" si="68"/>
        <v>2265.6</v>
      </c>
      <c r="Q203" s="207">
        <f t="shared" si="68"/>
        <v>2407.1999999999998</v>
      </c>
      <c r="R203" s="207">
        <f t="shared" si="68"/>
        <v>2548.7999999999997</v>
      </c>
      <c r="S203" s="207">
        <f t="shared" si="68"/>
        <v>2690.3999999999996</v>
      </c>
      <c r="T203" s="207">
        <f t="shared" si="68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709AA-FA22-194D-8D8A-CBBF922897A5}">
  <sheetPr>
    <tabColor theme="3" tint="0.79998168889431442"/>
  </sheetPr>
  <dimension ref="A1:AS205"/>
  <sheetViews>
    <sheetView showGridLines="0" zoomScaleNormal="100" workbookViewId="0">
      <selection activeCell="AI37" sqref="AI37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183</v>
      </c>
      <c r="H3" s="192"/>
      <c r="I3" s="192"/>
      <c r="J3" s="192"/>
      <c r="K3" s="192"/>
      <c r="L3" s="192"/>
      <c r="M3" s="192"/>
      <c r="N3" s="193"/>
      <c r="O3" s="257" t="s">
        <v>233</v>
      </c>
      <c r="P3" s="191" t="s">
        <v>185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184</v>
      </c>
      <c r="H4" s="192"/>
      <c r="I4" s="192"/>
      <c r="J4" s="192"/>
      <c r="K4" s="192"/>
      <c r="L4" s="192"/>
      <c r="M4" s="192"/>
      <c r="N4" s="193"/>
      <c r="O4" s="257" t="s">
        <v>233</v>
      </c>
      <c r="P4" s="191" t="s">
        <v>186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 t="s">
        <v>187</v>
      </c>
      <c r="H5" s="192"/>
      <c r="I5" s="192"/>
      <c r="J5" s="192"/>
      <c r="K5" s="192"/>
      <c r="L5" s="192"/>
      <c r="M5" s="192"/>
      <c r="N5" s="193"/>
      <c r="O5" s="257" t="s">
        <v>233</v>
      </c>
      <c r="P5" s="191" t="s">
        <v>189</v>
      </c>
      <c r="Q5" s="191"/>
      <c r="R5" s="192"/>
      <c r="S5" s="192"/>
      <c r="T5" s="192"/>
    </row>
    <row r="6" spans="1:45" s="189" customFormat="1" x14ac:dyDescent="0.15">
      <c r="A6" s="187"/>
      <c r="B6" s="187"/>
      <c r="C6" s="188"/>
      <c r="D6" s="188"/>
      <c r="E6" s="188"/>
      <c r="F6" s="188"/>
      <c r="G6" s="191" t="s">
        <v>188</v>
      </c>
      <c r="H6" s="192"/>
      <c r="I6" s="192"/>
      <c r="J6" s="192"/>
      <c r="K6" s="192"/>
      <c r="L6" s="192"/>
      <c r="M6" s="192"/>
      <c r="N6" s="193"/>
      <c r="O6" s="257" t="s">
        <v>233</v>
      </c>
      <c r="P6" s="191" t="s">
        <v>190</v>
      </c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N7" s="193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63">
        <v>228</v>
      </c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67">
        <v>428</v>
      </c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71">
        <v>228</v>
      </c>
      <c r="C12" s="272">
        <v>262</v>
      </c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75">
        <v>428</v>
      </c>
      <c r="C13" s="276">
        <v>463</v>
      </c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79">
        <v>264</v>
      </c>
      <c r="C14" s="280">
        <v>296</v>
      </c>
      <c r="D14" s="281">
        <v>323</v>
      </c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67">
        <v>492</v>
      </c>
      <c r="C15" s="268">
        <v>523</v>
      </c>
      <c r="D15" s="269">
        <v>567</v>
      </c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71">
        <v>299</v>
      </c>
      <c r="C16" s="272">
        <v>338</v>
      </c>
      <c r="D16" s="273">
        <v>373</v>
      </c>
      <c r="E16" s="274">
        <v>407</v>
      </c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67">
        <v>552</v>
      </c>
      <c r="C17" s="268">
        <v>592</v>
      </c>
      <c r="D17" s="269">
        <v>639</v>
      </c>
      <c r="E17" s="270">
        <v>693</v>
      </c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71">
        <v>325</v>
      </c>
      <c r="C18" s="272">
        <v>377</v>
      </c>
      <c r="D18" s="273">
        <v>418</v>
      </c>
      <c r="E18" s="274">
        <v>473</v>
      </c>
      <c r="F18" s="272">
        <v>512</v>
      </c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75">
        <v>600</v>
      </c>
      <c r="C19" s="276">
        <v>653</v>
      </c>
      <c r="D19" s="277">
        <v>725</v>
      </c>
      <c r="E19" s="278">
        <v>793</v>
      </c>
      <c r="F19" s="276">
        <v>858</v>
      </c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79">
        <v>358</v>
      </c>
      <c r="C20" s="280">
        <v>410</v>
      </c>
      <c r="D20" s="281">
        <v>464</v>
      </c>
      <c r="E20" s="282">
        <v>526</v>
      </c>
      <c r="F20" s="280">
        <v>574</v>
      </c>
      <c r="G20" s="281">
        <v>645</v>
      </c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67">
        <v>660</v>
      </c>
      <c r="C21" s="268">
        <v>712</v>
      </c>
      <c r="D21" s="269">
        <v>806</v>
      </c>
      <c r="E21" s="270">
        <v>889</v>
      </c>
      <c r="F21" s="268">
        <v>967</v>
      </c>
      <c r="G21" s="269">
        <v>1064</v>
      </c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71">
        <v>383</v>
      </c>
      <c r="C22" s="272">
        <v>448</v>
      </c>
      <c r="D22" s="273">
        <v>505</v>
      </c>
      <c r="E22" s="274">
        <v>589</v>
      </c>
      <c r="F22" s="272">
        <v>641</v>
      </c>
      <c r="G22" s="273">
        <v>724</v>
      </c>
      <c r="H22" s="274">
        <v>811</v>
      </c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67">
        <v>715</v>
      </c>
      <c r="C23" s="268">
        <v>780</v>
      </c>
      <c r="D23" s="269">
        <v>871</v>
      </c>
      <c r="E23" s="270">
        <v>995</v>
      </c>
      <c r="F23" s="268">
        <v>1080</v>
      </c>
      <c r="G23" s="269">
        <v>1183</v>
      </c>
      <c r="H23" s="270">
        <v>1338</v>
      </c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71">
        <v>418</v>
      </c>
      <c r="C24" s="272">
        <v>489</v>
      </c>
      <c r="D24" s="273">
        <v>550</v>
      </c>
      <c r="E24" s="274">
        <v>645</v>
      </c>
      <c r="F24" s="272">
        <v>699</v>
      </c>
      <c r="G24" s="273">
        <v>787</v>
      </c>
      <c r="H24" s="274">
        <v>885</v>
      </c>
      <c r="I24" s="272">
        <v>969</v>
      </c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U24" s="257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75">
        <v>779</v>
      </c>
      <c r="C25" s="276">
        <v>850</v>
      </c>
      <c r="D25" s="277">
        <v>947</v>
      </c>
      <c r="E25" s="278">
        <v>1074</v>
      </c>
      <c r="F25" s="276">
        <v>1185</v>
      </c>
      <c r="G25" s="277">
        <v>1289</v>
      </c>
      <c r="H25" s="278">
        <v>1472</v>
      </c>
      <c r="I25" s="276">
        <v>1621</v>
      </c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79">
        <v>444</v>
      </c>
      <c r="C26" s="280">
        <v>522</v>
      </c>
      <c r="D26" s="281">
        <v>603</v>
      </c>
      <c r="E26" s="282">
        <v>709</v>
      </c>
      <c r="F26" s="280">
        <v>769</v>
      </c>
      <c r="G26" s="281">
        <v>864</v>
      </c>
      <c r="H26" s="282">
        <v>970</v>
      </c>
      <c r="I26" s="280">
        <v>1066</v>
      </c>
      <c r="J26" s="281">
        <v>1183</v>
      </c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U26" s="257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67">
        <v>824</v>
      </c>
      <c r="C27" s="268">
        <v>902</v>
      </c>
      <c r="D27" s="269">
        <v>1040</v>
      </c>
      <c r="E27" s="270">
        <v>1169</v>
      </c>
      <c r="F27" s="268">
        <v>1299</v>
      </c>
      <c r="G27" s="269">
        <v>1417</v>
      </c>
      <c r="H27" s="270">
        <v>1615</v>
      </c>
      <c r="I27" s="268">
        <v>1779</v>
      </c>
      <c r="J27" s="269">
        <v>1976</v>
      </c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71">
        <v>481</v>
      </c>
      <c r="C28" s="272">
        <v>554</v>
      </c>
      <c r="D28" s="273">
        <v>645</v>
      </c>
      <c r="E28" s="274">
        <v>742</v>
      </c>
      <c r="F28" s="272">
        <v>866</v>
      </c>
      <c r="G28" s="273">
        <v>969</v>
      </c>
      <c r="H28" s="274">
        <v>1089</v>
      </c>
      <c r="I28" s="272">
        <v>1206</v>
      </c>
      <c r="J28" s="273">
        <v>1340</v>
      </c>
      <c r="K28" s="274">
        <v>1474</v>
      </c>
      <c r="L28" s="272"/>
      <c r="M28" s="273"/>
      <c r="N28" s="274"/>
      <c r="O28" s="272"/>
      <c r="P28" s="273"/>
      <c r="Q28" s="274"/>
      <c r="R28" s="272"/>
      <c r="S28" s="271"/>
      <c r="T28" s="272"/>
      <c r="U28" s="257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67">
        <v>896</v>
      </c>
      <c r="C29" s="268">
        <v>969</v>
      </c>
      <c r="D29" s="269">
        <v>1105</v>
      </c>
      <c r="E29" s="270">
        <v>1244</v>
      </c>
      <c r="F29" s="268">
        <v>1446</v>
      </c>
      <c r="G29" s="269">
        <v>1583</v>
      </c>
      <c r="H29" s="270">
        <v>1794</v>
      </c>
      <c r="I29" s="268">
        <v>1988</v>
      </c>
      <c r="J29" s="269">
        <v>2205</v>
      </c>
      <c r="K29" s="270">
        <v>2438</v>
      </c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71">
        <v>506</v>
      </c>
      <c r="C30" s="272">
        <v>608</v>
      </c>
      <c r="D30" s="273">
        <v>705</v>
      </c>
      <c r="E30" s="274">
        <v>793</v>
      </c>
      <c r="F30" s="272">
        <v>925</v>
      </c>
      <c r="G30" s="273">
        <v>1032</v>
      </c>
      <c r="H30" s="274">
        <v>1163</v>
      </c>
      <c r="I30" s="272">
        <v>1286</v>
      </c>
      <c r="J30" s="273">
        <v>1427</v>
      </c>
      <c r="K30" s="274">
        <v>1569</v>
      </c>
      <c r="L30" s="272">
        <v>1712</v>
      </c>
      <c r="M30" s="273"/>
      <c r="N30" s="274"/>
      <c r="O30" s="272"/>
      <c r="P30" s="273"/>
      <c r="Q30" s="274"/>
      <c r="R30" s="272"/>
      <c r="S30" s="271"/>
      <c r="T30" s="272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75">
        <v>945</v>
      </c>
      <c r="C31" s="276">
        <v>1047</v>
      </c>
      <c r="D31" s="277">
        <v>1195</v>
      </c>
      <c r="E31" s="278">
        <v>1334</v>
      </c>
      <c r="F31" s="276">
        <v>1537</v>
      </c>
      <c r="G31" s="277">
        <v>1698</v>
      </c>
      <c r="H31" s="278">
        <v>1905</v>
      </c>
      <c r="I31" s="276">
        <v>2110</v>
      </c>
      <c r="J31" s="277">
        <v>2335</v>
      </c>
      <c r="K31" s="278">
        <v>2582</v>
      </c>
      <c r="L31" s="276">
        <v>2826</v>
      </c>
      <c r="M31" s="277"/>
      <c r="N31" s="278"/>
      <c r="O31" s="276"/>
      <c r="P31" s="277"/>
      <c r="Q31" s="278"/>
      <c r="R31" s="276"/>
      <c r="S31" s="275"/>
      <c r="T31" s="276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79">
        <v>542</v>
      </c>
      <c r="C32" s="280">
        <v>638</v>
      </c>
      <c r="D32" s="281">
        <v>737</v>
      </c>
      <c r="E32" s="282">
        <v>851</v>
      </c>
      <c r="F32" s="280">
        <v>992</v>
      </c>
      <c r="G32" s="281">
        <v>1108</v>
      </c>
      <c r="H32" s="282">
        <v>1248</v>
      </c>
      <c r="I32" s="280">
        <v>1385</v>
      </c>
      <c r="J32" s="281">
        <v>1538</v>
      </c>
      <c r="K32" s="282">
        <v>1692</v>
      </c>
      <c r="L32" s="280">
        <v>1846</v>
      </c>
      <c r="M32" s="281">
        <v>2000</v>
      </c>
      <c r="N32" s="282"/>
      <c r="O32" s="280"/>
      <c r="P32" s="281"/>
      <c r="Q32" s="282"/>
      <c r="R32" s="280"/>
      <c r="S32" s="279"/>
      <c r="T32" s="280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67">
        <v>1006</v>
      </c>
      <c r="C33" s="268">
        <v>1102</v>
      </c>
      <c r="D33" s="269">
        <v>1264</v>
      </c>
      <c r="E33" s="270">
        <v>1436</v>
      </c>
      <c r="F33" s="268">
        <v>1640</v>
      </c>
      <c r="G33" s="269">
        <v>1826</v>
      </c>
      <c r="H33" s="270">
        <v>2030</v>
      </c>
      <c r="I33" s="268">
        <v>2249</v>
      </c>
      <c r="J33" s="269">
        <v>2492</v>
      </c>
      <c r="K33" s="270">
        <v>2750</v>
      </c>
      <c r="L33" s="268">
        <v>3041</v>
      </c>
      <c r="M33" s="269">
        <v>3293</v>
      </c>
      <c r="N33" s="270"/>
      <c r="O33" s="268"/>
      <c r="P33" s="269"/>
      <c r="Q33" s="270"/>
      <c r="R33" s="268"/>
      <c r="S33" s="267"/>
      <c r="T33" s="26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71">
        <v>576</v>
      </c>
      <c r="C34" s="272">
        <v>674</v>
      </c>
      <c r="D34" s="273">
        <v>783</v>
      </c>
      <c r="E34" s="274">
        <v>900</v>
      </c>
      <c r="F34" s="272">
        <v>1053</v>
      </c>
      <c r="G34" s="273">
        <v>1172</v>
      </c>
      <c r="H34" s="274">
        <v>1322</v>
      </c>
      <c r="I34" s="272">
        <v>1469</v>
      </c>
      <c r="J34" s="273">
        <v>1632</v>
      </c>
      <c r="K34" s="274">
        <v>1795</v>
      </c>
      <c r="L34" s="272">
        <v>1959</v>
      </c>
      <c r="M34" s="273">
        <v>2122</v>
      </c>
      <c r="N34" s="274">
        <v>2285</v>
      </c>
      <c r="O34" s="272"/>
      <c r="P34" s="273"/>
      <c r="Q34" s="274"/>
      <c r="R34" s="272"/>
      <c r="S34" s="271"/>
      <c r="T34" s="272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67">
        <v>1063</v>
      </c>
      <c r="C35" s="268">
        <v>1161</v>
      </c>
      <c r="D35" s="269">
        <v>1335</v>
      </c>
      <c r="E35" s="270">
        <v>1528</v>
      </c>
      <c r="F35" s="268">
        <v>1749</v>
      </c>
      <c r="G35" s="269">
        <v>1942</v>
      </c>
      <c r="H35" s="270">
        <v>2184</v>
      </c>
      <c r="I35" s="268">
        <v>2422</v>
      </c>
      <c r="J35" s="269">
        <v>2682</v>
      </c>
      <c r="K35" s="270">
        <v>2905</v>
      </c>
      <c r="L35" s="268">
        <v>3237</v>
      </c>
      <c r="M35" s="269">
        <v>3505</v>
      </c>
      <c r="N35" s="270">
        <v>3774</v>
      </c>
      <c r="O35" s="268"/>
      <c r="P35" s="269"/>
      <c r="Q35" s="270"/>
      <c r="R35" s="268"/>
      <c r="S35" s="267"/>
      <c r="T35" s="26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71">
        <v>609</v>
      </c>
      <c r="C36" s="272">
        <v>716</v>
      </c>
      <c r="D36" s="273">
        <v>834</v>
      </c>
      <c r="E36" s="274">
        <v>957</v>
      </c>
      <c r="F36" s="272">
        <v>1122</v>
      </c>
      <c r="G36" s="273">
        <v>1246</v>
      </c>
      <c r="H36" s="274">
        <v>1408</v>
      </c>
      <c r="I36" s="272">
        <v>1565</v>
      </c>
      <c r="J36" s="273">
        <v>1740</v>
      </c>
      <c r="K36" s="274">
        <v>1914</v>
      </c>
      <c r="L36" s="272">
        <v>2088</v>
      </c>
      <c r="M36" s="273">
        <v>2262</v>
      </c>
      <c r="N36" s="274">
        <v>2436</v>
      </c>
      <c r="O36" s="272">
        <v>2610</v>
      </c>
      <c r="P36" s="273"/>
      <c r="Q36" s="274"/>
      <c r="R36" s="272"/>
      <c r="S36" s="271"/>
      <c r="T36" s="272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75">
        <v>1131</v>
      </c>
      <c r="C37" s="276">
        <v>1238</v>
      </c>
      <c r="D37" s="277">
        <v>1425</v>
      </c>
      <c r="E37" s="278">
        <v>1628</v>
      </c>
      <c r="F37" s="276">
        <v>1866</v>
      </c>
      <c r="G37" s="277">
        <v>2069</v>
      </c>
      <c r="H37" s="278">
        <v>2327</v>
      </c>
      <c r="I37" s="276">
        <v>2584</v>
      </c>
      <c r="J37" s="277">
        <v>2861</v>
      </c>
      <c r="K37" s="278">
        <v>3096</v>
      </c>
      <c r="L37" s="276">
        <v>3451</v>
      </c>
      <c r="M37" s="277">
        <v>3744</v>
      </c>
      <c r="N37" s="278">
        <v>4032</v>
      </c>
      <c r="O37" s="276">
        <v>4320</v>
      </c>
      <c r="P37" s="277"/>
      <c r="Q37" s="278"/>
      <c r="R37" s="276"/>
      <c r="S37" s="275"/>
      <c r="T37" s="276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79">
        <v>641</v>
      </c>
      <c r="C38" s="280">
        <v>754</v>
      </c>
      <c r="D38" s="281">
        <v>864</v>
      </c>
      <c r="E38" s="282">
        <v>1008</v>
      </c>
      <c r="F38" s="280">
        <v>1180</v>
      </c>
      <c r="G38" s="281">
        <v>1309</v>
      </c>
      <c r="H38" s="282">
        <v>1482</v>
      </c>
      <c r="I38" s="280">
        <v>1646</v>
      </c>
      <c r="J38" s="281">
        <v>1828</v>
      </c>
      <c r="K38" s="282">
        <v>2011</v>
      </c>
      <c r="L38" s="280">
        <v>2194</v>
      </c>
      <c r="M38" s="281">
        <v>2377</v>
      </c>
      <c r="N38" s="282">
        <v>2559</v>
      </c>
      <c r="O38" s="280">
        <v>2742</v>
      </c>
      <c r="P38" s="281">
        <v>2925</v>
      </c>
      <c r="Q38" s="282"/>
      <c r="R38" s="280"/>
      <c r="S38" s="279"/>
      <c r="T38" s="280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67">
        <v>1186</v>
      </c>
      <c r="C39" s="268">
        <v>1299</v>
      </c>
      <c r="D39" s="269">
        <v>1482</v>
      </c>
      <c r="E39" s="270">
        <v>1710</v>
      </c>
      <c r="F39" s="268">
        <v>1953</v>
      </c>
      <c r="G39" s="269">
        <v>2188</v>
      </c>
      <c r="H39" s="270">
        <v>2440</v>
      </c>
      <c r="I39" s="268">
        <v>2706</v>
      </c>
      <c r="J39" s="269">
        <v>2995</v>
      </c>
      <c r="K39" s="270">
        <v>3270</v>
      </c>
      <c r="L39" s="268">
        <v>3608</v>
      </c>
      <c r="M39" s="269">
        <v>3909</v>
      </c>
      <c r="N39" s="270">
        <v>4209</v>
      </c>
      <c r="O39" s="268">
        <v>4510</v>
      </c>
      <c r="P39" s="269">
        <v>4811</v>
      </c>
      <c r="Q39" s="270"/>
      <c r="R39" s="268"/>
      <c r="S39" s="267"/>
      <c r="T39" s="26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71">
        <v>674</v>
      </c>
      <c r="C40" s="272">
        <v>796</v>
      </c>
      <c r="D40" s="273">
        <v>916</v>
      </c>
      <c r="E40" s="274">
        <v>1066</v>
      </c>
      <c r="F40" s="272">
        <v>1247</v>
      </c>
      <c r="G40" s="273">
        <v>1385</v>
      </c>
      <c r="H40" s="274">
        <v>1569</v>
      </c>
      <c r="I40" s="272">
        <v>1743</v>
      </c>
      <c r="J40" s="273">
        <v>1933</v>
      </c>
      <c r="K40" s="274">
        <v>2126</v>
      </c>
      <c r="L40" s="272">
        <v>2319</v>
      </c>
      <c r="M40" s="273">
        <v>2512</v>
      </c>
      <c r="N40" s="274">
        <v>2706</v>
      </c>
      <c r="O40" s="272">
        <v>2899</v>
      </c>
      <c r="P40" s="273">
        <v>3092</v>
      </c>
      <c r="Q40" s="274">
        <v>3285</v>
      </c>
      <c r="R40" s="272"/>
      <c r="S40" s="271"/>
      <c r="T40" s="272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67">
        <v>1238</v>
      </c>
      <c r="C41" s="268">
        <v>1360</v>
      </c>
      <c r="D41" s="269">
        <v>1567</v>
      </c>
      <c r="E41" s="270">
        <v>1807</v>
      </c>
      <c r="F41" s="268">
        <v>2068</v>
      </c>
      <c r="G41" s="269">
        <v>2314</v>
      </c>
      <c r="H41" s="270">
        <v>2585</v>
      </c>
      <c r="I41" s="268">
        <v>2893</v>
      </c>
      <c r="J41" s="269">
        <v>3196</v>
      </c>
      <c r="K41" s="270">
        <v>3455</v>
      </c>
      <c r="L41" s="268">
        <v>3779</v>
      </c>
      <c r="M41" s="269">
        <v>4089</v>
      </c>
      <c r="N41" s="270">
        <v>4403</v>
      </c>
      <c r="O41" s="268">
        <v>4718</v>
      </c>
      <c r="P41" s="269">
        <v>5033</v>
      </c>
      <c r="Q41" s="270">
        <v>5347</v>
      </c>
      <c r="R41" s="268"/>
      <c r="S41" s="267"/>
      <c r="T41" s="26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71">
        <v>708</v>
      </c>
      <c r="C42" s="272">
        <v>832</v>
      </c>
      <c r="D42" s="273">
        <v>961</v>
      </c>
      <c r="E42" s="274">
        <v>1115</v>
      </c>
      <c r="F42" s="272">
        <v>1305</v>
      </c>
      <c r="G42" s="273">
        <v>1451</v>
      </c>
      <c r="H42" s="274">
        <v>1641</v>
      </c>
      <c r="I42" s="272">
        <v>1842</v>
      </c>
      <c r="J42" s="273">
        <v>2046</v>
      </c>
      <c r="K42" s="274">
        <v>2251</v>
      </c>
      <c r="L42" s="272">
        <v>2455</v>
      </c>
      <c r="M42" s="273">
        <v>2660</v>
      </c>
      <c r="N42" s="274">
        <v>2865</v>
      </c>
      <c r="O42" s="272">
        <v>3069</v>
      </c>
      <c r="P42" s="273">
        <v>3274</v>
      </c>
      <c r="Q42" s="274">
        <v>3479</v>
      </c>
      <c r="R42" s="272">
        <v>3683</v>
      </c>
      <c r="S42" s="271"/>
      <c r="T42" s="272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75">
        <v>1304</v>
      </c>
      <c r="C43" s="276">
        <v>1428</v>
      </c>
      <c r="D43" s="277">
        <v>1650</v>
      </c>
      <c r="E43" s="278">
        <v>1898</v>
      </c>
      <c r="F43" s="276">
        <v>2174</v>
      </c>
      <c r="G43" s="277">
        <v>2435</v>
      </c>
      <c r="H43" s="278">
        <v>2739</v>
      </c>
      <c r="I43" s="276">
        <v>3054</v>
      </c>
      <c r="J43" s="277">
        <v>3322</v>
      </c>
      <c r="K43" s="278">
        <v>3653</v>
      </c>
      <c r="L43" s="276">
        <v>3994</v>
      </c>
      <c r="M43" s="277">
        <v>4329</v>
      </c>
      <c r="N43" s="278">
        <v>4663</v>
      </c>
      <c r="O43" s="276">
        <v>4996</v>
      </c>
      <c r="P43" s="277">
        <v>5329</v>
      </c>
      <c r="Q43" s="278">
        <v>5662</v>
      </c>
      <c r="R43" s="276">
        <v>5995</v>
      </c>
      <c r="S43" s="275"/>
      <c r="T43" s="276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79">
        <v>742</v>
      </c>
      <c r="C44" s="280">
        <v>874</v>
      </c>
      <c r="D44" s="281">
        <v>1012</v>
      </c>
      <c r="E44" s="282">
        <v>1176</v>
      </c>
      <c r="F44" s="280">
        <v>1372</v>
      </c>
      <c r="G44" s="281">
        <v>1528</v>
      </c>
      <c r="H44" s="282">
        <v>1728</v>
      </c>
      <c r="I44" s="280">
        <v>1934</v>
      </c>
      <c r="J44" s="281">
        <v>2149</v>
      </c>
      <c r="K44" s="282">
        <v>2364</v>
      </c>
      <c r="L44" s="280">
        <v>2579</v>
      </c>
      <c r="M44" s="281">
        <v>2794</v>
      </c>
      <c r="N44" s="282">
        <v>3008</v>
      </c>
      <c r="O44" s="280">
        <v>3223</v>
      </c>
      <c r="P44" s="281">
        <v>3438</v>
      </c>
      <c r="Q44" s="282">
        <v>3653</v>
      </c>
      <c r="R44" s="280">
        <v>3868</v>
      </c>
      <c r="S44" s="279">
        <v>4083</v>
      </c>
      <c r="T44" s="280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67">
        <v>1369</v>
      </c>
      <c r="C45" s="268">
        <v>1501</v>
      </c>
      <c r="D45" s="269">
        <v>1737</v>
      </c>
      <c r="E45" s="270">
        <v>1998</v>
      </c>
      <c r="F45" s="268">
        <v>2287</v>
      </c>
      <c r="G45" s="269">
        <v>2562</v>
      </c>
      <c r="H45" s="270">
        <v>2886</v>
      </c>
      <c r="I45" s="268">
        <v>3209</v>
      </c>
      <c r="J45" s="269">
        <v>3493</v>
      </c>
      <c r="K45" s="270">
        <v>3837</v>
      </c>
      <c r="L45" s="268">
        <v>4201</v>
      </c>
      <c r="M45" s="269">
        <v>4556</v>
      </c>
      <c r="N45" s="270">
        <v>4906</v>
      </c>
      <c r="O45" s="268">
        <v>5257</v>
      </c>
      <c r="P45" s="269">
        <v>5607</v>
      </c>
      <c r="Q45" s="270">
        <v>5957</v>
      </c>
      <c r="R45" s="268">
        <v>6308</v>
      </c>
      <c r="S45" s="267">
        <v>6658</v>
      </c>
      <c r="T45" s="26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71">
        <v>753</v>
      </c>
      <c r="C46" s="272">
        <v>908</v>
      </c>
      <c r="D46" s="273">
        <v>1074</v>
      </c>
      <c r="E46" s="274">
        <v>1247</v>
      </c>
      <c r="F46" s="272">
        <v>1454</v>
      </c>
      <c r="G46" s="273">
        <v>1623</v>
      </c>
      <c r="H46" s="274">
        <v>1836</v>
      </c>
      <c r="I46" s="272">
        <v>2037</v>
      </c>
      <c r="J46" s="273">
        <v>2262</v>
      </c>
      <c r="K46" s="274">
        <v>2488</v>
      </c>
      <c r="L46" s="272">
        <v>2714</v>
      </c>
      <c r="M46" s="273">
        <v>2941</v>
      </c>
      <c r="N46" s="274">
        <v>3167</v>
      </c>
      <c r="O46" s="272">
        <v>3393</v>
      </c>
      <c r="P46" s="273">
        <v>3619</v>
      </c>
      <c r="Q46" s="274">
        <v>3845</v>
      </c>
      <c r="R46" s="272">
        <v>4072</v>
      </c>
      <c r="S46" s="271">
        <v>4298</v>
      </c>
      <c r="T46" s="272">
        <v>4524</v>
      </c>
      <c r="U46" s="257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67">
        <v>1396</v>
      </c>
      <c r="C47" s="268">
        <v>1552</v>
      </c>
      <c r="D47" s="269">
        <v>1834</v>
      </c>
      <c r="E47" s="270">
        <v>2111</v>
      </c>
      <c r="F47" s="268">
        <v>2416</v>
      </c>
      <c r="G47" s="269">
        <v>2712</v>
      </c>
      <c r="H47" s="270">
        <v>3051</v>
      </c>
      <c r="I47" s="268">
        <v>3380</v>
      </c>
      <c r="J47" s="269">
        <v>3674</v>
      </c>
      <c r="K47" s="270">
        <v>4038</v>
      </c>
      <c r="L47" s="268">
        <v>4380</v>
      </c>
      <c r="M47" s="269">
        <v>4750</v>
      </c>
      <c r="N47" s="270">
        <v>5116</v>
      </c>
      <c r="O47" s="268">
        <v>5481</v>
      </c>
      <c r="P47" s="269">
        <v>5846</v>
      </c>
      <c r="Q47" s="270">
        <v>6212</v>
      </c>
      <c r="R47" s="268">
        <v>6577</v>
      </c>
      <c r="S47" s="267">
        <v>6943</v>
      </c>
      <c r="T47" s="268">
        <v>7308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71">
        <v>786</v>
      </c>
      <c r="C48" s="272">
        <v>929</v>
      </c>
      <c r="D48" s="273">
        <v>1125</v>
      </c>
      <c r="E48" s="274">
        <v>1308</v>
      </c>
      <c r="F48" s="272">
        <v>1524</v>
      </c>
      <c r="G48" s="273">
        <v>1699</v>
      </c>
      <c r="H48" s="274">
        <v>1923</v>
      </c>
      <c r="I48" s="272">
        <v>2133</v>
      </c>
      <c r="J48" s="273">
        <v>2375</v>
      </c>
      <c r="K48" s="274">
        <v>2613</v>
      </c>
      <c r="L48" s="272">
        <v>2850</v>
      </c>
      <c r="M48" s="273">
        <v>3088</v>
      </c>
      <c r="N48" s="274">
        <v>3325</v>
      </c>
      <c r="O48" s="272">
        <v>3563</v>
      </c>
      <c r="P48" s="273">
        <v>3800</v>
      </c>
      <c r="Q48" s="274">
        <v>4038</v>
      </c>
      <c r="R48" s="272">
        <v>4275</v>
      </c>
      <c r="S48" s="271">
        <v>4513</v>
      </c>
      <c r="T48" s="272">
        <v>4750</v>
      </c>
      <c r="U48" s="257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75">
        <v>1460</v>
      </c>
      <c r="C49" s="276">
        <v>1604</v>
      </c>
      <c r="D49" s="277">
        <v>1904</v>
      </c>
      <c r="E49" s="278">
        <v>2214</v>
      </c>
      <c r="F49" s="276">
        <v>2517</v>
      </c>
      <c r="G49" s="277">
        <v>2839</v>
      </c>
      <c r="H49" s="278">
        <v>3197</v>
      </c>
      <c r="I49" s="276">
        <v>3539</v>
      </c>
      <c r="J49" s="277">
        <v>3851</v>
      </c>
      <c r="K49" s="278">
        <v>4240</v>
      </c>
      <c r="L49" s="276">
        <v>4597</v>
      </c>
      <c r="M49" s="277">
        <v>4988</v>
      </c>
      <c r="N49" s="278">
        <v>5371</v>
      </c>
      <c r="O49" s="276">
        <v>5755</v>
      </c>
      <c r="P49" s="277">
        <v>6139</v>
      </c>
      <c r="Q49" s="278">
        <v>6522</v>
      </c>
      <c r="R49" s="276">
        <v>6906</v>
      </c>
      <c r="S49" s="275">
        <v>7290</v>
      </c>
      <c r="T49" s="276">
        <v>7673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79">
        <v>818</v>
      </c>
      <c r="C50" s="280">
        <v>964</v>
      </c>
      <c r="D50" s="281">
        <v>1170</v>
      </c>
      <c r="E50" s="282">
        <v>1357</v>
      </c>
      <c r="F50" s="280">
        <v>1554</v>
      </c>
      <c r="G50" s="281">
        <v>1768</v>
      </c>
      <c r="H50" s="282">
        <v>2000</v>
      </c>
      <c r="I50" s="280">
        <v>2213</v>
      </c>
      <c r="J50" s="281">
        <v>2463</v>
      </c>
      <c r="K50" s="282">
        <v>2709</v>
      </c>
      <c r="L50" s="280">
        <v>2955</v>
      </c>
      <c r="M50" s="281">
        <v>3201</v>
      </c>
      <c r="N50" s="282">
        <v>3448</v>
      </c>
      <c r="O50" s="280">
        <v>3694</v>
      </c>
      <c r="P50" s="281">
        <v>3940</v>
      </c>
      <c r="Q50" s="282">
        <v>4187</v>
      </c>
      <c r="R50" s="280">
        <v>4433</v>
      </c>
      <c r="S50" s="279">
        <v>4679</v>
      </c>
      <c r="T50" s="280">
        <v>4925</v>
      </c>
      <c r="U50" s="257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67">
        <v>1524</v>
      </c>
      <c r="C51" s="268">
        <v>1670</v>
      </c>
      <c r="D51" s="269">
        <v>1968</v>
      </c>
      <c r="E51" s="270">
        <v>2306</v>
      </c>
      <c r="F51" s="268">
        <v>2607</v>
      </c>
      <c r="G51" s="269">
        <v>2961</v>
      </c>
      <c r="H51" s="270">
        <v>3332</v>
      </c>
      <c r="I51" s="268">
        <v>3684</v>
      </c>
      <c r="J51" s="269">
        <v>4008</v>
      </c>
      <c r="K51" s="270">
        <v>4408</v>
      </c>
      <c r="L51" s="268">
        <v>4776</v>
      </c>
      <c r="M51" s="269">
        <v>5175</v>
      </c>
      <c r="N51" s="270">
        <v>5574</v>
      </c>
      <c r="O51" s="268">
        <v>5972</v>
      </c>
      <c r="P51" s="269">
        <v>6370</v>
      </c>
      <c r="Q51" s="270">
        <v>6768</v>
      </c>
      <c r="R51" s="268">
        <v>7166</v>
      </c>
      <c r="S51" s="267">
        <v>7564</v>
      </c>
      <c r="T51" s="268">
        <v>7962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71">
        <v>853</v>
      </c>
      <c r="C52" s="272">
        <v>1006</v>
      </c>
      <c r="D52" s="273">
        <v>1219</v>
      </c>
      <c r="E52" s="274">
        <v>1415</v>
      </c>
      <c r="F52" s="272">
        <v>1654</v>
      </c>
      <c r="G52" s="273">
        <v>1850</v>
      </c>
      <c r="H52" s="274">
        <v>2089</v>
      </c>
      <c r="I52" s="272">
        <v>2306</v>
      </c>
      <c r="J52" s="273">
        <v>2561</v>
      </c>
      <c r="K52" s="274">
        <v>2817</v>
      </c>
      <c r="L52" s="272">
        <v>3074</v>
      </c>
      <c r="M52" s="273">
        <v>3330</v>
      </c>
      <c r="N52" s="274">
        <v>3586</v>
      </c>
      <c r="O52" s="272">
        <v>3842</v>
      </c>
      <c r="P52" s="273">
        <v>4098</v>
      </c>
      <c r="Q52" s="274">
        <v>4354</v>
      </c>
      <c r="R52" s="272">
        <v>4610</v>
      </c>
      <c r="S52" s="271">
        <v>4866</v>
      </c>
      <c r="T52" s="272">
        <v>5123</v>
      </c>
      <c r="U52" s="257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67">
        <v>1588</v>
      </c>
      <c r="C53" s="268">
        <v>1741</v>
      </c>
      <c r="D53" s="269">
        <v>2053</v>
      </c>
      <c r="E53" s="270">
        <v>2391</v>
      </c>
      <c r="F53" s="268">
        <v>2755</v>
      </c>
      <c r="G53" s="269">
        <v>3094</v>
      </c>
      <c r="H53" s="270">
        <v>3481</v>
      </c>
      <c r="I53" s="268">
        <v>3841</v>
      </c>
      <c r="J53" s="269">
        <v>4175</v>
      </c>
      <c r="K53" s="270">
        <v>4588</v>
      </c>
      <c r="L53" s="268">
        <v>4970</v>
      </c>
      <c r="M53" s="269">
        <v>5376</v>
      </c>
      <c r="N53" s="270">
        <v>5790</v>
      </c>
      <c r="O53" s="268">
        <v>6203</v>
      </c>
      <c r="P53" s="269">
        <v>6617</v>
      </c>
      <c r="Q53" s="270">
        <v>7030</v>
      </c>
      <c r="R53" s="268">
        <v>7444</v>
      </c>
      <c r="S53" s="267">
        <v>7857</v>
      </c>
      <c r="T53" s="268">
        <v>8271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71">
        <v>887</v>
      </c>
      <c r="C54" s="272">
        <v>1050</v>
      </c>
      <c r="D54" s="273">
        <v>1270</v>
      </c>
      <c r="E54" s="274">
        <v>1476</v>
      </c>
      <c r="F54" s="272">
        <v>1724</v>
      </c>
      <c r="G54" s="273">
        <v>1933</v>
      </c>
      <c r="H54" s="274">
        <v>2181</v>
      </c>
      <c r="I54" s="272">
        <v>2400</v>
      </c>
      <c r="J54" s="273">
        <v>2673</v>
      </c>
      <c r="K54" s="274">
        <v>2940</v>
      </c>
      <c r="L54" s="272">
        <v>3207</v>
      </c>
      <c r="M54" s="273">
        <v>3474</v>
      </c>
      <c r="N54" s="274">
        <v>3742</v>
      </c>
      <c r="O54" s="272">
        <v>4009</v>
      </c>
      <c r="P54" s="273">
        <v>4276</v>
      </c>
      <c r="Q54" s="274">
        <v>4543</v>
      </c>
      <c r="R54" s="272">
        <v>4811</v>
      </c>
      <c r="S54" s="271">
        <v>5078</v>
      </c>
      <c r="T54" s="272">
        <v>5345</v>
      </c>
      <c r="U54" s="257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75">
        <v>1654</v>
      </c>
      <c r="C55" s="276">
        <v>1817</v>
      </c>
      <c r="D55" s="277">
        <v>2140</v>
      </c>
      <c r="E55" s="278">
        <v>2468</v>
      </c>
      <c r="F55" s="276">
        <v>2841</v>
      </c>
      <c r="G55" s="277">
        <v>3197</v>
      </c>
      <c r="H55" s="278">
        <v>3596</v>
      </c>
      <c r="I55" s="276">
        <v>3990</v>
      </c>
      <c r="J55" s="277">
        <v>4355</v>
      </c>
      <c r="K55" s="278">
        <v>4783</v>
      </c>
      <c r="L55" s="276">
        <v>5182</v>
      </c>
      <c r="M55" s="277">
        <v>5610</v>
      </c>
      <c r="N55" s="278">
        <v>6041</v>
      </c>
      <c r="O55" s="276">
        <v>6473</v>
      </c>
      <c r="P55" s="277">
        <v>6904</v>
      </c>
      <c r="Q55" s="278">
        <v>7336</v>
      </c>
      <c r="R55" s="276">
        <v>7767</v>
      </c>
      <c r="S55" s="275">
        <v>8199</v>
      </c>
      <c r="T55" s="276">
        <v>8630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79">
        <v>925</v>
      </c>
      <c r="C56" s="280">
        <v>1092</v>
      </c>
      <c r="D56" s="281">
        <v>1322</v>
      </c>
      <c r="E56" s="282">
        <v>1537</v>
      </c>
      <c r="F56" s="280">
        <v>1792</v>
      </c>
      <c r="G56" s="281">
        <v>2010</v>
      </c>
      <c r="H56" s="282">
        <v>2274</v>
      </c>
      <c r="I56" s="280">
        <v>2506</v>
      </c>
      <c r="J56" s="281">
        <v>2784</v>
      </c>
      <c r="K56" s="282">
        <v>3062</v>
      </c>
      <c r="L56" s="280">
        <v>3341</v>
      </c>
      <c r="M56" s="281">
        <v>3619</v>
      </c>
      <c r="N56" s="282">
        <v>3898</v>
      </c>
      <c r="O56" s="280">
        <v>4176</v>
      </c>
      <c r="P56" s="281">
        <v>4454</v>
      </c>
      <c r="Q56" s="282">
        <v>4733</v>
      </c>
      <c r="R56" s="280">
        <v>5011</v>
      </c>
      <c r="S56" s="279">
        <v>5290</v>
      </c>
      <c r="T56" s="280">
        <v>5568</v>
      </c>
      <c r="U56" s="257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67">
        <v>1694</v>
      </c>
      <c r="C57" s="268">
        <v>1892</v>
      </c>
      <c r="D57" s="269">
        <v>2227</v>
      </c>
      <c r="E57" s="270">
        <v>2574</v>
      </c>
      <c r="F57" s="268">
        <v>2958</v>
      </c>
      <c r="G57" s="269">
        <v>3329</v>
      </c>
      <c r="H57" s="270">
        <v>3747</v>
      </c>
      <c r="I57" s="268">
        <v>4163</v>
      </c>
      <c r="J57" s="269">
        <v>4539</v>
      </c>
      <c r="K57" s="270">
        <v>4976</v>
      </c>
      <c r="L57" s="268">
        <v>5394</v>
      </c>
      <c r="M57" s="269">
        <v>5844</v>
      </c>
      <c r="N57" s="270">
        <v>6293</v>
      </c>
      <c r="O57" s="268">
        <v>6743</v>
      </c>
      <c r="P57" s="269">
        <v>7192</v>
      </c>
      <c r="Q57" s="270">
        <v>7642</v>
      </c>
      <c r="R57" s="268">
        <v>8091</v>
      </c>
      <c r="S57" s="267">
        <v>8541</v>
      </c>
      <c r="T57" s="268">
        <v>8990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1" t="s">
        <v>131</v>
      </c>
      <c r="B58" s="271">
        <v>962</v>
      </c>
      <c r="C58" s="272">
        <v>1136</v>
      </c>
      <c r="D58" s="273">
        <v>1375</v>
      </c>
      <c r="E58" s="274">
        <v>1598</v>
      </c>
      <c r="F58" s="272">
        <v>1864</v>
      </c>
      <c r="G58" s="273">
        <v>2090</v>
      </c>
      <c r="H58" s="274">
        <v>2365</v>
      </c>
      <c r="I58" s="272">
        <v>2606</v>
      </c>
      <c r="J58" s="273">
        <v>2895</v>
      </c>
      <c r="K58" s="274">
        <v>3185</v>
      </c>
      <c r="L58" s="272">
        <v>3474</v>
      </c>
      <c r="M58" s="273">
        <v>3764</v>
      </c>
      <c r="N58" s="274">
        <v>4054</v>
      </c>
      <c r="O58" s="272">
        <v>4343</v>
      </c>
      <c r="P58" s="273">
        <v>4633</v>
      </c>
      <c r="Q58" s="274">
        <v>4922</v>
      </c>
      <c r="R58" s="272">
        <v>5212</v>
      </c>
      <c r="S58" s="271">
        <v>5501</v>
      </c>
      <c r="T58" s="272">
        <v>5791</v>
      </c>
      <c r="U58" s="257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67">
        <v>1761</v>
      </c>
      <c r="C59" s="268">
        <v>1968</v>
      </c>
      <c r="D59" s="269">
        <v>2316</v>
      </c>
      <c r="E59" s="270">
        <v>2677</v>
      </c>
      <c r="F59" s="268">
        <v>3076</v>
      </c>
      <c r="G59" s="269">
        <v>3462</v>
      </c>
      <c r="H59" s="270">
        <v>3897</v>
      </c>
      <c r="I59" s="268">
        <v>4329</v>
      </c>
      <c r="J59" s="269">
        <v>4720</v>
      </c>
      <c r="K59" s="270">
        <v>5175</v>
      </c>
      <c r="L59" s="268">
        <v>5610</v>
      </c>
      <c r="M59" s="269">
        <v>6077</v>
      </c>
      <c r="N59" s="270">
        <v>6545</v>
      </c>
      <c r="O59" s="268">
        <v>7012</v>
      </c>
      <c r="P59" s="269">
        <v>7480</v>
      </c>
      <c r="Q59" s="270">
        <v>7947</v>
      </c>
      <c r="R59" s="268">
        <v>8415</v>
      </c>
      <c r="S59" s="267">
        <v>8882</v>
      </c>
      <c r="T59" s="268">
        <v>9350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71">
        <v>999</v>
      </c>
      <c r="C60" s="272">
        <v>1179</v>
      </c>
      <c r="D60" s="273">
        <v>1428</v>
      </c>
      <c r="E60" s="274">
        <v>1660</v>
      </c>
      <c r="F60" s="272">
        <v>1936</v>
      </c>
      <c r="G60" s="273">
        <v>2170</v>
      </c>
      <c r="H60" s="274">
        <v>2455</v>
      </c>
      <c r="I60" s="272">
        <v>2706</v>
      </c>
      <c r="J60" s="273">
        <v>3007</v>
      </c>
      <c r="K60" s="274">
        <v>3307</v>
      </c>
      <c r="L60" s="272">
        <v>3608</v>
      </c>
      <c r="M60" s="273">
        <v>3909</v>
      </c>
      <c r="N60" s="274">
        <v>4209</v>
      </c>
      <c r="O60" s="272">
        <v>4510</v>
      </c>
      <c r="P60" s="273">
        <v>4811</v>
      </c>
      <c r="Q60" s="274">
        <v>5111</v>
      </c>
      <c r="R60" s="272">
        <v>5412</v>
      </c>
      <c r="S60" s="271">
        <v>5713</v>
      </c>
      <c r="T60" s="272">
        <v>6013</v>
      </c>
      <c r="U60" s="257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75">
        <v>1829</v>
      </c>
      <c r="C61" s="276">
        <v>2044</v>
      </c>
      <c r="D61" s="277">
        <v>2405</v>
      </c>
      <c r="E61" s="278">
        <v>2780</v>
      </c>
      <c r="F61" s="276">
        <v>3195</v>
      </c>
      <c r="G61" s="277">
        <v>3596</v>
      </c>
      <c r="H61" s="278">
        <v>4047</v>
      </c>
      <c r="I61" s="276">
        <v>4496</v>
      </c>
      <c r="J61" s="277">
        <v>4902</v>
      </c>
      <c r="K61" s="278">
        <v>5375</v>
      </c>
      <c r="L61" s="276">
        <v>5826</v>
      </c>
      <c r="M61" s="277">
        <v>6311</v>
      </c>
      <c r="N61" s="278">
        <v>6796</v>
      </c>
      <c r="O61" s="276">
        <v>7282</v>
      </c>
      <c r="P61" s="277">
        <v>7767</v>
      </c>
      <c r="Q61" s="278">
        <v>8253</v>
      </c>
      <c r="R61" s="276">
        <v>8738</v>
      </c>
      <c r="S61" s="275">
        <v>9224</v>
      </c>
      <c r="T61" s="276">
        <v>9709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79">
        <v>1036</v>
      </c>
      <c r="C62" s="280">
        <v>1223</v>
      </c>
      <c r="D62" s="281">
        <v>1481</v>
      </c>
      <c r="E62" s="282">
        <v>1721</v>
      </c>
      <c r="F62" s="280">
        <v>2007</v>
      </c>
      <c r="G62" s="281">
        <v>2251</v>
      </c>
      <c r="H62" s="282">
        <v>2546</v>
      </c>
      <c r="I62" s="280">
        <v>2806</v>
      </c>
      <c r="J62" s="281">
        <v>3118</v>
      </c>
      <c r="K62" s="282">
        <v>3430</v>
      </c>
      <c r="L62" s="280">
        <v>3742</v>
      </c>
      <c r="M62" s="281">
        <v>4054</v>
      </c>
      <c r="N62" s="282">
        <v>4365</v>
      </c>
      <c r="O62" s="280">
        <v>4677</v>
      </c>
      <c r="P62" s="281">
        <v>4989</v>
      </c>
      <c r="Q62" s="282">
        <v>5301</v>
      </c>
      <c r="R62" s="280">
        <v>5613</v>
      </c>
      <c r="S62" s="279">
        <v>5924</v>
      </c>
      <c r="T62" s="280">
        <v>6236</v>
      </c>
      <c r="U62" s="257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67">
        <v>1897</v>
      </c>
      <c r="C63" s="268">
        <v>2119</v>
      </c>
      <c r="D63" s="269">
        <v>2494</v>
      </c>
      <c r="E63" s="270">
        <v>2883</v>
      </c>
      <c r="F63" s="268">
        <v>3313</v>
      </c>
      <c r="G63" s="269">
        <v>3729</v>
      </c>
      <c r="H63" s="270">
        <v>4196</v>
      </c>
      <c r="I63" s="268">
        <v>4663</v>
      </c>
      <c r="J63" s="269">
        <v>5083</v>
      </c>
      <c r="K63" s="270">
        <v>5574</v>
      </c>
      <c r="L63" s="268">
        <v>6041</v>
      </c>
      <c r="M63" s="269">
        <v>6545</v>
      </c>
      <c r="N63" s="270">
        <v>7048</v>
      </c>
      <c r="O63" s="268">
        <v>7552</v>
      </c>
      <c r="P63" s="269">
        <v>8055</v>
      </c>
      <c r="Q63" s="270">
        <v>8558</v>
      </c>
      <c r="R63" s="268">
        <v>9062</v>
      </c>
      <c r="S63" s="267">
        <v>9565</v>
      </c>
      <c r="T63" s="268">
        <v>10069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71">
        <v>1073</v>
      </c>
      <c r="C64" s="272">
        <v>1267</v>
      </c>
      <c r="D64" s="273">
        <v>1534</v>
      </c>
      <c r="E64" s="274">
        <v>1783</v>
      </c>
      <c r="F64" s="272">
        <v>2079</v>
      </c>
      <c r="G64" s="273">
        <v>2331</v>
      </c>
      <c r="H64" s="274">
        <v>2637</v>
      </c>
      <c r="I64" s="272">
        <v>2906</v>
      </c>
      <c r="J64" s="273">
        <v>3229</v>
      </c>
      <c r="K64" s="274">
        <v>3552</v>
      </c>
      <c r="L64" s="272">
        <v>3875</v>
      </c>
      <c r="M64" s="273">
        <v>4198</v>
      </c>
      <c r="N64" s="274">
        <v>4521</v>
      </c>
      <c r="O64" s="272">
        <v>4844</v>
      </c>
      <c r="P64" s="273">
        <v>5167</v>
      </c>
      <c r="Q64" s="274">
        <v>5490</v>
      </c>
      <c r="R64" s="272">
        <v>5813</v>
      </c>
      <c r="S64" s="271">
        <v>6136</v>
      </c>
      <c r="T64" s="272">
        <v>6459</v>
      </c>
      <c r="U64" s="257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67">
        <v>1965</v>
      </c>
      <c r="C65" s="268">
        <v>2195</v>
      </c>
      <c r="D65" s="269">
        <v>2584</v>
      </c>
      <c r="E65" s="270">
        <v>2986</v>
      </c>
      <c r="F65" s="268">
        <v>3431</v>
      </c>
      <c r="G65" s="269">
        <v>3862</v>
      </c>
      <c r="H65" s="270">
        <v>4346</v>
      </c>
      <c r="I65" s="268">
        <v>4829</v>
      </c>
      <c r="J65" s="269">
        <v>5265</v>
      </c>
      <c r="K65" s="270">
        <v>5773</v>
      </c>
      <c r="L65" s="268">
        <v>6257</v>
      </c>
      <c r="M65" s="269">
        <v>6778</v>
      </c>
      <c r="N65" s="270">
        <v>7300</v>
      </c>
      <c r="O65" s="268">
        <v>7821</v>
      </c>
      <c r="P65" s="269">
        <v>8343</v>
      </c>
      <c r="Q65" s="270">
        <v>8864</v>
      </c>
      <c r="R65" s="268">
        <v>9386</v>
      </c>
      <c r="S65" s="267">
        <v>9907</v>
      </c>
      <c r="T65" s="268">
        <v>10428</v>
      </c>
    </row>
    <row r="66" spans="1:42" x14ac:dyDescent="0.15">
      <c r="A66" s="231" t="s">
        <v>135</v>
      </c>
      <c r="B66" s="271">
        <v>1110</v>
      </c>
      <c r="C66" s="272">
        <v>1310</v>
      </c>
      <c r="D66" s="273">
        <v>1587</v>
      </c>
      <c r="E66" s="274">
        <v>1844</v>
      </c>
      <c r="F66" s="272">
        <v>2151</v>
      </c>
      <c r="G66" s="273">
        <v>2412</v>
      </c>
      <c r="H66" s="274">
        <v>2728</v>
      </c>
      <c r="I66" s="272">
        <v>3007</v>
      </c>
      <c r="J66" s="273">
        <v>3341</v>
      </c>
      <c r="K66" s="274">
        <v>3675</v>
      </c>
      <c r="L66" s="272">
        <v>4009</v>
      </c>
      <c r="M66" s="273">
        <v>4343</v>
      </c>
      <c r="N66" s="274">
        <v>4677</v>
      </c>
      <c r="O66" s="272">
        <v>5011</v>
      </c>
      <c r="P66" s="273">
        <v>5345</v>
      </c>
      <c r="Q66" s="274">
        <v>5679</v>
      </c>
      <c r="R66" s="272">
        <v>6013</v>
      </c>
      <c r="S66" s="271">
        <v>6348</v>
      </c>
      <c r="T66" s="272">
        <v>6682</v>
      </c>
      <c r="U66" s="257"/>
    </row>
    <row r="67" spans="1:42" x14ac:dyDescent="0.15">
      <c r="A67" s="233">
        <v>1500</v>
      </c>
      <c r="B67" s="275">
        <v>2032</v>
      </c>
      <c r="C67" s="276">
        <v>2271</v>
      </c>
      <c r="D67" s="277">
        <v>2673</v>
      </c>
      <c r="E67" s="278">
        <v>3089</v>
      </c>
      <c r="F67" s="276">
        <v>3550</v>
      </c>
      <c r="G67" s="277">
        <v>3995</v>
      </c>
      <c r="H67" s="278">
        <v>4496</v>
      </c>
      <c r="I67" s="276">
        <v>4996</v>
      </c>
      <c r="J67" s="277">
        <v>5446</v>
      </c>
      <c r="K67" s="278">
        <v>5972</v>
      </c>
      <c r="L67" s="276">
        <v>6473</v>
      </c>
      <c r="M67" s="277">
        <v>7012</v>
      </c>
      <c r="N67" s="278">
        <v>7552</v>
      </c>
      <c r="O67" s="276">
        <v>8091</v>
      </c>
      <c r="P67" s="277">
        <v>8630</v>
      </c>
      <c r="Q67" s="278">
        <v>9170</v>
      </c>
      <c r="R67" s="276">
        <v>9709</v>
      </c>
      <c r="S67" s="275">
        <v>10249</v>
      </c>
      <c r="T67" s="276">
        <v>10788</v>
      </c>
    </row>
    <row r="68" spans="1:42" x14ac:dyDescent="0.15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</row>
    <row r="69" spans="1:42" x14ac:dyDescent="0.15">
      <c r="A69" s="194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 t="shared" ref="B76:B107" si="0">ROUND(W76*$T$76,0)</f>
        <v>228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1.45</v>
      </c>
      <c r="U76" s="188"/>
      <c r="V76" s="203">
        <v>4</v>
      </c>
      <c r="W76" s="207">
        <v>157</v>
      </c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 t="shared" si="0"/>
        <v>428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>
        <f>W76+B147</f>
        <v>295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228</v>
      </c>
      <c r="C78" s="212">
        <f t="shared" ref="C78:C109" si="1">ROUND(X78*$T$76,0)</f>
        <v>262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14">
        <v>157</v>
      </c>
      <c r="X78" s="214">
        <v>181</v>
      </c>
      <c r="Y78" s="214"/>
      <c r="Z78" s="214"/>
      <c r="AA78" s="214"/>
      <c r="AB78" s="214"/>
      <c r="AC78" s="214"/>
      <c r="AD78" s="214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428</v>
      </c>
      <c r="C79" s="209">
        <f t="shared" si="1"/>
        <v>463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14">
        <f>W78+B149</f>
        <v>295</v>
      </c>
      <c r="X79" s="214">
        <f>X78+C149</f>
        <v>319</v>
      </c>
      <c r="Y79" s="214"/>
      <c r="Z79" s="214"/>
      <c r="AA79" s="214"/>
      <c r="AB79" s="214"/>
      <c r="AC79" s="214"/>
      <c r="AD79" s="214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264</v>
      </c>
      <c r="C80" s="212">
        <f t="shared" si="1"/>
        <v>296</v>
      </c>
      <c r="D80" s="212">
        <f t="shared" ref="D80:D111" si="2">ROUND(Y80*$T$76,0)</f>
        <v>323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14">
        <v>182</v>
      </c>
      <c r="X80" s="214">
        <v>204</v>
      </c>
      <c r="Y80" s="214">
        <v>223</v>
      </c>
      <c r="Z80" s="214"/>
      <c r="AA80" s="214"/>
      <c r="AB80" s="214"/>
      <c r="AC80" s="214"/>
      <c r="AD80" s="214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492</v>
      </c>
      <c r="C81" s="209">
        <f t="shared" si="1"/>
        <v>523</v>
      </c>
      <c r="D81" s="209">
        <f t="shared" si="2"/>
        <v>567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14">
        <f>W80+B151</f>
        <v>339</v>
      </c>
      <c r="X81" s="214">
        <f>X80+C151</f>
        <v>361</v>
      </c>
      <c r="Y81" s="214">
        <f>Y80+D151</f>
        <v>391</v>
      </c>
      <c r="Z81" s="214"/>
      <c r="AA81" s="214"/>
      <c r="AB81" s="214"/>
      <c r="AC81" s="214"/>
      <c r="AD81" s="214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299</v>
      </c>
      <c r="C82" s="212">
        <f t="shared" si="1"/>
        <v>338</v>
      </c>
      <c r="D82" s="212">
        <f t="shared" si="2"/>
        <v>373</v>
      </c>
      <c r="E82" s="212">
        <f t="shared" ref="E82:E113" si="3">ROUND(Z82*$T$76,0)</f>
        <v>407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14">
        <v>206</v>
      </c>
      <c r="X82" s="214">
        <v>233</v>
      </c>
      <c r="Y82" s="214">
        <v>257</v>
      </c>
      <c r="Z82" s="214">
        <v>281</v>
      </c>
      <c r="AA82" s="214"/>
      <c r="AB82" s="214"/>
      <c r="AC82" s="214"/>
      <c r="AD82" s="214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552</v>
      </c>
      <c r="C83" s="209">
        <f t="shared" si="1"/>
        <v>592</v>
      </c>
      <c r="D83" s="209">
        <f t="shared" si="2"/>
        <v>639</v>
      </c>
      <c r="E83" s="209">
        <f t="shared" si="3"/>
        <v>693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14">
        <f>W82+B153</f>
        <v>381</v>
      </c>
      <c r="X83" s="214">
        <f>X82+C153</f>
        <v>408</v>
      </c>
      <c r="Y83" s="214">
        <f>Y82+D153</f>
        <v>441</v>
      </c>
      <c r="Z83" s="214">
        <f>Z82+E153</f>
        <v>478</v>
      </c>
      <c r="AA83" s="214"/>
      <c r="AB83" s="214"/>
      <c r="AC83" s="214"/>
      <c r="AD83" s="214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325</v>
      </c>
      <c r="C84" s="212">
        <f t="shared" si="1"/>
        <v>377</v>
      </c>
      <c r="D84" s="212">
        <f t="shared" si="2"/>
        <v>418</v>
      </c>
      <c r="E84" s="212">
        <f t="shared" si="3"/>
        <v>473</v>
      </c>
      <c r="F84" s="212">
        <f t="shared" ref="F84:F115" si="4">ROUND(AA84*$T$76,0)</f>
        <v>512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14">
        <v>224</v>
      </c>
      <c r="X84" s="214">
        <v>260</v>
      </c>
      <c r="Y84" s="214">
        <v>288</v>
      </c>
      <c r="Z84" s="214">
        <v>326</v>
      </c>
      <c r="AA84" s="214">
        <v>353</v>
      </c>
      <c r="AB84" s="214"/>
      <c r="AC84" s="214"/>
      <c r="AD84" s="214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600</v>
      </c>
      <c r="C85" s="216">
        <f t="shared" si="1"/>
        <v>653</v>
      </c>
      <c r="D85" s="216">
        <f t="shared" si="2"/>
        <v>725</v>
      </c>
      <c r="E85" s="216">
        <f t="shared" si="3"/>
        <v>793</v>
      </c>
      <c r="F85" s="216">
        <f t="shared" si="4"/>
        <v>858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14">
        <f>W84+B155</f>
        <v>414</v>
      </c>
      <c r="X85" s="214">
        <f>X84+C155</f>
        <v>450</v>
      </c>
      <c r="Y85" s="214">
        <f>Y84+D155</f>
        <v>500</v>
      </c>
      <c r="Z85" s="214">
        <f>Z84+E155</f>
        <v>547</v>
      </c>
      <c r="AA85" s="214">
        <f>AA84+F155</f>
        <v>592</v>
      </c>
      <c r="AB85" s="214"/>
      <c r="AC85" s="214"/>
      <c r="AD85" s="214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358</v>
      </c>
      <c r="C86" s="205">
        <f t="shared" si="1"/>
        <v>410</v>
      </c>
      <c r="D86" s="205">
        <f t="shared" si="2"/>
        <v>464</v>
      </c>
      <c r="E86" s="205">
        <f t="shared" si="3"/>
        <v>526</v>
      </c>
      <c r="F86" s="205">
        <f t="shared" si="4"/>
        <v>574</v>
      </c>
      <c r="G86" s="205">
        <f t="shared" ref="G86:G133" si="5">ROUND(AB86*$T$76,0)</f>
        <v>645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14">
        <v>247</v>
      </c>
      <c r="X86" s="214">
        <v>283</v>
      </c>
      <c r="Y86" s="214">
        <v>320</v>
      </c>
      <c r="Z86" s="214">
        <v>363</v>
      </c>
      <c r="AA86" s="214">
        <v>396</v>
      </c>
      <c r="AB86" s="214">
        <v>445</v>
      </c>
      <c r="AC86" s="214"/>
      <c r="AD86" s="214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660</v>
      </c>
      <c r="C87" s="209">
        <f t="shared" si="1"/>
        <v>712</v>
      </c>
      <c r="D87" s="209">
        <f t="shared" si="2"/>
        <v>806</v>
      </c>
      <c r="E87" s="209">
        <f t="shared" si="3"/>
        <v>889</v>
      </c>
      <c r="F87" s="209">
        <f t="shared" si="4"/>
        <v>967</v>
      </c>
      <c r="G87" s="209">
        <f t="shared" si="5"/>
        <v>1064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14">
        <f t="shared" ref="W87:AB87" si="6">W86+B157</f>
        <v>455</v>
      </c>
      <c r="X87" s="214">
        <f t="shared" si="6"/>
        <v>491</v>
      </c>
      <c r="Y87" s="214">
        <f t="shared" si="6"/>
        <v>556</v>
      </c>
      <c r="Z87" s="214">
        <f t="shared" si="6"/>
        <v>613</v>
      </c>
      <c r="AA87" s="214">
        <f t="shared" si="6"/>
        <v>667</v>
      </c>
      <c r="AB87" s="214">
        <f t="shared" si="6"/>
        <v>734</v>
      </c>
      <c r="AC87" s="214"/>
      <c r="AD87" s="214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383</v>
      </c>
      <c r="C88" s="212">
        <f t="shared" si="1"/>
        <v>448</v>
      </c>
      <c r="D88" s="212">
        <f t="shared" si="2"/>
        <v>505</v>
      </c>
      <c r="E88" s="212">
        <f t="shared" si="3"/>
        <v>589</v>
      </c>
      <c r="F88" s="212">
        <f t="shared" si="4"/>
        <v>641</v>
      </c>
      <c r="G88" s="212">
        <f t="shared" si="5"/>
        <v>724</v>
      </c>
      <c r="H88" s="212">
        <f t="shared" ref="H88:H133" si="7">ROUND(AC88*$T$76,0)</f>
        <v>811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14">
        <v>264</v>
      </c>
      <c r="X88" s="214">
        <v>309</v>
      </c>
      <c r="Y88" s="214">
        <v>348</v>
      </c>
      <c r="Z88" s="214">
        <v>406</v>
      </c>
      <c r="AA88" s="214">
        <v>442</v>
      </c>
      <c r="AB88" s="214">
        <v>499</v>
      </c>
      <c r="AC88" s="214">
        <v>559</v>
      </c>
      <c r="AD88" s="214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715</v>
      </c>
      <c r="C89" s="209">
        <f t="shared" si="1"/>
        <v>780</v>
      </c>
      <c r="D89" s="209">
        <f t="shared" si="2"/>
        <v>871</v>
      </c>
      <c r="E89" s="209">
        <f t="shared" si="3"/>
        <v>995</v>
      </c>
      <c r="F89" s="209">
        <f t="shared" si="4"/>
        <v>1080</v>
      </c>
      <c r="G89" s="209">
        <f t="shared" si="5"/>
        <v>1183</v>
      </c>
      <c r="H89" s="209">
        <f t="shared" si="7"/>
        <v>1338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14">
        <f t="shared" ref="W89:AC89" si="8">W88+B159</f>
        <v>493</v>
      </c>
      <c r="X89" s="214">
        <f t="shared" si="8"/>
        <v>538</v>
      </c>
      <c r="Y89" s="214">
        <f t="shared" si="8"/>
        <v>601</v>
      </c>
      <c r="Z89" s="214">
        <f t="shared" si="8"/>
        <v>686</v>
      </c>
      <c r="AA89" s="214">
        <f t="shared" si="8"/>
        <v>745</v>
      </c>
      <c r="AB89" s="214">
        <f t="shared" si="8"/>
        <v>816</v>
      </c>
      <c r="AC89" s="214">
        <f t="shared" si="8"/>
        <v>923</v>
      </c>
      <c r="AD89" s="214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418</v>
      </c>
      <c r="C90" s="212">
        <f t="shared" si="1"/>
        <v>489</v>
      </c>
      <c r="D90" s="212">
        <f t="shared" si="2"/>
        <v>550</v>
      </c>
      <c r="E90" s="212">
        <f t="shared" si="3"/>
        <v>645</v>
      </c>
      <c r="F90" s="212">
        <f t="shared" si="4"/>
        <v>699</v>
      </c>
      <c r="G90" s="212">
        <f t="shared" si="5"/>
        <v>787</v>
      </c>
      <c r="H90" s="212">
        <f t="shared" si="7"/>
        <v>885</v>
      </c>
      <c r="I90" s="212">
        <f t="shared" ref="I90:I133" si="9">ROUND(AD90*$T$76,0)</f>
        <v>969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14">
        <v>288</v>
      </c>
      <c r="X90" s="214">
        <v>337</v>
      </c>
      <c r="Y90" s="214">
        <v>379</v>
      </c>
      <c r="Z90" s="214">
        <v>445</v>
      </c>
      <c r="AA90" s="214">
        <v>482</v>
      </c>
      <c r="AB90" s="214">
        <v>543</v>
      </c>
      <c r="AC90" s="214">
        <v>610</v>
      </c>
      <c r="AD90" s="214">
        <v>668</v>
      </c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189">
        <v>2.06</v>
      </c>
    </row>
    <row r="91" spans="1:42" x14ac:dyDescent="0.15">
      <c r="A91" s="208">
        <v>450</v>
      </c>
      <c r="B91" s="209">
        <f t="shared" si="0"/>
        <v>779</v>
      </c>
      <c r="C91" s="209">
        <f t="shared" si="1"/>
        <v>850</v>
      </c>
      <c r="D91" s="209">
        <f t="shared" si="2"/>
        <v>947</v>
      </c>
      <c r="E91" s="209">
        <f t="shared" si="3"/>
        <v>1074</v>
      </c>
      <c r="F91" s="209">
        <f t="shared" si="4"/>
        <v>1185</v>
      </c>
      <c r="G91" s="209">
        <f t="shared" si="5"/>
        <v>1289</v>
      </c>
      <c r="H91" s="209">
        <f t="shared" si="7"/>
        <v>1472</v>
      </c>
      <c r="I91" s="209">
        <f t="shared" si="9"/>
        <v>1621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14">
        <f t="shared" ref="W91:AD91" si="10">W90+B161</f>
        <v>537</v>
      </c>
      <c r="X91" s="214">
        <f t="shared" si="10"/>
        <v>586</v>
      </c>
      <c r="Y91" s="214">
        <f t="shared" si="10"/>
        <v>653</v>
      </c>
      <c r="Z91" s="214">
        <f t="shared" si="10"/>
        <v>741</v>
      </c>
      <c r="AA91" s="214">
        <f t="shared" si="10"/>
        <v>817</v>
      </c>
      <c r="AB91" s="214">
        <f t="shared" si="10"/>
        <v>889</v>
      </c>
      <c r="AC91" s="214">
        <f t="shared" si="10"/>
        <v>1015</v>
      </c>
      <c r="AD91" s="214">
        <f t="shared" si="10"/>
        <v>1118</v>
      </c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444</v>
      </c>
      <c r="C92" s="212">
        <f t="shared" si="1"/>
        <v>522</v>
      </c>
      <c r="D92" s="212">
        <f t="shared" si="2"/>
        <v>603</v>
      </c>
      <c r="E92" s="212">
        <f t="shared" si="3"/>
        <v>709</v>
      </c>
      <c r="F92" s="212">
        <f t="shared" si="4"/>
        <v>769</v>
      </c>
      <c r="G92" s="212">
        <f t="shared" si="5"/>
        <v>864</v>
      </c>
      <c r="H92" s="212">
        <f t="shared" si="7"/>
        <v>970</v>
      </c>
      <c r="I92" s="212">
        <f t="shared" si="9"/>
        <v>1066</v>
      </c>
      <c r="J92" s="212">
        <f t="shared" ref="J92:J133" si="11">ROUND(AE92*$T$76,0)</f>
        <v>1183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14">
        <v>306</v>
      </c>
      <c r="X92" s="214">
        <v>360</v>
      </c>
      <c r="Y92" s="214">
        <v>416</v>
      </c>
      <c r="Z92" s="214">
        <v>489</v>
      </c>
      <c r="AA92" s="214">
        <v>530</v>
      </c>
      <c r="AB92" s="214">
        <v>596</v>
      </c>
      <c r="AC92" s="214">
        <v>669</v>
      </c>
      <c r="AD92" s="214">
        <v>735</v>
      </c>
      <c r="AE92" s="207">
        <f>$AE$74*V92*AP92</f>
        <v>816</v>
      </c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189">
        <v>2.04</v>
      </c>
    </row>
    <row r="93" spans="1:42" x14ac:dyDescent="0.15">
      <c r="A93" s="208">
        <v>500</v>
      </c>
      <c r="B93" s="209">
        <f t="shared" si="0"/>
        <v>824</v>
      </c>
      <c r="C93" s="209">
        <f t="shared" si="1"/>
        <v>902</v>
      </c>
      <c r="D93" s="209">
        <f t="shared" si="2"/>
        <v>1040</v>
      </c>
      <c r="E93" s="209">
        <f t="shared" si="3"/>
        <v>1169</v>
      </c>
      <c r="F93" s="209">
        <f t="shared" si="4"/>
        <v>1299</v>
      </c>
      <c r="G93" s="209">
        <f t="shared" si="5"/>
        <v>1417</v>
      </c>
      <c r="H93" s="209">
        <f t="shared" si="7"/>
        <v>1615</v>
      </c>
      <c r="I93" s="209">
        <f t="shared" si="9"/>
        <v>1779</v>
      </c>
      <c r="J93" s="209">
        <f t="shared" si="11"/>
        <v>1976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14">
        <f t="shared" ref="W93:AE93" si="12">W92+B163</f>
        <v>568</v>
      </c>
      <c r="X93" s="214">
        <f t="shared" si="12"/>
        <v>622</v>
      </c>
      <c r="Y93" s="214">
        <f t="shared" si="12"/>
        <v>717</v>
      </c>
      <c r="Z93" s="214">
        <f t="shared" si="12"/>
        <v>806</v>
      </c>
      <c r="AA93" s="214">
        <f t="shared" si="12"/>
        <v>896</v>
      </c>
      <c r="AB93" s="214">
        <f t="shared" si="12"/>
        <v>977</v>
      </c>
      <c r="AC93" s="214">
        <f t="shared" si="12"/>
        <v>1114</v>
      </c>
      <c r="AD93" s="214">
        <f t="shared" si="12"/>
        <v>1227</v>
      </c>
      <c r="AE93" s="207">
        <f t="shared" si="12"/>
        <v>1363</v>
      </c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481</v>
      </c>
      <c r="C94" s="212">
        <f t="shared" si="1"/>
        <v>554</v>
      </c>
      <c r="D94" s="212">
        <f t="shared" si="2"/>
        <v>645</v>
      </c>
      <c r="E94" s="212">
        <f t="shared" si="3"/>
        <v>742</v>
      </c>
      <c r="F94" s="212">
        <f t="shared" si="4"/>
        <v>866</v>
      </c>
      <c r="G94" s="212">
        <f t="shared" si="5"/>
        <v>969</v>
      </c>
      <c r="H94" s="212">
        <f t="shared" si="7"/>
        <v>1089</v>
      </c>
      <c r="I94" s="212">
        <f t="shared" si="9"/>
        <v>1206</v>
      </c>
      <c r="J94" s="212">
        <f t="shared" si="11"/>
        <v>1340</v>
      </c>
      <c r="K94" s="212">
        <f t="shared" ref="K94:K133" si="13">ROUND(AF94*$T$76,0)</f>
        <v>1474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14">
        <v>332</v>
      </c>
      <c r="X94" s="214">
        <v>382</v>
      </c>
      <c r="Y94" s="214">
        <v>445</v>
      </c>
      <c r="Z94" s="214">
        <v>512</v>
      </c>
      <c r="AA94" s="214">
        <v>597</v>
      </c>
      <c r="AB94" s="214">
        <v>668</v>
      </c>
      <c r="AC94" s="214">
        <v>751</v>
      </c>
      <c r="AD94" s="214">
        <v>832</v>
      </c>
      <c r="AE94" s="207">
        <f>$AE$74*V94*AP94</f>
        <v>924</v>
      </c>
      <c r="AF94" s="207">
        <f>$AF$74*V94*AP94</f>
        <v>1016.4000000000001</v>
      </c>
      <c r="AG94" s="207"/>
      <c r="AH94" s="207"/>
      <c r="AI94" s="207"/>
      <c r="AJ94" s="207"/>
      <c r="AK94" s="207"/>
      <c r="AL94" s="207"/>
      <c r="AM94" s="207"/>
      <c r="AN94" s="207"/>
      <c r="AO94" s="207"/>
      <c r="AP94" s="189">
        <v>2.1</v>
      </c>
    </row>
    <row r="95" spans="1:42" x14ac:dyDescent="0.15">
      <c r="A95" s="208">
        <v>550</v>
      </c>
      <c r="B95" s="209">
        <f t="shared" si="0"/>
        <v>896</v>
      </c>
      <c r="C95" s="209">
        <f t="shared" si="1"/>
        <v>969</v>
      </c>
      <c r="D95" s="209">
        <f t="shared" si="2"/>
        <v>1105</v>
      </c>
      <c r="E95" s="209">
        <f t="shared" si="3"/>
        <v>1244</v>
      </c>
      <c r="F95" s="209">
        <f t="shared" si="4"/>
        <v>1446</v>
      </c>
      <c r="G95" s="209">
        <f t="shared" si="5"/>
        <v>1583</v>
      </c>
      <c r="H95" s="209">
        <f t="shared" si="7"/>
        <v>1794</v>
      </c>
      <c r="I95" s="209">
        <f t="shared" si="9"/>
        <v>1988</v>
      </c>
      <c r="J95" s="209">
        <f t="shared" si="11"/>
        <v>2205</v>
      </c>
      <c r="K95" s="209">
        <f t="shared" si="13"/>
        <v>2438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14">
        <f t="shared" ref="W95:AF95" si="14">W94+B165</f>
        <v>618</v>
      </c>
      <c r="X95" s="214">
        <f t="shared" si="14"/>
        <v>668</v>
      </c>
      <c r="Y95" s="214">
        <f t="shared" si="14"/>
        <v>762</v>
      </c>
      <c r="Z95" s="214">
        <f t="shared" si="14"/>
        <v>858</v>
      </c>
      <c r="AA95" s="214">
        <f t="shared" si="14"/>
        <v>997</v>
      </c>
      <c r="AB95" s="214">
        <f t="shared" si="14"/>
        <v>1092</v>
      </c>
      <c r="AC95" s="214">
        <f t="shared" si="14"/>
        <v>1237</v>
      </c>
      <c r="AD95" s="214">
        <f t="shared" si="14"/>
        <v>1371</v>
      </c>
      <c r="AE95" s="207">
        <f t="shared" si="14"/>
        <v>1521</v>
      </c>
      <c r="AF95" s="207">
        <f t="shared" si="14"/>
        <v>1681.4</v>
      </c>
      <c r="AG95" s="207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506</v>
      </c>
      <c r="C96" s="212">
        <f t="shared" si="1"/>
        <v>608</v>
      </c>
      <c r="D96" s="212">
        <f t="shared" si="2"/>
        <v>705</v>
      </c>
      <c r="E96" s="212">
        <f t="shared" si="3"/>
        <v>793</v>
      </c>
      <c r="F96" s="212">
        <f t="shared" si="4"/>
        <v>925</v>
      </c>
      <c r="G96" s="212">
        <f t="shared" si="5"/>
        <v>1032</v>
      </c>
      <c r="H96" s="212">
        <f t="shared" si="7"/>
        <v>1163</v>
      </c>
      <c r="I96" s="212">
        <f t="shared" si="9"/>
        <v>1286</v>
      </c>
      <c r="J96" s="212">
        <f t="shared" si="11"/>
        <v>1427</v>
      </c>
      <c r="K96" s="212">
        <f t="shared" si="13"/>
        <v>1569</v>
      </c>
      <c r="L96" s="212">
        <f t="shared" ref="L96:L133" si="15">ROUND(AG96*$T$76,0)</f>
        <v>1712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14">
        <v>349</v>
      </c>
      <c r="X96" s="214">
        <v>419</v>
      </c>
      <c r="Y96" s="214">
        <v>486</v>
      </c>
      <c r="Z96" s="214">
        <v>547</v>
      </c>
      <c r="AA96" s="214">
        <v>638</v>
      </c>
      <c r="AB96" s="214">
        <v>712</v>
      </c>
      <c r="AC96" s="214">
        <v>802</v>
      </c>
      <c r="AD96" s="214">
        <v>887</v>
      </c>
      <c r="AE96" s="207">
        <f>$AE$74*V96*AP96</f>
        <v>983.99999999999989</v>
      </c>
      <c r="AF96" s="207">
        <f>$AF$74*V96*AP96</f>
        <v>1082.3999999999999</v>
      </c>
      <c r="AG96" s="207">
        <f>$AG$74*V96*AP96</f>
        <v>1180.8</v>
      </c>
      <c r="AH96" s="207"/>
      <c r="AI96" s="207"/>
      <c r="AJ96" s="207"/>
      <c r="AK96" s="207"/>
      <c r="AL96" s="207"/>
      <c r="AM96" s="207"/>
      <c r="AN96" s="207"/>
      <c r="AO96" s="207"/>
      <c r="AP96" s="189">
        <v>2.0499999999999998</v>
      </c>
    </row>
    <row r="97" spans="1:42" ht="13" thickBot="1" x14ac:dyDescent="0.2">
      <c r="A97" s="204">
        <v>600</v>
      </c>
      <c r="B97" s="216">
        <f t="shared" si="0"/>
        <v>945</v>
      </c>
      <c r="C97" s="216">
        <f t="shared" si="1"/>
        <v>1047</v>
      </c>
      <c r="D97" s="216">
        <f t="shared" si="2"/>
        <v>1195</v>
      </c>
      <c r="E97" s="216">
        <f t="shared" si="3"/>
        <v>1334</v>
      </c>
      <c r="F97" s="216">
        <f t="shared" si="4"/>
        <v>1537</v>
      </c>
      <c r="G97" s="216">
        <f t="shared" si="5"/>
        <v>1698</v>
      </c>
      <c r="H97" s="216">
        <f t="shared" si="7"/>
        <v>1905</v>
      </c>
      <c r="I97" s="216">
        <f t="shared" si="9"/>
        <v>2110</v>
      </c>
      <c r="J97" s="216">
        <f t="shared" si="11"/>
        <v>2335</v>
      </c>
      <c r="K97" s="216">
        <f t="shared" si="13"/>
        <v>2582</v>
      </c>
      <c r="L97" s="216">
        <f t="shared" si="15"/>
        <v>2826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14">
        <f t="shared" ref="W97:AG97" si="16">W96+B167</f>
        <v>652</v>
      </c>
      <c r="X97" s="214">
        <f t="shared" si="16"/>
        <v>722</v>
      </c>
      <c r="Y97" s="214">
        <f t="shared" si="16"/>
        <v>824</v>
      </c>
      <c r="Z97" s="214">
        <f t="shared" si="16"/>
        <v>920</v>
      </c>
      <c r="AA97" s="214">
        <f t="shared" si="16"/>
        <v>1060</v>
      </c>
      <c r="AB97" s="214">
        <f t="shared" si="16"/>
        <v>1171</v>
      </c>
      <c r="AC97" s="214">
        <f t="shared" si="16"/>
        <v>1314</v>
      </c>
      <c r="AD97" s="214">
        <f t="shared" si="16"/>
        <v>1455</v>
      </c>
      <c r="AE97" s="207">
        <f t="shared" si="16"/>
        <v>1610</v>
      </c>
      <c r="AF97" s="207">
        <f t="shared" si="16"/>
        <v>1780.3999999999999</v>
      </c>
      <c r="AG97" s="207">
        <f t="shared" si="16"/>
        <v>1948.8</v>
      </c>
      <c r="AH97" s="207"/>
      <c r="AI97" s="207"/>
      <c r="AJ97" s="207"/>
      <c r="AK97" s="207"/>
      <c r="AL97" s="207"/>
      <c r="AM97" s="207"/>
      <c r="AN97" s="207"/>
      <c r="AO97" s="207"/>
      <c r="AP97" s="189">
        <f>AP96+U167</f>
        <v>3.38</v>
      </c>
    </row>
    <row r="98" spans="1:42" x14ac:dyDescent="0.15">
      <c r="A98" s="202" t="s">
        <v>11</v>
      </c>
      <c r="B98" s="205">
        <f t="shared" si="0"/>
        <v>542</v>
      </c>
      <c r="C98" s="205">
        <f t="shared" si="1"/>
        <v>638</v>
      </c>
      <c r="D98" s="205">
        <f t="shared" si="2"/>
        <v>737</v>
      </c>
      <c r="E98" s="205">
        <f t="shared" si="3"/>
        <v>851</v>
      </c>
      <c r="F98" s="205">
        <f t="shared" si="4"/>
        <v>992</v>
      </c>
      <c r="G98" s="205">
        <f t="shared" si="5"/>
        <v>1108</v>
      </c>
      <c r="H98" s="205">
        <f t="shared" si="7"/>
        <v>1248</v>
      </c>
      <c r="I98" s="205">
        <f t="shared" si="9"/>
        <v>1385</v>
      </c>
      <c r="J98" s="205">
        <f t="shared" si="11"/>
        <v>1538</v>
      </c>
      <c r="K98" s="205">
        <f t="shared" si="13"/>
        <v>1692</v>
      </c>
      <c r="L98" s="205">
        <f t="shared" si="15"/>
        <v>1846</v>
      </c>
      <c r="M98" s="205">
        <f t="shared" ref="M98:M133" si="17">ROUND(AH98*$T$76,0)</f>
        <v>2000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14">
        <v>374</v>
      </c>
      <c r="X98" s="214">
        <v>440</v>
      </c>
      <c r="Y98" s="214">
        <v>508</v>
      </c>
      <c r="Z98" s="214">
        <v>587</v>
      </c>
      <c r="AA98" s="214">
        <v>684</v>
      </c>
      <c r="AB98" s="214">
        <v>764</v>
      </c>
      <c r="AC98" s="214">
        <v>861</v>
      </c>
      <c r="AD98" s="214">
        <v>955</v>
      </c>
      <c r="AE98" s="207">
        <f>$AE$74*V98*AP98</f>
        <v>1060.8</v>
      </c>
      <c r="AF98" s="207">
        <f>$AF$74*V98*AP98</f>
        <v>1166.8800000000001</v>
      </c>
      <c r="AG98" s="207">
        <f>$AG$74*V98*AP98</f>
        <v>1272.96</v>
      </c>
      <c r="AH98" s="207">
        <f>$AH$74*V98*AP98</f>
        <v>1379.04</v>
      </c>
      <c r="AI98" s="207"/>
      <c r="AJ98" s="207"/>
      <c r="AK98" s="207"/>
      <c r="AL98" s="207"/>
      <c r="AM98" s="207"/>
      <c r="AN98" s="207"/>
      <c r="AO98" s="207"/>
      <c r="AP98" s="189">
        <v>2.04</v>
      </c>
    </row>
    <row r="99" spans="1:42" x14ac:dyDescent="0.15">
      <c r="A99" s="208">
        <v>650</v>
      </c>
      <c r="B99" s="209">
        <f t="shared" si="0"/>
        <v>1006</v>
      </c>
      <c r="C99" s="209">
        <f t="shared" si="1"/>
        <v>1102</v>
      </c>
      <c r="D99" s="209">
        <f t="shared" si="2"/>
        <v>1264</v>
      </c>
      <c r="E99" s="209">
        <f t="shared" si="3"/>
        <v>1436</v>
      </c>
      <c r="F99" s="209">
        <f t="shared" si="4"/>
        <v>1640</v>
      </c>
      <c r="G99" s="209">
        <f t="shared" si="5"/>
        <v>1826</v>
      </c>
      <c r="H99" s="209">
        <f t="shared" si="7"/>
        <v>2030</v>
      </c>
      <c r="I99" s="209">
        <f t="shared" si="9"/>
        <v>2249</v>
      </c>
      <c r="J99" s="209">
        <f t="shared" si="11"/>
        <v>2492</v>
      </c>
      <c r="K99" s="209">
        <f t="shared" si="13"/>
        <v>2750</v>
      </c>
      <c r="L99" s="209">
        <f t="shared" si="15"/>
        <v>3041</v>
      </c>
      <c r="M99" s="209">
        <f t="shared" si="17"/>
        <v>3293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14">
        <f t="shared" ref="W99:AH99" si="18">W98+B169</f>
        <v>694</v>
      </c>
      <c r="X99" s="214">
        <f t="shared" si="18"/>
        <v>760</v>
      </c>
      <c r="Y99" s="214">
        <f t="shared" si="18"/>
        <v>872</v>
      </c>
      <c r="Z99" s="214">
        <f t="shared" si="18"/>
        <v>990</v>
      </c>
      <c r="AA99" s="214">
        <f t="shared" si="18"/>
        <v>1131</v>
      </c>
      <c r="AB99" s="214">
        <f t="shared" si="18"/>
        <v>1259</v>
      </c>
      <c r="AC99" s="214">
        <f t="shared" si="18"/>
        <v>1400</v>
      </c>
      <c r="AD99" s="214">
        <f t="shared" si="18"/>
        <v>1551</v>
      </c>
      <c r="AE99" s="207">
        <f t="shared" si="18"/>
        <v>1718.8</v>
      </c>
      <c r="AF99" s="207">
        <f t="shared" si="18"/>
        <v>1896.88</v>
      </c>
      <c r="AG99" s="207">
        <f t="shared" si="18"/>
        <v>2096.96</v>
      </c>
      <c r="AH99" s="207">
        <f t="shared" si="18"/>
        <v>2271.36</v>
      </c>
      <c r="AI99" s="207"/>
      <c r="AJ99" s="207"/>
      <c r="AK99" s="207"/>
      <c r="AL99" s="207"/>
      <c r="AM99" s="207"/>
      <c r="AN99" s="207"/>
      <c r="AO99" s="207"/>
      <c r="AP99" s="189">
        <f>AP98+U169</f>
        <v>3.3600000000000003</v>
      </c>
    </row>
    <row r="100" spans="1:42" x14ac:dyDescent="0.15">
      <c r="A100" s="215" t="s">
        <v>12</v>
      </c>
      <c r="B100" s="212">
        <f t="shared" si="0"/>
        <v>576</v>
      </c>
      <c r="C100" s="212">
        <f t="shared" si="1"/>
        <v>674</v>
      </c>
      <c r="D100" s="212">
        <f t="shared" si="2"/>
        <v>783</v>
      </c>
      <c r="E100" s="212">
        <f t="shared" si="3"/>
        <v>900</v>
      </c>
      <c r="F100" s="212">
        <f t="shared" si="4"/>
        <v>1053</v>
      </c>
      <c r="G100" s="212">
        <f t="shared" si="5"/>
        <v>1172</v>
      </c>
      <c r="H100" s="212">
        <f t="shared" si="7"/>
        <v>1322</v>
      </c>
      <c r="I100" s="212">
        <f t="shared" si="9"/>
        <v>1469</v>
      </c>
      <c r="J100" s="212">
        <f t="shared" si="11"/>
        <v>1632</v>
      </c>
      <c r="K100" s="212">
        <f t="shared" si="13"/>
        <v>1795</v>
      </c>
      <c r="L100" s="212">
        <f t="shared" si="15"/>
        <v>1959</v>
      </c>
      <c r="M100" s="212">
        <f t="shared" si="17"/>
        <v>2122</v>
      </c>
      <c r="N100" s="212">
        <f t="shared" ref="N100:N133" si="19">ROUND(AI100*$T$76,0)</f>
        <v>2285</v>
      </c>
      <c r="O100" s="212"/>
      <c r="P100" s="212"/>
      <c r="Q100" s="212"/>
      <c r="R100" s="212"/>
      <c r="S100" s="212"/>
      <c r="T100" s="213"/>
      <c r="V100" s="203">
        <v>28</v>
      </c>
      <c r="W100" s="214">
        <v>397</v>
      </c>
      <c r="X100" s="214">
        <v>465</v>
      </c>
      <c r="Y100" s="214">
        <v>540</v>
      </c>
      <c r="Z100" s="214">
        <v>621</v>
      </c>
      <c r="AA100" s="214">
        <v>726</v>
      </c>
      <c r="AB100" s="214">
        <v>808</v>
      </c>
      <c r="AC100" s="214">
        <v>912</v>
      </c>
      <c r="AD100" s="214">
        <v>1013</v>
      </c>
      <c r="AE100" s="207">
        <f>$AE$74*V100*AP100</f>
        <v>1125.5999999999999</v>
      </c>
      <c r="AF100" s="207">
        <f>$AF$74*V100*AP100</f>
        <v>1238.1599999999999</v>
      </c>
      <c r="AG100" s="207">
        <f>$AG$74*V100*AP100</f>
        <v>1350.7199999999998</v>
      </c>
      <c r="AH100" s="207">
        <f>$AH$74*V100*AP100</f>
        <v>1463.2799999999997</v>
      </c>
      <c r="AI100" s="207">
        <f>$AI$74*V100*AP100</f>
        <v>1575.84</v>
      </c>
      <c r="AJ100" s="207"/>
      <c r="AK100" s="207"/>
      <c r="AL100" s="207"/>
      <c r="AM100" s="207"/>
      <c r="AN100" s="207"/>
      <c r="AO100" s="207"/>
      <c r="AP100" s="189">
        <v>2.0099999999999998</v>
      </c>
    </row>
    <row r="101" spans="1:42" x14ac:dyDescent="0.15">
      <c r="A101" s="208">
        <v>700</v>
      </c>
      <c r="B101" s="209">
        <f t="shared" si="0"/>
        <v>1063</v>
      </c>
      <c r="C101" s="209">
        <f t="shared" si="1"/>
        <v>1161</v>
      </c>
      <c r="D101" s="209">
        <f t="shared" si="2"/>
        <v>1335</v>
      </c>
      <c r="E101" s="209">
        <f t="shared" si="3"/>
        <v>1528</v>
      </c>
      <c r="F101" s="209">
        <f t="shared" si="4"/>
        <v>1749</v>
      </c>
      <c r="G101" s="209">
        <f t="shared" si="5"/>
        <v>1942</v>
      </c>
      <c r="H101" s="209">
        <f t="shared" si="7"/>
        <v>2184</v>
      </c>
      <c r="I101" s="209">
        <f t="shared" si="9"/>
        <v>2422</v>
      </c>
      <c r="J101" s="209">
        <f t="shared" si="11"/>
        <v>2682</v>
      </c>
      <c r="K101" s="209">
        <f t="shared" si="13"/>
        <v>2905</v>
      </c>
      <c r="L101" s="209">
        <f t="shared" si="15"/>
        <v>3237</v>
      </c>
      <c r="M101" s="209">
        <f t="shared" si="17"/>
        <v>3505</v>
      </c>
      <c r="N101" s="209">
        <f t="shared" si="19"/>
        <v>3774</v>
      </c>
      <c r="O101" s="209"/>
      <c r="P101" s="209"/>
      <c r="Q101" s="209"/>
      <c r="R101" s="209"/>
      <c r="S101" s="209"/>
      <c r="T101" s="210"/>
      <c r="V101" s="203">
        <v>700</v>
      </c>
      <c r="W101" s="214">
        <f t="shared" ref="W101:AI101" si="20">W100+B171</f>
        <v>733</v>
      </c>
      <c r="X101" s="214">
        <f t="shared" si="20"/>
        <v>801</v>
      </c>
      <c r="Y101" s="214">
        <f t="shared" si="20"/>
        <v>921</v>
      </c>
      <c r="Z101" s="214">
        <f t="shared" si="20"/>
        <v>1054</v>
      </c>
      <c r="AA101" s="214">
        <f t="shared" si="20"/>
        <v>1206</v>
      </c>
      <c r="AB101" s="214">
        <f t="shared" si="20"/>
        <v>1339</v>
      </c>
      <c r="AC101" s="214">
        <f t="shared" si="20"/>
        <v>1506</v>
      </c>
      <c r="AD101" s="214">
        <f t="shared" si="20"/>
        <v>1670</v>
      </c>
      <c r="AE101" s="207">
        <f t="shared" si="20"/>
        <v>1849.6</v>
      </c>
      <c r="AF101" s="207">
        <f t="shared" si="20"/>
        <v>2003.1599999999999</v>
      </c>
      <c r="AG101" s="207">
        <f t="shared" si="20"/>
        <v>2232.7199999999998</v>
      </c>
      <c r="AH101" s="207">
        <f t="shared" si="20"/>
        <v>2416.96</v>
      </c>
      <c r="AI101" s="207">
        <f t="shared" si="20"/>
        <v>2602.88</v>
      </c>
      <c r="AJ101" s="207"/>
      <c r="AK101" s="207"/>
      <c r="AL101" s="207"/>
      <c r="AM101" s="207"/>
      <c r="AN101" s="207"/>
      <c r="AO101" s="207"/>
      <c r="AP101" s="189">
        <f>AP100+U171</f>
        <v>3.32</v>
      </c>
    </row>
    <row r="102" spans="1:42" x14ac:dyDescent="0.15">
      <c r="A102" s="215" t="s">
        <v>13</v>
      </c>
      <c r="B102" s="212">
        <f t="shared" si="0"/>
        <v>609</v>
      </c>
      <c r="C102" s="212">
        <f t="shared" si="1"/>
        <v>716</v>
      </c>
      <c r="D102" s="212">
        <f t="shared" si="2"/>
        <v>834</v>
      </c>
      <c r="E102" s="212">
        <f t="shared" si="3"/>
        <v>957</v>
      </c>
      <c r="F102" s="212">
        <f t="shared" si="4"/>
        <v>1122</v>
      </c>
      <c r="G102" s="212">
        <f t="shared" si="5"/>
        <v>1246</v>
      </c>
      <c r="H102" s="212">
        <f t="shared" si="7"/>
        <v>1408</v>
      </c>
      <c r="I102" s="212">
        <f t="shared" si="9"/>
        <v>1565</v>
      </c>
      <c r="J102" s="212">
        <f t="shared" si="11"/>
        <v>1740</v>
      </c>
      <c r="K102" s="212">
        <f t="shared" si="13"/>
        <v>1914</v>
      </c>
      <c r="L102" s="212">
        <f t="shared" si="15"/>
        <v>2088</v>
      </c>
      <c r="M102" s="212">
        <f t="shared" si="17"/>
        <v>2262</v>
      </c>
      <c r="N102" s="212">
        <f t="shared" si="19"/>
        <v>2436</v>
      </c>
      <c r="O102" s="212">
        <f t="shared" ref="O102:O133" si="21">ROUND(AJ102*$T$76,0)</f>
        <v>2610</v>
      </c>
      <c r="P102" s="212"/>
      <c r="Q102" s="212"/>
      <c r="R102" s="212"/>
      <c r="S102" s="212"/>
      <c r="T102" s="213"/>
      <c r="V102" s="203">
        <v>30</v>
      </c>
      <c r="W102" s="214">
        <v>420</v>
      </c>
      <c r="X102" s="214">
        <v>494</v>
      </c>
      <c r="Y102" s="214">
        <v>575</v>
      </c>
      <c r="Z102" s="214">
        <v>660</v>
      </c>
      <c r="AA102" s="214">
        <v>774</v>
      </c>
      <c r="AB102" s="214">
        <v>859</v>
      </c>
      <c r="AC102" s="214">
        <v>971</v>
      </c>
      <c r="AD102" s="214">
        <v>1079</v>
      </c>
      <c r="AE102" s="207">
        <f>$AE$74*V102*AP102</f>
        <v>1200</v>
      </c>
      <c r="AF102" s="207">
        <f>$AF$74*V102*AP102</f>
        <v>1320</v>
      </c>
      <c r="AG102" s="207">
        <f>$AG$74*V102*AP102</f>
        <v>1440</v>
      </c>
      <c r="AH102" s="207">
        <f>$AH$74*V102*AP102</f>
        <v>1560</v>
      </c>
      <c r="AI102" s="207">
        <f>$AI$74*V102*AP102</f>
        <v>1680</v>
      </c>
      <c r="AJ102" s="207">
        <f>$AJ$74*V102*AP102</f>
        <v>1800</v>
      </c>
      <c r="AK102" s="207"/>
      <c r="AL102" s="207"/>
      <c r="AM102" s="207"/>
      <c r="AN102" s="207"/>
      <c r="AO102" s="207"/>
      <c r="AP102" s="189">
        <v>2</v>
      </c>
    </row>
    <row r="103" spans="1:42" x14ac:dyDescent="0.15">
      <c r="A103" s="208">
        <v>750</v>
      </c>
      <c r="B103" s="209">
        <f t="shared" si="0"/>
        <v>1131</v>
      </c>
      <c r="C103" s="209">
        <f t="shared" si="1"/>
        <v>1238</v>
      </c>
      <c r="D103" s="209">
        <f t="shared" si="2"/>
        <v>1425</v>
      </c>
      <c r="E103" s="209">
        <f t="shared" si="3"/>
        <v>1628</v>
      </c>
      <c r="F103" s="209">
        <f t="shared" si="4"/>
        <v>1866</v>
      </c>
      <c r="G103" s="209">
        <f t="shared" si="5"/>
        <v>2069</v>
      </c>
      <c r="H103" s="209">
        <f t="shared" si="7"/>
        <v>2327</v>
      </c>
      <c r="I103" s="209">
        <f t="shared" si="9"/>
        <v>2584</v>
      </c>
      <c r="J103" s="209">
        <f t="shared" si="11"/>
        <v>2861</v>
      </c>
      <c r="K103" s="209">
        <f t="shared" si="13"/>
        <v>3096</v>
      </c>
      <c r="L103" s="209">
        <f t="shared" si="15"/>
        <v>3451</v>
      </c>
      <c r="M103" s="209">
        <f t="shared" si="17"/>
        <v>3744</v>
      </c>
      <c r="N103" s="209">
        <f t="shared" si="19"/>
        <v>4032</v>
      </c>
      <c r="O103" s="209">
        <f t="shared" si="21"/>
        <v>4320</v>
      </c>
      <c r="P103" s="209"/>
      <c r="Q103" s="209"/>
      <c r="R103" s="209"/>
      <c r="S103" s="209"/>
      <c r="T103" s="210"/>
      <c r="V103" s="203">
        <v>750</v>
      </c>
      <c r="W103" s="214">
        <f t="shared" ref="W103:AJ103" si="22">W102+B173</f>
        <v>780</v>
      </c>
      <c r="X103" s="214">
        <f t="shared" si="22"/>
        <v>854</v>
      </c>
      <c r="Y103" s="214">
        <f t="shared" si="22"/>
        <v>983</v>
      </c>
      <c r="Z103" s="214">
        <f t="shared" si="22"/>
        <v>1123</v>
      </c>
      <c r="AA103" s="214">
        <f t="shared" si="22"/>
        <v>1287</v>
      </c>
      <c r="AB103" s="214">
        <f t="shared" si="22"/>
        <v>1427</v>
      </c>
      <c r="AC103" s="214">
        <f t="shared" si="22"/>
        <v>1605</v>
      </c>
      <c r="AD103" s="214">
        <f t="shared" si="22"/>
        <v>1782</v>
      </c>
      <c r="AE103" s="207">
        <f t="shared" si="22"/>
        <v>1973</v>
      </c>
      <c r="AF103" s="207">
        <f t="shared" si="22"/>
        <v>2135</v>
      </c>
      <c r="AG103" s="207">
        <f t="shared" si="22"/>
        <v>2380</v>
      </c>
      <c r="AH103" s="207">
        <f t="shared" si="22"/>
        <v>2581.8000000000002</v>
      </c>
      <c r="AI103" s="207">
        <f t="shared" si="22"/>
        <v>2780.4</v>
      </c>
      <c r="AJ103" s="207">
        <f t="shared" si="22"/>
        <v>2979</v>
      </c>
      <c r="AK103" s="207"/>
      <c r="AL103" s="207"/>
      <c r="AM103" s="207"/>
      <c r="AN103" s="207"/>
      <c r="AO103" s="207"/>
      <c r="AP103" s="189">
        <f>AP102+U173</f>
        <v>3.31</v>
      </c>
    </row>
    <row r="104" spans="1:42" x14ac:dyDescent="0.15">
      <c r="A104" s="215" t="s">
        <v>14</v>
      </c>
      <c r="B104" s="212">
        <f t="shared" si="0"/>
        <v>641</v>
      </c>
      <c r="C104" s="212">
        <f t="shared" si="1"/>
        <v>754</v>
      </c>
      <c r="D104" s="212">
        <f t="shared" si="2"/>
        <v>864</v>
      </c>
      <c r="E104" s="212">
        <f t="shared" si="3"/>
        <v>1008</v>
      </c>
      <c r="F104" s="212">
        <f t="shared" si="4"/>
        <v>1180</v>
      </c>
      <c r="G104" s="212">
        <f t="shared" si="5"/>
        <v>1309</v>
      </c>
      <c r="H104" s="212">
        <f t="shared" si="7"/>
        <v>1482</v>
      </c>
      <c r="I104" s="212">
        <f t="shared" si="9"/>
        <v>1646</v>
      </c>
      <c r="J104" s="212">
        <f t="shared" si="11"/>
        <v>1828</v>
      </c>
      <c r="K104" s="212">
        <f t="shared" si="13"/>
        <v>2011</v>
      </c>
      <c r="L104" s="212">
        <f t="shared" si="15"/>
        <v>2194</v>
      </c>
      <c r="M104" s="212">
        <f t="shared" si="17"/>
        <v>2377</v>
      </c>
      <c r="N104" s="212">
        <f t="shared" si="19"/>
        <v>2559</v>
      </c>
      <c r="O104" s="212">
        <f t="shared" si="21"/>
        <v>2742</v>
      </c>
      <c r="P104" s="212">
        <f t="shared" ref="P104:P133" si="23">ROUND(AK104*$T$76,0)</f>
        <v>2925</v>
      </c>
      <c r="Q104" s="212"/>
      <c r="R104" s="212"/>
      <c r="S104" s="212"/>
      <c r="T104" s="213"/>
      <c r="V104" s="203">
        <v>32</v>
      </c>
      <c r="W104" s="214">
        <v>442</v>
      </c>
      <c r="X104" s="214">
        <v>520</v>
      </c>
      <c r="Y104" s="214">
        <v>596</v>
      </c>
      <c r="Z104" s="214">
        <v>695</v>
      </c>
      <c r="AA104" s="214">
        <v>814</v>
      </c>
      <c r="AB104" s="214">
        <v>903</v>
      </c>
      <c r="AC104" s="214">
        <v>1022</v>
      </c>
      <c r="AD104" s="214">
        <v>1135</v>
      </c>
      <c r="AE104" s="207">
        <f>$AE$74*V104*AP104</f>
        <v>1260.8</v>
      </c>
      <c r="AF104" s="207">
        <f>$AF$74*V104*AP104</f>
        <v>1386.8799999999999</v>
      </c>
      <c r="AG104" s="207">
        <f>$AG$74*V104*AP104</f>
        <v>1512.96</v>
      </c>
      <c r="AH104" s="207">
        <f>$AH$74*V104*AP104</f>
        <v>1639.04</v>
      </c>
      <c r="AI104" s="207">
        <f>$AI$74*V104*AP104</f>
        <v>1765.12</v>
      </c>
      <c r="AJ104" s="207">
        <f>$AJ$74*V104*AP104</f>
        <v>1891.2</v>
      </c>
      <c r="AK104" s="207">
        <f>$AK$74*V104*AP104</f>
        <v>2017.28</v>
      </c>
      <c r="AL104" s="207"/>
      <c r="AM104" s="207"/>
      <c r="AN104" s="207"/>
      <c r="AO104" s="207"/>
      <c r="AP104" s="189">
        <v>1.97</v>
      </c>
    </row>
    <row r="105" spans="1:42" x14ac:dyDescent="0.15">
      <c r="A105" s="208">
        <v>800</v>
      </c>
      <c r="B105" s="209">
        <f t="shared" si="0"/>
        <v>1186</v>
      </c>
      <c r="C105" s="209">
        <f t="shared" si="1"/>
        <v>1299</v>
      </c>
      <c r="D105" s="209">
        <f t="shared" si="2"/>
        <v>1482</v>
      </c>
      <c r="E105" s="209">
        <f t="shared" si="3"/>
        <v>1710</v>
      </c>
      <c r="F105" s="209">
        <f t="shared" si="4"/>
        <v>1953</v>
      </c>
      <c r="G105" s="209">
        <f t="shared" si="5"/>
        <v>2188</v>
      </c>
      <c r="H105" s="209">
        <f t="shared" si="7"/>
        <v>2440</v>
      </c>
      <c r="I105" s="209">
        <f t="shared" si="9"/>
        <v>2706</v>
      </c>
      <c r="J105" s="209">
        <f t="shared" si="11"/>
        <v>2995</v>
      </c>
      <c r="K105" s="209">
        <f t="shared" si="13"/>
        <v>3270</v>
      </c>
      <c r="L105" s="209">
        <f t="shared" si="15"/>
        <v>3608</v>
      </c>
      <c r="M105" s="209">
        <f t="shared" si="17"/>
        <v>3909</v>
      </c>
      <c r="N105" s="209">
        <f t="shared" si="19"/>
        <v>4209</v>
      </c>
      <c r="O105" s="209">
        <f t="shared" si="21"/>
        <v>4510</v>
      </c>
      <c r="P105" s="209">
        <f t="shared" si="23"/>
        <v>4811</v>
      </c>
      <c r="Q105" s="209"/>
      <c r="R105" s="209"/>
      <c r="S105" s="209"/>
      <c r="T105" s="210"/>
      <c r="V105" s="203">
        <v>800</v>
      </c>
      <c r="W105" s="214">
        <f t="shared" ref="W105:AK105" si="24">W104+B175</f>
        <v>818</v>
      </c>
      <c r="X105" s="214">
        <f t="shared" si="24"/>
        <v>896</v>
      </c>
      <c r="Y105" s="214">
        <f t="shared" si="24"/>
        <v>1022</v>
      </c>
      <c r="Z105" s="214">
        <f t="shared" si="24"/>
        <v>1179</v>
      </c>
      <c r="AA105" s="214">
        <f t="shared" si="24"/>
        <v>1347</v>
      </c>
      <c r="AB105" s="214">
        <f t="shared" si="24"/>
        <v>1509</v>
      </c>
      <c r="AC105" s="214">
        <f t="shared" si="24"/>
        <v>1683</v>
      </c>
      <c r="AD105" s="214">
        <f t="shared" si="24"/>
        <v>1866</v>
      </c>
      <c r="AE105" s="207">
        <f t="shared" si="24"/>
        <v>2065.8000000000002</v>
      </c>
      <c r="AF105" s="207">
        <f t="shared" si="24"/>
        <v>2254.88</v>
      </c>
      <c r="AG105" s="207">
        <f t="shared" si="24"/>
        <v>2487.96</v>
      </c>
      <c r="AH105" s="207">
        <f t="shared" si="24"/>
        <v>2695.6800000000003</v>
      </c>
      <c r="AI105" s="207">
        <f t="shared" si="24"/>
        <v>2903.04</v>
      </c>
      <c r="AJ105" s="207">
        <f t="shared" si="24"/>
        <v>3110.4</v>
      </c>
      <c r="AK105" s="207">
        <f t="shared" si="24"/>
        <v>3317.76</v>
      </c>
      <c r="AL105" s="207"/>
      <c r="AM105" s="207"/>
      <c r="AN105" s="207"/>
      <c r="AO105" s="207"/>
      <c r="AP105" s="189">
        <f>AP104+U175</f>
        <v>3.24</v>
      </c>
    </row>
    <row r="106" spans="1:42" x14ac:dyDescent="0.15">
      <c r="A106" s="215" t="s">
        <v>15</v>
      </c>
      <c r="B106" s="212">
        <f t="shared" si="0"/>
        <v>674</v>
      </c>
      <c r="C106" s="212">
        <f t="shared" si="1"/>
        <v>796</v>
      </c>
      <c r="D106" s="212">
        <f t="shared" si="2"/>
        <v>916</v>
      </c>
      <c r="E106" s="212">
        <f t="shared" si="3"/>
        <v>1066</v>
      </c>
      <c r="F106" s="212">
        <f t="shared" si="4"/>
        <v>1247</v>
      </c>
      <c r="G106" s="212">
        <f t="shared" si="5"/>
        <v>1385</v>
      </c>
      <c r="H106" s="212">
        <f t="shared" si="7"/>
        <v>1569</v>
      </c>
      <c r="I106" s="212">
        <f t="shared" si="9"/>
        <v>1743</v>
      </c>
      <c r="J106" s="212">
        <f t="shared" si="11"/>
        <v>1933</v>
      </c>
      <c r="K106" s="212">
        <f t="shared" si="13"/>
        <v>2126</v>
      </c>
      <c r="L106" s="212">
        <f t="shared" si="15"/>
        <v>2319</v>
      </c>
      <c r="M106" s="212">
        <f t="shared" si="17"/>
        <v>2512</v>
      </c>
      <c r="N106" s="212">
        <f t="shared" si="19"/>
        <v>2706</v>
      </c>
      <c r="O106" s="212">
        <f t="shared" si="21"/>
        <v>2899</v>
      </c>
      <c r="P106" s="212">
        <f t="shared" si="23"/>
        <v>3092</v>
      </c>
      <c r="Q106" s="212">
        <f>ROUND(AL106*$T$76,0)</f>
        <v>3285</v>
      </c>
      <c r="R106" s="212"/>
      <c r="S106" s="212"/>
      <c r="T106" s="213"/>
      <c r="V106" s="203">
        <v>34</v>
      </c>
      <c r="W106" s="214">
        <v>465</v>
      </c>
      <c r="X106" s="214">
        <v>549</v>
      </c>
      <c r="Y106" s="214">
        <v>632</v>
      </c>
      <c r="Z106" s="214">
        <v>735</v>
      </c>
      <c r="AA106" s="214">
        <v>860</v>
      </c>
      <c r="AB106" s="214">
        <v>955</v>
      </c>
      <c r="AC106" s="214">
        <v>1082</v>
      </c>
      <c r="AD106" s="214">
        <v>1202</v>
      </c>
      <c r="AE106" s="207">
        <f>$AE$74*V106*AP106</f>
        <v>1332.8</v>
      </c>
      <c r="AF106" s="207">
        <f>$AF$74*V106*AP106</f>
        <v>1466.08</v>
      </c>
      <c r="AG106" s="207">
        <f>$AG$74*V106*AP106</f>
        <v>1599.36</v>
      </c>
      <c r="AH106" s="207">
        <f>$AH$74*V106*AP106</f>
        <v>1732.6399999999999</v>
      </c>
      <c r="AI106" s="207">
        <f>$AI$74*V106*AP106</f>
        <v>1865.92</v>
      </c>
      <c r="AJ106" s="207">
        <f>$AJ$74*V106*AP106</f>
        <v>1999.2</v>
      </c>
      <c r="AK106" s="207">
        <f>$AK$74*V106*AP106</f>
        <v>2132.48</v>
      </c>
      <c r="AL106" s="207">
        <f>$AL$74*V106*AP106</f>
        <v>2265.7599999999998</v>
      </c>
      <c r="AM106" s="207"/>
      <c r="AN106" s="207"/>
      <c r="AO106" s="207"/>
      <c r="AP106" s="189">
        <v>1.96</v>
      </c>
    </row>
    <row r="107" spans="1:42" x14ac:dyDescent="0.15">
      <c r="A107" s="208">
        <v>850</v>
      </c>
      <c r="B107" s="209">
        <f t="shared" si="0"/>
        <v>1238</v>
      </c>
      <c r="C107" s="209">
        <f t="shared" si="1"/>
        <v>1360</v>
      </c>
      <c r="D107" s="209">
        <f t="shared" si="2"/>
        <v>1567</v>
      </c>
      <c r="E107" s="209">
        <f t="shared" si="3"/>
        <v>1807</v>
      </c>
      <c r="F107" s="209">
        <f t="shared" si="4"/>
        <v>2068</v>
      </c>
      <c r="G107" s="209">
        <f t="shared" si="5"/>
        <v>2314</v>
      </c>
      <c r="H107" s="209">
        <f t="shared" si="7"/>
        <v>2585</v>
      </c>
      <c r="I107" s="209">
        <f t="shared" si="9"/>
        <v>2893</v>
      </c>
      <c r="J107" s="209">
        <f t="shared" si="11"/>
        <v>3196</v>
      </c>
      <c r="K107" s="209">
        <f t="shared" si="13"/>
        <v>3455</v>
      </c>
      <c r="L107" s="209">
        <f t="shared" si="15"/>
        <v>3779</v>
      </c>
      <c r="M107" s="209">
        <f t="shared" si="17"/>
        <v>4089</v>
      </c>
      <c r="N107" s="209">
        <f t="shared" si="19"/>
        <v>4403</v>
      </c>
      <c r="O107" s="209">
        <f t="shared" si="21"/>
        <v>4718</v>
      </c>
      <c r="P107" s="209">
        <f t="shared" si="23"/>
        <v>5033</v>
      </c>
      <c r="Q107" s="209">
        <f t="shared" ref="Q107:T133" si="25">ROUND(AL107*$T$76,0)</f>
        <v>5347</v>
      </c>
      <c r="R107" s="209"/>
      <c r="S107" s="209"/>
      <c r="T107" s="210"/>
      <c r="V107" s="203">
        <v>850</v>
      </c>
      <c r="W107" s="214">
        <f t="shared" ref="W107:AL107" si="26">W106+B177</f>
        <v>854</v>
      </c>
      <c r="X107" s="214">
        <f t="shared" si="26"/>
        <v>938</v>
      </c>
      <c r="Y107" s="214">
        <f t="shared" si="26"/>
        <v>1081</v>
      </c>
      <c r="Z107" s="214">
        <f t="shared" si="26"/>
        <v>1246</v>
      </c>
      <c r="AA107" s="214">
        <f t="shared" si="26"/>
        <v>1426</v>
      </c>
      <c r="AB107" s="214">
        <f t="shared" si="26"/>
        <v>1596</v>
      </c>
      <c r="AC107" s="214">
        <f t="shared" si="26"/>
        <v>1783</v>
      </c>
      <c r="AD107" s="214">
        <f t="shared" si="26"/>
        <v>1995</v>
      </c>
      <c r="AE107" s="207">
        <f t="shared" si="26"/>
        <v>2203.8000000000002</v>
      </c>
      <c r="AF107" s="207">
        <f t="shared" si="26"/>
        <v>2383.08</v>
      </c>
      <c r="AG107" s="207">
        <f t="shared" si="26"/>
        <v>2606.3599999999997</v>
      </c>
      <c r="AH107" s="207">
        <f t="shared" si="26"/>
        <v>2819.96</v>
      </c>
      <c r="AI107" s="207">
        <f t="shared" si="26"/>
        <v>3036.88</v>
      </c>
      <c r="AJ107" s="207">
        <f t="shared" si="26"/>
        <v>3253.8</v>
      </c>
      <c r="AK107" s="207">
        <f t="shared" si="26"/>
        <v>3470.7200000000003</v>
      </c>
      <c r="AL107" s="207">
        <f t="shared" si="26"/>
        <v>3687.6399999999994</v>
      </c>
      <c r="AM107" s="207"/>
      <c r="AN107" s="207"/>
      <c r="AO107" s="207"/>
      <c r="AP107" s="189">
        <f>AP106+U177</f>
        <v>3.19</v>
      </c>
    </row>
    <row r="108" spans="1:42" x14ac:dyDescent="0.15">
      <c r="A108" s="215" t="s">
        <v>16</v>
      </c>
      <c r="B108" s="212">
        <f t="shared" ref="B108:B133" si="27">ROUND(W108*$T$76,0)</f>
        <v>708</v>
      </c>
      <c r="C108" s="212">
        <f t="shared" si="1"/>
        <v>832</v>
      </c>
      <c r="D108" s="212">
        <f t="shared" si="2"/>
        <v>961</v>
      </c>
      <c r="E108" s="212">
        <f t="shared" si="3"/>
        <v>1115</v>
      </c>
      <c r="F108" s="212">
        <f t="shared" si="4"/>
        <v>1305</v>
      </c>
      <c r="G108" s="212">
        <f t="shared" si="5"/>
        <v>1451</v>
      </c>
      <c r="H108" s="212">
        <f t="shared" si="7"/>
        <v>1641</v>
      </c>
      <c r="I108" s="212">
        <f t="shared" si="9"/>
        <v>1842</v>
      </c>
      <c r="J108" s="212">
        <f t="shared" si="11"/>
        <v>2046</v>
      </c>
      <c r="K108" s="212">
        <f t="shared" si="13"/>
        <v>2251</v>
      </c>
      <c r="L108" s="212">
        <f t="shared" si="15"/>
        <v>2455</v>
      </c>
      <c r="M108" s="212">
        <f t="shared" si="17"/>
        <v>2660</v>
      </c>
      <c r="N108" s="212">
        <f t="shared" si="19"/>
        <v>2865</v>
      </c>
      <c r="O108" s="212">
        <f t="shared" si="21"/>
        <v>3069</v>
      </c>
      <c r="P108" s="212">
        <f t="shared" si="23"/>
        <v>3274</v>
      </c>
      <c r="Q108" s="212">
        <f t="shared" si="25"/>
        <v>3479</v>
      </c>
      <c r="R108" s="212">
        <f>ROUND(AM108*$T$76,0)</f>
        <v>3683</v>
      </c>
      <c r="S108" s="212"/>
      <c r="T108" s="213"/>
      <c r="V108" s="203">
        <v>36</v>
      </c>
      <c r="W108" s="214">
        <v>488</v>
      </c>
      <c r="X108" s="214">
        <v>574</v>
      </c>
      <c r="Y108" s="214">
        <v>663</v>
      </c>
      <c r="Z108" s="214">
        <v>769</v>
      </c>
      <c r="AA108" s="214">
        <v>900</v>
      </c>
      <c r="AB108" s="214">
        <v>1001</v>
      </c>
      <c r="AC108" s="214">
        <v>1132</v>
      </c>
      <c r="AD108" s="214">
        <v>1270</v>
      </c>
      <c r="AE108" s="207">
        <f>$AE$74*V108*AP108</f>
        <v>1411.2</v>
      </c>
      <c r="AF108" s="207">
        <f>$AF$74*V108*AP108</f>
        <v>1552.32</v>
      </c>
      <c r="AG108" s="207">
        <f>$AG$74*V108*AP108</f>
        <v>1693.44</v>
      </c>
      <c r="AH108" s="207">
        <f>$AH$74*V108*AP108</f>
        <v>1834.56</v>
      </c>
      <c r="AI108" s="207">
        <f>$AI$74*V108*AP108</f>
        <v>1975.68</v>
      </c>
      <c r="AJ108" s="207">
        <f>$AJ$74*V108*AP108</f>
        <v>2116.8000000000002</v>
      </c>
      <c r="AK108" s="207">
        <f>$AK$74*V108*AP108</f>
        <v>2257.92</v>
      </c>
      <c r="AL108" s="207">
        <f>$AL$74*V108*AP108</f>
        <v>2399.04</v>
      </c>
      <c r="AM108" s="207">
        <f>$AM$74*V108*AP108</f>
        <v>2540.16</v>
      </c>
      <c r="AN108" s="207"/>
      <c r="AO108" s="207"/>
      <c r="AP108" s="189">
        <v>1.96</v>
      </c>
    </row>
    <row r="109" spans="1:42" ht="13" thickBot="1" x14ac:dyDescent="0.2">
      <c r="A109" s="204">
        <v>900</v>
      </c>
      <c r="B109" s="216">
        <f t="shared" si="27"/>
        <v>1304</v>
      </c>
      <c r="C109" s="216">
        <f t="shared" si="1"/>
        <v>1428</v>
      </c>
      <c r="D109" s="216">
        <f t="shared" si="2"/>
        <v>1650</v>
      </c>
      <c r="E109" s="216">
        <f t="shared" si="3"/>
        <v>1898</v>
      </c>
      <c r="F109" s="216">
        <f t="shared" si="4"/>
        <v>2174</v>
      </c>
      <c r="G109" s="216">
        <f t="shared" si="5"/>
        <v>2435</v>
      </c>
      <c r="H109" s="216">
        <f t="shared" si="7"/>
        <v>2739</v>
      </c>
      <c r="I109" s="216">
        <f t="shared" si="9"/>
        <v>3054</v>
      </c>
      <c r="J109" s="216">
        <f t="shared" si="11"/>
        <v>3322</v>
      </c>
      <c r="K109" s="216">
        <f t="shared" si="13"/>
        <v>3653</v>
      </c>
      <c r="L109" s="216">
        <f t="shared" si="15"/>
        <v>3994</v>
      </c>
      <c r="M109" s="216">
        <f t="shared" si="17"/>
        <v>4329</v>
      </c>
      <c r="N109" s="216">
        <f t="shared" si="19"/>
        <v>4663</v>
      </c>
      <c r="O109" s="216">
        <f t="shared" si="21"/>
        <v>4996</v>
      </c>
      <c r="P109" s="216">
        <f t="shared" si="23"/>
        <v>5329</v>
      </c>
      <c r="Q109" s="216">
        <f t="shared" si="25"/>
        <v>5662</v>
      </c>
      <c r="R109" s="216">
        <f t="shared" si="25"/>
        <v>5995</v>
      </c>
      <c r="S109" s="216"/>
      <c r="T109" s="217"/>
      <c r="V109" s="203">
        <v>900</v>
      </c>
      <c r="W109" s="214">
        <f t="shared" ref="W109:AM109" si="28">W108+B179</f>
        <v>899</v>
      </c>
      <c r="X109" s="214">
        <f t="shared" si="28"/>
        <v>985</v>
      </c>
      <c r="Y109" s="214">
        <f t="shared" si="28"/>
        <v>1138</v>
      </c>
      <c r="Z109" s="214">
        <f t="shared" si="28"/>
        <v>1309</v>
      </c>
      <c r="AA109" s="214">
        <f t="shared" si="28"/>
        <v>1499</v>
      </c>
      <c r="AB109" s="214">
        <f t="shared" si="28"/>
        <v>1679</v>
      </c>
      <c r="AC109" s="214">
        <f t="shared" si="28"/>
        <v>1889</v>
      </c>
      <c r="AD109" s="214">
        <f t="shared" si="28"/>
        <v>2106</v>
      </c>
      <c r="AE109" s="207">
        <f t="shared" si="28"/>
        <v>2291.1999999999998</v>
      </c>
      <c r="AF109" s="207">
        <f t="shared" si="28"/>
        <v>2519.3199999999997</v>
      </c>
      <c r="AG109" s="207">
        <f t="shared" si="28"/>
        <v>2754.44</v>
      </c>
      <c r="AH109" s="207">
        <f t="shared" si="28"/>
        <v>2985.84</v>
      </c>
      <c r="AI109" s="207">
        <f t="shared" si="28"/>
        <v>3215.52</v>
      </c>
      <c r="AJ109" s="207">
        <f t="shared" si="28"/>
        <v>3445.2000000000003</v>
      </c>
      <c r="AK109" s="207">
        <f t="shared" si="28"/>
        <v>3674.88</v>
      </c>
      <c r="AL109" s="207">
        <f t="shared" si="28"/>
        <v>3904.56</v>
      </c>
      <c r="AM109" s="207">
        <f t="shared" si="28"/>
        <v>4134.24</v>
      </c>
      <c r="AN109" s="207"/>
      <c r="AO109" s="207"/>
      <c r="AP109" s="189">
        <f>AP108+U179</f>
        <v>3.19</v>
      </c>
    </row>
    <row r="110" spans="1:42" x14ac:dyDescent="0.15">
      <c r="A110" s="202" t="s">
        <v>17</v>
      </c>
      <c r="B110" s="205">
        <f t="shared" si="27"/>
        <v>742</v>
      </c>
      <c r="C110" s="205">
        <f t="shared" ref="C110:C133" si="29">ROUND(X110*$T$76,0)</f>
        <v>874</v>
      </c>
      <c r="D110" s="205">
        <f t="shared" si="2"/>
        <v>1012</v>
      </c>
      <c r="E110" s="205">
        <f t="shared" si="3"/>
        <v>1176</v>
      </c>
      <c r="F110" s="205">
        <f t="shared" si="4"/>
        <v>1372</v>
      </c>
      <c r="G110" s="205">
        <f t="shared" si="5"/>
        <v>1528</v>
      </c>
      <c r="H110" s="205">
        <f t="shared" si="7"/>
        <v>1728</v>
      </c>
      <c r="I110" s="205">
        <f t="shared" si="9"/>
        <v>1934</v>
      </c>
      <c r="J110" s="205">
        <f t="shared" si="11"/>
        <v>2149</v>
      </c>
      <c r="K110" s="205">
        <f t="shared" si="13"/>
        <v>2364</v>
      </c>
      <c r="L110" s="205">
        <f t="shared" si="15"/>
        <v>2579</v>
      </c>
      <c r="M110" s="205">
        <f t="shared" si="17"/>
        <v>2794</v>
      </c>
      <c r="N110" s="205">
        <f t="shared" si="19"/>
        <v>3008</v>
      </c>
      <c r="O110" s="205">
        <f t="shared" si="21"/>
        <v>3223</v>
      </c>
      <c r="P110" s="205">
        <f t="shared" si="23"/>
        <v>3438</v>
      </c>
      <c r="Q110" s="205">
        <f t="shared" si="25"/>
        <v>3653</v>
      </c>
      <c r="R110" s="205">
        <f t="shared" si="25"/>
        <v>3868</v>
      </c>
      <c r="S110" s="205">
        <f>ROUND(AN110*$T$76,0)</f>
        <v>4083</v>
      </c>
      <c r="T110" s="206"/>
      <c r="V110" s="203">
        <v>38</v>
      </c>
      <c r="W110" s="214">
        <v>512</v>
      </c>
      <c r="X110" s="214">
        <v>603</v>
      </c>
      <c r="Y110" s="214">
        <v>698</v>
      </c>
      <c r="Z110" s="214">
        <v>811</v>
      </c>
      <c r="AA110" s="214">
        <v>946</v>
      </c>
      <c r="AB110" s="214">
        <v>1054</v>
      </c>
      <c r="AC110" s="214">
        <v>1192</v>
      </c>
      <c r="AD110" s="214">
        <v>1334</v>
      </c>
      <c r="AE110" s="207">
        <f>$AE$74*V110*AP110</f>
        <v>1482</v>
      </c>
      <c r="AF110" s="207">
        <f>$AF$74*V110*AP110</f>
        <v>1630.2</v>
      </c>
      <c r="AG110" s="207">
        <f>$AG$74*V110*AP110</f>
        <v>1778.3999999999999</v>
      </c>
      <c r="AH110" s="207">
        <f>$AH$74*V110*AP110</f>
        <v>1926.6</v>
      </c>
      <c r="AI110" s="207">
        <f>$AI$74*V110*AP110</f>
        <v>2074.7999999999997</v>
      </c>
      <c r="AJ110" s="207">
        <f>$AJ$74*V110*AP110</f>
        <v>2223</v>
      </c>
      <c r="AK110" s="207">
        <f>$AK$74*V110*AP110</f>
        <v>2371.1999999999998</v>
      </c>
      <c r="AL110" s="207">
        <f>$AL$74*V110*AP110</f>
        <v>2519.4</v>
      </c>
      <c r="AM110" s="207">
        <f>$AM$74*V110*AP110</f>
        <v>2667.6</v>
      </c>
      <c r="AN110" s="207">
        <f>$AN$74*V110*AP110</f>
        <v>2815.7999999999997</v>
      </c>
      <c r="AO110" s="207"/>
      <c r="AP110" s="189">
        <v>1.95</v>
      </c>
    </row>
    <row r="111" spans="1:42" x14ac:dyDescent="0.15">
      <c r="A111" s="208">
        <v>950</v>
      </c>
      <c r="B111" s="209">
        <f t="shared" si="27"/>
        <v>1369</v>
      </c>
      <c r="C111" s="209">
        <f t="shared" si="29"/>
        <v>1501</v>
      </c>
      <c r="D111" s="209">
        <f t="shared" si="2"/>
        <v>1737</v>
      </c>
      <c r="E111" s="209">
        <f t="shared" si="3"/>
        <v>1998</v>
      </c>
      <c r="F111" s="209">
        <f t="shared" si="4"/>
        <v>2287</v>
      </c>
      <c r="G111" s="209">
        <f t="shared" si="5"/>
        <v>2562</v>
      </c>
      <c r="H111" s="209">
        <f t="shared" si="7"/>
        <v>2886</v>
      </c>
      <c r="I111" s="209">
        <f t="shared" si="9"/>
        <v>3209</v>
      </c>
      <c r="J111" s="209">
        <f t="shared" si="11"/>
        <v>3493</v>
      </c>
      <c r="K111" s="209">
        <f t="shared" si="13"/>
        <v>3837</v>
      </c>
      <c r="L111" s="209">
        <f t="shared" si="15"/>
        <v>4201</v>
      </c>
      <c r="M111" s="209">
        <f t="shared" si="17"/>
        <v>4556</v>
      </c>
      <c r="N111" s="209">
        <f t="shared" si="19"/>
        <v>4906</v>
      </c>
      <c r="O111" s="209">
        <f t="shared" si="21"/>
        <v>5257</v>
      </c>
      <c r="P111" s="209">
        <f t="shared" si="23"/>
        <v>5607</v>
      </c>
      <c r="Q111" s="209">
        <f t="shared" si="25"/>
        <v>5957</v>
      </c>
      <c r="R111" s="209">
        <f t="shared" si="25"/>
        <v>6308</v>
      </c>
      <c r="S111" s="209">
        <f t="shared" si="25"/>
        <v>6658</v>
      </c>
      <c r="T111" s="210"/>
      <c r="V111" s="203">
        <v>950</v>
      </c>
      <c r="W111" s="214">
        <f t="shared" ref="W111:AN111" si="30">W110+B181</f>
        <v>944</v>
      </c>
      <c r="X111" s="214">
        <f t="shared" si="30"/>
        <v>1035</v>
      </c>
      <c r="Y111" s="214">
        <f t="shared" si="30"/>
        <v>1198</v>
      </c>
      <c r="Z111" s="214">
        <f t="shared" si="30"/>
        <v>1378</v>
      </c>
      <c r="AA111" s="214">
        <f t="shared" si="30"/>
        <v>1577</v>
      </c>
      <c r="AB111" s="214">
        <f t="shared" si="30"/>
        <v>1767</v>
      </c>
      <c r="AC111" s="214">
        <f t="shared" si="30"/>
        <v>1990</v>
      </c>
      <c r="AD111" s="214">
        <f t="shared" si="30"/>
        <v>2213</v>
      </c>
      <c r="AE111" s="207">
        <f t="shared" si="30"/>
        <v>2409</v>
      </c>
      <c r="AF111" s="207">
        <f t="shared" si="30"/>
        <v>2646.2</v>
      </c>
      <c r="AG111" s="207">
        <f t="shared" si="30"/>
        <v>2897.3999999999996</v>
      </c>
      <c r="AH111" s="207">
        <f t="shared" si="30"/>
        <v>3141.84</v>
      </c>
      <c r="AI111" s="207">
        <f t="shared" si="30"/>
        <v>3383.5199999999995</v>
      </c>
      <c r="AJ111" s="207">
        <f t="shared" si="30"/>
        <v>3625.2</v>
      </c>
      <c r="AK111" s="207">
        <f t="shared" si="30"/>
        <v>3866.88</v>
      </c>
      <c r="AL111" s="207">
        <f t="shared" si="30"/>
        <v>4108.5600000000004</v>
      </c>
      <c r="AM111" s="207">
        <f t="shared" si="30"/>
        <v>4350.24</v>
      </c>
      <c r="AN111" s="207">
        <f t="shared" si="30"/>
        <v>4591.92</v>
      </c>
      <c r="AO111" s="207"/>
      <c r="AP111" s="189">
        <f>AP110+U181</f>
        <v>3.1799999999999997</v>
      </c>
    </row>
    <row r="112" spans="1:42" x14ac:dyDescent="0.15">
      <c r="A112" s="215" t="s">
        <v>18</v>
      </c>
      <c r="B112" s="212">
        <f t="shared" si="27"/>
        <v>753</v>
      </c>
      <c r="C112" s="212">
        <f t="shared" si="29"/>
        <v>908</v>
      </c>
      <c r="D112" s="212">
        <f t="shared" ref="D112:D133" si="31">ROUND(Y112*$T$76,0)</f>
        <v>1074</v>
      </c>
      <c r="E112" s="212">
        <f t="shared" si="3"/>
        <v>1247</v>
      </c>
      <c r="F112" s="212">
        <f t="shared" si="4"/>
        <v>1454</v>
      </c>
      <c r="G112" s="212">
        <f t="shared" si="5"/>
        <v>1623</v>
      </c>
      <c r="H112" s="212">
        <f t="shared" si="7"/>
        <v>1836</v>
      </c>
      <c r="I112" s="212">
        <f t="shared" si="9"/>
        <v>2037</v>
      </c>
      <c r="J112" s="212">
        <f t="shared" si="11"/>
        <v>2262</v>
      </c>
      <c r="K112" s="212">
        <f t="shared" si="13"/>
        <v>2488</v>
      </c>
      <c r="L112" s="212">
        <f t="shared" si="15"/>
        <v>2714</v>
      </c>
      <c r="M112" s="212">
        <f t="shared" si="17"/>
        <v>2941</v>
      </c>
      <c r="N112" s="212">
        <f t="shared" si="19"/>
        <v>3167</v>
      </c>
      <c r="O112" s="212">
        <f t="shared" si="21"/>
        <v>3393</v>
      </c>
      <c r="P112" s="212">
        <f t="shared" si="23"/>
        <v>3619</v>
      </c>
      <c r="Q112" s="212">
        <f t="shared" si="25"/>
        <v>3845</v>
      </c>
      <c r="R112" s="212">
        <f t="shared" si="25"/>
        <v>4072</v>
      </c>
      <c r="S112" s="212">
        <f t="shared" si="25"/>
        <v>4298</v>
      </c>
      <c r="T112" s="213">
        <f>ROUND(AO112*$T$76,0)</f>
        <v>4524</v>
      </c>
      <c r="V112" s="203">
        <v>40</v>
      </c>
      <c r="W112" s="214">
        <v>519</v>
      </c>
      <c r="X112" s="214">
        <v>626</v>
      </c>
      <c r="Y112" s="214">
        <v>741</v>
      </c>
      <c r="Z112" s="214">
        <v>860</v>
      </c>
      <c r="AA112" s="214">
        <v>1003</v>
      </c>
      <c r="AB112" s="214">
        <v>1119</v>
      </c>
      <c r="AC112" s="214">
        <v>1266</v>
      </c>
      <c r="AD112" s="214">
        <v>1405</v>
      </c>
      <c r="AE112" s="207">
        <f>$AE$74*V112*AP112</f>
        <v>1560</v>
      </c>
      <c r="AF112" s="207">
        <f>$AF$74*V112*AP112</f>
        <v>1716</v>
      </c>
      <c r="AG112" s="207">
        <f>$AG$74*V112*AP112</f>
        <v>1872</v>
      </c>
      <c r="AH112" s="207">
        <f>$AH$74*V112*AP112</f>
        <v>2028</v>
      </c>
      <c r="AI112" s="207">
        <f>$AI$74*V112*AP112</f>
        <v>2184</v>
      </c>
      <c r="AJ112" s="207">
        <f>$AJ$74*V112*AP112</f>
        <v>2340</v>
      </c>
      <c r="AK112" s="207">
        <f>$AK$74*V112*AP112</f>
        <v>2496</v>
      </c>
      <c r="AL112" s="207">
        <f>$AL$74*V112*AP112</f>
        <v>2652</v>
      </c>
      <c r="AM112" s="207">
        <f>$AM$74*V112*AP112</f>
        <v>2808</v>
      </c>
      <c r="AN112" s="207">
        <f>$AN$74*V112*AP112</f>
        <v>2964</v>
      </c>
      <c r="AO112" s="207">
        <f>$AO$74*V112*AP112</f>
        <v>3120</v>
      </c>
      <c r="AP112" s="189">
        <v>1.95</v>
      </c>
    </row>
    <row r="113" spans="1:42" x14ac:dyDescent="0.15">
      <c r="A113" s="208">
        <v>1000</v>
      </c>
      <c r="B113" s="209">
        <f t="shared" si="27"/>
        <v>1396</v>
      </c>
      <c r="C113" s="209">
        <f t="shared" si="29"/>
        <v>1552</v>
      </c>
      <c r="D113" s="209">
        <f t="shared" si="31"/>
        <v>1834</v>
      </c>
      <c r="E113" s="209">
        <f t="shared" si="3"/>
        <v>2111</v>
      </c>
      <c r="F113" s="209">
        <f t="shared" si="4"/>
        <v>2416</v>
      </c>
      <c r="G113" s="209">
        <f t="shared" si="5"/>
        <v>2712</v>
      </c>
      <c r="H113" s="209">
        <f t="shared" si="7"/>
        <v>3051</v>
      </c>
      <c r="I113" s="209">
        <f t="shared" si="9"/>
        <v>3380</v>
      </c>
      <c r="J113" s="209">
        <f t="shared" si="11"/>
        <v>3674</v>
      </c>
      <c r="K113" s="209">
        <f t="shared" si="13"/>
        <v>4038</v>
      </c>
      <c r="L113" s="209">
        <f t="shared" si="15"/>
        <v>4380</v>
      </c>
      <c r="M113" s="209">
        <f t="shared" si="17"/>
        <v>4750</v>
      </c>
      <c r="N113" s="209">
        <f t="shared" si="19"/>
        <v>5116</v>
      </c>
      <c r="O113" s="209">
        <f t="shared" si="21"/>
        <v>5481</v>
      </c>
      <c r="P113" s="209">
        <f t="shared" si="23"/>
        <v>5846</v>
      </c>
      <c r="Q113" s="209">
        <f t="shared" si="25"/>
        <v>6212</v>
      </c>
      <c r="R113" s="209">
        <f t="shared" si="25"/>
        <v>6577</v>
      </c>
      <c r="S113" s="209">
        <f t="shared" si="25"/>
        <v>6943</v>
      </c>
      <c r="T113" s="210">
        <f t="shared" si="25"/>
        <v>7308</v>
      </c>
      <c r="V113" s="203">
        <v>1000</v>
      </c>
      <c r="W113" s="214">
        <f t="shared" ref="W113:AO113" si="32">W112+B183</f>
        <v>963</v>
      </c>
      <c r="X113" s="214">
        <f t="shared" si="32"/>
        <v>1070</v>
      </c>
      <c r="Y113" s="214">
        <f t="shared" si="32"/>
        <v>1265</v>
      </c>
      <c r="Z113" s="214">
        <f t="shared" si="32"/>
        <v>1456</v>
      </c>
      <c r="AA113" s="214">
        <f t="shared" si="32"/>
        <v>1666</v>
      </c>
      <c r="AB113" s="214">
        <f t="shared" si="32"/>
        <v>1870</v>
      </c>
      <c r="AC113" s="214">
        <f t="shared" si="32"/>
        <v>2104</v>
      </c>
      <c r="AD113" s="214">
        <f t="shared" si="32"/>
        <v>2331</v>
      </c>
      <c r="AE113" s="207">
        <f t="shared" si="32"/>
        <v>2534</v>
      </c>
      <c r="AF113" s="207">
        <f t="shared" si="32"/>
        <v>2785</v>
      </c>
      <c r="AG113" s="207">
        <f t="shared" si="32"/>
        <v>3021</v>
      </c>
      <c r="AH113" s="207">
        <f t="shared" si="32"/>
        <v>3276</v>
      </c>
      <c r="AI113" s="207">
        <f t="shared" si="32"/>
        <v>3528</v>
      </c>
      <c r="AJ113" s="207">
        <f t="shared" si="32"/>
        <v>3780</v>
      </c>
      <c r="AK113" s="207">
        <f t="shared" si="32"/>
        <v>4032</v>
      </c>
      <c r="AL113" s="207">
        <f t="shared" si="32"/>
        <v>4284</v>
      </c>
      <c r="AM113" s="207">
        <f t="shared" si="32"/>
        <v>4536</v>
      </c>
      <c r="AN113" s="207">
        <f t="shared" si="32"/>
        <v>4788</v>
      </c>
      <c r="AO113" s="207">
        <f t="shared" si="32"/>
        <v>5040</v>
      </c>
      <c r="AP113" s="189">
        <f>AP112+U183</f>
        <v>3.15</v>
      </c>
    </row>
    <row r="114" spans="1:42" x14ac:dyDescent="0.15">
      <c r="A114" s="215" t="s">
        <v>19</v>
      </c>
      <c r="B114" s="212">
        <f t="shared" si="27"/>
        <v>786</v>
      </c>
      <c r="C114" s="212">
        <f t="shared" si="29"/>
        <v>929</v>
      </c>
      <c r="D114" s="212">
        <f t="shared" si="31"/>
        <v>1125</v>
      </c>
      <c r="E114" s="212">
        <f t="shared" ref="E114:E133" si="33">ROUND(Z114*$T$76,0)</f>
        <v>1308</v>
      </c>
      <c r="F114" s="212">
        <f t="shared" si="4"/>
        <v>1524</v>
      </c>
      <c r="G114" s="212">
        <f t="shared" si="5"/>
        <v>1699</v>
      </c>
      <c r="H114" s="212">
        <f t="shared" si="7"/>
        <v>1923</v>
      </c>
      <c r="I114" s="212">
        <f t="shared" si="9"/>
        <v>2133</v>
      </c>
      <c r="J114" s="212">
        <f t="shared" si="11"/>
        <v>2375</v>
      </c>
      <c r="K114" s="212">
        <f t="shared" si="13"/>
        <v>2613</v>
      </c>
      <c r="L114" s="212">
        <f t="shared" si="15"/>
        <v>2850</v>
      </c>
      <c r="M114" s="212">
        <f t="shared" si="17"/>
        <v>3088</v>
      </c>
      <c r="N114" s="212">
        <f t="shared" si="19"/>
        <v>3325</v>
      </c>
      <c r="O114" s="212">
        <f t="shared" si="21"/>
        <v>3563</v>
      </c>
      <c r="P114" s="212">
        <f t="shared" si="23"/>
        <v>3800</v>
      </c>
      <c r="Q114" s="212">
        <f t="shared" si="25"/>
        <v>4038</v>
      </c>
      <c r="R114" s="212">
        <f t="shared" si="25"/>
        <v>4275</v>
      </c>
      <c r="S114" s="212">
        <f t="shared" si="25"/>
        <v>4513</v>
      </c>
      <c r="T114" s="213">
        <f t="shared" si="25"/>
        <v>4750</v>
      </c>
      <c r="V114" s="203">
        <v>42</v>
      </c>
      <c r="W114" s="214">
        <v>542</v>
      </c>
      <c r="X114" s="214">
        <v>641</v>
      </c>
      <c r="Y114" s="214">
        <v>776</v>
      </c>
      <c r="Z114" s="214">
        <v>902</v>
      </c>
      <c r="AA114" s="214">
        <v>1051</v>
      </c>
      <c r="AB114" s="214">
        <v>1172</v>
      </c>
      <c r="AC114" s="214">
        <v>1326</v>
      </c>
      <c r="AD114" s="214">
        <v>1471</v>
      </c>
      <c r="AE114" s="207">
        <f>$AE$74*V114*AP114</f>
        <v>1638</v>
      </c>
      <c r="AF114" s="207">
        <f>$AF$74*V114*AP114</f>
        <v>1801.8</v>
      </c>
      <c r="AG114" s="207">
        <f>$AG$74*V114*AP114</f>
        <v>1965.6</v>
      </c>
      <c r="AH114" s="207">
        <f>$AH$74*V114*AP114</f>
        <v>2129.4</v>
      </c>
      <c r="AI114" s="207">
        <f>$AI$74*V114*AP114</f>
        <v>2293.1999999999998</v>
      </c>
      <c r="AJ114" s="207">
        <f>$AJ$74*V114*AP114</f>
        <v>2457</v>
      </c>
      <c r="AK114" s="207">
        <f>$AK$74*V114*AP114</f>
        <v>2620.7999999999997</v>
      </c>
      <c r="AL114" s="207">
        <f>$AL$74*V114*AP114</f>
        <v>2784.6</v>
      </c>
      <c r="AM114" s="207">
        <f>$AM$74*V114*AP114</f>
        <v>2948.4</v>
      </c>
      <c r="AN114" s="207">
        <f>$AN$74*V114*AP114</f>
        <v>3112.2</v>
      </c>
      <c r="AO114" s="207">
        <f>$AO$74*V114*AP114</f>
        <v>3276</v>
      </c>
      <c r="AP114" s="189">
        <v>1.95</v>
      </c>
    </row>
    <row r="115" spans="1:42" x14ac:dyDescent="0.15">
      <c r="A115" s="208">
        <v>1050</v>
      </c>
      <c r="B115" s="209">
        <f t="shared" si="27"/>
        <v>1460</v>
      </c>
      <c r="C115" s="209">
        <f t="shared" si="29"/>
        <v>1604</v>
      </c>
      <c r="D115" s="209">
        <f t="shared" si="31"/>
        <v>1904</v>
      </c>
      <c r="E115" s="209">
        <f t="shared" si="33"/>
        <v>2214</v>
      </c>
      <c r="F115" s="209">
        <f t="shared" si="4"/>
        <v>2517</v>
      </c>
      <c r="G115" s="209">
        <f t="shared" si="5"/>
        <v>2839</v>
      </c>
      <c r="H115" s="209">
        <f t="shared" si="7"/>
        <v>3197</v>
      </c>
      <c r="I115" s="209">
        <f t="shared" si="9"/>
        <v>3539</v>
      </c>
      <c r="J115" s="209">
        <f t="shared" si="11"/>
        <v>3851</v>
      </c>
      <c r="K115" s="209">
        <f t="shared" si="13"/>
        <v>4240</v>
      </c>
      <c r="L115" s="209">
        <f t="shared" si="15"/>
        <v>4597</v>
      </c>
      <c r="M115" s="209">
        <f t="shared" si="17"/>
        <v>4988</v>
      </c>
      <c r="N115" s="209">
        <f t="shared" si="19"/>
        <v>5371</v>
      </c>
      <c r="O115" s="209">
        <f t="shared" si="21"/>
        <v>5755</v>
      </c>
      <c r="P115" s="209">
        <f t="shared" si="23"/>
        <v>6139</v>
      </c>
      <c r="Q115" s="209">
        <f t="shared" si="25"/>
        <v>6522</v>
      </c>
      <c r="R115" s="209">
        <f t="shared" si="25"/>
        <v>6906</v>
      </c>
      <c r="S115" s="209">
        <f t="shared" si="25"/>
        <v>7290</v>
      </c>
      <c r="T115" s="210">
        <f t="shared" si="25"/>
        <v>7673</v>
      </c>
      <c r="V115" s="203">
        <v>1050</v>
      </c>
      <c r="W115" s="214">
        <f t="shared" ref="W115:AO115" si="34">W114+B185</f>
        <v>1007</v>
      </c>
      <c r="X115" s="214">
        <f t="shared" si="34"/>
        <v>1106</v>
      </c>
      <c r="Y115" s="214">
        <f t="shared" si="34"/>
        <v>1313</v>
      </c>
      <c r="Z115" s="214">
        <f t="shared" si="34"/>
        <v>1527</v>
      </c>
      <c r="AA115" s="214">
        <f t="shared" si="34"/>
        <v>1736</v>
      </c>
      <c r="AB115" s="214">
        <f t="shared" si="34"/>
        <v>1958</v>
      </c>
      <c r="AC115" s="214">
        <f t="shared" si="34"/>
        <v>2205</v>
      </c>
      <c r="AD115" s="214">
        <f t="shared" si="34"/>
        <v>2441</v>
      </c>
      <c r="AE115" s="207">
        <f t="shared" si="34"/>
        <v>2656</v>
      </c>
      <c r="AF115" s="207">
        <f t="shared" si="34"/>
        <v>2923.8</v>
      </c>
      <c r="AG115" s="207">
        <f t="shared" si="34"/>
        <v>3170.6</v>
      </c>
      <c r="AH115" s="207">
        <f t="shared" si="34"/>
        <v>3439.8</v>
      </c>
      <c r="AI115" s="207">
        <f t="shared" si="34"/>
        <v>3704.3999999999996</v>
      </c>
      <c r="AJ115" s="207">
        <f t="shared" si="34"/>
        <v>3969</v>
      </c>
      <c r="AK115" s="207">
        <f t="shared" si="34"/>
        <v>4233.5999999999995</v>
      </c>
      <c r="AL115" s="207">
        <f t="shared" si="34"/>
        <v>4498.2</v>
      </c>
      <c r="AM115" s="207">
        <f t="shared" si="34"/>
        <v>4762.8</v>
      </c>
      <c r="AN115" s="207">
        <f t="shared" si="34"/>
        <v>5027.3999999999996</v>
      </c>
      <c r="AO115" s="207">
        <f t="shared" si="34"/>
        <v>5292</v>
      </c>
      <c r="AP115" s="189">
        <f>AP114+U185</f>
        <v>3.15</v>
      </c>
    </row>
    <row r="116" spans="1:42" x14ac:dyDescent="0.15">
      <c r="A116" s="215" t="s">
        <v>20</v>
      </c>
      <c r="B116" s="212">
        <f t="shared" si="27"/>
        <v>818</v>
      </c>
      <c r="C116" s="212">
        <f t="shared" si="29"/>
        <v>964</v>
      </c>
      <c r="D116" s="212">
        <f t="shared" si="31"/>
        <v>1170</v>
      </c>
      <c r="E116" s="212">
        <f t="shared" si="33"/>
        <v>1357</v>
      </c>
      <c r="F116" s="212">
        <f t="shared" ref="F116:F133" si="35">ROUND(AA116*$T$76,0)</f>
        <v>1554</v>
      </c>
      <c r="G116" s="212">
        <f t="shared" si="5"/>
        <v>1768</v>
      </c>
      <c r="H116" s="212">
        <f t="shared" si="7"/>
        <v>2000</v>
      </c>
      <c r="I116" s="212">
        <f t="shared" si="9"/>
        <v>2213</v>
      </c>
      <c r="J116" s="212">
        <f t="shared" si="11"/>
        <v>2463</v>
      </c>
      <c r="K116" s="212">
        <f t="shared" si="13"/>
        <v>2709</v>
      </c>
      <c r="L116" s="212">
        <f t="shared" si="15"/>
        <v>2955</v>
      </c>
      <c r="M116" s="212">
        <f t="shared" si="17"/>
        <v>3201</v>
      </c>
      <c r="N116" s="212">
        <f t="shared" si="19"/>
        <v>3448</v>
      </c>
      <c r="O116" s="212">
        <f t="shared" si="21"/>
        <v>3694</v>
      </c>
      <c r="P116" s="212">
        <f t="shared" si="23"/>
        <v>3940</v>
      </c>
      <c r="Q116" s="212">
        <f t="shared" si="25"/>
        <v>4187</v>
      </c>
      <c r="R116" s="212">
        <f t="shared" si="25"/>
        <v>4433</v>
      </c>
      <c r="S116" s="212">
        <f t="shared" si="25"/>
        <v>4679</v>
      </c>
      <c r="T116" s="213">
        <f t="shared" si="25"/>
        <v>4925</v>
      </c>
      <c r="V116" s="203">
        <v>44</v>
      </c>
      <c r="W116" s="214">
        <v>564</v>
      </c>
      <c r="X116" s="214">
        <v>665</v>
      </c>
      <c r="Y116" s="214">
        <v>807</v>
      </c>
      <c r="Z116" s="214">
        <v>936</v>
      </c>
      <c r="AA116" s="214">
        <v>1072</v>
      </c>
      <c r="AB116" s="214">
        <v>1219</v>
      </c>
      <c r="AC116" s="214">
        <v>1379</v>
      </c>
      <c r="AD116" s="214">
        <v>1526</v>
      </c>
      <c r="AE116" s="207">
        <f>$AE$74*V116*AP116</f>
        <v>1698.3999999999999</v>
      </c>
      <c r="AF116" s="207">
        <f>$AF$74*V116*AP116</f>
        <v>1868.24</v>
      </c>
      <c r="AG116" s="207">
        <f>$AG$74*V116*AP116</f>
        <v>2038.08</v>
      </c>
      <c r="AH116" s="207">
        <f>$AH$74*V116*AP116</f>
        <v>2207.92</v>
      </c>
      <c r="AI116" s="207">
        <f>$AI$74*V116*AP116</f>
        <v>2377.7599999999998</v>
      </c>
      <c r="AJ116" s="207">
        <f>$AJ$74*V116*AP116</f>
        <v>2547.6</v>
      </c>
      <c r="AK116" s="207">
        <f>$AK$74*V116*AP116</f>
        <v>2717.44</v>
      </c>
      <c r="AL116" s="207">
        <f>$AL$74*V116*AP116</f>
        <v>2887.2799999999997</v>
      </c>
      <c r="AM116" s="207">
        <f>$AM$74*V116*AP116</f>
        <v>3057.12</v>
      </c>
      <c r="AN116" s="207">
        <f>$AN$74*V116*AP116</f>
        <v>3226.96</v>
      </c>
      <c r="AO116" s="207">
        <f>$AO$74*V116*AP116</f>
        <v>3396.7999999999997</v>
      </c>
      <c r="AP116" s="189">
        <v>1.93</v>
      </c>
    </row>
    <row r="117" spans="1:42" x14ac:dyDescent="0.15">
      <c r="A117" s="208">
        <v>1100</v>
      </c>
      <c r="B117" s="209">
        <f t="shared" si="27"/>
        <v>1524</v>
      </c>
      <c r="C117" s="209">
        <f t="shared" si="29"/>
        <v>1670</v>
      </c>
      <c r="D117" s="209">
        <f t="shared" si="31"/>
        <v>1968</v>
      </c>
      <c r="E117" s="209">
        <f t="shared" si="33"/>
        <v>2306</v>
      </c>
      <c r="F117" s="209">
        <f t="shared" si="35"/>
        <v>2607</v>
      </c>
      <c r="G117" s="209">
        <f t="shared" si="5"/>
        <v>2961</v>
      </c>
      <c r="H117" s="209">
        <f t="shared" si="7"/>
        <v>3332</v>
      </c>
      <c r="I117" s="209">
        <f t="shared" si="9"/>
        <v>3684</v>
      </c>
      <c r="J117" s="209">
        <f t="shared" si="11"/>
        <v>4008</v>
      </c>
      <c r="K117" s="209">
        <f t="shared" si="13"/>
        <v>4408</v>
      </c>
      <c r="L117" s="209">
        <f t="shared" si="15"/>
        <v>4776</v>
      </c>
      <c r="M117" s="209">
        <f t="shared" si="17"/>
        <v>5175</v>
      </c>
      <c r="N117" s="209">
        <f t="shared" si="19"/>
        <v>5574</v>
      </c>
      <c r="O117" s="209">
        <f t="shared" si="21"/>
        <v>5972</v>
      </c>
      <c r="P117" s="209">
        <f t="shared" si="23"/>
        <v>6370</v>
      </c>
      <c r="Q117" s="209">
        <f t="shared" si="25"/>
        <v>6768</v>
      </c>
      <c r="R117" s="209">
        <f t="shared" si="25"/>
        <v>7166</v>
      </c>
      <c r="S117" s="209">
        <f t="shared" si="25"/>
        <v>7564</v>
      </c>
      <c r="T117" s="210">
        <f t="shared" si="25"/>
        <v>7962</v>
      </c>
      <c r="V117" s="203">
        <v>1100</v>
      </c>
      <c r="W117" s="214">
        <f t="shared" ref="W117:AO117" si="36">W116+B187</f>
        <v>1051</v>
      </c>
      <c r="X117" s="214">
        <f t="shared" si="36"/>
        <v>1152</v>
      </c>
      <c r="Y117" s="214">
        <f t="shared" si="36"/>
        <v>1357</v>
      </c>
      <c r="Z117" s="214">
        <f t="shared" si="36"/>
        <v>1590</v>
      </c>
      <c r="AA117" s="214">
        <f t="shared" si="36"/>
        <v>1798</v>
      </c>
      <c r="AB117" s="214">
        <f t="shared" si="36"/>
        <v>2042</v>
      </c>
      <c r="AC117" s="214">
        <f t="shared" si="36"/>
        <v>2298</v>
      </c>
      <c r="AD117" s="214">
        <f t="shared" si="36"/>
        <v>2541</v>
      </c>
      <c r="AE117" s="207">
        <f t="shared" si="36"/>
        <v>2764.3999999999996</v>
      </c>
      <c r="AF117" s="207">
        <f t="shared" si="36"/>
        <v>3040.24</v>
      </c>
      <c r="AG117" s="207">
        <f t="shared" si="36"/>
        <v>3294.08</v>
      </c>
      <c r="AH117" s="207">
        <f t="shared" si="36"/>
        <v>3569.2799999999997</v>
      </c>
      <c r="AI117" s="207">
        <f t="shared" si="36"/>
        <v>3843.8399999999997</v>
      </c>
      <c r="AJ117" s="207">
        <f t="shared" si="36"/>
        <v>4118.3999999999996</v>
      </c>
      <c r="AK117" s="207">
        <f t="shared" si="36"/>
        <v>4392.96</v>
      </c>
      <c r="AL117" s="207">
        <f t="shared" si="36"/>
        <v>4667.5199999999995</v>
      </c>
      <c r="AM117" s="207">
        <f t="shared" si="36"/>
        <v>4942.08</v>
      </c>
      <c r="AN117" s="207">
        <f t="shared" si="36"/>
        <v>5216.6399999999994</v>
      </c>
      <c r="AO117" s="207">
        <f t="shared" si="36"/>
        <v>5491.2</v>
      </c>
      <c r="AP117" s="189">
        <f>AP116+U187</f>
        <v>3.12</v>
      </c>
    </row>
    <row r="118" spans="1:42" x14ac:dyDescent="0.15">
      <c r="A118" s="215" t="s">
        <v>21</v>
      </c>
      <c r="B118" s="212">
        <f t="shared" si="27"/>
        <v>853</v>
      </c>
      <c r="C118" s="212">
        <f t="shared" si="29"/>
        <v>1006</v>
      </c>
      <c r="D118" s="212">
        <f t="shared" si="31"/>
        <v>1219</v>
      </c>
      <c r="E118" s="212">
        <f t="shared" si="33"/>
        <v>1415</v>
      </c>
      <c r="F118" s="212">
        <f t="shared" si="35"/>
        <v>1654</v>
      </c>
      <c r="G118" s="212">
        <f t="shared" si="5"/>
        <v>1850</v>
      </c>
      <c r="H118" s="212">
        <f t="shared" si="7"/>
        <v>2089</v>
      </c>
      <c r="I118" s="212">
        <f t="shared" si="9"/>
        <v>2306</v>
      </c>
      <c r="J118" s="212">
        <f t="shared" si="11"/>
        <v>2561</v>
      </c>
      <c r="K118" s="212">
        <f t="shared" si="13"/>
        <v>2817</v>
      </c>
      <c r="L118" s="212">
        <f t="shared" si="15"/>
        <v>3074</v>
      </c>
      <c r="M118" s="212">
        <f t="shared" si="17"/>
        <v>3330</v>
      </c>
      <c r="N118" s="212">
        <f t="shared" si="19"/>
        <v>3586</v>
      </c>
      <c r="O118" s="212">
        <f t="shared" si="21"/>
        <v>3842</v>
      </c>
      <c r="P118" s="212">
        <f t="shared" si="23"/>
        <v>4098</v>
      </c>
      <c r="Q118" s="212">
        <f t="shared" si="25"/>
        <v>4354</v>
      </c>
      <c r="R118" s="212">
        <f t="shared" si="25"/>
        <v>4610</v>
      </c>
      <c r="S118" s="212">
        <f t="shared" si="25"/>
        <v>4866</v>
      </c>
      <c r="T118" s="213">
        <f t="shared" si="25"/>
        <v>5123</v>
      </c>
      <c r="V118" s="203">
        <v>46</v>
      </c>
      <c r="W118" s="214">
        <v>588</v>
      </c>
      <c r="X118" s="214">
        <v>694</v>
      </c>
      <c r="Y118" s="214">
        <v>841</v>
      </c>
      <c r="Z118" s="214">
        <v>976</v>
      </c>
      <c r="AA118" s="214">
        <v>1141</v>
      </c>
      <c r="AB118" s="214">
        <v>1276</v>
      </c>
      <c r="AC118" s="214">
        <v>1441</v>
      </c>
      <c r="AD118" s="214">
        <v>1590</v>
      </c>
      <c r="AE118" s="207">
        <f>$AE$74*V118*AP118</f>
        <v>1766.3999999999999</v>
      </c>
      <c r="AF118" s="207">
        <f>$AF$74*V118*AP118</f>
        <v>1943.04</v>
      </c>
      <c r="AG118" s="207">
        <f>$AG$74*V118*AP118</f>
        <v>2119.6799999999998</v>
      </c>
      <c r="AH118" s="207">
        <f>$AH$74*V118*AP118</f>
        <v>2296.3199999999997</v>
      </c>
      <c r="AI118" s="207">
        <f>$AI$74*V118*AP118</f>
        <v>2472.96</v>
      </c>
      <c r="AJ118" s="207">
        <f>$AJ$74*V118*AP118</f>
        <v>2649.6</v>
      </c>
      <c r="AK118" s="207">
        <f>$AK$74*V118*AP118</f>
        <v>2826.24</v>
      </c>
      <c r="AL118" s="207">
        <f>$AL$74*V118*AP118</f>
        <v>3002.88</v>
      </c>
      <c r="AM118" s="207">
        <f>$AM$74*V118*AP118</f>
        <v>3179.52</v>
      </c>
      <c r="AN118" s="207">
        <f>$AN$74*V118*AP118</f>
        <v>3356.16</v>
      </c>
      <c r="AO118" s="207">
        <f>$AO$74*V118*AP118</f>
        <v>3532.7999999999997</v>
      </c>
      <c r="AP118" s="189">
        <v>1.92</v>
      </c>
    </row>
    <row r="119" spans="1:42" x14ac:dyDescent="0.15">
      <c r="A119" s="208">
        <v>1150</v>
      </c>
      <c r="B119" s="209">
        <f t="shared" si="27"/>
        <v>1588</v>
      </c>
      <c r="C119" s="209">
        <f t="shared" si="29"/>
        <v>1741</v>
      </c>
      <c r="D119" s="209">
        <f t="shared" si="31"/>
        <v>2053</v>
      </c>
      <c r="E119" s="209">
        <f t="shared" si="33"/>
        <v>2391</v>
      </c>
      <c r="F119" s="209">
        <f t="shared" si="35"/>
        <v>2755</v>
      </c>
      <c r="G119" s="209">
        <f t="shared" si="5"/>
        <v>3094</v>
      </c>
      <c r="H119" s="209">
        <f t="shared" si="7"/>
        <v>3481</v>
      </c>
      <c r="I119" s="209">
        <f t="shared" si="9"/>
        <v>3841</v>
      </c>
      <c r="J119" s="209">
        <f t="shared" si="11"/>
        <v>4175</v>
      </c>
      <c r="K119" s="209">
        <f t="shared" si="13"/>
        <v>4588</v>
      </c>
      <c r="L119" s="209">
        <f t="shared" si="15"/>
        <v>4970</v>
      </c>
      <c r="M119" s="209">
        <f t="shared" si="17"/>
        <v>5376</v>
      </c>
      <c r="N119" s="209">
        <f t="shared" si="19"/>
        <v>5790</v>
      </c>
      <c r="O119" s="209">
        <f t="shared" si="21"/>
        <v>6203</v>
      </c>
      <c r="P119" s="209">
        <f t="shared" si="23"/>
        <v>6617</v>
      </c>
      <c r="Q119" s="209">
        <f t="shared" si="25"/>
        <v>7030</v>
      </c>
      <c r="R119" s="209">
        <f t="shared" si="25"/>
        <v>7444</v>
      </c>
      <c r="S119" s="209">
        <f t="shared" si="25"/>
        <v>7857</v>
      </c>
      <c r="T119" s="210">
        <f t="shared" si="25"/>
        <v>8271</v>
      </c>
      <c r="V119" s="203">
        <v>1150</v>
      </c>
      <c r="W119" s="214">
        <f t="shared" ref="W119:AO119" si="37">W118+B189</f>
        <v>1095</v>
      </c>
      <c r="X119" s="214">
        <f t="shared" si="37"/>
        <v>1201</v>
      </c>
      <c r="Y119" s="214">
        <f t="shared" si="37"/>
        <v>1416</v>
      </c>
      <c r="Z119" s="214">
        <f t="shared" si="37"/>
        <v>1649</v>
      </c>
      <c r="AA119" s="214">
        <f t="shared" si="37"/>
        <v>1900</v>
      </c>
      <c r="AB119" s="214">
        <f t="shared" si="37"/>
        <v>2134</v>
      </c>
      <c r="AC119" s="214">
        <f t="shared" si="37"/>
        <v>2401</v>
      </c>
      <c r="AD119" s="214">
        <f t="shared" si="37"/>
        <v>2649</v>
      </c>
      <c r="AE119" s="207">
        <f t="shared" si="37"/>
        <v>2879.3999999999996</v>
      </c>
      <c r="AF119" s="207">
        <f t="shared" si="37"/>
        <v>3164.04</v>
      </c>
      <c r="AG119" s="207">
        <f t="shared" si="37"/>
        <v>3427.68</v>
      </c>
      <c r="AH119" s="207">
        <f t="shared" si="37"/>
        <v>3707.5999999999995</v>
      </c>
      <c r="AI119" s="207">
        <f t="shared" si="37"/>
        <v>3992.8</v>
      </c>
      <c r="AJ119" s="207">
        <f t="shared" si="37"/>
        <v>4278</v>
      </c>
      <c r="AK119" s="207">
        <f t="shared" si="37"/>
        <v>4563.2</v>
      </c>
      <c r="AL119" s="207">
        <f t="shared" si="37"/>
        <v>4848.3999999999996</v>
      </c>
      <c r="AM119" s="207">
        <f t="shared" si="37"/>
        <v>5133.6000000000004</v>
      </c>
      <c r="AN119" s="207">
        <f t="shared" si="37"/>
        <v>5418.7999999999993</v>
      </c>
      <c r="AO119" s="207">
        <f t="shared" si="37"/>
        <v>5704</v>
      </c>
      <c r="AP119" s="189">
        <f>AP118+U189</f>
        <v>3.0999999999999996</v>
      </c>
    </row>
    <row r="120" spans="1:42" x14ac:dyDescent="0.15">
      <c r="A120" s="215" t="s">
        <v>22</v>
      </c>
      <c r="B120" s="212">
        <f t="shared" si="27"/>
        <v>887</v>
      </c>
      <c r="C120" s="212">
        <f t="shared" si="29"/>
        <v>1050</v>
      </c>
      <c r="D120" s="212">
        <f t="shared" si="31"/>
        <v>1270</v>
      </c>
      <c r="E120" s="212">
        <f t="shared" si="33"/>
        <v>1476</v>
      </c>
      <c r="F120" s="212">
        <f t="shared" si="35"/>
        <v>1724</v>
      </c>
      <c r="G120" s="212">
        <f t="shared" si="5"/>
        <v>1933</v>
      </c>
      <c r="H120" s="212">
        <f t="shared" si="7"/>
        <v>2181</v>
      </c>
      <c r="I120" s="212">
        <f t="shared" si="9"/>
        <v>2400</v>
      </c>
      <c r="J120" s="212">
        <f t="shared" si="11"/>
        <v>2673</v>
      </c>
      <c r="K120" s="212">
        <f t="shared" si="13"/>
        <v>2940</v>
      </c>
      <c r="L120" s="212">
        <f t="shared" si="15"/>
        <v>3207</v>
      </c>
      <c r="M120" s="212">
        <f t="shared" si="17"/>
        <v>3474</v>
      </c>
      <c r="N120" s="212">
        <f t="shared" si="19"/>
        <v>3742</v>
      </c>
      <c r="O120" s="212">
        <f t="shared" si="21"/>
        <v>4009</v>
      </c>
      <c r="P120" s="212">
        <f t="shared" si="23"/>
        <v>4276</v>
      </c>
      <c r="Q120" s="212">
        <f t="shared" si="25"/>
        <v>4543</v>
      </c>
      <c r="R120" s="212">
        <f t="shared" si="25"/>
        <v>4811</v>
      </c>
      <c r="S120" s="212">
        <f t="shared" si="25"/>
        <v>5078</v>
      </c>
      <c r="T120" s="213">
        <f t="shared" si="25"/>
        <v>5345</v>
      </c>
      <c r="V120" s="203">
        <v>48</v>
      </c>
      <c r="W120" s="214">
        <v>612</v>
      </c>
      <c r="X120" s="214">
        <v>724</v>
      </c>
      <c r="Y120" s="214">
        <v>876</v>
      </c>
      <c r="Z120" s="214">
        <v>1018</v>
      </c>
      <c r="AA120" s="214">
        <v>1189</v>
      </c>
      <c r="AB120" s="214">
        <v>1333</v>
      </c>
      <c r="AC120" s="214">
        <v>1504</v>
      </c>
      <c r="AD120" s="214">
        <v>1655</v>
      </c>
      <c r="AE120" s="207">
        <f>$AE$74*V120*AP120</f>
        <v>1843.1999999999998</v>
      </c>
      <c r="AF120" s="207">
        <f>$AF$74*V120*AP120</f>
        <v>2027.52</v>
      </c>
      <c r="AG120" s="207">
        <f>$AG$74*V120*AP120</f>
        <v>2211.84</v>
      </c>
      <c r="AH120" s="207">
        <f>$AH$74*V120*AP120</f>
        <v>2396.16</v>
      </c>
      <c r="AI120" s="207">
        <f>$AI$74*V120*AP120</f>
        <v>2580.48</v>
      </c>
      <c r="AJ120" s="207">
        <f>$AJ$74*V120*AP120</f>
        <v>2764.7999999999997</v>
      </c>
      <c r="AK120" s="207">
        <f>$AK$74*V120*AP120</f>
        <v>2949.12</v>
      </c>
      <c r="AL120" s="207">
        <f>$AL$74*V120*AP120</f>
        <v>3133.44</v>
      </c>
      <c r="AM120" s="207">
        <f>$AM$74*V120*AP120</f>
        <v>3317.7599999999998</v>
      </c>
      <c r="AN120" s="207">
        <f>$AN$74*V120*AP120</f>
        <v>3502.08</v>
      </c>
      <c r="AO120" s="207">
        <f>$AO$74*V120*AP120</f>
        <v>3686.3999999999996</v>
      </c>
      <c r="AP120" s="189">
        <v>1.92</v>
      </c>
    </row>
    <row r="121" spans="1:42" ht="13" thickBot="1" x14ac:dyDescent="0.2">
      <c r="A121" s="204">
        <v>1200</v>
      </c>
      <c r="B121" s="216">
        <f t="shared" si="27"/>
        <v>1654</v>
      </c>
      <c r="C121" s="216">
        <f t="shared" si="29"/>
        <v>1817</v>
      </c>
      <c r="D121" s="216">
        <f t="shared" si="31"/>
        <v>2140</v>
      </c>
      <c r="E121" s="216">
        <f t="shared" si="33"/>
        <v>2468</v>
      </c>
      <c r="F121" s="216">
        <f t="shared" si="35"/>
        <v>2841</v>
      </c>
      <c r="G121" s="216">
        <f t="shared" si="5"/>
        <v>3197</v>
      </c>
      <c r="H121" s="216">
        <f t="shared" si="7"/>
        <v>3596</v>
      </c>
      <c r="I121" s="216">
        <f t="shared" si="9"/>
        <v>3990</v>
      </c>
      <c r="J121" s="216">
        <f t="shared" si="11"/>
        <v>4355</v>
      </c>
      <c r="K121" s="216">
        <f t="shared" si="13"/>
        <v>4783</v>
      </c>
      <c r="L121" s="216">
        <f t="shared" si="15"/>
        <v>5182</v>
      </c>
      <c r="M121" s="216">
        <f t="shared" si="17"/>
        <v>5610</v>
      </c>
      <c r="N121" s="216">
        <f t="shared" si="19"/>
        <v>6041</v>
      </c>
      <c r="O121" s="216">
        <f t="shared" si="21"/>
        <v>6473</v>
      </c>
      <c r="P121" s="216">
        <f t="shared" si="23"/>
        <v>6904</v>
      </c>
      <c r="Q121" s="216">
        <f t="shared" si="25"/>
        <v>7336</v>
      </c>
      <c r="R121" s="216">
        <f t="shared" si="25"/>
        <v>7767</v>
      </c>
      <c r="S121" s="216">
        <f t="shared" si="25"/>
        <v>8199</v>
      </c>
      <c r="T121" s="217">
        <f t="shared" si="25"/>
        <v>8630</v>
      </c>
      <c r="V121" s="203">
        <v>1200</v>
      </c>
      <c r="W121" s="214">
        <f t="shared" ref="W121:AO121" si="38">W120+B191</f>
        <v>1141</v>
      </c>
      <c r="X121" s="214">
        <f t="shared" si="38"/>
        <v>1253</v>
      </c>
      <c r="Y121" s="214">
        <f t="shared" si="38"/>
        <v>1476</v>
      </c>
      <c r="Z121" s="214">
        <f t="shared" si="38"/>
        <v>1702</v>
      </c>
      <c r="AA121" s="214">
        <f t="shared" si="38"/>
        <v>1959</v>
      </c>
      <c r="AB121" s="214">
        <f t="shared" si="38"/>
        <v>2205</v>
      </c>
      <c r="AC121" s="214">
        <f t="shared" si="38"/>
        <v>2480</v>
      </c>
      <c r="AD121" s="214">
        <f t="shared" si="38"/>
        <v>2752</v>
      </c>
      <c r="AE121" s="207">
        <f t="shared" si="38"/>
        <v>3003.2</v>
      </c>
      <c r="AF121" s="207">
        <f t="shared" si="38"/>
        <v>3298.52</v>
      </c>
      <c r="AG121" s="207">
        <f t="shared" si="38"/>
        <v>3573.84</v>
      </c>
      <c r="AH121" s="207">
        <f t="shared" si="38"/>
        <v>3868.7999999999997</v>
      </c>
      <c r="AI121" s="207">
        <f t="shared" si="38"/>
        <v>4166.3999999999996</v>
      </c>
      <c r="AJ121" s="207">
        <f t="shared" si="38"/>
        <v>4464</v>
      </c>
      <c r="AK121" s="207">
        <f t="shared" si="38"/>
        <v>4761.6000000000004</v>
      </c>
      <c r="AL121" s="207">
        <f t="shared" si="38"/>
        <v>5059.2</v>
      </c>
      <c r="AM121" s="207">
        <f t="shared" si="38"/>
        <v>5356.7999999999993</v>
      </c>
      <c r="AN121" s="207">
        <f t="shared" si="38"/>
        <v>5654.4</v>
      </c>
      <c r="AO121" s="207">
        <f t="shared" si="38"/>
        <v>5952</v>
      </c>
      <c r="AP121" s="189">
        <f>AP120+U191</f>
        <v>3.0999999999999996</v>
      </c>
    </row>
    <row r="122" spans="1:42" x14ac:dyDescent="0.15">
      <c r="A122" s="202" t="s">
        <v>130</v>
      </c>
      <c r="B122" s="205">
        <f t="shared" si="27"/>
        <v>925</v>
      </c>
      <c r="C122" s="205">
        <f t="shared" si="29"/>
        <v>1092</v>
      </c>
      <c r="D122" s="205">
        <f t="shared" si="31"/>
        <v>1322</v>
      </c>
      <c r="E122" s="205">
        <f t="shared" si="33"/>
        <v>1537</v>
      </c>
      <c r="F122" s="205">
        <f t="shared" si="35"/>
        <v>1792</v>
      </c>
      <c r="G122" s="205">
        <f t="shared" si="5"/>
        <v>2010</v>
      </c>
      <c r="H122" s="205">
        <f t="shared" si="7"/>
        <v>2274</v>
      </c>
      <c r="I122" s="205">
        <f t="shared" si="9"/>
        <v>2506</v>
      </c>
      <c r="J122" s="205">
        <f t="shared" si="11"/>
        <v>2784</v>
      </c>
      <c r="K122" s="205">
        <f t="shared" si="13"/>
        <v>3062</v>
      </c>
      <c r="L122" s="205">
        <f t="shared" si="15"/>
        <v>3341</v>
      </c>
      <c r="M122" s="205">
        <f t="shared" si="17"/>
        <v>3619</v>
      </c>
      <c r="N122" s="205">
        <f t="shared" si="19"/>
        <v>3898</v>
      </c>
      <c r="O122" s="205">
        <f t="shared" si="21"/>
        <v>4176</v>
      </c>
      <c r="P122" s="205">
        <f t="shared" si="23"/>
        <v>4454</v>
      </c>
      <c r="Q122" s="205">
        <f t="shared" si="25"/>
        <v>4733</v>
      </c>
      <c r="R122" s="205">
        <f t="shared" si="25"/>
        <v>5011</v>
      </c>
      <c r="S122" s="205">
        <f t="shared" si="25"/>
        <v>5290</v>
      </c>
      <c r="T122" s="206">
        <f t="shared" si="25"/>
        <v>5568</v>
      </c>
      <c r="V122" s="203">
        <v>50</v>
      </c>
      <c r="W122" s="207">
        <f>W74*$V$122*W134</f>
        <v>638</v>
      </c>
      <c r="X122" s="207">
        <f t="shared" ref="X122:AO122" si="39">X74*$V$122*X134</f>
        <v>752.99999999999989</v>
      </c>
      <c r="Y122" s="207">
        <f t="shared" si="39"/>
        <v>911.99999999999989</v>
      </c>
      <c r="Z122" s="207">
        <f t="shared" si="39"/>
        <v>1060</v>
      </c>
      <c r="AA122" s="207">
        <f t="shared" si="39"/>
        <v>1236</v>
      </c>
      <c r="AB122" s="207">
        <f t="shared" si="39"/>
        <v>1386</v>
      </c>
      <c r="AC122" s="207">
        <f t="shared" si="39"/>
        <v>1568</v>
      </c>
      <c r="AD122" s="207">
        <f t="shared" si="39"/>
        <v>1728</v>
      </c>
      <c r="AE122" s="207">
        <f t="shared" si="39"/>
        <v>1920</v>
      </c>
      <c r="AF122" s="207">
        <f t="shared" si="39"/>
        <v>2112</v>
      </c>
      <c r="AG122" s="207">
        <f t="shared" si="39"/>
        <v>2304</v>
      </c>
      <c r="AH122" s="207">
        <f t="shared" si="39"/>
        <v>2496</v>
      </c>
      <c r="AI122" s="207">
        <f t="shared" si="39"/>
        <v>2688</v>
      </c>
      <c r="AJ122" s="207">
        <f t="shared" si="39"/>
        <v>2880</v>
      </c>
      <c r="AK122" s="207">
        <f t="shared" si="39"/>
        <v>3072</v>
      </c>
      <c r="AL122" s="207">
        <f t="shared" si="39"/>
        <v>3264</v>
      </c>
      <c r="AM122" s="207">
        <f t="shared" si="39"/>
        <v>3456</v>
      </c>
      <c r="AN122" s="207">
        <f t="shared" si="39"/>
        <v>3648</v>
      </c>
      <c r="AO122" s="207">
        <f t="shared" si="39"/>
        <v>3840</v>
      </c>
      <c r="AP122" s="189">
        <v>1.92</v>
      </c>
    </row>
    <row r="123" spans="1:42" x14ac:dyDescent="0.15">
      <c r="A123" s="208">
        <v>1250</v>
      </c>
      <c r="B123" s="209">
        <f t="shared" si="27"/>
        <v>1694</v>
      </c>
      <c r="C123" s="209">
        <f t="shared" si="29"/>
        <v>1892</v>
      </c>
      <c r="D123" s="209">
        <f t="shared" si="31"/>
        <v>2227</v>
      </c>
      <c r="E123" s="209">
        <f t="shared" si="33"/>
        <v>2574</v>
      </c>
      <c r="F123" s="209">
        <f t="shared" si="35"/>
        <v>2958</v>
      </c>
      <c r="G123" s="209">
        <f t="shared" si="5"/>
        <v>3329</v>
      </c>
      <c r="H123" s="209">
        <f t="shared" si="7"/>
        <v>3747</v>
      </c>
      <c r="I123" s="209">
        <f t="shared" si="9"/>
        <v>4163</v>
      </c>
      <c r="J123" s="209">
        <f t="shared" si="11"/>
        <v>4539</v>
      </c>
      <c r="K123" s="209">
        <f t="shared" si="13"/>
        <v>4976</v>
      </c>
      <c r="L123" s="209">
        <f t="shared" si="15"/>
        <v>5394</v>
      </c>
      <c r="M123" s="209">
        <f t="shared" si="17"/>
        <v>5844</v>
      </c>
      <c r="N123" s="209">
        <f t="shared" si="19"/>
        <v>6293</v>
      </c>
      <c r="O123" s="209">
        <f t="shared" si="21"/>
        <v>6743</v>
      </c>
      <c r="P123" s="209">
        <f t="shared" si="23"/>
        <v>7192</v>
      </c>
      <c r="Q123" s="209">
        <f t="shared" si="25"/>
        <v>7642</v>
      </c>
      <c r="R123" s="209">
        <f t="shared" si="25"/>
        <v>8091</v>
      </c>
      <c r="S123" s="209">
        <f t="shared" si="25"/>
        <v>8541</v>
      </c>
      <c r="T123" s="210">
        <f t="shared" si="25"/>
        <v>8990</v>
      </c>
      <c r="V123" s="203">
        <v>1250</v>
      </c>
      <c r="W123" s="207">
        <f t="shared" ref="W123:AO123" si="40">W122+B193</f>
        <v>1168</v>
      </c>
      <c r="X123" s="207">
        <f t="shared" si="40"/>
        <v>1305</v>
      </c>
      <c r="Y123" s="207">
        <f t="shared" si="40"/>
        <v>1536</v>
      </c>
      <c r="Z123" s="207">
        <f t="shared" si="40"/>
        <v>1775</v>
      </c>
      <c r="AA123" s="207">
        <f t="shared" si="40"/>
        <v>2040</v>
      </c>
      <c r="AB123" s="207">
        <f t="shared" si="40"/>
        <v>2296</v>
      </c>
      <c r="AC123" s="207">
        <f t="shared" si="40"/>
        <v>2584</v>
      </c>
      <c r="AD123" s="207">
        <f t="shared" si="40"/>
        <v>2871</v>
      </c>
      <c r="AE123" s="207">
        <f t="shared" si="40"/>
        <v>3130</v>
      </c>
      <c r="AF123" s="207">
        <f t="shared" si="40"/>
        <v>3432</v>
      </c>
      <c r="AG123" s="207">
        <f t="shared" si="40"/>
        <v>3720</v>
      </c>
      <c r="AH123" s="207">
        <f t="shared" si="40"/>
        <v>4030</v>
      </c>
      <c r="AI123" s="207">
        <f t="shared" si="40"/>
        <v>4340</v>
      </c>
      <c r="AJ123" s="207">
        <f t="shared" si="40"/>
        <v>4650</v>
      </c>
      <c r="AK123" s="207">
        <f t="shared" si="40"/>
        <v>4960</v>
      </c>
      <c r="AL123" s="207">
        <f t="shared" si="40"/>
        <v>5270</v>
      </c>
      <c r="AM123" s="207">
        <f t="shared" si="40"/>
        <v>5580</v>
      </c>
      <c r="AN123" s="207">
        <f t="shared" si="40"/>
        <v>5890</v>
      </c>
      <c r="AO123" s="207">
        <f t="shared" si="40"/>
        <v>6200</v>
      </c>
      <c r="AP123" s="189">
        <f>AP122+U193</f>
        <v>3.0999999999999996</v>
      </c>
    </row>
    <row r="124" spans="1:42" x14ac:dyDescent="0.15">
      <c r="A124" s="215" t="s">
        <v>131</v>
      </c>
      <c r="B124" s="212">
        <f t="shared" si="27"/>
        <v>962</v>
      </c>
      <c r="C124" s="212">
        <f t="shared" si="29"/>
        <v>1136</v>
      </c>
      <c r="D124" s="212">
        <f t="shared" si="31"/>
        <v>1375</v>
      </c>
      <c r="E124" s="212">
        <f t="shared" si="33"/>
        <v>1598</v>
      </c>
      <c r="F124" s="212">
        <f t="shared" si="35"/>
        <v>1864</v>
      </c>
      <c r="G124" s="212">
        <f t="shared" si="5"/>
        <v>2090</v>
      </c>
      <c r="H124" s="212">
        <f t="shared" si="7"/>
        <v>2365</v>
      </c>
      <c r="I124" s="212">
        <f t="shared" si="9"/>
        <v>2606</v>
      </c>
      <c r="J124" s="212">
        <f t="shared" si="11"/>
        <v>2895</v>
      </c>
      <c r="K124" s="212">
        <f t="shared" si="13"/>
        <v>3185</v>
      </c>
      <c r="L124" s="212">
        <f t="shared" si="15"/>
        <v>3474</v>
      </c>
      <c r="M124" s="212">
        <f t="shared" si="17"/>
        <v>3764</v>
      </c>
      <c r="N124" s="212">
        <f t="shared" si="19"/>
        <v>4054</v>
      </c>
      <c r="O124" s="212">
        <f t="shared" si="21"/>
        <v>4343</v>
      </c>
      <c r="P124" s="212">
        <f t="shared" si="23"/>
        <v>4633</v>
      </c>
      <c r="Q124" s="212">
        <f t="shared" si="25"/>
        <v>4922</v>
      </c>
      <c r="R124" s="212">
        <f t="shared" si="25"/>
        <v>5212</v>
      </c>
      <c r="S124" s="212">
        <f t="shared" si="25"/>
        <v>5501</v>
      </c>
      <c r="T124" s="213">
        <f t="shared" si="25"/>
        <v>5791</v>
      </c>
      <c r="V124" s="203">
        <v>52</v>
      </c>
      <c r="W124" s="207">
        <f t="shared" ref="W124:AO124" si="41">W74*$V$124*W134</f>
        <v>663.52</v>
      </c>
      <c r="X124" s="207">
        <f t="shared" si="41"/>
        <v>783.11999999999989</v>
      </c>
      <c r="Y124" s="207">
        <f t="shared" si="41"/>
        <v>948.4799999999999</v>
      </c>
      <c r="Z124" s="207">
        <f t="shared" si="41"/>
        <v>1102.4000000000001</v>
      </c>
      <c r="AA124" s="207">
        <f t="shared" si="41"/>
        <v>1285.44</v>
      </c>
      <c r="AB124" s="207">
        <f t="shared" si="41"/>
        <v>1441.44</v>
      </c>
      <c r="AC124" s="207">
        <f t="shared" si="41"/>
        <v>1630.72</v>
      </c>
      <c r="AD124" s="207">
        <f t="shared" si="41"/>
        <v>1797.12</v>
      </c>
      <c r="AE124" s="207">
        <f t="shared" si="41"/>
        <v>1996.8</v>
      </c>
      <c r="AF124" s="207">
        <f t="shared" si="41"/>
        <v>2196.48</v>
      </c>
      <c r="AG124" s="207">
        <f t="shared" si="41"/>
        <v>2396.16</v>
      </c>
      <c r="AH124" s="207">
        <f t="shared" si="41"/>
        <v>2595.8399999999997</v>
      </c>
      <c r="AI124" s="207">
        <f t="shared" si="41"/>
        <v>2795.52</v>
      </c>
      <c r="AJ124" s="207">
        <f t="shared" si="41"/>
        <v>2995.2</v>
      </c>
      <c r="AK124" s="207">
        <f t="shared" si="41"/>
        <v>3194.88</v>
      </c>
      <c r="AL124" s="207">
        <f t="shared" si="41"/>
        <v>3394.56</v>
      </c>
      <c r="AM124" s="207">
        <f t="shared" si="41"/>
        <v>3594.24</v>
      </c>
      <c r="AN124" s="207">
        <f t="shared" si="41"/>
        <v>3793.92</v>
      </c>
      <c r="AO124" s="207">
        <f t="shared" si="41"/>
        <v>3993.6</v>
      </c>
      <c r="AP124" s="189">
        <v>1.92</v>
      </c>
    </row>
    <row r="125" spans="1:42" x14ac:dyDescent="0.15">
      <c r="A125" s="208">
        <v>1300</v>
      </c>
      <c r="B125" s="209">
        <f t="shared" si="27"/>
        <v>1761</v>
      </c>
      <c r="C125" s="209">
        <f t="shared" si="29"/>
        <v>1968</v>
      </c>
      <c r="D125" s="209">
        <f t="shared" si="31"/>
        <v>2316</v>
      </c>
      <c r="E125" s="209">
        <f t="shared" si="33"/>
        <v>2677</v>
      </c>
      <c r="F125" s="209">
        <f t="shared" si="35"/>
        <v>3076</v>
      </c>
      <c r="G125" s="209">
        <f t="shared" si="5"/>
        <v>3462</v>
      </c>
      <c r="H125" s="209">
        <f t="shared" si="7"/>
        <v>3897</v>
      </c>
      <c r="I125" s="209">
        <f t="shared" si="9"/>
        <v>4329</v>
      </c>
      <c r="J125" s="209">
        <f t="shared" si="11"/>
        <v>4720</v>
      </c>
      <c r="K125" s="209">
        <f t="shared" si="13"/>
        <v>5175</v>
      </c>
      <c r="L125" s="209">
        <f t="shared" si="15"/>
        <v>5610</v>
      </c>
      <c r="M125" s="209">
        <f t="shared" si="17"/>
        <v>6077</v>
      </c>
      <c r="N125" s="209">
        <f t="shared" si="19"/>
        <v>6545</v>
      </c>
      <c r="O125" s="209">
        <f t="shared" si="21"/>
        <v>7012</v>
      </c>
      <c r="P125" s="209">
        <f t="shared" si="23"/>
        <v>7480</v>
      </c>
      <c r="Q125" s="209">
        <f t="shared" si="25"/>
        <v>7947</v>
      </c>
      <c r="R125" s="209">
        <f t="shared" si="25"/>
        <v>8415</v>
      </c>
      <c r="S125" s="209">
        <f t="shared" si="25"/>
        <v>8882</v>
      </c>
      <c r="T125" s="210">
        <f t="shared" si="25"/>
        <v>9350</v>
      </c>
      <c r="V125" s="203">
        <v>1300</v>
      </c>
      <c r="W125" s="207">
        <f t="shared" ref="W125:AO125" si="42">W124+B195</f>
        <v>1214.7199999999998</v>
      </c>
      <c r="X125" s="207">
        <f t="shared" si="42"/>
        <v>1357.1999999999998</v>
      </c>
      <c r="Y125" s="207">
        <f t="shared" si="42"/>
        <v>1597.44</v>
      </c>
      <c r="Z125" s="207">
        <f t="shared" si="42"/>
        <v>1846</v>
      </c>
      <c r="AA125" s="207">
        <f t="shared" si="42"/>
        <v>2121.6000000000004</v>
      </c>
      <c r="AB125" s="207">
        <f t="shared" si="42"/>
        <v>2387.84</v>
      </c>
      <c r="AC125" s="207">
        <f t="shared" si="42"/>
        <v>2687.36</v>
      </c>
      <c r="AD125" s="207">
        <f t="shared" si="42"/>
        <v>2985.84</v>
      </c>
      <c r="AE125" s="207">
        <f t="shared" si="42"/>
        <v>3255.2</v>
      </c>
      <c r="AF125" s="207">
        <f t="shared" si="42"/>
        <v>3569.2799999999997</v>
      </c>
      <c r="AG125" s="207">
        <f t="shared" si="42"/>
        <v>3868.7999999999997</v>
      </c>
      <c r="AH125" s="207">
        <f t="shared" si="42"/>
        <v>4191.2</v>
      </c>
      <c r="AI125" s="207">
        <f t="shared" si="42"/>
        <v>4513.6000000000004</v>
      </c>
      <c r="AJ125" s="207">
        <f t="shared" si="42"/>
        <v>4836</v>
      </c>
      <c r="AK125" s="207">
        <f t="shared" si="42"/>
        <v>5158.3999999999996</v>
      </c>
      <c r="AL125" s="207">
        <f t="shared" si="42"/>
        <v>5480.7999999999993</v>
      </c>
      <c r="AM125" s="207">
        <f t="shared" si="42"/>
        <v>5803.2</v>
      </c>
      <c r="AN125" s="207">
        <f t="shared" si="42"/>
        <v>6125.6</v>
      </c>
      <c r="AO125" s="207">
        <f t="shared" si="42"/>
        <v>6448</v>
      </c>
      <c r="AP125" s="189">
        <f>AP124+U195</f>
        <v>3.0999999999999996</v>
      </c>
    </row>
    <row r="126" spans="1:42" x14ac:dyDescent="0.15">
      <c r="A126" s="215" t="s">
        <v>132</v>
      </c>
      <c r="B126" s="212">
        <f t="shared" si="27"/>
        <v>999</v>
      </c>
      <c r="C126" s="212">
        <f t="shared" si="29"/>
        <v>1179</v>
      </c>
      <c r="D126" s="212">
        <f t="shared" si="31"/>
        <v>1428</v>
      </c>
      <c r="E126" s="212">
        <f t="shared" si="33"/>
        <v>1660</v>
      </c>
      <c r="F126" s="212">
        <f t="shared" si="35"/>
        <v>1936</v>
      </c>
      <c r="G126" s="212">
        <f t="shared" si="5"/>
        <v>2170</v>
      </c>
      <c r="H126" s="212">
        <f t="shared" si="7"/>
        <v>2455</v>
      </c>
      <c r="I126" s="212">
        <f t="shared" si="9"/>
        <v>2706</v>
      </c>
      <c r="J126" s="212">
        <f t="shared" si="11"/>
        <v>3007</v>
      </c>
      <c r="K126" s="212">
        <f t="shared" si="13"/>
        <v>3307</v>
      </c>
      <c r="L126" s="212">
        <f t="shared" si="15"/>
        <v>3608</v>
      </c>
      <c r="M126" s="212">
        <f t="shared" si="17"/>
        <v>3909</v>
      </c>
      <c r="N126" s="212">
        <f t="shared" si="19"/>
        <v>4209</v>
      </c>
      <c r="O126" s="212">
        <f t="shared" si="21"/>
        <v>4510</v>
      </c>
      <c r="P126" s="212">
        <f t="shared" si="23"/>
        <v>4811</v>
      </c>
      <c r="Q126" s="212">
        <f t="shared" si="25"/>
        <v>5111</v>
      </c>
      <c r="R126" s="212">
        <f t="shared" si="25"/>
        <v>5412</v>
      </c>
      <c r="S126" s="212">
        <f t="shared" si="25"/>
        <v>5713</v>
      </c>
      <c r="T126" s="213">
        <f t="shared" si="25"/>
        <v>6013</v>
      </c>
      <c r="V126" s="203">
        <v>54</v>
      </c>
      <c r="W126" s="207">
        <f t="shared" ref="W126:AO126" si="43">W74*$V$126*W134</f>
        <v>689.04</v>
      </c>
      <c r="X126" s="207">
        <f t="shared" si="43"/>
        <v>813.2399999999999</v>
      </c>
      <c r="Y126" s="207">
        <f t="shared" si="43"/>
        <v>984.95999999999992</v>
      </c>
      <c r="Z126" s="207">
        <f t="shared" si="43"/>
        <v>1144.8</v>
      </c>
      <c r="AA126" s="207">
        <f t="shared" si="43"/>
        <v>1334.88</v>
      </c>
      <c r="AB126" s="207">
        <f t="shared" si="43"/>
        <v>1496.8799999999999</v>
      </c>
      <c r="AC126" s="207">
        <f t="shared" si="43"/>
        <v>1693.44</v>
      </c>
      <c r="AD126" s="207">
        <f t="shared" si="43"/>
        <v>1866.24</v>
      </c>
      <c r="AE126" s="207">
        <f t="shared" si="43"/>
        <v>2073.6</v>
      </c>
      <c r="AF126" s="207">
        <f t="shared" si="43"/>
        <v>2280.96</v>
      </c>
      <c r="AG126" s="207">
        <f t="shared" si="43"/>
        <v>2488.3199999999997</v>
      </c>
      <c r="AH126" s="207">
        <f t="shared" si="43"/>
        <v>2695.68</v>
      </c>
      <c r="AI126" s="207">
        <f t="shared" si="43"/>
        <v>2903.04</v>
      </c>
      <c r="AJ126" s="207">
        <f t="shared" si="43"/>
        <v>3110.4</v>
      </c>
      <c r="AK126" s="207">
        <f t="shared" si="43"/>
        <v>3317.7599999999998</v>
      </c>
      <c r="AL126" s="207">
        <f t="shared" si="43"/>
        <v>3525.12</v>
      </c>
      <c r="AM126" s="207">
        <f t="shared" si="43"/>
        <v>3732.48</v>
      </c>
      <c r="AN126" s="207">
        <f t="shared" si="43"/>
        <v>3939.8399999999997</v>
      </c>
      <c r="AO126" s="207">
        <f t="shared" si="43"/>
        <v>4147.2</v>
      </c>
      <c r="AP126" s="189">
        <v>1.92</v>
      </c>
    </row>
    <row r="127" spans="1:42" x14ac:dyDescent="0.15">
      <c r="A127" s="208">
        <v>1350</v>
      </c>
      <c r="B127" s="209">
        <f t="shared" si="27"/>
        <v>1829</v>
      </c>
      <c r="C127" s="209">
        <f t="shared" si="29"/>
        <v>2044</v>
      </c>
      <c r="D127" s="209">
        <f t="shared" si="31"/>
        <v>2405</v>
      </c>
      <c r="E127" s="209">
        <f t="shared" si="33"/>
        <v>2780</v>
      </c>
      <c r="F127" s="209">
        <f t="shared" si="35"/>
        <v>3195</v>
      </c>
      <c r="G127" s="209">
        <f t="shared" si="5"/>
        <v>3596</v>
      </c>
      <c r="H127" s="209">
        <f t="shared" si="7"/>
        <v>4047</v>
      </c>
      <c r="I127" s="209">
        <f t="shared" si="9"/>
        <v>4496</v>
      </c>
      <c r="J127" s="209">
        <f t="shared" si="11"/>
        <v>4902</v>
      </c>
      <c r="K127" s="209">
        <f t="shared" si="13"/>
        <v>5375</v>
      </c>
      <c r="L127" s="209">
        <f t="shared" si="15"/>
        <v>5826</v>
      </c>
      <c r="M127" s="209">
        <f t="shared" si="17"/>
        <v>6311</v>
      </c>
      <c r="N127" s="209">
        <f t="shared" si="19"/>
        <v>6796</v>
      </c>
      <c r="O127" s="209">
        <f t="shared" si="21"/>
        <v>7282</v>
      </c>
      <c r="P127" s="209">
        <f t="shared" si="23"/>
        <v>7767</v>
      </c>
      <c r="Q127" s="209">
        <f t="shared" si="25"/>
        <v>8253</v>
      </c>
      <c r="R127" s="209">
        <f t="shared" si="25"/>
        <v>8738</v>
      </c>
      <c r="S127" s="209">
        <f t="shared" si="25"/>
        <v>9224</v>
      </c>
      <c r="T127" s="210">
        <f t="shared" si="25"/>
        <v>9709</v>
      </c>
      <c r="V127" s="203">
        <v>1350</v>
      </c>
      <c r="W127" s="207">
        <f t="shared" ref="W127:AO127" si="44">W126+B197</f>
        <v>1261.44</v>
      </c>
      <c r="X127" s="207">
        <f t="shared" si="44"/>
        <v>1409.4</v>
      </c>
      <c r="Y127" s="207">
        <f t="shared" si="44"/>
        <v>1658.88</v>
      </c>
      <c r="Z127" s="207">
        <f t="shared" si="44"/>
        <v>1917</v>
      </c>
      <c r="AA127" s="207">
        <f t="shared" si="44"/>
        <v>2203.2000000000003</v>
      </c>
      <c r="AB127" s="207">
        <f t="shared" si="44"/>
        <v>2479.6799999999998</v>
      </c>
      <c r="AC127" s="207">
        <f t="shared" si="44"/>
        <v>2790.7200000000003</v>
      </c>
      <c r="AD127" s="207">
        <f t="shared" si="44"/>
        <v>3100.6800000000003</v>
      </c>
      <c r="AE127" s="207">
        <f t="shared" si="44"/>
        <v>3380.3999999999996</v>
      </c>
      <c r="AF127" s="207">
        <f t="shared" si="44"/>
        <v>3706.56</v>
      </c>
      <c r="AG127" s="207">
        <f t="shared" si="44"/>
        <v>4017.5999999999995</v>
      </c>
      <c r="AH127" s="207">
        <f t="shared" si="44"/>
        <v>4352.3999999999996</v>
      </c>
      <c r="AI127" s="207">
        <f t="shared" si="44"/>
        <v>4687.2</v>
      </c>
      <c r="AJ127" s="207">
        <f t="shared" si="44"/>
        <v>5022</v>
      </c>
      <c r="AK127" s="207">
        <f t="shared" si="44"/>
        <v>5356.7999999999993</v>
      </c>
      <c r="AL127" s="207">
        <f t="shared" si="44"/>
        <v>5691.6</v>
      </c>
      <c r="AM127" s="207">
        <f t="shared" si="44"/>
        <v>6026.4</v>
      </c>
      <c r="AN127" s="207">
        <f t="shared" si="44"/>
        <v>6361.1999999999989</v>
      </c>
      <c r="AO127" s="207">
        <f t="shared" si="44"/>
        <v>6696</v>
      </c>
      <c r="AP127" s="189">
        <f>AP126+U197</f>
        <v>3.0999999999999996</v>
      </c>
    </row>
    <row r="128" spans="1:42" x14ac:dyDescent="0.15">
      <c r="A128" s="215" t="s">
        <v>133</v>
      </c>
      <c r="B128" s="212">
        <f t="shared" si="27"/>
        <v>1036</v>
      </c>
      <c r="C128" s="212">
        <f t="shared" si="29"/>
        <v>1223</v>
      </c>
      <c r="D128" s="212">
        <f t="shared" si="31"/>
        <v>1481</v>
      </c>
      <c r="E128" s="212">
        <f t="shared" si="33"/>
        <v>1721</v>
      </c>
      <c r="F128" s="212">
        <f t="shared" si="35"/>
        <v>2007</v>
      </c>
      <c r="G128" s="212">
        <f t="shared" si="5"/>
        <v>2251</v>
      </c>
      <c r="H128" s="212">
        <f t="shared" si="7"/>
        <v>2546</v>
      </c>
      <c r="I128" s="212">
        <f t="shared" si="9"/>
        <v>2806</v>
      </c>
      <c r="J128" s="212">
        <f t="shared" si="11"/>
        <v>3118</v>
      </c>
      <c r="K128" s="212">
        <f t="shared" si="13"/>
        <v>3430</v>
      </c>
      <c r="L128" s="212">
        <f t="shared" si="15"/>
        <v>3742</v>
      </c>
      <c r="M128" s="212">
        <f t="shared" si="17"/>
        <v>4054</v>
      </c>
      <c r="N128" s="212">
        <f t="shared" si="19"/>
        <v>4365</v>
      </c>
      <c r="O128" s="212">
        <f t="shared" si="21"/>
        <v>4677</v>
      </c>
      <c r="P128" s="212">
        <f t="shared" si="23"/>
        <v>4989</v>
      </c>
      <c r="Q128" s="212">
        <f t="shared" si="25"/>
        <v>5301</v>
      </c>
      <c r="R128" s="212">
        <f t="shared" si="25"/>
        <v>5613</v>
      </c>
      <c r="S128" s="212">
        <f t="shared" si="25"/>
        <v>5924</v>
      </c>
      <c r="T128" s="213">
        <f t="shared" si="25"/>
        <v>6236</v>
      </c>
      <c r="V128" s="203">
        <v>56</v>
      </c>
      <c r="W128" s="207">
        <f t="shared" ref="W128:AO128" si="45">W74*$V$128*W134</f>
        <v>714.56</v>
      </c>
      <c r="X128" s="207">
        <f t="shared" si="45"/>
        <v>843.3599999999999</v>
      </c>
      <c r="Y128" s="207">
        <f t="shared" si="45"/>
        <v>1021.4399999999999</v>
      </c>
      <c r="Z128" s="207">
        <f t="shared" si="45"/>
        <v>1187.2</v>
      </c>
      <c r="AA128" s="207">
        <f t="shared" si="45"/>
        <v>1384.32</v>
      </c>
      <c r="AB128" s="207">
        <f t="shared" si="45"/>
        <v>1552.32</v>
      </c>
      <c r="AC128" s="207">
        <f t="shared" si="45"/>
        <v>1756.1599999999999</v>
      </c>
      <c r="AD128" s="207">
        <f t="shared" si="45"/>
        <v>1935.36</v>
      </c>
      <c r="AE128" s="207">
        <f t="shared" si="45"/>
        <v>2150.4</v>
      </c>
      <c r="AF128" s="207">
        <f t="shared" si="45"/>
        <v>2365.44</v>
      </c>
      <c r="AG128" s="207">
        <f t="shared" si="45"/>
        <v>2580.48</v>
      </c>
      <c r="AH128" s="207">
        <f t="shared" si="45"/>
        <v>2795.52</v>
      </c>
      <c r="AI128" s="207">
        <f t="shared" si="45"/>
        <v>3010.56</v>
      </c>
      <c r="AJ128" s="207">
        <f t="shared" si="45"/>
        <v>3225.6</v>
      </c>
      <c r="AK128" s="207">
        <f t="shared" si="45"/>
        <v>3440.64</v>
      </c>
      <c r="AL128" s="207">
        <f t="shared" si="45"/>
        <v>3655.68</v>
      </c>
      <c r="AM128" s="207">
        <f t="shared" si="45"/>
        <v>3870.72</v>
      </c>
      <c r="AN128" s="207">
        <f t="shared" si="45"/>
        <v>4085.7599999999998</v>
      </c>
      <c r="AO128" s="207">
        <f t="shared" si="45"/>
        <v>4300.8</v>
      </c>
      <c r="AP128" s="189">
        <v>1.92</v>
      </c>
    </row>
    <row r="129" spans="1:45" x14ac:dyDescent="0.15">
      <c r="A129" s="208">
        <v>1400</v>
      </c>
      <c r="B129" s="209">
        <f t="shared" si="27"/>
        <v>1897</v>
      </c>
      <c r="C129" s="209">
        <f t="shared" si="29"/>
        <v>2119</v>
      </c>
      <c r="D129" s="209">
        <f t="shared" si="31"/>
        <v>2494</v>
      </c>
      <c r="E129" s="209">
        <f t="shared" si="33"/>
        <v>2883</v>
      </c>
      <c r="F129" s="209">
        <f t="shared" si="35"/>
        <v>3313</v>
      </c>
      <c r="G129" s="209">
        <f t="shared" si="5"/>
        <v>3729</v>
      </c>
      <c r="H129" s="209">
        <f t="shared" si="7"/>
        <v>4196</v>
      </c>
      <c r="I129" s="209">
        <f t="shared" si="9"/>
        <v>4663</v>
      </c>
      <c r="J129" s="209">
        <f t="shared" si="11"/>
        <v>5083</v>
      </c>
      <c r="K129" s="209">
        <f t="shared" si="13"/>
        <v>5574</v>
      </c>
      <c r="L129" s="209">
        <f t="shared" si="15"/>
        <v>6041</v>
      </c>
      <c r="M129" s="209">
        <f t="shared" si="17"/>
        <v>6545</v>
      </c>
      <c r="N129" s="209">
        <f t="shared" si="19"/>
        <v>7048</v>
      </c>
      <c r="O129" s="209">
        <f t="shared" si="21"/>
        <v>7552</v>
      </c>
      <c r="P129" s="209">
        <f t="shared" si="23"/>
        <v>8055</v>
      </c>
      <c r="Q129" s="209">
        <f t="shared" si="25"/>
        <v>8558</v>
      </c>
      <c r="R129" s="209">
        <f t="shared" si="25"/>
        <v>9062</v>
      </c>
      <c r="S129" s="209">
        <f t="shared" si="25"/>
        <v>9565</v>
      </c>
      <c r="T129" s="210">
        <f t="shared" si="25"/>
        <v>10069</v>
      </c>
      <c r="V129" s="203">
        <v>1400</v>
      </c>
      <c r="W129" s="207">
        <f t="shared" ref="W129:AO129" si="46">W128+B199</f>
        <v>1308.1599999999999</v>
      </c>
      <c r="X129" s="207">
        <f t="shared" si="46"/>
        <v>1461.6</v>
      </c>
      <c r="Y129" s="207">
        <f t="shared" si="46"/>
        <v>1720.32</v>
      </c>
      <c r="Z129" s="207">
        <f t="shared" si="46"/>
        <v>1988</v>
      </c>
      <c r="AA129" s="207">
        <f t="shared" si="46"/>
        <v>2284.8000000000002</v>
      </c>
      <c r="AB129" s="207">
        <f t="shared" si="46"/>
        <v>2571.52</v>
      </c>
      <c r="AC129" s="207">
        <f t="shared" si="46"/>
        <v>2894.08</v>
      </c>
      <c r="AD129" s="207">
        <f t="shared" si="46"/>
        <v>3215.52</v>
      </c>
      <c r="AE129" s="207">
        <f t="shared" si="46"/>
        <v>3505.6000000000004</v>
      </c>
      <c r="AF129" s="207">
        <f t="shared" si="46"/>
        <v>3843.84</v>
      </c>
      <c r="AG129" s="207">
        <f t="shared" si="46"/>
        <v>4166.3999999999996</v>
      </c>
      <c r="AH129" s="207">
        <f t="shared" si="46"/>
        <v>4513.6000000000004</v>
      </c>
      <c r="AI129" s="207">
        <f t="shared" si="46"/>
        <v>4860.8</v>
      </c>
      <c r="AJ129" s="207">
        <f t="shared" si="46"/>
        <v>5208</v>
      </c>
      <c r="AK129" s="207">
        <f t="shared" si="46"/>
        <v>5555.2</v>
      </c>
      <c r="AL129" s="207">
        <f t="shared" si="46"/>
        <v>5902.4</v>
      </c>
      <c r="AM129" s="207">
        <f t="shared" si="46"/>
        <v>6249.5999999999995</v>
      </c>
      <c r="AN129" s="207">
        <f t="shared" si="46"/>
        <v>6596.7999999999993</v>
      </c>
      <c r="AO129" s="207">
        <f t="shared" si="46"/>
        <v>6944</v>
      </c>
      <c r="AP129" s="189">
        <f>AP128+U199</f>
        <v>3.0999999999999996</v>
      </c>
    </row>
    <row r="130" spans="1:45" x14ac:dyDescent="0.15">
      <c r="A130" s="215" t="s">
        <v>134</v>
      </c>
      <c r="B130" s="212">
        <f t="shared" si="27"/>
        <v>1073</v>
      </c>
      <c r="C130" s="212">
        <f t="shared" si="29"/>
        <v>1267</v>
      </c>
      <c r="D130" s="212">
        <f t="shared" si="31"/>
        <v>1534</v>
      </c>
      <c r="E130" s="212">
        <f t="shared" si="33"/>
        <v>1783</v>
      </c>
      <c r="F130" s="212">
        <f t="shared" si="35"/>
        <v>2079</v>
      </c>
      <c r="G130" s="212">
        <f t="shared" si="5"/>
        <v>2331</v>
      </c>
      <c r="H130" s="212">
        <f t="shared" si="7"/>
        <v>2637</v>
      </c>
      <c r="I130" s="212">
        <f t="shared" si="9"/>
        <v>2906</v>
      </c>
      <c r="J130" s="212">
        <f t="shared" si="11"/>
        <v>3229</v>
      </c>
      <c r="K130" s="212">
        <f t="shared" si="13"/>
        <v>3552</v>
      </c>
      <c r="L130" s="212">
        <f t="shared" si="15"/>
        <v>3875</v>
      </c>
      <c r="M130" s="212">
        <f t="shared" si="17"/>
        <v>4198</v>
      </c>
      <c r="N130" s="212">
        <f t="shared" si="19"/>
        <v>4521</v>
      </c>
      <c r="O130" s="212">
        <f t="shared" si="21"/>
        <v>4844</v>
      </c>
      <c r="P130" s="212">
        <f t="shared" si="23"/>
        <v>5167</v>
      </c>
      <c r="Q130" s="212">
        <f t="shared" si="25"/>
        <v>5490</v>
      </c>
      <c r="R130" s="212">
        <f t="shared" si="25"/>
        <v>5813</v>
      </c>
      <c r="S130" s="212">
        <f t="shared" si="25"/>
        <v>6136</v>
      </c>
      <c r="T130" s="213">
        <f t="shared" si="25"/>
        <v>6459</v>
      </c>
      <c r="V130" s="203">
        <v>58</v>
      </c>
      <c r="W130" s="207">
        <f t="shared" ref="W130:AO130" si="47">W74*$V$130*W134</f>
        <v>740.08</v>
      </c>
      <c r="X130" s="207">
        <f t="shared" si="47"/>
        <v>873.4799999999999</v>
      </c>
      <c r="Y130" s="207">
        <f t="shared" si="47"/>
        <v>1057.9199999999998</v>
      </c>
      <c r="Z130" s="207">
        <f t="shared" si="47"/>
        <v>1229.6000000000001</v>
      </c>
      <c r="AA130" s="207">
        <f t="shared" si="47"/>
        <v>1433.76</v>
      </c>
      <c r="AB130" s="207">
        <f t="shared" si="47"/>
        <v>1607.76</v>
      </c>
      <c r="AC130" s="207">
        <f t="shared" si="47"/>
        <v>1818.8799999999999</v>
      </c>
      <c r="AD130" s="207">
        <f t="shared" si="47"/>
        <v>2004.48</v>
      </c>
      <c r="AE130" s="207">
        <f t="shared" si="47"/>
        <v>2227.1999999999998</v>
      </c>
      <c r="AF130" s="207">
        <f t="shared" si="47"/>
        <v>2449.92</v>
      </c>
      <c r="AG130" s="207">
        <f t="shared" si="47"/>
        <v>2672.64</v>
      </c>
      <c r="AH130" s="207">
        <f t="shared" si="47"/>
        <v>2895.3599999999997</v>
      </c>
      <c r="AI130" s="207">
        <f t="shared" si="47"/>
        <v>3118.08</v>
      </c>
      <c r="AJ130" s="207">
        <f t="shared" si="47"/>
        <v>3340.7999999999997</v>
      </c>
      <c r="AK130" s="207">
        <f t="shared" si="47"/>
        <v>3563.52</v>
      </c>
      <c r="AL130" s="207">
        <f t="shared" si="47"/>
        <v>3786.24</v>
      </c>
      <c r="AM130" s="207">
        <f t="shared" si="47"/>
        <v>4008.96</v>
      </c>
      <c r="AN130" s="207">
        <f t="shared" si="47"/>
        <v>4231.68</v>
      </c>
      <c r="AO130" s="207">
        <f t="shared" si="47"/>
        <v>4454.3999999999996</v>
      </c>
      <c r="AP130" s="189">
        <v>1.92</v>
      </c>
    </row>
    <row r="131" spans="1:45" x14ac:dyDescent="0.15">
      <c r="A131" s="208">
        <v>1450</v>
      </c>
      <c r="B131" s="209">
        <f t="shared" si="27"/>
        <v>1965</v>
      </c>
      <c r="C131" s="209">
        <f t="shared" si="29"/>
        <v>2195</v>
      </c>
      <c r="D131" s="209">
        <f t="shared" si="31"/>
        <v>2584</v>
      </c>
      <c r="E131" s="209">
        <f t="shared" si="33"/>
        <v>2986</v>
      </c>
      <c r="F131" s="209">
        <f t="shared" si="35"/>
        <v>3431</v>
      </c>
      <c r="G131" s="209">
        <f t="shared" si="5"/>
        <v>3862</v>
      </c>
      <c r="H131" s="209">
        <f t="shared" si="7"/>
        <v>4346</v>
      </c>
      <c r="I131" s="209">
        <f t="shared" si="9"/>
        <v>4829</v>
      </c>
      <c r="J131" s="209">
        <f t="shared" si="11"/>
        <v>5265</v>
      </c>
      <c r="K131" s="209">
        <f t="shared" si="13"/>
        <v>5773</v>
      </c>
      <c r="L131" s="209">
        <f t="shared" si="15"/>
        <v>6257</v>
      </c>
      <c r="M131" s="209">
        <f t="shared" si="17"/>
        <v>6778</v>
      </c>
      <c r="N131" s="209">
        <f t="shared" si="19"/>
        <v>7300</v>
      </c>
      <c r="O131" s="209">
        <f t="shared" si="21"/>
        <v>7821</v>
      </c>
      <c r="P131" s="209">
        <f t="shared" si="23"/>
        <v>8343</v>
      </c>
      <c r="Q131" s="209">
        <f t="shared" si="25"/>
        <v>8864</v>
      </c>
      <c r="R131" s="209">
        <f t="shared" si="25"/>
        <v>9386</v>
      </c>
      <c r="S131" s="209">
        <f t="shared" si="25"/>
        <v>9907</v>
      </c>
      <c r="T131" s="210">
        <f t="shared" si="25"/>
        <v>10428</v>
      </c>
      <c r="V131" s="203">
        <v>1450</v>
      </c>
      <c r="W131" s="207">
        <f t="shared" ref="W131:AO131" si="48">W130+B201</f>
        <v>1354.88</v>
      </c>
      <c r="X131" s="207">
        <f t="shared" si="48"/>
        <v>1513.8</v>
      </c>
      <c r="Y131" s="207">
        <f t="shared" si="48"/>
        <v>1781.7599999999998</v>
      </c>
      <c r="Z131" s="207">
        <f t="shared" si="48"/>
        <v>2059</v>
      </c>
      <c r="AA131" s="207">
        <f t="shared" si="48"/>
        <v>2366.4</v>
      </c>
      <c r="AB131" s="207">
        <f t="shared" si="48"/>
        <v>2663.36</v>
      </c>
      <c r="AC131" s="207">
        <f t="shared" si="48"/>
        <v>2997.4399999999996</v>
      </c>
      <c r="AD131" s="207">
        <f t="shared" si="48"/>
        <v>3330.36</v>
      </c>
      <c r="AE131" s="207">
        <f t="shared" si="48"/>
        <v>3630.7999999999997</v>
      </c>
      <c r="AF131" s="207">
        <f t="shared" si="48"/>
        <v>3981.12</v>
      </c>
      <c r="AG131" s="207">
        <f t="shared" si="48"/>
        <v>4315.2</v>
      </c>
      <c r="AH131" s="207">
        <f t="shared" si="48"/>
        <v>4674.7999999999993</v>
      </c>
      <c r="AI131" s="207">
        <f t="shared" si="48"/>
        <v>5034.3999999999996</v>
      </c>
      <c r="AJ131" s="207">
        <f t="shared" si="48"/>
        <v>5394</v>
      </c>
      <c r="AK131" s="207">
        <f t="shared" si="48"/>
        <v>5753.6</v>
      </c>
      <c r="AL131" s="207">
        <f t="shared" si="48"/>
        <v>6113.2</v>
      </c>
      <c r="AM131" s="207">
        <f t="shared" si="48"/>
        <v>6472.7999999999993</v>
      </c>
      <c r="AN131" s="207">
        <f t="shared" si="48"/>
        <v>6832.4</v>
      </c>
      <c r="AO131" s="207">
        <f t="shared" si="48"/>
        <v>7192</v>
      </c>
      <c r="AP131" s="189">
        <f>AP130+U201</f>
        <v>3.0999999999999996</v>
      </c>
    </row>
    <row r="132" spans="1:45" x14ac:dyDescent="0.15">
      <c r="A132" s="215" t="s">
        <v>135</v>
      </c>
      <c r="B132" s="212">
        <f t="shared" si="27"/>
        <v>1110</v>
      </c>
      <c r="C132" s="212">
        <f t="shared" si="29"/>
        <v>1310</v>
      </c>
      <c r="D132" s="212">
        <f t="shared" si="31"/>
        <v>1587</v>
      </c>
      <c r="E132" s="212">
        <f t="shared" si="33"/>
        <v>1844</v>
      </c>
      <c r="F132" s="212">
        <f t="shared" si="35"/>
        <v>2151</v>
      </c>
      <c r="G132" s="212">
        <f t="shared" si="5"/>
        <v>2412</v>
      </c>
      <c r="H132" s="212">
        <f t="shared" si="7"/>
        <v>2728</v>
      </c>
      <c r="I132" s="212">
        <f t="shared" si="9"/>
        <v>3007</v>
      </c>
      <c r="J132" s="212">
        <f t="shared" si="11"/>
        <v>3341</v>
      </c>
      <c r="K132" s="212">
        <f t="shared" si="13"/>
        <v>3675</v>
      </c>
      <c r="L132" s="212">
        <f t="shared" si="15"/>
        <v>4009</v>
      </c>
      <c r="M132" s="212">
        <f t="shared" si="17"/>
        <v>4343</v>
      </c>
      <c r="N132" s="212">
        <f t="shared" si="19"/>
        <v>4677</v>
      </c>
      <c r="O132" s="212">
        <f t="shared" si="21"/>
        <v>5011</v>
      </c>
      <c r="P132" s="212">
        <f t="shared" si="23"/>
        <v>5345</v>
      </c>
      <c r="Q132" s="212">
        <f t="shared" si="25"/>
        <v>5679</v>
      </c>
      <c r="R132" s="212">
        <f t="shared" si="25"/>
        <v>6013</v>
      </c>
      <c r="S132" s="212">
        <f t="shared" si="25"/>
        <v>6348</v>
      </c>
      <c r="T132" s="213">
        <f t="shared" si="25"/>
        <v>6682</v>
      </c>
      <c r="V132" s="203">
        <v>60</v>
      </c>
      <c r="W132" s="207">
        <f t="shared" ref="W132:AO132" si="49">W74*$V$132*W134</f>
        <v>765.6</v>
      </c>
      <c r="X132" s="207">
        <f t="shared" si="49"/>
        <v>903.59999999999991</v>
      </c>
      <c r="Y132" s="207">
        <f t="shared" si="49"/>
        <v>1094.3999999999999</v>
      </c>
      <c r="Z132" s="207">
        <f t="shared" si="49"/>
        <v>1272</v>
      </c>
      <c r="AA132" s="207">
        <f t="shared" si="49"/>
        <v>1483.2</v>
      </c>
      <c r="AB132" s="207">
        <f t="shared" si="49"/>
        <v>1663.2</v>
      </c>
      <c r="AC132" s="207">
        <f t="shared" si="49"/>
        <v>1881.6</v>
      </c>
      <c r="AD132" s="207">
        <f t="shared" si="49"/>
        <v>2073.6</v>
      </c>
      <c r="AE132" s="207">
        <f t="shared" si="49"/>
        <v>2304</v>
      </c>
      <c r="AF132" s="207">
        <f t="shared" si="49"/>
        <v>2534.4</v>
      </c>
      <c r="AG132" s="207">
        <f t="shared" si="49"/>
        <v>2764.7999999999997</v>
      </c>
      <c r="AH132" s="207">
        <f t="shared" si="49"/>
        <v>2995.2</v>
      </c>
      <c r="AI132" s="207">
        <f t="shared" si="49"/>
        <v>3225.6</v>
      </c>
      <c r="AJ132" s="207">
        <f t="shared" si="49"/>
        <v>3456</v>
      </c>
      <c r="AK132" s="207">
        <f t="shared" si="49"/>
        <v>3686.3999999999996</v>
      </c>
      <c r="AL132" s="207">
        <f t="shared" si="49"/>
        <v>3916.7999999999997</v>
      </c>
      <c r="AM132" s="207">
        <f t="shared" si="49"/>
        <v>4147.2</v>
      </c>
      <c r="AN132" s="207">
        <f t="shared" si="49"/>
        <v>4377.5999999999995</v>
      </c>
      <c r="AO132" s="207">
        <f t="shared" si="49"/>
        <v>4608</v>
      </c>
      <c r="AP132" s="189">
        <v>1.92</v>
      </c>
    </row>
    <row r="133" spans="1:45" ht="13" thickBot="1" x14ac:dyDescent="0.2">
      <c r="A133" s="204">
        <v>1500</v>
      </c>
      <c r="B133" s="216">
        <f t="shared" si="27"/>
        <v>2032</v>
      </c>
      <c r="C133" s="216">
        <f t="shared" si="29"/>
        <v>2271</v>
      </c>
      <c r="D133" s="216">
        <f t="shared" si="31"/>
        <v>2673</v>
      </c>
      <c r="E133" s="216">
        <f t="shared" si="33"/>
        <v>3089</v>
      </c>
      <c r="F133" s="216">
        <f t="shared" si="35"/>
        <v>3550</v>
      </c>
      <c r="G133" s="216">
        <f t="shared" si="5"/>
        <v>3995</v>
      </c>
      <c r="H133" s="216">
        <f t="shared" si="7"/>
        <v>4496</v>
      </c>
      <c r="I133" s="216">
        <f t="shared" si="9"/>
        <v>4996</v>
      </c>
      <c r="J133" s="216">
        <f t="shared" si="11"/>
        <v>5446</v>
      </c>
      <c r="K133" s="216">
        <f t="shared" si="13"/>
        <v>5972</v>
      </c>
      <c r="L133" s="216">
        <f t="shared" si="15"/>
        <v>6473</v>
      </c>
      <c r="M133" s="216">
        <f t="shared" si="17"/>
        <v>7012</v>
      </c>
      <c r="N133" s="216">
        <f t="shared" si="19"/>
        <v>7552</v>
      </c>
      <c r="O133" s="216">
        <f t="shared" si="21"/>
        <v>8091</v>
      </c>
      <c r="P133" s="216">
        <f t="shared" si="23"/>
        <v>8630</v>
      </c>
      <c r="Q133" s="216">
        <f t="shared" si="25"/>
        <v>9170</v>
      </c>
      <c r="R133" s="216">
        <f t="shared" si="25"/>
        <v>9709</v>
      </c>
      <c r="S133" s="216">
        <f t="shared" si="25"/>
        <v>10249</v>
      </c>
      <c r="T133" s="217">
        <f t="shared" si="25"/>
        <v>10788</v>
      </c>
      <c r="V133" s="203">
        <v>1500</v>
      </c>
      <c r="W133" s="207">
        <f t="shared" ref="W133:AO133" si="50">W132+B203</f>
        <v>1401.6</v>
      </c>
      <c r="X133" s="207">
        <f t="shared" si="50"/>
        <v>1566</v>
      </c>
      <c r="Y133" s="207">
        <f t="shared" si="50"/>
        <v>1843.1999999999998</v>
      </c>
      <c r="Z133" s="207">
        <f t="shared" si="50"/>
        <v>2130</v>
      </c>
      <c r="AA133" s="207">
        <f t="shared" si="50"/>
        <v>2448</v>
      </c>
      <c r="AB133" s="207">
        <f t="shared" si="50"/>
        <v>2755.2</v>
      </c>
      <c r="AC133" s="207">
        <f t="shared" si="50"/>
        <v>3100.8</v>
      </c>
      <c r="AD133" s="207">
        <f t="shared" si="50"/>
        <v>3445.2</v>
      </c>
      <c r="AE133" s="207">
        <f t="shared" si="50"/>
        <v>3756</v>
      </c>
      <c r="AF133" s="207">
        <f t="shared" si="50"/>
        <v>4118.3999999999996</v>
      </c>
      <c r="AG133" s="207">
        <f t="shared" si="50"/>
        <v>4464</v>
      </c>
      <c r="AH133" s="207">
        <f t="shared" si="50"/>
        <v>4836</v>
      </c>
      <c r="AI133" s="207">
        <f t="shared" si="50"/>
        <v>5208</v>
      </c>
      <c r="AJ133" s="207">
        <f t="shared" si="50"/>
        <v>5580</v>
      </c>
      <c r="AK133" s="207">
        <f t="shared" si="50"/>
        <v>5952</v>
      </c>
      <c r="AL133" s="207">
        <f t="shared" si="50"/>
        <v>6324</v>
      </c>
      <c r="AM133" s="207">
        <f t="shared" si="50"/>
        <v>6696</v>
      </c>
      <c r="AN133" s="207">
        <f t="shared" si="50"/>
        <v>7067.9999999999991</v>
      </c>
      <c r="AO133" s="207">
        <f t="shared" si="50"/>
        <v>7440</v>
      </c>
      <c r="AP133" s="189">
        <f>AP132+U203</f>
        <v>3.0999999999999996</v>
      </c>
    </row>
    <row r="134" spans="1:45" x14ac:dyDescent="0.15">
      <c r="W134" s="188">
        <v>3.19</v>
      </c>
      <c r="X134" s="188">
        <v>2.5099999999999998</v>
      </c>
      <c r="Y134" s="188">
        <v>2.2799999999999998</v>
      </c>
      <c r="Z134" s="188">
        <v>2.12</v>
      </c>
      <c r="AA134" s="188">
        <v>2.06</v>
      </c>
      <c r="AB134" s="188">
        <v>1.98</v>
      </c>
      <c r="AC134" s="188">
        <v>1.96</v>
      </c>
      <c r="AD134" s="188">
        <v>1.92</v>
      </c>
      <c r="AE134" s="188">
        <v>1.92</v>
      </c>
      <c r="AF134" s="188">
        <v>1.92</v>
      </c>
      <c r="AG134" s="188">
        <v>1.92</v>
      </c>
      <c r="AH134" s="188">
        <v>1.92</v>
      </c>
      <c r="AI134" s="188">
        <v>1.92</v>
      </c>
      <c r="AJ134" s="188">
        <v>1.92</v>
      </c>
      <c r="AK134" s="188">
        <v>1.92</v>
      </c>
      <c r="AL134" s="188">
        <v>1.92</v>
      </c>
      <c r="AM134" s="188">
        <v>1.92</v>
      </c>
      <c r="AN134" s="188">
        <v>1.92</v>
      </c>
      <c r="AO134" s="188">
        <v>1.92</v>
      </c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29">
        <f>W134+B204</f>
        <v>5.84</v>
      </c>
      <c r="X135" s="230">
        <f t="shared" ref="X135:AO135" si="51">X134+C204</f>
        <v>4.3499999999999996</v>
      </c>
      <c r="Y135" s="230">
        <f t="shared" si="51"/>
        <v>3.84</v>
      </c>
      <c r="Z135" s="230">
        <f t="shared" si="51"/>
        <v>3.55</v>
      </c>
      <c r="AA135" s="230">
        <f t="shared" si="51"/>
        <v>3.4000000000000004</v>
      </c>
      <c r="AB135" s="230">
        <f t="shared" si="51"/>
        <v>3.2800000000000002</v>
      </c>
      <c r="AC135" s="230">
        <f t="shared" si="51"/>
        <v>3.23</v>
      </c>
      <c r="AD135" s="230">
        <f t="shared" si="51"/>
        <v>3.19</v>
      </c>
      <c r="AE135" s="230">
        <f t="shared" si="51"/>
        <v>3.13</v>
      </c>
      <c r="AF135" s="230">
        <f t="shared" si="51"/>
        <v>3.12</v>
      </c>
      <c r="AG135" s="230">
        <f t="shared" si="51"/>
        <v>3.0999999999999996</v>
      </c>
      <c r="AH135" s="230">
        <f t="shared" si="51"/>
        <v>3.0999999999999996</v>
      </c>
      <c r="AI135" s="230">
        <f t="shared" si="51"/>
        <v>3.0999999999999996</v>
      </c>
      <c r="AJ135" s="230">
        <f t="shared" si="51"/>
        <v>3.0999999999999996</v>
      </c>
      <c r="AK135" s="230">
        <f t="shared" si="51"/>
        <v>3.0999999999999996</v>
      </c>
      <c r="AL135" s="230">
        <f t="shared" si="51"/>
        <v>3.0999999999999996</v>
      </c>
      <c r="AM135" s="230">
        <f t="shared" si="51"/>
        <v>3.0999999999999996</v>
      </c>
      <c r="AN135" s="230">
        <f t="shared" si="51"/>
        <v>3.0999999999999996</v>
      </c>
      <c r="AO135" s="230">
        <f t="shared" si="51"/>
        <v>3.0999999999999996</v>
      </c>
      <c r="AS135" s="188" t="s">
        <v>164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  <row r="144" spans="1:45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52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52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52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52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52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52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52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53">B144*$A$192*B204</f>
        <v>530</v>
      </c>
      <c r="C193" s="207">
        <f t="shared" si="53"/>
        <v>552</v>
      </c>
      <c r="D193" s="207">
        <f t="shared" si="53"/>
        <v>624</v>
      </c>
      <c r="E193" s="207">
        <f t="shared" si="53"/>
        <v>715</v>
      </c>
      <c r="F193" s="207">
        <f t="shared" si="53"/>
        <v>804</v>
      </c>
      <c r="G193" s="207">
        <f t="shared" si="53"/>
        <v>910</v>
      </c>
      <c r="H193" s="207">
        <f t="shared" si="53"/>
        <v>1016</v>
      </c>
      <c r="I193" s="207">
        <f t="shared" si="53"/>
        <v>1143</v>
      </c>
      <c r="J193" s="207">
        <f t="shared" si="53"/>
        <v>1210</v>
      </c>
      <c r="K193" s="207">
        <f t="shared" si="53"/>
        <v>1320</v>
      </c>
      <c r="L193" s="207">
        <f t="shared" si="53"/>
        <v>1416</v>
      </c>
      <c r="M193" s="207">
        <f t="shared" si="53"/>
        <v>1534</v>
      </c>
      <c r="N193" s="207">
        <f t="shared" si="53"/>
        <v>1652</v>
      </c>
      <c r="O193" s="207">
        <f t="shared" si="53"/>
        <v>1770</v>
      </c>
      <c r="P193" s="207">
        <f t="shared" si="53"/>
        <v>1888</v>
      </c>
      <c r="Q193" s="207">
        <f t="shared" si="53"/>
        <v>2006</v>
      </c>
      <c r="R193" s="207">
        <f t="shared" si="53"/>
        <v>2124</v>
      </c>
      <c r="S193" s="207">
        <f t="shared" si="53"/>
        <v>2242</v>
      </c>
      <c r="T193" s="207">
        <f t="shared" si="53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54">B144*$A$194*B204</f>
        <v>551.19999999999993</v>
      </c>
      <c r="C195" s="207">
        <f t="shared" si="54"/>
        <v>574.08000000000004</v>
      </c>
      <c r="D195" s="207">
        <f t="shared" si="54"/>
        <v>648.96</v>
      </c>
      <c r="E195" s="207">
        <f t="shared" si="54"/>
        <v>743.6</v>
      </c>
      <c r="F195" s="207">
        <f t="shared" si="54"/>
        <v>836.16000000000008</v>
      </c>
      <c r="G195" s="207">
        <f t="shared" si="54"/>
        <v>946.4</v>
      </c>
      <c r="H195" s="207">
        <f t="shared" si="54"/>
        <v>1056.6400000000001</v>
      </c>
      <c r="I195" s="207">
        <f t="shared" si="54"/>
        <v>1188.72</v>
      </c>
      <c r="J195" s="207">
        <f t="shared" si="54"/>
        <v>1258.3999999999999</v>
      </c>
      <c r="K195" s="207">
        <f t="shared" si="54"/>
        <v>1372.8</v>
      </c>
      <c r="L195" s="207">
        <f t="shared" si="54"/>
        <v>1472.6399999999999</v>
      </c>
      <c r="M195" s="207">
        <f t="shared" si="54"/>
        <v>1595.36</v>
      </c>
      <c r="N195" s="207">
        <f t="shared" si="54"/>
        <v>1718.08</v>
      </c>
      <c r="O195" s="207">
        <f t="shared" si="54"/>
        <v>1840.8</v>
      </c>
      <c r="P195" s="207">
        <f t="shared" si="54"/>
        <v>1963.52</v>
      </c>
      <c r="Q195" s="207">
        <f t="shared" si="54"/>
        <v>2086.2399999999998</v>
      </c>
      <c r="R195" s="207">
        <f t="shared" si="54"/>
        <v>2208.96</v>
      </c>
      <c r="S195" s="207">
        <f t="shared" si="54"/>
        <v>2331.6799999999998</v>
      </c>
      <c r="T195" s="207">
        <f t="shared" si="54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55">B144*$A$196*B204</f>
        <v>572.4</v>
      </c>
      <c r="C197" s="207">
        <f t="shared" si="55"/>
        <v>596.16000000000008</v>
      </c>
      <c r="D197" s="207">
        <f t="shared" si="55"/>
        <v>673.92000000000007</v>
      </c>
      <c r="E197" s="207">
        <f t="shared" si="55"/>
        <v>772.19999999999993</v>
      </c>
      <c r="F197" s="207">
        <f t="shared" si="55"/>
        <v>868.32</v>
      </c>
      <c r="G197" s="207">
        <f t="shared" si="55"/>
        <v>982.80000000000007</v>
      </c>
      <c r="H197" s="207">
        <f t="shared" si="55"/>
        <v>1097.28</v>
      </c>
      <c r="I197" s="207">
        <f t="shared" si="55"/>
        <v>1234.44</v>
      </c>
      <c r="J197" s="207">
        <f t="shared" si="55"/>
        <v>1306.8</v>
      </c>
      <c r="K197" s="207">
        <f t="shared" si="55"/>
        <v>1425.6</v>
      </c>
      <c r="L197" s="207">
        <f t="shared" si="55"/>
        <v>1529.28</v>
      </c>
      <c r="M197" s="207">
        <f t="shared" si="55"/>
        <v>1656.7199999999998</v>
      </c>
      <c r="N197" s="207">
        <f t="shared" si="55"/>
        <v>1784.1599999999999</v>
      </c>
      <c r="O197" s="207">
        <f t="shared" si="55"/>
        <v>1911.6</v>
      </c>
      <c r="P197" s="207">
        <f t="shared" si="55"/>
        <v>2039.04</v>
      </c>
      <c r="Q197" s="207">
        <f t="shared" si="55"/>
        <v>2166.48</v>
      </c>
      <c r="R197" s="207">
        <f t="shared" si="55"/>
        <v>2293.92</v>
      </c>
      <c r="S197" s="207">
        <f t="shared" si="55"/>
        <v>2421.3599999999997</v>
      </c>
      <c r="T197" s="207">
        <f t="shared" si="55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56">B144*$A$198*B204</f>
        <v>593.6</v>
      </c>
      <c r="C199" s="207">
        <f t="shared" si="56"/>
        <v>618.24</v>
      </c>
      <c r="D199" s="207">
        <f t="shared" si="56"/>
        <v>698.88</v>
      </c>
      <c r="E199" s="207">
        <f t="shared" si="56"/>
        <v>800.8</v>
      </c>
      <c r="F199" s="207">
        <f t="shared" si="56"/>
        <v>900.48</v>
      </c>
      <c r="G199" s="207">
        <f t="shared" si="56"/>
        <v>1019.2</v>
      </c>
      <c r="H199" s="207">
        <f t="shared" si="56"/>
        <v>1137.92</v>
      </c>
      <c r="I199" s="207">
        <f t="shared" si="56"/>
        <v>1280.1600000000001</v>
      </c>
      <c r="J199" s="207">
        <f t="shared" si="56"/>
        <v>1355.2</v>
      </c>
      <c r="K199" s="207">
        <f t="shared" si="56"/>
        <v>1478.3999999999999</v>
      </c>
      <c r="L199" s="207">
        <f t="shared" si="56"/>
        <v>1585.9199999999998</v>
      </c>
      <c r="M199" s="207">
        <f t="shared" si="56"/>
        <v>1718.08</v>
      </c>
      <c r="N199" s="207">
        <f t="shared" si="56"/>
        <v>1850.24</v>
      </c>
      <c r="O199" s="207">
        <f t="shared" si="56"/>
        <v>1982.3999999999999</v>
      </c>
      <c r="P199" s="207">
        <f t="shared" si="56"/>
        <v>2114.56</v>
      </c>
      <c r="Q199" s="207">
        <f t="shared" si="56"/>
        <v>2246.7199999999998</v>
      </c>
      <c r="R199" s="207">
        <f t="shared" si="56"/>
        <v>2378.8799999999997</v>
      </c>
      <c r="S199" s="207">
        <f t="shared" si="56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57">B144*$A$200*B204</f>
        <v>614.79999999999995</v>
      </c>
      <c r="C201" s="207">
        <f t="shared" si="57"/>
        <v>640.32000000000005</v>
      </c>
      <c r="D201" s="207">
        <f t="shared" si="57"/>
        <v>723.84</v>
      </c>
      <c r="E201" s="207">
        <f t="shared" si="57"/>
        <v>829.4</v>
      </c>
      <c r="F201" s="207">
        <f t="shared" si="57"/>
        <v>932.6400000000001</v>
      </c>
      <c r="G201" s="207">
        <f t="shared" si="57"/>
        <v>1055.6000000000001</v>
      </c>
      <c r="H201" s="207">
        <f t="shared" si="57"/>
        <v>1178.56</v>
      </c>
      <c r="I201" s="207">
        <f t="shared" si="57"/>
        <v>1325.88</v>
      </c>
      <c r="J201" s="207">
        <f t="shared" si="57"/>
        <v>1403.6</v>
      </c>
      <c r="K201" s="207">
        <f t="shared" si="57"/>
        <v>1531.2</v>
      </c>
      <c r="L201" s="207">
        <f t="shared" si="57"/>
        <v>1642.56</v>
      </c>
      <c r="M201" s="207">
        <f t="shared" si="57"/>
        <v>1779.4399999999998</v>
      </c>
      <c r="N201" s="207">
        <f t="shared" si="57"/>
        <v>1916.32</v>
      </c>
      <c r="O201" s="207">
        <f t="shared" si="57"/>
        <v>2053.1999999999998</v>
      </c>
      <c r="P201" s="207">
        <f t="shared" si="57"/>
        <v>2190.08</v>
      </c>
      <c r="Q201" s="207">
        <f t="shared" si="57"/>
        <v>2326.96</v>
      </c>
      <c r="R201" s="207">
        <f t="shared" si="57"/>
        <v>2463.8399999999997</v>
      </c>
      <c r="S201" s="207">
        <f t="shared" si="57"/>
        <v>2600.7199999999998</v>
      </c>
      <c r="T201" s="207">
        <f t="shared" si="57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58">B144*$A$202*B204</f>
        <v>636</v>
      </c>
      <c r="C203" s="207">
        <f t="shared" si="58"/>
        <v>662.4</v>
      </c>
      <c r="D203" s="207">
        <f t="shared" si="58"/>
        <v>748.80000000000007</v>
      </c>
      <c r="E203" s="207">
        <f t="shared" si="58"/>
        <v>858</v>
      </c>
      <c r="F203" s="207">
        <f t="shared" si="58"/>
        <v>964.80000000000007</v>
      </c>
      <c r="G203" s="207">
        <f t="shared" si="58"/>
        <v>1092</v>
      </c>
      <c r="H203" s="207">
        <f t="shared" si="58"/>
        <v>1219.2</v>
      </c>
      <c r="I203" s="207">
        <f t="shared" si="58"/>
        <v>1371.6</v>
      </c>
      <c r="J203" s="207">
        <f t="shared" si="58"/>
        <v>1452</v>
      </c>
      <c r="K203" s="207">
        <f t="shared" si="58"/>
        <v>1584</v>
      </c>
      <c r="L203" s="207">
        <f t="shared" si="58"/>
        <v>1699.1999999999998</v>
      </c>
      <c r="M203" s="207">
        <f t="shared" si="58"/>
        <v>1840.8</v>
      </c>
      <c r="N203" s="207">
        <f t="shared" si="58"/>
        <v>1982.3999999999999</v>
      </c>
      <c r="O203" s="207">
        <f t="shared" si="58"/>
        <v>2124</v>
      </c>
      <c r="P203" s="207">
        <f t="shared" si="58"/>
        <v>2265.6</v>
      </c>
      <c r="Q203" s="207">
        <f t="shared" si="58"/>
        <v>2407.1999999999998</v>
      </c>
      <c r="R203" s="207">
        <f t="shared" si="58"/>
        <v>2548.7999999999997</v>
      </c>
      <c r="S203" s="207">
        <f t="shared" si="58"/>
        <v>2690.3999999999996</v>
      </c>
      <c r="T203" s="207">
        <f t="shared" si="58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9B331-E8AD-D94F-A11F-615B7BB24B5E}">
  <sheetPr>
    <tabColor theme="5" tint="0.79998168889431442"/>
  </sheetPr>
  <dimension ref="A1:AV56"/>
  <sheetViews>
    <sheetView topLeftCell="A22" zoomScaleNormal="100" workbookViewId="0">
      <selection activeCell="Y45" sqref="Y45"/>
    </sheetView>
  </sheetViews>
  <sheetFormatPr baseColWidth="10" defaultColWidth="9" defaultRowHeight="16" x14ac:dyDescent="0.15"/>
  <cols>
    <col min="1" max="2" width="4.6640625" style="295" customWidth="1"/>
    <col min="3" max="3" width="2.33203125" style="295" customWidth="1"/>
    <col min="4" max="13" width="4.6640625" style="296" customWidth="1"/>
    <col min="14" max="14" width="2.33203125" style="295" customWidth="1"/>
    <col min="15" max="22" width="4.6640625" style="296" customWidth="1"/>
    <col min="23" max="23" width="4.6640625" style="297" customWidth="1"/>
    <col min="24" max="49" width="4.6640625" style="296" customWidth="1"/>
    <col min="50" max="16384" width="9" style="296"/>
  </cols>
  <sheetData>
    <row r="1" spans="1:47" s="297" customFormat="1" x14ac:dyDescent="0.15">
      <c r="A1" s="295"/>
      <c r="B1" s="295"/>
      <c r="C1" s="295"/>
      <c r="D1" s="296"/>
      <c r="E1" s="296"/>
      <c r="F1" s="296"/>
      <c r="G1" s="296"/>
      <c r="H1" s="296"/>
      <c r="V1" s="296"/>
      <c r="X1" s="296"/>
      <c r="Y1" s="296"/>
      <c r="Z1" s="296"/>
      <c r="AA1" s="296"/>
      <c r="AB1" s="296"/>
      <c r="AC1" s="296"/>
      <c r="AD1" s="296"/>
      <c r="AE1" s="296"/>
      <c r="AF1" s="296"/>
      <c r="AG1" s="296"/>
      <c r="AH1" s="296"/>
      <c r="AI1" s="296"/>
      <c r="AJ1" s="296"/>
      <c r="AK1" s="296"/>
      <c r="AL1" s="296"/>
      <c r="AM1" s="296"/>
      <c r="AN1" s="296"/>
      <c r="AO1" s="296"/>
      <c r="AP1" s="296"/>
      <c r="AQ1" s="296"/>
      <c r="AR1" s="296"/>
      <c r="AS1" s="296"/>
      <c r="AT1" s="296"/>
      <c r="AU1" s="296"/>
    </row>
    <row r="2" spans="1:47" s="297" customFormat="1" x14ac:dyDescent="0.15">
      <c r="A2" s="295"/>
      <c r="B2" s="295"/>
      <c r="C2" s="295"/>
      <c r="D2" s="296"/>
      <c r="E2" s="296"/>
      <c r="F2" s="296"/>
      <c r="G2" s="296"/>
      <c r="H2" s="296"/>
      <c r="I2" s="298"/>
      <c r="J2" s="296"/>
      <c r="K2" s="296"/>
      <c r="L2" s="296"/>
      <c r="M2" s="296"/>
      <c r="N2" s="295"/>
      <c r="O2" s="296"/>
      <c r="P2" s="296"/>
      <c r="Q2" s="296"/>
      <c r="R2" s="296"/>
      <c r="S2" s="296"/>
      <c r="T2" s="296"/>
      <c r="U2" s="296"/>
      <c r="V2" s="299"/>
      <c r="X2" s="296"/>
      <c r="Y2" s="296"/>
      <c r="Z2" s="296"/>
      <c r="AA2" s="296"/>
      <c r="AB2" s="296"/>
      <c r="AC2" s="296"/>
      <c r="AD2" s="296"/>
      <c r="AE2" s="296"/>
      <c r="AF2" s="296"/>
      <c r="AG2" s="296"/>
      <c r="AH2" s="296"/>
      <c r="AI2" s="296"/>
      <c r="AJ2" s="296"/>
      <c r="AK2" s="296"/>
      <c r="AL2" s="296"/>
      <c r="AM2" s="296"/>
      <c r="AN2" s="296"/>
      <c r="AO2" s="296"/>
      <c r="AP2" s="296"/>
      <c r="AQ2" s="296"/>
      <c r="AR2" s="296"/>
      <c r="AS2" s="296"/>
      <c r="AT2" s="296"/>
      <c r="AU2" s="296"/>
    </row>
    <row r="3" spans="1:47" s="297" customFormat="1" x14ac:dyDescent="0.15">
      <c r="A3" s="295"/>
      <c r="B3" s="295"/>
      <c r="C3" s="295"/>
      <c r="D3" s="296"/>
      <c r="E3" s="296"/>
      <c r="F3" s="296"/>
      <c r="G3" s="296"/>
      <c r="H3" s="296"/>
      <c r="I3" s="298" t="s">
        <v>363</v>
      </c>
      <c r="J3" s="299"/>
      <c r="K3" s="299"/>
      <c r="L3" s="299"/>
      <c r="M3" s="299"/>
      <c r="N3" s="301"/>
      <c r="O3" s="299"/>
      <c r="P3" s="302"/>
      <c r="R3" s="300"/>
      <c r="S3" s="300"/>
      <c r="T3" s="299"/>
      <c r="U3" s="299"/>
      <c r="V3" s="299"/>
      <c r="X3" s="296"/>
      <c r="Y3" s="296"/>
      <c r="Z3" s="296"/>
      <c r="AA3" s="296"/>
      <c r="AB3" s="296"/>
      <c r="AC3" s="296"/>
      <c r="AD3" s="296"/>
      <c r="AE3" s="296"/>
      <c r="AF3" s="296"/>
      <c r="AG3" s="296"/>
      <c r="AH3" s="296"/>
      <c r="AI3" s="296"/>
      <c r="AJ3" s="296"/>
      <c r="AK3" s="296"/>
      <c r="AL3" s="296"/>
      <c r="AM3" s="296"/>
      <c r="AN3" s="296"/>
      <c r="AO3" s="296"/>
      <c r="AP3" s="296"/>
      <c r="AQ3" s="296"/>
      <c r="AR3" s="296"/>
      <c r="AS3" s="296"/>
      <c r="AT3" s="296"/>
      <c r="AU3" s="296"/>
    </row>
    <row r="4" spans="1:47" s="297" customFormat="1" x14ac:dyDescent="0.15">
      <c r="A4" s="295"/>
      <c r="B4" s="295"/>
      <c r="C4" s="295"/>
      <c r="D4" s="296"/>
      <c r="E4" s="296"/>
      <c r="F4" s="296"/>
      <c r="G4" s="296"/>
      <c r="H4" s="303"/>
      <c r="I4" s="300"/>
      <c r="J4" s="299"/>
      <c r="K4" s="299"/>
      <c r="L4" s="299"/>
      <c r="M4" s="299"/>
      <c r="N4" s="301"/>
      <c r="O4" s="299"/>
      <c r="P4" s="302"/>
      <c r="R4" s="300"/>
      <c r="S4" s="300"/>
      <c r="T4" s="299"/>
      <c r="U4" s="299"/>
      <c r="V4" s="296"/>
      <c r="X4" s="296"/>
      <c r="Y4" s="296"/>
      <c r="Z4" s="296"/>
      <c r="AA4" s="296"/>
      <c r="AB4" s="296"/>
      <c r="AC4" s="296"/>
      <c r="AD4" s="296"/>
      <c r="AE4" s="296"/>
      <c r="AF4" s="296"/>
      <c r="AG4" s="296"/>
      <c r="AH4" s="296"/>
      <c r="AI4" s="296"/>
      <c r="AJ4" s="296"/>
      <c r="AK4" s="296"/>
      <c r="AL4" s="296"/>
      <c r="AM4" s="296"/>
      <c r="AN4" s="296"/>
      <c r="AO4" s="296"/>
      <c r="AP4" s="296"/>
      <c r="AQ4" s="296"/>
      <c r="AR4" s="296"/>
      <c r="AS4" s="296"/>
      <c r="AT4" s="296"/>
      <c r="AU4" s="296"/>
    </row>
    <row r="5" spans="1:47" x14ac:dyDescent="0.15">
      <c r="I5" s="300"/>
      <c r="J5" s="299"/>
      <c r="K5" s="299"/>
      <c r="L5" s="299"/>
      <c r="M5" s="299"/>
      <c r="N5" s="301"/>
      <c r="O5" s="299"/>
      <c r="Q5" s="297"/>
      <c r="R5" s="300"/>
      <c r="S5" s="300"/>
      <c r="T5" s="299"/>
      <c r="U5" s="299"/>
      <c r="V5" s="299"/>
    </row>
    <row r="6" spans="1:47" x14ac:dyDescent="0.15">
      <c r="I6" s="300"/>
      <c r="J6" s="299"/>
      <c r="K6" s="299"/>
      <c r="L6" s="299"/>
      <c r="M6" s="299"/>
      <c r="N6" s="301"/>
      <c r="O6" s="299"/>
      <c r="Q6" s="297"/>
      <c r="R6" s="300"/>
      <c r="S6" s="300"/>
      <c r="T6" s="299"/>
      <c r="U6" s="299"/>
      <c r="V6" s="299"/>
    </row>
    <row r="7" spans="1:47" s="297" customFormat="1" x14ac:dyDescent="0.15">
      <c r="A7" s="295"/>
      <c r="B7" s="300" t="s">
        <v>237</v>
      </c>
      <c r="C7" s="295"/>
      <c r="D7" s="296"/>
      <c r="E7" s="296"/>
      <c r="F7" s="296"/>
      <c r="G7" s="296"/>
      <c r="H7" s="299"/>
      <c r="K7" s="302" t="s">
        <v>233</v>
      </c>
      <c r="L7" s="296" t="s">
        <v>350</v>
      </c>
      <c r="V7" s="296"/>
      <c r="X7" s="296"/>
      <c r="Y7" s="296"/>
      <c r="Z7" s="296"/>
      <c r="AA7" s="296"/>
      <c r="AB7" s="296"/>
      <c r="AC7" s="296"/>
      <c r="AD7" s="296"/>
      <c r="AE7" s="296"/>
      <c r="AF7" s="296"/>
      <c r="AG7" s="296"/>
      <c r="AH7" s="296"/>
      <c r="AI7" s="296"/>
      <c r="AJ7" s="296"/>
      <c r="AK7" s="296"/>
      <c r="AL7" s="296"/>
      <c r="AM7" s="296"/>
      <c r="AN7" s="296"/>
      <c r="AO7" s="296"/>
      <c r="AP7" s="296"/>
      <c r="AQ7" s="296"/>
      <c r="AR7" s="296"/>
      <c r="AS7" s="296"/>
      <c r="AT7" s="296"/>
      <c r="AU7" s="296"/>
    </row>
    <row r="8" spans="1:47" s="297" customFormat="1" x14ac:dyDescent="0.15">
      <c r="A8" s="295"/>
      <c r="B8" s="300" t="s">
        <v>242</v>
      </c>
      <c r="C8" s="295"/>
      <c r="E8" s="296"/>
      <c r="F8" s="296"/>
      <c r="G8" s="296"/>
      <c r="H8" s="296"/>
      <c r="I8" s="300"/>
      <c r="J8" s="300"/>
      <c r="K8" s="302" t="s">
        <v>233</v>
      </c>
      <c r="L8" s="296" t="s">
        <v>352</v>
      </c>
      <c r="V8" s="296"/>
      <c r="X8" s="296"/>
      <c r="Y8" s="296"/>
      <c r="Z8" s="296"/>
      <c r="AA8" s="296"/>
      <c r="AB8" s="296"/>
      <c r="AC8" s="296"/>
      <c r="AD8" s="296"/>
      <c r="AE8" s="296"/>
      <c r="AF8" s="296"/>
      <c r="AG8" s="296"/>
      <c r="AH8" s="296"/>
      <c r="AI8" s="296"/>
      <c r="AJ8" s="296"/>
      <c r="AK8" s="296"/>
      <c r="AL8" s="296"/>
      <c r="AM8" s="296"/>
      <c r="AN8" s="296"/>
      <c r="AO8" s="296"/>
      <c r="AP8" s="296"/>
      <c r="AQ8" s="296"/>
      <c r="AR8" s="296"/>
      <c r="AS8" s="296"/>
      <c r="AT8" s="296"/>
      <c r="AU8" s="296"/>
    </row>
    <row r="9" spans="1:47" s="297" customFormat="1" x14ac:dyDescent="0.15">
      <c r="A9" s="295"/>
      <c r="B9" s="300"/>
      <c r="C9" s="295"/>
      <c r="D9" s="296"/>
      <c r="E9" s="296"/>
      <c r="F9" s="296"/>
      <c r="G9" s="296"/>
      <c r="H9" s="296"/>
      <c r="I9" s="300"/>
      <c r="J9" s="299"/>
      <c r="K9" s="299"/>
      <c r="L9" s="299"/>
      <c r="V9" s="296"/>
      <c r="X9" s="296"/>
      <c r="Y9" s="296"/>
      <c r="Z9" s="296"/>
      <c r="AA9" s="296"/>
      <c r="AB9" s="296"/>
      <c r="AC9" s="296"/>
      <c r="AD9" s="296"/>
      <c r="AE9" s="296"/>
      <c r="AF9" s="296"/>
      <c r="AG9" s="296"/>
      <c r="AH9" s="296"/>
      <c r="AI9" s="296"/>
      <c r="AJ9" s="296"/>
      <c r="AK9" s="296"/>
      <c r="AL9" s="296"/>
      <c r="AM9" s="296"/>
      <c r="AN9" s="296"/>
      <c r="AO9" s="296"/>
      <c r="AP9" s="296"/>
      <c r="AQ9" s="296"/>
      <c r="AR9" s="296"/>
      <c r="AS9" s="296"/>
      <c r="AT9" s="296"/>
      <c r="AU9" s="296"/>
    </row>
    <row r="10" spans="1:47" s="297" customFormat="1" x14ac:dyDescent="0.15">
      <c r="A10" s="295"/>
      <c r="B10" s="300" t="s">
        <v>359</v>
      </c>
      <c r="C10" s="295"/>
      <c r="D10" s="296"/>
      <c r="E10" s="296"/>
      <c r="F10" s="296"/>
      <c r="G10" s="296"/>
      <c r="H10" s="296"/>
      <c r="I10" s="300"/>
      <c r="J10" s="299"/>
      <c r="K10" s="299"/>
      <c r="L10" s="299"/>
      <c r="M10" s="300" t="s">
        <v>358</v>
      </c>
      <c r="V10" s="296"/>
      <c r="X10" s="296"/>
      <c r="Y10" s="296"/>
      <c r="Z10" s="296"/>
      <c r="AA10" s="296"/>
      <c r="AB10" s="296"/>
      <c r="AC10" s="296"/>
      <c r="AD10" s="296"/>
      <c r="AE10" s="296"/>
      <c r="AF10" s="296"/>
      <c r="AG10" s="296"/>
      <c r="AH10" s="296"/>
      <c r="AI10" s="296"/>
      <c r="AJ10" s="296"/>
      <c r="AK10" s="296"/>
      <c r="AL10" s="296"/>
      <c r="AM10" s="296"/>
      <c r="AN10" s="296"/>
      <c r="AO10" s="296"/>
      <c r="AP10" s="296"/>
      <c r="AQ10" s="296"/>
      <c r="AR10" s="296"/>
      <c r="AS10" s="296"/>
      <c r="AT10" s="296"/>
      <c r="AU10" s="296"/>
    </row>
    <row r="11" spans="1:47" s="297" customFormat="1" x14ac:dyDescent="0.15">
      <c r="A11" s="295"/>
      <c r="B11" s="300"/>
      <c r="C11" s="295"/>
      <c r="D11" s="296"/>
      <c r="E11" s="296"/>
      <c r="F11" s="296"/>
      <c r="G11" s="296"/>
      <c r="H11" s="296"/>
      <c r="I11" s="300"/>
      <c r="J11" s="299"/>
      <c r="K11" s="299"/>
      <c r="L11" s="299"/>
      <c r="V11" s="296"/>
      <c r="X11" s="296"/>
      <c r="Y11" s="296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296"/>
      <c r="AL11" s="296"/>
      <c r="AM11"/>
      <c r="AN11" s="296"/>
      <c r="AO11" s="296"/>
      <c r="AP11" s="296"/>
      <c r="AQ11" s="296"/>
      <c r="AR11" s="296"/>
      <c r="AS11" s="296"/>
      <c r="AT11" s="296"/>
      <c r="AU11" s="296"/>
    </row>
    <row r="12" spans="1:47" s="297" customFormat="1" x14ac:dyDescent="0.15">
      <c r="A12" s="295"/>
      <c r="B12" s="300"/>
      <c r="C12" s="295"/>
      <c r="D12" s="296"/>
      <c r="E12" s="296"/>
      <c r="F12" s="296"/>
      <c r="G12" s="296"/>
      <c r="H12" s="296"/>
      <c r="I12" s="300"/>
      <c r="J12" s="299"/>
      <c r="K12" s="299"/>
      <c r="L12" s="299"/>
      <c r="V12" s="296"/>
      <c r="X12" s="296"/>
      <c r="Y12" s="296"/>
      <c r="Z12" s="296"/>
      <c r="AA12" s="296"/>
      <c r="AB12" s="296"/>
      <c r="AC12" s="296"/>
      <c r="AD12" s="296"/>
      <c r="AE12" s="296"/>
      <c r="AF12" s="296"/>
      <c r="AG12" s="296"/>
      <c r="AH12" s="296"/>
      <c r="AI12" s="296"/>
      <c r="AJ12" s="296"/>
      <c r="AK12" s="296"/>
      <c r="AL12" s="296"/>
      <c r="AM12" s="296"/>
      <c r="AN12" s="296"/>
      <c r="AO12" s="296"/>
      <c r="AP12" s="296"/>
      <c r="AQ12" s="296"/>
      <c r="AR12" s="296"/>
      <c r="AS12" s="296"/>
      <c r="AT12" s="296"/>
      <c r="AU12" s="296"/>
    </row>
    <row r="13" spans="1:47" s="297" customFormat="1" x14ac:dyDescent="0.15">
      <c r="A13" s="295"/>
      <c r="B13" s="300"/>
      <c r="C13" s="295"/>
      <c r="D13" s="296"/>
      <c r="E13" s="296"/>
      <c r="F13" s="296"/>
      <c r="G13" s="296"/>
      <c r="H13" s="296"/>
      <c r="I13" s="300"/>
      <c r="J13" s="299"/>
      <c r="K13" s="299"/>
      <c r="L13" s="299"/>
      <c r="V13" s="296"/>
      <c r="X13" s="296"/>
      <c r="Y13" s="296"/>
      <c r="Z13" s="296"/>
      <c r="AA13" s="296"/>
      <c r="AB13" s="296"/>
      <c r="AC13" s="296"/>
      <c r="AD13" s="296"/>
      <c r="AE13" s="296"/>
      <c r="AF13" s="296"/>
      <c r="AG13" s="296"/>
      <c r="AH13" s="296"/>
      <c r="AI13" s="296"/>
      <c r="AJ13" s="296"/>
      <c r="AK13" s="296"/>
      <c r="AL13" s="296"/>
      <c r="AM13" s="296"/>
      <c r="AN13" s="296"/>
      <c r="AO13" s="296"/>
      <c r="AP13" s="296"/>
      <c r="AQ13" s="296"/>
      <c r="AR13" s="296"/>
      <c r="AS13" s="296"/>
      <c r="AT13" s="296"/>
      <c r="AU13" s="296"/>
    </row>
    <row r="14" spans="1:47" s="297" customFormat="1" x14ac:dyDescent="0.15">
      <c r="A14" s="295"/>
      <c r="B14" s="300"/>
      <c r="C14" s="295"/>
      <c r="D14" s="296"/>
      <c r="E14" s="296"/>
      <c r="F14" s="296"/>
      <c r="G14" s="296"/>
      <c r="H14" s="296"/>
      <c r="I14" s="300"/>
      <c r="J14" s="299"/>
      <c r="K14" s="299"/>
      <c r="L14" s="299"/>
      <c r="V14" s="296"/>
      <c r="X14" s="296"/>
      <c r="Y14" s="296"/>
      <c r="Z14" s="296"/>
      <c r="AA14" s="296"/>
      <c r="AB14" s="296"/>
      <c r="AC14" s="296"/>
      <c r="AD14" s="296"/>
      <c r="AE14" s="296"/>
      <c r="AF14" s="296"/>
      <c r="AG14" s="296"/>
      <c r="AH14" s="296"/>
      <c r="AI14" s="296"/>
      <c r="AJ14" s="296"/>
      <c r="AK14" s="296"/>
      <c r="AL14" s="296"/>
      <c r="AM14" s="296"/>
      <c r="AN14" s="296"/>
      <c r="AO14" s="296"/>
      <c r="AP14" s="296"/>
      <c r="AQ14" s="296"/>
      <c r="AR14" s="296"/>
      <c r="AS14" s="296"/>
      <c r="AT14" s="296"/>
      <c r="AU14" s="296"/>
    </row>
    <row r="15" spans="1:47" s="297" customFormat="1" x14ac:dyDescent="0.15">
      <c r="A15" s="295"/>
      <c r="B15" s="300"/>
      <c r="C15" s="295"/>
      <c r="D15" s="296"/>
      <c r="E15" s="296"/>
      <c r="F15" s="296"/>
      <c r="G15" s="296"/>
      <c r="H15" s="296"/>
      <c r="I15" s="300"/>
      <c r="J15" s="299"/>
      <c r="K15" s="299"/>
      <c r="L15" s="299"/>
      <c r="V15" s="296"/>
      <c r="X15" s="296"/>
      <c r="Y15" s="296"/>
      <c r="Z15" s="296"/>
      <c r="AA15" s="296"/>
      <c r="AB15" s="296"/>
      <c r="AC15" s="296"/>
      <c r="AD15" s="296"/>
      <c r="AE15" s="296"/>
      <c r="AF15" s="296"/>
      <c r="AG15" s="296"/>
      <c r="AH15" s="296"/>
      <c r="AI15" s="296"/>
      <c r="AJ15" s="296"/>
      <c r="AK15" s="296"/>
      <c r="AL15" s="296"/>
      <c r="AM15" s="296"/>
      <c r="AN15" s="296"/>
      <c r="AO15" s="296"/>
      <c r="AP15" s="296"/>
      <c r="AQ15" s="296"/>
      <c r="AR15" s="296"/>
      <c r="AS15" s="296"/>
      <c r="AT15" s="296"/>
      <c r="AU15" s="296"/>
    </row>
    <row r="16" spans="1:47" s="297" customFormat="1" x14ac:dyDescent="0.15">
      <c r="A16" s="295"/>
      <c r="C16" s="295"/>
      <c r="D16" s="296"/>
      <c r="E16" s="296"/>
      <c r="F16" s="296"/>
      <c r="G16" s="296"/>
      <c r="H16" s="296"/>
      <c r="I16" s="300"/>
      <c r="J16" s="299"/>
      <c r="K16" s="299"/>
      <c r="L16" s="299"/>
      <c r="N16" s="295"/>
      <c r="O16" s="296"/>
      <c r="P16" s="296"/>
      <c r="Q16" s="296"/>
      <c r="R16" s="296"/>
      <c r="S16" s="296"/>
      <c r="T16" s="300"/>
      <c r="U16" s="299"/>
      <c r="V16" s="296"/>
      <c r="X16" s="296"/>
      <c r="Y16" s="296"/>
      <c r="Z16" s="296"/>
      <c r="AA16" s="296"/>
      <c r="AB16" s="296"/>
      <c r="AC16" s="296"/>
      <c r="AD16" s="296"/>
      <c r="AE16" s="296"/>
      <c r="AF16" s="296"/>
      <c r="AG16" s="296"/>
      <c r="AH16" s="296"/>
      <c r="AI16" s="296"/>
      <c r="AJ16" s="296"/>
      <c r="AK16" s="296"/>
      <c r="AL16" s="296"/>
      <c r="AM16" s="296"/>
      <c r="AN16" s="296"/>
      <c r="AO16" s="296"/>
      <c r="AP16" s="296"/>
      <c r="AQ16" s="296"/>
      <c r="AR16" s="296"/>
      <c r="AS16" s="296"/>
      <c r="AT16" s="296"/>
      <c r="AU16" s="296"/>
    </row>
    <row r="17" spans="1:45" x14ac:dyDescent="0.15">
      <c r="A17" s="301"/>
      <c r="B17" s="301"/>
      <c r="C17" s="301"/>
      <c r="D17" s="301"/>
      <c r="E17" s="301"/>
      <c r="F17" s="301"/>
      <c r="G17" s="301"/>
      <c r="H17" s="301"/>
      <c r="I17" s="301"/>
      <c r="J17" s="301"/>
      <c r="K17" s="301"/>
      <c r="L17" s="301"/>
      <c r="M17" s="301"/>
      <c r="N17" s="301"/>
      <c r="O17" s="301"/>
      <c r="P17" s="301"/>
      <c r="Q17" s="301"/>
      <c r="R17" s="301"/>
      <c r="S17" s="301"/>
      <c r="T17" s="301"/>
      <c r="U17" s="301"/>
      <c r="V17" s="301"/>
      <c r="AQ17"/>
    </row>
    <row r="18" spans="1:45" s="297" customFormat="1" x14ac:dyDescent="0.15">
      <c r="A18" s="295"/>
      <c r="B18" s="404" t="s">
        <v>354</v>
      </c>
      <c r="C18" s="414"/>
      <c r="D18" s="405"/>
      <c r="E18" s="404" t="s">
        <v>226</v>
      </c>
      <c r="F18" s="414"/>
      <c r="G18" s="405"/>
      <c r="H18" s="404" t="s">
        <v>227</v>
      </c>
      <c r="I18" s="414"/>
      <c r="J18" s="405"/>
      <c r="K18" s="299"/>
      <c r="L18" s="299"/>
      <c r="M18" s="404" t="s">
        <v>354</v>
      </c>
      <c r="N18" s="414"/>
      <c r="O18" s="405"/>
      <c r="P18" s="404" t="s">
        <v>226</v>
      </c>
      <c r="Q18" s="414"/>
      <c r="R18" s="405"/>
      <c r="S18" s="404" t="s">
        <v>227</v>
      </c>
      <c r="T18" s="414"/>
      <c r="U18" s="405"/>
      <c r="V18" s="296"/>
      <c r="W18" s="296"/>
      <c r="X18" s="296"/>
      <c r="Y18" s="296"/>
      <c r="Z18" s="296"/>
      <c r="AA18" s="296"/>
      <c r="AB18" s="296"/>
      <c r="AC18" s="296"/>
      <c r="AD18" s="296"/>
      <c r="AE18" s="296"/>
      <c r="AF18" s="296"/>
      <c r="AG18" s="296"/>
      <c r="AH18" s="296"/>
      <c r="AI18" s="296"/>
      <c r="AJ18" s="296"/>
      <c r="AK18" s="296"/>
      <c r="AL18" s="296"/>
      <c r="AM18" s="296"/>
      <c r="AN18" s="296"/>
      <c r="AO18" s="296"/>
      <c r="AP18" s="296"/>
      <c r="AQ18" s="296"/>
      <c r="AR18" s="296"/>
      <c r="AS18" s="296"/>
    </row>
    <row r="19" spans="1:45" s="297" customFormat="1" x14ac:dyDescent="0.15">
      <c r="A19" s="295"/>
      <c r="B19" s="402"/>
      <c r="C19" s="416"/>
      <c r="D19" s="403"/>
      <c r="E19" s="402" t="s">
        <v>229</v>
      </c>
      <c r="F19" s="416"/>
      <c r="G19" s="403"/>
      <c r="H19" s="402" t="s">
        <v>228</v>
      </c>
      <c r="I19" s="416"/>
      <c r="J19" s="403"/>
      <c r="K19" s="299"/>
      <c r="L19" s="299"/>
      <c r="M19" s="402"/>
      <c r="N19" s="416"/>
      <c r="O19" s="403"/>
      <c r="P19" s="402" t="s">
        <v>229</v>
      </c>
      <c r="Q19" s="416"/>
      <c r="R19" s="403"/>
      <c r="S19" s="402" t="s">
        <v>228</v>
      </c>
      <c r="T19" s="416"/>
      <c r="U19" s="403"/>
      <c r="V19" s="296"/>
      <c r="W19" s="296"/>
      <c r="X19" s="296"/>
      <c r="Y19" s="296"/>
      <c r="Z19" s="296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296"/>
      <c r="AL19" s="296"/>
      <c r="AM19" s="296"/>
      <c r="AN19" s="296"/>
      <c r="AO19" s="296"/>
      <c r="AP19" s="296"/>
      <c r="AQ19"/>
      <c r="AR19" s="296"/>
      <c r="AS19" s="296"/>
    </row>
    <row r="20" spans="1:45" s="297" customFormat="1" x14ac:dyDescent="0.15">
      <c r="A20" s="295"/>
      <c r="B20" s="440">
        <v>595</v>
      </c>
      <c r="C20" s="436" t="s">
        <v>230</v>
      </c>
      <c r="D20" s="438">
        <v>595</v>
      </c>
      <c r="E20" s="445">
        <v>980</v>
      </c>
      <c r="F20" s="446"/>
      <c r="G20" s="447"/>
      <c r="H20" s="445">
        <v>1137</v>
      </c>
      <c r="I20" s="446"/>
      <c r="J20" s="447"/>
      <c r="K20" s="299"/>
      <c r="L20" s="299"/>
      <c r="M20" s="440">
        <v>595</v>
      </c>
      <c r="N20" s="436" t="s">
        <v>230</v>
      </c>
      <c r="O20" s="438">
        <v>595</v>
      </c>
      <c r="P20" s="445">
        <v>1111</v>
      </c>
      <c r="Q20" s="446"/>
      <c r="R20" s="447"/>
      <c r="S20" s="445">
        <v>1289</v>
      </c>
      <c r="T20" s="446"/>
      <c r="U20" s="447"/>
      <c r="V20" s="296"/>
      <c r="W20" s="296"/>
      <c r="X20" s="296"/>
      <c r="Y20" s="296"/>
      <c r="Z20" s="296"/>
      <c r="AA20" s="296"/>
      <c r="AB20" s="296"/>
      <c r="AC20" s="296"/>
      <c r="AD20" s="296"/>
      <c r="AE20" s="296"/>
      <c r="AF20" s="296"/>
      <c r="AG20" s="296"/>
      <c r="AH20" s="296"/>
      <c r="AI20" s="296"/>
      <c r="AJ20" s="296"/>
      <c r="AK20" s="296"/>
      <c r="AL20" s="296"/>
      <c r="AM20" s="296"/>
      <c r="AN20" s="296"/>
      <c r="AO20" s="296"/>
      <c r="AP20" s="296"/>
      <c r="AQ20" s="296"/>
      <c r="AR20" s="296"/>
      <c r="AS20" s="296"/>
    </row>
    <row r="21" spans="1:45" s="297" customFormat="1" x14ac:dyDescent="0.15">
      <c r="A21" s="295"/>
      <c r="B21" s="441"/>
      <c r="C21" s="437"/>
      <c r="D21" s="439"/>
      <c r="E21" s="442">
        <v>1279</v>
      </c>
      <c r="F21" s="443"/>
      <c r="G21" s="444"/>
      <c r="H21" s="442">
        <v>1483</v>
      </c>
      <c r="I21" s="443"/>
      <c r="J21" s="444"/>
      <c r="K21" s="299"/>
      <c r="L21" s="299"/>
      <c r="M21" s="441"/>
      <c r="N21" s="437"/>
      <c r="O21" s="439"/>
      <c r="P21" s="448">
        <v>1674</v>
      </c>
      <c r="Q21" s="449"/>
      <c r="R21" s="450"/>
      <c r="S21" s="448">
        <v>1942</v>
      </c>
      <c r="T21" s="449"/>
      <c r="U21" s="450"/>
      <c r="V21" s="296"/>
      <c r="W21" s="296"/>
      <c r="X21" s="296"/>
      <c r="Y21" s="296"/>
      <c r="Z21" s="296"/>
      <c r="AA21" s="296"/>
      <c r="AB21" s="296"/>
      <c r="AC21" s="296"/>
      <c r="AD21" s="296"/>
      <c r="AE21" s="296"/>
      <c r="AF21" s="296"/>
      <c r="AG21" s="296"/>
      <c r="AH21" s="296"/>
      <c r="AI21" s="296"/>
      <c r="AJ21" s="296"/>
      <c r="AK21" s="296"/>
      <c r="AL21" s="296"/>
      <c r="AM21" s="296"/>
      <c r="AN21" s="296"/>
      <c r="AO21" s="296"/>
      <c r="AP21" s="296"/>
      <c r="AQ21" s="296"/>
      <c r="AR21" s="296"/>
      <c r="AS21" s="296"/>
    </row>
    <row r="22" spans="1:45" s="297" customFormat="1" x14ac:dyDescent="0.15">
      <c r="A22" s="295"/>
      <c r="B22" s="295"/>
      <c r="C22" s="295"/>
      <c r="D22" s="295"/>
      <c r="E22" s="295"/>
      <c r="F22" s="295"/>
      <c r="G22" s="295"/>
      <c r="H22" s="295"/>
      <c r="I22" s="295"/>
      <c r="J22" s="295"/>
      <c r="K22" s="299"/>
      <c r="L22" s="299"/>
      <c r="M22" s="299"/>
      <c r="P22" s="300"/>
      <c r="Q22" s="300"/>
      <c r="R22" s="299"/>
      <c r="S22" s="299"/>
      <c r="T22" s="296"/>
      <c r="V22" s="296"/>
      <c r="W22" s="296"/>
      <c r="X22" s="296"/>
      <c r="Y22" s="296"/>
      <c r="Z22" s="296"/>
      <c r="AA22" s="296"/>
      <c r="AB22" s="296"/>
      <c r="AC22" s="296"/>
      <c r="AD22" s="296"/>
      <c r="AE22" s="296"/>
      <c r="AF22" s="296"/>
      <c r="AG22" s="296"/>
      <c r="AH22" s="296"/>
      <c r="AI22" s="296"/>
      <c r="AJ22" s="296"/>
      <c r="AK22" s="296"/>
      <c r="AL22" s="296"/>
      <c r="AM22" s="296"/>
      <c r="AN22" s="296"/>
      <c r="AO22" s="296"/>
      <c r="AP22" s="296"/>
      <c r="AQ22" s="296"/>
      <c r="AR22" s="296"/>
      <c r="AS22" s="296"/>
    </row>
    <row r="23" spans="1:45" s="297" customFormat="1" x14ac:dyDescent="0.15">
      <c r="A23" s="295"/>
      <c r="B23" s="295"/>
      <c r="C23" s="295"/>
      <c r="D23" s="295"/>
      <c r="E23" s="295"/>
      <c r="F23" s="295"/>
      <c r="G23" s="295"/>
      <c r="H23" s="295"/>
      <c r="I23" s="295"/>
      <c r="J23" s="295"/>
      <c r="K23" s="299"/>
      <c r="L23" s="299"/>
      <c r="M23" s="299"/>
      <c r="P23" s="300"/>
      <c r="Q23" s="300"/>
      <c r="R23" s="299"/>
      <c r="S23" s="299"/>
      <c r="T23" s="296"/>
      <c r="V23" s="296"/>
      <c r="W23" s="296"/>
      <c r="X23" s="296"/>
      <c r="Y23" s="296"/>
      <c r="Z23" s="296"/>
      <c r="AA23" s="296"/>
      <c r="AB23" s="296"/>
      <c r="AC23" s="296"/>
      <c r="AD23" s="296"/>
      <c r="AE23" s="296"/>
      <c r="AF23" s="296"/>
      <c r="AG23" s="296"/>
      <c r="AH23" s="296"/>
      <c r="AI23" s="296"/>
      <c r="AJ23" s="296"/>
      <c r="AK23" s="296"/>
      <c r="AL23" s="296"/>
      <c r="AM23" s="296"/>
      <c r="AN23" s="296"/>
      <c r="AO23" s="296"/>
      <c r="AP23" s="296"/>
      <c r="AQ23" s="296"/>
      <c r="AR23" s="296"/>
      <c r="AS23" s="296"/>
    </row>
    <row r="24" spans="1:45" s="297" customFormat="1" x14ac:dyDescent="0.15">
      <c r="A24" s="295"/>
      <c r="B24" s="300" t="s">
        <v>351</v>
      </c>
      <c r="C24" s="295"/>
      <c r="D24" s="296"/>
      <c r="G24" s="300"/>
      <c r="H24" s="300"/>
      <c r="I24" s="300" t="s">
        <v>364</v>
      </c>
      <c r="K24" s="296"/>
      <c r="L24" s="299"/>
      <c r="M24" s="300" t="s">
        <v>355</v>
      </c>
      <c r="N24" s="295"/>
      <c r="O24" s="296"/>
      <c r="R24" s="300"/>
      <c r="S24" s="302" t="s">
        <v>233</v>
      </c>
      <c r="T24" s="303" t="s">
        <v>356</v>
      </c>
      <c r="U24" s="296"/>
      <c r="V24" s="296"/>
      <c r="W24" s="296"/>
      <c r="X24" s="296"/>
      <c r="Y24" s="296"/>
      <c r="Z24" s="296"/>
      <c r="AA24" s="296"/>
      <c r="AB24" s="296"/>
      <c r="AC24" s="296"/>
      <c r="AD24" s="296"/>
      <c r="AE24" s="296"/>
      <c r="AF24" s="296"/>
      <c r="AG24" s="296"/>
      <c r="AH24" s="296"/>
      <c r="AI24" s="296"/>
      <c r="AJ24" s="296"/>
      <c r="AK24" s="296"/>
      <c r="AL24" s="296"/>
      <c r="AM24" s="296"/>
      <c r="AN24" s="296"/>
      <c r="AO24" s="296"/>
      <c r="AP24" s="296"/>
      <c r="AQ24" s="296"/>
      <c r="AR24" s="296"/>
      <c r="AS24" s="296"/>
    </row>
    <row r="25" spans="1:45" s="297" customFormat="1" x14ac:dyDescent="0.15">
      <c r="A25" s="295"/>
      <c r="B25" s="300" t="s">
        <v>351</v>
      </c>
      <c r="C25" s="301"/>
      <c r="D25" s="296"/>
      <c r="G25" s="300"/>
      <c r="H25" s="300"/>
      <c r="I25" s="300" t="s">
        <v>365</v>
      </c>
      <c r="K25" s="296"/>
      <c r="L25" s="299"/>
      <c r="M25" s="300" t="s">
        <v>355</v>
      </c>
      <c r="N25" s="295"/>
      <c r="O25" s="296"/>
      <c r="R25" s="300"/>
      <c r="S25" s="302" t="s">
        <v>233</v>
      </c>
      <c r="T25" s="303" t="s">
        <v>357</v>
      </c>
      <c r="U25" s="299"/>
      <c r="V25" s="296"/>
      <c r="W25" s="296"/>
      <c r="X25" s="296"/>
      <c r="Y25" s="296"/>
      <c r="Z25" s="296"/>
      <c r="AA25" s="296"/>
      <c r="AB25" s="296"/>
      <c r="AC25" s="296"/>
      <c r="AD25" s="296"/>
      <c r="AE25" s="296"/>
      <c r="AF25" s="296"/>
      <c r="AG25" s="296"/>
      <c r="AH25" s="296"/>
      <c r="AI25" s="296"/>
      <c r="AJ25" s="296"/>
      <c r="AK25" s="296"/>
      <c r="AL25" s="296"/>
      <c r="AM25" s="296"/>
      <c r="AN25" s="296"/>
      <c r="AO25" s="296"/>
      <c r="AP25" s="296"/>
      <c r="AQ25" s="296"/>
      <c r="AR25" s="296"/>
      <c r="AS25" s="296"/>
    </row>
    <row r="26" spans="1:45" s="297" customFormat="1" x14ac:dyDescent="0.15">
      <c r="A26" s="295"/>
      <c r="B26" s="300" t="s">
        <v>360</v>
      </c>
      <c r="C26" s="295"/>
      <c r="D26" s="296"/>
      <c r="G26" s="300"/>
      <c r="H26" s="300"/>
      <c r="I26" s="299"/>
      <c r="J26" s="299"/>
      <c r="K26" s="299"/>
      <c r="L26" s="299"/>
      <c r="M26" s="381" t="s">
        <v>360</v>
      </c>
      <c r="R26" s="300"/>
      <c r="S26" s="300"/>
      <c r="T26" s="299"/>
      <c r="U26" s="296"/>
      <c r="V26" s="296"/>
      <c r="W26" s="296"/>
      <c r="X26" s="296"/>
      <c r="Y26" s="296"/>
      <c r="Z26" s="296"/>
      <c r="AA26" s="296"/>
      <c r="AB26" s="296"/>
      <c r="AC26" s="296"/>
      <c r="AD26" s="296"/>
      <c r="AE26" s="296"/>
      <c r="AF26" s="296"/>
      <c r="AG26" s="296"/>
      <c r="AH26" s="296"/>
      <c r="AI26" s="296"/>
      <c r="AJ26" s="296"/>
      <c r="AK26" s="296"/>
      <c r="AL26" s="296"/>
      <c r="AM26" s="296"/>
      <c r="AN26" s="296"/>
      <c r="AO26" s="296"/>
      <c r="AP26" s="296"/>
      <c r="AQ26" s="296"/>
      <c r="AR26" s="296"/>
      <c r="AS26" s="296"/>
    </row>
    <row r="27" spans="1:45" s="297" customFormat="1" x14ac:dyDescent="0.15">
      <c r="A27" s="295"/>
      <c r="B27" s="300"/>
      <c r="C27" s="301"/>
      <c r="D27" s="296"/>
      <c r="G27" s="300"/>
      <c r="H27" s="300"/>
      <c r="I27" s="299"/>
      <c r="J27" s="299"/>
      <c r="K27" s="299"/>
      <c r="L27" s="299"/>
      <c r="U27" s="299"/>
      <c r="V27" s="296"/>
      <c r="W27" s="296"/>
      <c r="X27" s="296"/>
      <c r="Y27" s="296"/>
      <c r="Z27" s="296"/>
      <c r="AA27" s="296"/>
      <c r="AB27" s="296"/>
      <c r="AC27" s="296"/>
      <c r="AD27" s="296"/>
      <c r="AE27" s="296"/>
      <c r="AF27" s="296"/>
      <c r="AG27" s="296"/>
      <c r="AH27" s="296"/>
      <c r="AI27" s="296"/>
      <c r="AJ27" s="296"/>
      <c r="AK27" s="296"/>
      <c r="AL27" s="296"/>
      <c r="AM27" s="296"/>
      <c r="AN27" s="296"/>
      <c r="AO27" s="296"/>
      <c r="AP27" s="296"/>
      <c r="AQ27" s="296"/>
      <c r="AR27" s="296"/>
      <c r="AS27" s="296"/>
    </row>
    <row r="28" spans="1:45" s="297" customFormat="1" x14ac:dyDescent="0.15">
      <c r="A28" s="295"/>
      <c r="B28" s="300"/>
      <c r="C28" s="301"/>
      <c r="D28" s="299"/>
      <c r="G28" s="300"/>
      <c r="H28" s="300"/>
      <c r="I28" s="299"/>
      <c r="J28" s="299"/>
      <c r="K28" s="299"/>
      <c r="L28" s="299"/>
      <c r="M28" s="300"/>
      <c r="N28" s="301"/>
      <c r="O28" s="299"/>
      <c r="R28" s="300"/>
      <c r="S28" s="300"/>
      <c r="T28" s="299"/>
      <c r="U28" s="299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</row>
    <row r="29" spans="1:45" s="297" customFormat="1" x14ac:dyDescent="0.15">
      <c r="A29" s="295"/>
      <c r="B29" s="300"/>
      <c r="C29" s="301"/>
      <c r="D29" s="299"/>
      <c r="G29" s="300"/>
      <c r="H29" s="300"/>
      <c r="I29" s="299"/>
      <c r="J29" s="299"/>
      <c r="K29" s="299"/>
      <c r="L29" s="299"/>
      <c r="M29" s="300"/>
      <c r="N29" s="301"/>
      <c r="O29" s="299"/>
      <c r="R29" s="300"/>
      <c r="S29" s="300"/>
      <c r="T29" s="299"/>
      <c r="U29" s="299"/>
      <c r="V29" s="296"/>
      <c r="W29" s="296"/>
      <c r="X29" s="296"/>
      <c r="Y29" s="296"/>
      <c r="Z29" s="296"/>
      <c r="AA29" s="296"/>
      <c r="AB29" s="296"/>
      <c r="AC29" s="296"/>
      <c r="AD29" s="296"/>
      <c r="AE29" s="296"/>
      <c r="AF29" s="296"/>
      <c r="AG29" s="296"/>
      <c r="AH29" s="296"/>
      <c r="AI29" s="296"/>
      <c r="AJ29" s="296"/>
      <c r="AK29" s="296"/>
      <c r="AL29" s="296"/>
      <c r="AM29" s="296"/>
      <c r="AN29" s="296"/>
      <c r="AO29" s="296"/>
      <c r="AP29" s="296"/>
      <c r="AQ29" s="296"/>
      <c r="AR29" s="296"/>
      <c r="AS29" s="296"/>
    </row>
    <row r="30" spans="1:45" s="297" customFormat="1" x14ac:dyDescent="0.15">
      <c r="A30" s="295"/>
      <c r="B30" s="300"/>
      <c r="C30" s="301"/>
      <c r="D30" s="299"/>
      <c r="G30" s="300"/>
      <c r="H30" s="300"/>
      <c r="I30" s="299"/>
      <c r="J30" s="299"/>
      <c r="K30" s="299"/>
      <c r="L30" s="299"/>
      <c r="M30" s="300"/>
      <c r="N30" s="301"/>
      <c r="O30" s="299"/>
      <c r="R30" s="300"/>
      <c r="S30" s="300"/>
      <c r="T30" s="299"/>
      <c r="U30" s="299"/>
      <c r="V30" s="296"/>
      <c r="W30" s="296"/>
      <c r="X30" s="296"/>
      <c r="Y30" s="296"/>
      <c r="Z30" s="296"/>
      <c r="AA30" s="296"/>
      <c r="AB30" s="296"/>
      <c r="AC30" s="296"/>
      <c r="AD30" s="296"/>
      <c r="AE30" s="296"/>
      <c r="AF30" s="296"/>
      <c r="AG30" s="296"/>
      <c r="AH30" s="296"/>
      <c r="AI30" s="296"/>
      <c r="AJ30" s="296"/>
      <c r="AK30" s="296"/>
      <c r="AL30" s="296"/>
      <c r="AM30" s="296"/>
      <c r="AN30" s="296"/>
      <c r="AO30" s="296"/>
      <c r="AP30" s="296"/>
      <c r="AQ30" s="296"/>
      <c r="AR30" s="296"/>
      <c r="AS30" s="296"/>
    </row>
    <row r="31" spans="1:45" s="297" customFormat="1" x14ac:dyDescent="0.15">
      <c r="A31" s="295"/>
      <c r="B31" s="300"/>
      <c r="C31" s="301"/>
      <c r="D31" s="299"/>
      <c r="G31" s="300"/>
      <c r="H31" s="300"/>
      <c r="I31" s="299"/>
      <c r="J31" s="299"/>
      <c r="K31" s="299"/>
      <c r="L31" s="299"/>
      <c r="M31" s="300"/>
      <c r="N31" s="301"/>
      <c r="O31" s="299"/>
      <c r="R31" s="300"/>
      <c r="S31" s="300"/>
      <c r="T31" s="299"/>
      <c r="U31" s="299"/>
      <c r="V31" s="296"/>
      <c r="W31" s="296"/>
      <c r="X31" s="296"/>
      <c r="Y31" s="296"/>
      <c r="Z31" s="296"/>
      <c r="AA31" s="296"/>
      <c r="AB31" s="296"/>
      <c r="AC31" s="296"/>
      <c r="AD31" s="296"/>
      <c r="AE31" s="296"/>
      <c r="AF31" s="296"/>
      <c r="AG31" s="296"/>
      <c r="AH31" s="296"/>
      <c r="AI31" s="296"/>
      <c r="AJ31" s="296"/>
      <c r="AK31" s="296"/>
      <c r="AL31" s="296"/>
      <c r="AM31" s="296"/>
      <c r="AN31" s="296"/>
      <c r="AO31" s="296"/>
      <c r="AP31" s="296"/>
      <c r="AQ31" s="296"/>
      <c r="AR31" s="296"/>
      <c r="AS31" s="296"/>
    </row>
    <row r="32" spans="1:45" s="297" customFormat="1" x14ac:dyDescent="0.15">
      <c r="A32" s="295"/>
      <c r="B32" s="300"/>
      <c r="C32" s="301"/>
      <c r="D32" s="299"/>
      <c r="G32" s="300"/>
      <c r="H32" s="300"/>
      <c r="I32" s="299"/>
      <c r="J32" s="299"/>
      <c r="K32" s="299"/>
      <c r="L32" s="299"/>
      <c r="M32" s="300"/>
      <c r="N32" s="301"/>
      <c r="O32" s="299"/>
      <c r="R32" s="300"/>
      <c r="S32" s="300"/>
      <c r="T32" s="299"/>
      <c r="U32" s="299"/>
      <c r="V32" s="296"/>
      <c r="W32" s="296"/>
      <c r="X32" s="296"/>
      <c r="Y32" s="296"/>
      <c r="Z32" s="296"/>
      <c r="AA32" s="296"/>
      <c r="AB32" s="296"/>
      <c r="AC32" s="296"/>
      <c r="AD32" s="296"/>
      <c r="AE32" s="296"/>
      <c r="AF32" s="296"/>
      <c r="AG32" s="296"/>
      <c r="AH32" s="296"/>
      <c r="AI32" s="296"/>
      <c r="AJ32" s="296"/>
      <c r="AK32" s="296"/>
      <c r="AL32" s="296"/>
      <c r="AM32" s="296"/>
      <c r="AN32" s="296"/>
      <c r="AO32" s="296"/>
      <c r="AP32" s="296"/>
      <c r="AQ32" s="296"/>
      <c r="AR32" s="296"/>
      <c r="AS32" s="296"/>
    </row>
    <row r="33" spans="1:48" s="297" customFormat="1" x14ac:dyDescent="0.15">
      <c r="A33" s="295"/>
      <c r="B33" s="300"/>
      <c r="C33" s="301"/>
      <c r="D33" s="299"/>
      <c r="G33" s="300"/>
      <c r="H33" s="300"/>
      <c r="I33" s="299"/>
      <c r="J33" s="299"/>
      <c r="K33" s="299"/>
      <c r="L33" s="299"/>
      <c r="M33" s="300"/>
      <c r="N33" s="301"/>
      <c r="O33" s="299"/>
      <c r="R33" s="300"/>
      <c r="S33" s="300"/>
      <c r="T33" s="299"/>
      <c r="U33" s="299"/>
      <c r="V33" s="296"/>
      <c r="W33" s="296"/>
      <c r="X33" s="296"/>
      <c r="Y33" s="296"/>
      <c r="Z33" s="296"/>
      <c r="AA33" s="296"/>
      <c r="AB33" s="296"/>
      <c r="AC33" s="296"/>
      <c r="AD33" s="296"/>
      <c r="AE33" s="296"/>
      <c r="AF33" s="296"/>
      <c r="AG33" s="296"/>
      <c r="AH33" s="296"/>
      <c r="AI33" s="296"/>
      <c r="AJ33" s="296"/>
      <c r="AK33" s="296"/>
      <c r="AL33" s="296"/>
      <c r="AM33" s="296"/>
      <c r="AN33" s="296"/>
      <c r="AO33" s="296"/>
      <c r="AP33" s="296"/>
      <c r="AQ33" s="296"/>
      <c r="AR33" s="296"/>
      <c r="AS33" s="296"/>
    </row>
    <row r="34" spans="1:48" s="297" customFormat="1" x14ac:dyDescent="0.15">
      <c r="A34" s="295"/>
      <c r="B34" s="404" t="s">
        <v>354</v>
      </c>
      <c r="C34" s="414"/>
      <c r="D34" s="405"/>
      <c r="E34" s="404" t="s">
        <v>226</v>
      </c>
      <c r="F34" s="414"/>
      <c r="G34" s="405"/>
      <c r="H34" s="404" t="s">
        <v>227</v>
      </c>
      <c r="I34" s="414"/>
      <c r="J34" s="405"/>
      <c r="K34" s="299"/>
      <c r="L34" s="299"/>
      <c r="M34" s="404" t="s">
        <v>354</v>
      </c>
      <c r="N34" s="414"/>
      <c r="O34" s="405"/>
      <c r="P34" s="404" t="s">
        <v>226</v>
      </c>
      <c r="Q34" s="414"/>
      <c r="R34" s="405"/>
      <c r="S34" s="404" t="s">
        <v>227</v>
      </c>
      <c r="T34" s="414"/>
      <c r="U34" s="405"/>
      <c r="V34" s="296"/>
      <c r="W34" s="296"/>
      <c r="X34" s="296"/>
      <c r="AH34" s="296"/>
      <c r="AI34" s="296"/>
      <c r="AJ34" s="296"/>
      <c r="AK34" s="296"/>
      <c r="AL34" s="296"/>
      <c r="AM34" s="296"/>
      <c r="AN34" s="296"/>
      <c r="AO34" s="296"/>
      <c r="AP34" s="296"/>
      <c r="AQ34" s="296"/>
      <c r="AR34" s="296"/>
      <c r="AS34" s="296"/>
    </row>
    <row r="35" spans="1:48" s="297" customFormat="1" x14ac:dyDescent="0.15">
      <c r="A35" s="295"/>
      <c r="B35" s="402"/>
      <c r="C35" s="416"/>
      <c r="D35" s="403"/>
      <c r="E35" s="402" t="s">
        <v>229</v>
      </c>
      <c r="F35" s="416"/>
      <c r="G35" s="403"/>
      <c r="H35" s="402" t="s">
        <v>228</v>
      </c>
      <c r="I35" s="416"/>
      <c r="J35" s="403"/>
      <c r="K35" s="299"/>
      <c r="L35" s="299"/>
      <c r="M35" s="402"/>
      <c r="N35" s="416"/>
      <c r="O35" s="403"/>
      <c r="P35" s="402" t="s">
        <v>229</v>
      </c>
      <c r="Q35" s="416"/>
      <c r="R35" s="403"/>
      <c r="S35" s="402" t="s">
        <v>228</v>
      </c>
      <c r="T35" s="416"/>
      <c r="U35" s="403"/>
      <c r="V35" s="296"/>
      <c r="W35" s="296"/>
      <c r="X35" s="296"/>
      <c r="AH35" s="296"/>
      <c r="AI35" s="296"/>
      <c r="AJ35" s="296"/>
      <c r="AK35" s="296"/>
      <c r="AL35" s="296"/>
      <c r="AM35" s="296"/>
      <c r="AN35" s="296"/>
      <c r="AO35" s="296"/>
      <c r="AP35" s="296"/>
      <c r="AQ35" s="296"/>
      <c r="AR35" s="296"/>
      <c r="AS35" s="296"/>
    </row>
    <row r="36" spans="1:48" s="297" customFormat="1" x14ac:dyDescent="0.15">
      <c r="A36" s="295"/>
      <c r="B36" s="440">
        <v>595</v>
      </c>
      <c r="C36" s="436" t="s">
        <v>230</v>
      </c>
      <c r="D36" s="438">
        <v>595</v>
      </c>
      <c r="E36" s="445" t="s">
        <v>207</v>
      </c>
      <c r="F36" s="446"/>
      <c r="G36" s="447"/>
      <c r="H36" s="445">
        <v>2500</v>
      </c>
      <c r="I36" s="446"/>
      <c r="J36" s="447"/>
      <c r="K36" s="299"/>
      <c r="L36" s="299"/>
      <c r="M36" s="440">
        <v>595</v>
      </c>
      <c r="N36" s="436" t="s">
        <v>230</v>
      </c>
      <c r="O36" s="438">
        <v>595</v>
      </c>
      <c r="P36" s="445" t="s">
        <v>207</v>
      </c>
      <c r="Q36" s="446"/>
      <c r="R36" s="447"/>
      <c r="S36" s="445">
        <v>2500</v>
      </c>
      <c r="T36" s="446"/>
      <c r="U36" s="447"/>
      <c r="V36" s="296"/>
      <c r="W36" s="296"/>
      <c r="X36" s="296"/>
      <c r="AH36" s="296"/>
      <c r="AI36" s="296"/>
      <c r="AJ36" s="296"/>
      <c r="AK36" s="296"/>
      <c r="AL36" s="296"/>
      <c r="AM36" s="296"/>
      <c r="AN36" s="296"/>
      <c r="AO36" s="296"/>
      <c r="AP36" s="296"/>
      <c r="AQ36" s="296"/>
      <c r="AR36" s="296"/>
      <c r="AS36" s="296"/>
    </row>
    <row r="37" spans="1:48" s="297" customFormat="1" x14ac:dyDescent="0.15">
      <c r="A37" s="295"/>
      <c r="B37" s="441"/>
      <c r="C37" s="437"/>
      <c r="D37" s="439"/>
      <c r="E37" s="442" t="s">
        <v>353</v>
      </c>
      <c r="F37" s="443"/>
      <c r="G37" s="444"/>
      <c r="H37" s="442">
        <v>3487</v>
      </c>
      <c r="I37" s="443"/>
      <c r="J37" s="444"/>
      <c r="K37" s="299"/>
      <c r="L37" s="299"/>
      <c r="M37" s="441"/>
      <c r="N37" s="437"/>
      <c r="O37" s="439"/>
      <c r="P37" s="448" t="s">
        <v>353</v>
      </c>
      <c r="Q37" s="449"/>
      <c r="R37" s="450"/>
      <c r="S37" s="442">
        <v>3487</v>
      </c>
      <c r="T37" s="443"/>
      <c r="U37" s="444"/>
      <c r="V37" s="296"/>
      <c r="W37" s="296"/>
      <c r="X37" s="296"/>
      <c r="AH37" s="296"/>
      <c r="AI37" s="296"/>
      <c r="AJ37"/>
      <c r="AK37" s="296"/>
      <c r="AL37" s="296"/>
      <c r="AM37" s="296"/>
      <c r="AN37" s="296"/>
      <c r="AO37" s="296"/>
      <c r="AP37" s="296"/>
      <c r="AQ37" s="296"/>
      <c r="AR37" s="296"/>
      <c r="AS37" s="296"/>
    </row>
    <row r="38" spans="1:48" s="297" customFormat="1" x14ac:dyDescent="0.15">
      <c r="A38" s="295"/>
      <c r="B38" s="295"/>
      <c r="C38" s="295"/>
      <c r="D38" s="295"/>
      <c r="E38" s="295"/>
      <c r="F38" s="295"/>
      <c r="G38" s="295"/>
      <c r="H38" s="295"/>
      <c r="I38" s="295"/>
      <c r="J38" s="295"/>
      <c r="K38" s="299"/>
      <c r="L38" s="299"/>
      <c r="M38" s="299"/>
      <c r="P38" s="300"/>
      <c r="Q38" s="300"/>
      <c r="R38" s="299"/>
      <c r="S38" s="299"/>
      <c r="T38" s="296"/>
      <c r="V38" s="296"/>
      <c r="W38" s="296"/>
      <c r="X38" s="296"/>
      <c r="Y38" s="296"/>
      <c r="Z38" s="296"/>
      <c r="AA38" s="296"/>
      <c r="AB38" s="296"/>
      <c r="AC38" s="296"/>
      <c r="AD38" s="296"/>
      <c r="AE38" s="296"/>
      <c r="AF38" s="296"/>
      <c r="AG38" s="296"/>
      <c r="AH38" s="296"/>
      <c r="AI38" s="296"/>
      <c r="AJ38" s="296"/>
      <c r="AK38" s="296"/>
      <c r="AL38" s="296"/>
      <c r="AM38" s="296"/>
      <c r="AN38" s="296"/>
      <c r="AO38" s="296"/>
      <c r="AP38" s="296"/>
      <c r="AQ38" s="296"/>
      <c r="AR38" s="296"/>
      <c r="AS38" s="296"/>
    </row>
    <row r="39" spans="1:48" s="297" customFormat="1" x14ac:dyDescent="0.15">
      <c r="A39" s="295"/>
      <c r="B39" s="295"/>
      <c r="C39" s="295"/>
      <c r="D39" s="295"/>
      <c r="E39" s="295"/>
      <c r="F39" s="295"/>
      <c r="G39" s="295"/>
      <c r="H39" s="295"/>
      <c r="I39" s="295"/>
      <c r="J39" s="295"/>
      <c r="K39" s="299"/>
      <c r="L39" s="299"/>
      <c r="M39" s="299"/>
      <c r="P39" s="300"/>
      <c r="Q39" s="300"/>
      <c r="R39" s="299"/>
      <c r="S39" s="299"/>
      <c r="T39" s="296"/>
      <c r="V39" s="296"/>
      <c r="W39" s="296"/>
      <c r="X39" s="296"/>
      <c r="Y39" s="296"/>
      <c r="Z39" s="296"/>
      <c r="AA39" s="296"/>
      <c r="AB39" s="296"/>
      <c r="AC39" s="296"/>
      <c r="AD39" s="296"/>
      <c r="AE39" s="296"/>
      <c r="AF39" s="296"/>
      <c r="AG39" s="296"/>
      <c r="AH39" s="296"/>
      <c r="AI39" s="296"/>
      <c r="AJ39" s="296"/>
      <c r="AK39" s="296"/>
      <c r="AL39" s="296"/>
      <c r="AM39" s="296"/>
      <c r="AN39" s="296"/>
      <c r="AO39" s="296"/>
      <c r="AP39" s="296"/>
      <c r="AQ39" s="296"/>
      <c r="AR39" s="296"/>
      <c r="AS39" s="296"/>
    </row>
    <row r="40" spans="1:48" s="297" customFormat="1" x14ac:dyDescent="0.15">
      <c r="A40" s="295"/>
      <c r="B40" s="300" t="s">
        <v>361</v>
      </c>
      <c r="C40" s="295"/>
      <c r="D40" s="296"/>
      <c r="G40" s="300"/>
      <c r="H40" s="300" t="s">
        <v>366</v>
      </c>
      <c r="L40" s="299"/>
      <c r="M40" s="300" t="s">
        <v>362</v>
      </c>
      <c r="N40" s="295"/>
      <c r="O40" s="296"/>
      <c r="R40" s="300"/>
      <c r="S40" s="300" t="s">
        <v>367</v>
      </c>
      <c r="W40" s="299"/>
      <c r="X40" s="296"/>
      <c r="Y40" s="296"/>
      <c r="Z40" s="296"/>
      <c r="AA40" s="296"/>
      <c r="AB40" s="296"/>
      <c r="AC40" s="296"/>
      <c r="AD40" s="296"/>
      <c r="AE40" s="296"/>
      <c r="AF40" s="296"/>
      <c r="AG40" s="296"/>
      <c r="AH40" s="296"/>
      <c r="AI40" s="296"/>
      <c r="AJ40" s="296"/>
      <c r="AK40" s="296"/>
      <c r="AL40" s="296"/>
      <c r="AM40" s="296"/>
      <c r="AN40" s="296"/>
      <c r="AO40" s="296"/>
      <c r="AP40" s="296"/>
      <c r="AQ40" s="296"/>
      <c r="AR40" s="296"/>
      <c r="AS40" s="296"/>
    </row>
    <row r="41" spans="1:48" s="297" customFormat="1" x14ac:dyDescent="0.15">
      <c r="A41" s="295"/>
      <c r="M41" s="299"/>
      <c r="P41" s="300"/>
      <c r="Q41" s="300"/>
      <c r="R41" s="299"/>
      <c r="S41" s="299"/>
      <c r="T41" s="296"/>
      <c r="V41" s="296"/>
      <c r="W41" s="296"/>
      <c r="X41" s="296"/>
      <c r="Y41" s="296"/>
      <c r="Z41" s="296"/>
      <c r="AA41" s="296"/>
      <c r="AB41" s="296"/>
      <c r="AC41" s="296"/>
      <c r="AD41" s="296"/>
      <c r="AE41" s="296"/>
      <c r="AF41" s="296"/>
      <c r="AG41" s="296"/>
      <c r="AH41" s="296"/>
      <c r="AI41" s="296"/>
      <c r="AJ41" s="296"/>
      <c r="AK41" s="296"/>
      <c r="AL41" s="296"/>
      <c r="AM41" s="296"/>
      <c r="AN41" s="296"/>
      <c r="AO41" s="296"/>
      <c r="AP41" s="296"/>
      <c r="AQ41" s="296"/>
      <c r="AR41" s="296"/>
      <c r="AS41" s="296"/>
      <c r="AU41"/>
    </row>
    <row r="42" spans="1:48" s="297" customFormat="1" x14ac:dyDescent="0.15">
      <c r="A42" s="295"/>
      <c r="M42" s="299"/>
      <c r="P42" s="300"/>
      <c r="Q42" s="300"/>
      <c r="R42" s="299"/>
      <c r="S42" s="299"/>
      <c r="T42" s="296"/>
      <c r="V42" s="296"/>
      <c r="W42" s="296"/>
      <c r="X42" s="296"/>
      <c r="Y42" s="296"/>
      <c r="Z42" s="296"/>
      <c r="AA42" s="296"/>
      <c r="AB42" s="296"/>
      <c r="AC42" s="296"/>
      <c r="AD42" s="296"/>
      <c r="AE42" s="296"/>
      <c r="AF42" s="296"/>
      <c r="AG42" s="296"/>
      <c r="AH42" s="296"/>
      <c r="AI42" s="296"/>
      <c r="AJ42" s="296"/>
      <c r="AK42" s="296"/>
      <c r="AL42" s="296"/>
      <c r="AM42" s="296"/>
      <c r="AN42" s="296"/>
      <c r="AO42" s="296"/>
      <c r="AP42" s="296"/>
      <c r="AQ42" s="296"/>
      <c r="AR42" s="296"/>
      <c r="AS42" s="296"/>
      <c r="AV42"/>
    </row>
    <row r="43" spans="1:48" s="297" customFormat="1" x14ac:dyDescent="0.15">
      <c r="A43" s="295"/>
      <c r="M43" s="299"/>
      <c r="P43" s="300"/>
      <c r="Q43" s="300"/>
      <c r="R43" s="299"/>
      <c r="S43" s="299"/>
      <c r="T43" s="296"/>
      <c r="V43" s="296"/>
      <c r="W43" s="296"/>
      <c r="X43" s="296"/>
      <c r="Y43" s="296"/>
      <c r="Z43" s="296"/>
      <c r="AA43" s="296"/>
      <c r="AB43" s="296"/>
      <c r="AC43" s="296"/>
      <c r="AD43" s="296"/>
      <c r="AE43" s="296"/>
      <c r="AF43" s="296"/>
      <c r="AG43" s="296"/>
      <c r="AH43" s="296"/>
      <c r="AI43" s="296"/>
      <c r="AJ43" s="296"/>
      <c r="AK43" s="296"/>
      <c r="AL43" s="296"/>
      <c r="AM43" s="296"/>
      <c r="AN43" s="296"/>
      <c r="AO43" s="296"/>
      <c r="AP43" s="296"/>
      <c r="AQ43" s="296"/>
      <c r="AR43" s="296"/>
      <c r="AS43" s="296"/>
    </row>
    <row r="44" spans="1:48" s="297" customFormat="1" x14ac:dyDescent="0.15">
      <c r="A44" s="295"/>
      <c r="M44" s="299"/>
      <c r="P44" s="300"/>
      <c r="Q44" s="300"/>
      <c r="R44" s="299"/>
      <c r="S44" s="299"/>
      <c r="T44" s="296"/>
      <c r="V44" s="296"/>
      <c r="W44" s="296"/>
      <c r="X44" s="296"/>
      <c r="Y44" s="296"/>
      <c r="Z44" s="296"/>
      <c r="AA44" s="296"/>
      <c r="AB44" s="296"/>
      <c r="AC44" s="296"/>
      <c r="AD44" s="296"/>
      <c r="AE44" s="296"/>
      <c r="AF44" s="296"/>
      <c r="AG44" s="296"/>
      <c r="AH44" s="296"/>
      <c r="AI44" s="296"/>
      <c r="AJ44" s="296"/>
      <c r="AK44" s="296"/>
      <c r="AL44" s="296"/>
      <c r="AM44" s="296"/>
      <c r="AN44" s="296"/>
      <c r="AO44" s="296"/>
      <c r="AP44" s="296"/>
      <c r="AQ44" s="296"/>
      <c r="AR44" s="296"/>
      <c r="AS44" s="296"/>
    </row>
    <row r="45" spans="1:48" s="297" customFormat="1" x14ac:dyDescent="0.15">
      <c r="A45" s="295"/>
      <c r="M45" s="299"/>
      <c r="P45" s="300"/>
      <c r="Q45" s="300"/>
      <c r="R45" s="299"/>
      <c r="S45" s="299"/>
      <c r="T45" s="296"/>
      <c r="V45" s="296"/>
      <c r="W45" s="296"/>
      <c r="X45" s="296"/>
      <c r="Y45" s="296"/>
      <c r="Z45" s="296"/>
      <c r="AA45" s="296"/>
      <c r="AB45" s="296"/>
      <c r="AC45" s="296"/>
      <c r="AD45" s="296"/>
      <c r="AE45" s="296"/>
      <c r="AF45" s="296"/>
      <c r="AG45" s="296"/>
      <c r="AH45" s="296"/>
      <c r="AI45" s="296"/>
      <c r="AJ45" s="296"/>
      <c r="AK45" s="296"/>
      <c r="AL45" s="296"/>
      <c r="AM45" s="296"/>
      <c r="AN45" s="296"/>
      <c r="AO45"/>
      <c r="AP45" s="296"/>
      <c r="AQ45" s="296"/>
      <c r="AR45" s="296"/>
      <c r="AS45" s="296"/>
    </row>
    <row r="46" spans="1:48" s="297" customFormat="1" x14ac:dyDescent="0.15">
      <c r="A46" s="295"/>
      <c r="M46" s="299"/>
      <c r="P46" s="300"/>
      <c r="Q46" s="300"/>
      <c r="R46" s="299"/>
      <c r="S46" s="299"/>
      <c r="T46" s="296"/>
      <c r="V46" s="296"/>
      <c r="W46" s="296"/>
      <c r="X46" s="296"/>
      <c r="Y46" s="296"/>
      <c r="Z46" s="296"/>
      <c r="AA46" s="296"/>
      <c r="AB46" s="296"/>
      <c r="AC46" s="296"/>
      <c r="AD46" s="296"/>
      <c r="AE46" s="296"/>
      <c r="AF46" s="296"/>
      <c r="AG46" s="296"/>
      <c r="AH46" s="296"/>
      <c r="AI46" s="296"/>
      <c r="AJ46" s="296"/>
      <c r="AK46" s="296"/>
      <c r="AL46" s="296"/>
      <c r="AM46" s="296"/>
      <c r="AN46" s="296"/>
      <c r="AO46" s="296"/>
      <c r="AP46" s="296"/>
      <c r="AQ46" s="296"/>
      <c r="AR46" s="296"/>
      <c r="AS46" s="296"/>
    </row>
    <row r="47" spans="1:48" s="297" customFormat="1" x14ac:dyDescent="0.15">
      <c r="A47" s="295"/>
      <c r="B47" s="300"/>
      <c r="C47" s="301"/>
      <c r="D47" s="296"/>
      <c r="G47" s="300"/>
      <c r="H47" s="300"/>
      <c r="I47" s="299"/>
      <c r="J47" s="299"/>
      <c r="K47" s="299"/>
      <c r="L47" s="299"/>
      <c r="M47" s="299"/>
      <c r="P47" s="300"/>
      <c r="Q47" s="300"/>
      <c r="R47" s="299"/>
      <c r="S47" s="299"/>
      <c r="T47" s="296"/>
      <c r="V47" s="296"/>
      <c r="W47" s="296"/>
      <c r="X47" s="296"/>
      <c r="Y47" s="296"/>
      <c r="Z47" s="296"/>
      <c r="AA47" s="296"/>
      <c r="AB47" s="296"/>
      <c r="AC47" s="296"/>
      <c r="AD47" s="296"/>
      <c r="AE47" s="296"/>
      <c r="AF47" s="296"/>
      <c r="AG47" s="296"/>
      <c r="AH47" s="296"/>
      <c r="AI47" s="296"/>
      <c r="AJ47" s="296"/>
      <c r="AK47" s="296"/>
      <c r="AL47" s="296"/>
      <c r="AM47" s="296"/>
      <c r="AN47" s="296"/>
      <c r="AO47" s="296"/>
      <c r="AP47" s="296"/>
      <c r="AQ47" s="296"/>
      <c r="AR47" s="296"/>
      <c r="AS47" s="296"/>
    </row>
    <row r="48" spans="1:48" s="297" customFormat="1" x14ac:dyDescent="0.15">
      <c r="A48" s="295"/>
      <c r="B48" s="404" t="s">
        <v>354</v>
      </c>
      <c r="C48" s="414"/>
      <c r="D48" s="405"/>
      <c r="E48" s="404" t="s">
        <v>226</v>
      </c>
      <c r="F48" s="414"/>
      <c r="G48" s="405"/>
      <c r="H48" s="404" t="s">
        <v>227</v>
      </c>
      <c r="I48" s="414"/>
      <c r="J48" s="405"/>
      <c r="K48" s="299"/>
      <c r="L48" s="299"/>
      <c r="M48" s="404" t="s">
        <v>354</v>
      </c>
      <c r="N48" s="414"/>
      <c r="O48" s="405"/>
      <c r="P48" s="404" t="s">
        <v>226</v>
      </c>
      <c r="Q48" s="414"/>
      <c r="R48" s="405"/>
      <c r="S48" s="404" t="s">
        <v>227</v>
      </c>
      <c r="T48" s="414"/>
      <c r="U48" s="405"/>
      <c r="V48" s="296"/>
      <c r="W48" s="296"/>
      <c r="X48" s="296"/>
      <c r="Y48" s="296"/>
      <c r="Z48" s="296"/>
      <c r="AA48" s="296"/>
      <c r="AB48" s="296"/>
      <c r="AC48" s="296"/>
      <c r="AD48" s="296"/>
      <c r="AE48" s="296"/>
      <c r="AF48" s="296"/>
      <c r="AG48" s="296"/>
      <c r="AH48" s="296"/>
      <c r="AI48" s="296"/>
      <c r="AJ48" s="296"/>
      <c r="AK48" s="296"/>
      <c r="AL48" s="296"/>
      <c r="AM48" s="296"/>
      <c r="AN48" s="296"/>
      <c r="AO48" s="296"/>
      <c r="AP48" s="296"/>
      <c r="AQ48" s="296"/>
      <c r="AR48" s="296"/>
      <c r="AS48" s="296"/>
    </row>
    <row r="49" spans="1:45" s="297" customFormat="1" x14ac:dyDescent="0.15">
      <c r="A49" s="295"/>
      <c r="B49" s="402"/>
      <c r="C49" s="416"/>
      <c r="D49" s="403"/>
      <c r="E49" s="402" t="s">
        <v>229</v>
      </c>
      <c r="F49" s="416"/>
      <c r="G49" s="403"/>
      <c r="H49" s="402" t="s">
        <v>228</v>
      </c>
      <c r="I49" s="416"/>
      <c r="J49" s="403"/>
      <c r="K49" s="299"/>
      <c r="L49" s="299"/>
      <c r="M49" s="402"/>
      <c r="N49" s="416"/>
      <c r="O49" s="403"/>
      <c r="P49" s="402" t="s">
        <v>229</v>
      </c>
      <c r="Q49" s="416"/>
      <c r="R49" s="403"/>
      <c r="S49" s="402" t="s">
        <v>228</v>
      </c>
      <c r="T49" s="416"/>
      <c r="U49" s="403"/>
      <c r="V49" s="296"/>
      <c r="W49" s="296"/>
      <c r="X49" s="296"/>
      <c r="Y49" s="296"/>
      <c r="Z49" s="296"/>
      <c r="AA49" s="296"/>
      <c r="AB49" s="296"/>
      <c r="AC49" s="296"/>
      <c r="AD49" s="296"/>
      <c r="AE49" s="296"/>
      <c r="AF49" s="296"/>
      <c r="AG49" s="296"/>
      <c r="AH49" s="296"/>
      <c r="AI49" s="296"/>
      <c r="AJ49" s="296"/>
      <c r="AK49" s="296"/>
      <c r="AL49" s="296"/>
      <c r="AM49" s="296"/>
      <c r="AN49" s="296"/>
      <c r="AO49" s="296"/>
      <c r="AP49" s="296"/>
      <c r="AQ49" s="296"/>
      <c r="AR49" s="296"/>
      <c r="AS49" s="296"/>
    </row>
    <row r="50" spans="1:45" s="297" customFormat="1" x14ac:dyDescent="0.15">
      <c r="A50" s="295"/>
      <c r="B50" s="440">
        <v>595</v>
      </c>
      <c r="C50" s="436" t="s">
        <v>230</v>
      </c>
      <c r="D50" s="438">
        <v>595</v>
      </c>
      <c r="E50" s="445">
        <v>1016</v>
      </c>
      <c r="F50" s="446"/>
      <c r="G50" s="447"/>
      <c r="H50" s="445">
        <v>1179</v>
      </c>
      <c r="I50" s="446"/>
      <c r="J50" s="447"/>
      <c r="K50" s="299"/>
      <c r="L50" s="299"/>
      <c r="M50" s="440">
        <v>595</v>
      </c>
      <c r="N50" s="436" t="s">
        <v>230</v>
      </c>
      <c r="O50" s="438">
        <v>595</v>
      </c>
      <c r="P50" s="445">
        <v>1098</v>
      </c>
      <c r="Q50" s="446"/>
      <c r="R50" s="447"/>
      <c r="S50" s="445">
        <v>1260</v>
      </c>
      <c r="T50" s="446"/>
      <c r="U50" s="447"/>
      <c r="V50" s="296"/>
      <c r="W50" s="296"/>
      <c r="X50" s="296"/>
      <c r="Y50" s="296"/>
      <c r="Z50" s="296"/>
      <c r="AA50" s="296"/>
      <c r="AB50" s="296"/>
      <c r="AC50" s="296"/>
      <c r="AD50" s="296"/>
      <c r="AE50" s="296"/>
      <c r="AF50" s="296"/>
      <c r="AG50" s="296"/>
      <c r="AH50" s="296"/>
      <c r="AI50" s="296"/>
      <c r="AJ50" s="296"/>
      <c r="AK50" s="296"/>
      <c r="AL50" s="296"/>
      <c r="AM50" s="296"/>
      <c r="AN50" s="296"/>
      <c r="AO50" s="296"/>
      <c r="AP50" s="296"/>
      <c r="AQ50" s="296"/>
      <c r="AR50" s="296"/>
      <c r="AS50" s="296"/>
    </row>
    <row r="51" spans="1:45" s="297" customFormat="1" x14ac:dyDescent="0.15">
      <c r="A51" s="295"/>
      <c r="B51" s="441"/>
      <c r="C51" s="437"/>
      <c r="D51" s="439"/>
      <c r="E51" s="442">
        <v>1976</v>
      </c>
      <c r="F51" s="443"/>
      <c r="G51" s="444"/>
      <c r="H51" s="442">
        <v>2292</v>
      </c>
      <c r="I51" s="443"/>
      <c r="J51" s="444"/>
      <c r="K51" s="299"/>
      <c r="L51" s="299"/>
      <c r="M51" s="441"/>
      <c r="N51" s="437"/>
      <c r="O51" s="439"/>
      <c r="P51" s="442">
        <v>2134</v>
      </c>
      <c r="Q51" s="443"/>
      <c r="R51" s="444"/>
      <c r="S51" s="442">
        <v>2451</v>
      </c>
      <c r="T51" s="443"/>
      <c r="U51" s="444"/>
      <c r="V51" s="296"/>
      <c r="W51" s="296"/>
      <c r="X51" s="296"/>
      <c r="Y51" s="296"/>
      <c r="Z51" s="296"/>
      <c r="AA51" s="296"/>
      <c r="AB51" s="296"/>
      <c r="AC51" s="296"/>
      <c r="AD51" s="296"/>
      <c r="AE51" s="296"/>
      <c r="AF51" s="296"/>
      <c r="AG51" s="296"/>
      <c r="AH51" s="296"/>
      <c r="AI51" s="296"/>
      <c r="AJ51" s="296"/>
      <c r="AK51" s="296"/>
      <c r="AL51" s="296"/>
      <c r="AM51" s="296"/>
      <c r="AN51" s="296"/>
      <c r="AO51" s="296"/>
      <c r="AP51" s="296"/>
      <c r="AQ51" s="296"/>
      <c r="AR51" s="296"/>
      <c r="AS51" s="296"/>
    </row>
    <row r="52" spans="1:45" s="297" customFormat="1" x14ac:dyDescent="0.15">
      <c r="A52" s="295"/>
      <c r="B52" s="440">
        <v>1195</v>
      </c>
      <c r="C52" s="436" t="s">
        <v>230</v>
      </c>
      <c r="D52" s="438">
        <v>595</v>
      </c>
      <c r="E52" s="445">
        <v>1833</v>
      </c>
      <c r="F52" s="446"/>
      <c r="G52" s="447"/>
      <c r="H52" s="445">
        <v>2126</v>
      </c>
      <c r="I52" s="446"/>
      <c r="J52" s="447"/>
      <c r="K52" s="299"/>
      <c r="L52" s="299"/>
      <c r="M52" s="440">
        <v>1195</v>
      </c>
      <c r="N52" s="436" t="s">
        <v>230</v>
      </c>
      <c r="O52" s="438">
        <v>595</v>
      </c>
      <c r="P52" s="445">
        <v>1979</v>
      </c>
      <c r="Q52" s="446"/>
      <c r="R52" s="447"/>
      <c r="S52" s="445">
        <v>2272</v>
      </c>
      <c r="T52" s="446"/>
      <c r="U52" s="447"/>
      <c r="V52" s="296"/>
      <c r="W52" s="296"/>
      <c r="X52" s="296"/>
      <c r="Y52" s="296"/>
      <c r="Z52" s="296"/>
      <c r="AA52" s="296"/>
      <c r="AB52" s="296"/>
      <c r="AC52" s="296"/>
      <c r="AD52" s="296"/>
      <c r="AE52" s="296"/>
      <c r="AF52" s="296"/>
      <c r="AG52" s="296"/>
      <c r="AH52" s="296"/>
      <c r="AI52" s="296"/>
      <c r="AJ52" s="296"/>
      <c r="AK52" s="296"/>
      <c r="AL52" s="296"/>
      <c r="AM52" s="296"/>
      <c r="AN52" s="296"/>
      <c r="AO52" s="296"/>
      <c r="AP52" s="296"/>
      <c r="AQ52" s="296"/>
      <c r="AR52" s="296"/>
      <c r="AS52" s="296"/>
    </row>
    <row r="53" spans="1:45" s="297" customFormat="1" x14ac:dyDescent="0.15">
      <c r="A53" s="295"/>
      <c r="B53" s="441"/>
      <c r="C53" s="437"/>
      <c r="D53" s="439"/>
      <c r="E53" s="442">
        <v>3535</v>
      </c>
      <c r="F53" s="443"/>
      <c r="G53" s="444"/>
      <c r="H53" s="442">
        <v>4101</v>
      </c>
      <c r="I53" s="443"/>
      <c r="J53" s="444"/>
      <c r="K53" s="299"/>
      <c r="L53" s="299"/>
      <c r="M53" s="441"/>
      <c r="N53" s="437"/>
      <c r="O53" s="439"/>
      <c r="P53" s="442">
        <v>3818</v>
      </c>
      <c r="Q53" s="443"/>
      <c r="R53" s="444"/>
      <c r="S53" s="442">
        <v>4383</v>
      </c>
      <c r="T53" s="443"/>
      <c r="U53" s="444"/>
      <c r="V53" s="296"/>
      <c r="W53" s="296"/>
      <c r="X53" s="296"/>
      <c r="Y53" s="296"/>
      <c r="Z53" s="296"/>
      <c r="AA53" s="296"/>
      <c r="AB53" s="296"/>
      <c r="AC53" s="296"/>
      <c r="AD53" s="296"/>
      <c r="AE53" s="296"/>
      <c r="AF53" s="296"/>
      <c r="AG53" s="296"/>
      <c r="AH53" s="296"/>
      <c r="AI53" s="296"/>
      <c r="AJ53" s="296"/>
      <c r="AK53" s="296"/>
      <c r="AL53" s="296"/>
      <c r="AM53" s="296"/>
      <c r="AN53" s="296"/>
      <c r="AO53" s="296"/>
      <c r="AP53" s="296"/>
      <c r="AQ53" s="296"/>
      <c r="AR53" s="296"/>
      <c r="AS53" s="296"/>
    </row>
    <row r="54" spans="1:45" x14ac:dyDescent="0.15">
      <c r="D54" s="295"/>
      <c r="E54" s="295"/>
      <c r="F54" s="295"/>
      <c r="G54" s="295"/>
      <c r="H54" s="295"/>
      <c r="I54" s="295"/>
      <c r="J54" s="295"/>
      <c r="K54" s="295"/>
      <c r="L54" s="295"/>
      <c r="M54" s="295"/>
    </row>
    <row r="55" spans="1:45" x14ac:dyDescent="0.15">
      <c r="A55" s="300" t="s">
        <v>23</v>
      </c>
      <c r="B55" s="300"/>
      <c r="C55" s="301"/>
      <c r="D55" s="299" t="s">
        <v>24</v>
      </c>
      <c r="G55" s="299"/>
      <c r="H55" s="299"/>
      <c r="I55" s="299"/>
      <c r="J55" s="299"/>
      <c r="K55" s="299"/>
      <c r="L55" s="299"/>
      <c r="M55" s="299"/>
      <c r="N55" s="301"/>
      <c r="O55" s="299"/>
      <c r="P55" s="299"/>
      <c r="Q55" s="299"/>
      <c r="R55" s="299"/>
      <c r="S55" s="299"/>
      <c r="T55" s="299"/>
      <c r="U55" s="302" t="s">
        <v>223</v>
      </c>
    </row>
    <row r="56" spans="1:45" x14ac:dyDescent="0.15">
      <c r="A56" s="301"/>
      <c r="B56" s="301"/>
      <c r="C56" s="301"/>
      <c r="D56" s="300" t="s">
        <v>25</v>
      </c>
      <c r="G56" s="299"/>
      <c r="H56" s="299"/>
      <c r="I56" s="299"/>
      <c r="J56" s="299"/>
      <c r="K56" s="299"/>
      <c r="L56" s="299"/>
      <c r="M56" s="299"/>
      <c r="N56" s="301"/>
      <c r="O56" s="299"/>
      <c r="P56" s="299"/>
      <c r="Q56" s="299"/>
      <c r="R56" s="299"/>
      <c r="S56" s="299"/>
      <c r="T56" s="299"/>
      <c r="U56" s="299"/>
      <c r="V56" s="299"/>
    </row>
  </sheetData>
  <mergeCells count="86">
    <mergeCell ref="S51:U51"/>
    <mergeCell ref="M52:M53"/>
    <mergeCell ref="N52:N53"/>
    <mergeCell ref="O52:O53"/>
    <mergeCell ref="P52:R52"/>
    <mergeCell ref="S52:U52"/>
    <mergeCell ref="P53:R53"/>
    <mergeCell ref="S53:U53"/>
    <mergeCell ref="S50:U50"/>
    <mergeCell ref="B18:D19"/>
    <mergeCell ref="E18:G18"/>
    <mergeCell ref="H18:J18"/>
    <mergeCell ref="E19:G19"/>
    <mergeCell ref="H19:J19"/>
    <mergeCell ref="P37:R37"/>
    <mergeCell ref="S37:U37"/>
    <mergeCell ref="S49:U49"/>
    <mergeCell ref="S19:U19"/>
    <mergeCell ref="P18:R18"/>
    <mergeCell ref="S18:U18"/>
    <mergeCell ref="P21:R21"/>
    <mergeCell ref="S21:U21"/>
    <mergeCell ref="P20:R20"/>
    <mergeCell ref="S20:U20"/>
    <mergeCell ref="H20:J20"/>
    <mergeCell ref="E21:G21"/>
    <mergeCell ref="H21:J21"/>
    <mergeCell ref="M48:O49"/>
    <mergeCell ref="M50:M51"/>
    <mergeCell ref="N50:N51"/>
    <mergeCell ref="O50:O51"/>
    <mergeCell ref="S48:U48"/>
    <mergeCell ref="M36:M37"/>
    <mergeCell ref="N36:N37"/>
    <mergeCell ref="O36:O37"/>
    <mergeCell ref="P36:R36"/>
    <mergeCell ref="S36:U36"/>
    <mergeCell ref="P48:R48"/>
    <mergeCell ref="P49:R49"/>
    <mergeCell ref="E51:G51"/>
    <mergeCell ref="H51:J51"/>
    <mergeCell ref="B52:B53"/>
    <mergeCell ref="C52:C53"/>
    <mergeCell ref="D52:D53"/>
    <mergeCell ref="E52:G52"/>
    <mergeCell ref="H52:J52"/>
    <mergeCell ref="E53:G53"/>
    <mergeCell ref="P50:R50"/>
    <mergeCell ref="P51:R51"/>
    <mergeCell ref="H34:J34"/>
    <mergeCell ref="E35:G35"/>
    <mergeCell ref="H35:J35"/>
    <mergeCell ref="E36:G36"/>
    <mergeCell ref="H36:J36"/>
    <mergeCell ref="B50:B51"/>
    <mergeCell ref="C50:C51"/>
    <mergeCell ref="D50:D51"/>
    <mergeCell ref="H53:J53"/>
    <mergeCell ref="E50:G50"/>
    <mergeCell ref="H50:J50"/>
    <mergeCell ref="H48:J48"/>
    <mergeCell ref="E49:G49"/>
    <mergeCell ref="H49:J49"/>
    <mergeCell ref="E37:G37"/>
    <mergeCell ref="H37:J37"/>
    <mergeCell ref="B20:B21"/>
    <mergeCell ref="C20:C21"/>
    <mergeCell ref="D20:D21"/>
    <mergeCell ref="B48:D49"/>
    <mergeCell ref="E48:G48"/>
    <mergeCell ref="B36:B37"/>
    <mergeCell ref="C36:C37"/>
    <mergeCell ref="D36:D37"/>
    <mergeCell ref="B34:D35"/>
    <mergeCell ref="E34:G34"/>
    <mergeCell ref="E20:G20"/>
    <mergeCell ref="N20:N21"/>
    <mergeCell ref="O20:O21"/>
    <mergeCell ref="M20:M21"/>
    <mergeCell ref="M18:O19"/>
    <mergeCell ref="S35:U35"/>
    <mergeCell ref="P35:R35"/>
    <mergeCell ref="S34:U34"/>
    <mergeCell ref="P34:R34"/>
    <mergeCell ref="M34:O35"/>
    <mergeCell ref="P19:R19"/>
  </mergeCells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13A02-E851-6F41-BCCE-61DEB4669F31}">
  <sheetPr>
    <tabColor theme="5" tint="0.79998168889431442"/>
  </sheetPr>
  <dimension ref="A1:AU55"/>
  <sheetViews>
    <sheetView zoomScaleNormal="100" workbookViewId="0">
      <selection activeCell="Z22" sqref="Z22"/>
    </sheetView>
  </sheetViews>
  <sheetFormatPr baseColWidth="10" defaultColWidth="9" defaultRowHeight="16" x14ac:dyDescent="0.15"/>
  <cols>
    <col min="1" max="2" width="4.6640625" style="295" customWidth="1"/>
    <col min="3" max="3" width="2.33203125" style="295" customWidth="1"/>
    <col min="4" max="13" width="4.6640625" style="296" customWidth="1"/>
    <col min="14" max="14" width="2.33203125" style="295" customWidth="1"/>
    <col min="15" max="22" width="4.6640625" style="296" customWidth="1"/>
    <col min="23" max="23" width="4.6640625" style="297" customWidth="1"/>
    <col min="24" max="49" width="4.6640625" style="296" customWidth="1"/>
    <col min="50" max="16384" width="9" style="296"/>
  </cols>
  <sheetData>
    <row r="1" spans="1:47" s="297" customFormat="1" x14ac:dyDescent="0.15">
      <c r="A1" s="295"/>
      <c r="B1" s="295"/>
      <c r="C1" s="295"/>
      <c r="D1" s="296"/>
      <c r="E1" s="296"/>
      <c r="F1" s="296"/>
      <c r="G1" s="296"/>
      <c r="V1" s="296"/>
      <c r="X1" s="296"/>
      <c r="Y1" s="296"/>
      <c r="Z1" s="296"/>
      <c r="AA1" s="296"/>
      <c r="AB1" s="296"/>
      <c r="AC1" s="296"/>
      <c r="AD1" s="296"/>
      <c r="AE1" s="296"/>
      <c r="AF1" s="296"/>
      <c r="AG1" s="296"/>
      <c r="AH1" s="296"/>
      <c r="AI1" s="296"/>
      <c r="AJ1" s="296"/>
      <c r="AK1" s="296"/>
      <c r="AL1" s="296"/>
      <c r="AM1" s="296"/>
      <c r="AN1" s="296"/>
      <c r="AO1" s="296"/>
      <c r="AP1" s="296"/>
      <c r="AQ1" s="296"/>
      <c r="AR1" s="296"/>
      <c r="AS1" s="296"/>
      <c r="AT1" s="296"/>
      <c r="AU1" s="296"/>
    </row>
    <row r="2" spans="1:47" s="297" customFormat="1" x14ac:dyDescent="0.15">
      <c r="A2" s="295"/>
      <c r="B2" s="295"/>
      <c r="C2" s="295"/>
      <c r="D2" s="296"/>
      <c r="E2" s="296"/>
      <c r="F2" s="296"/>
      <c r="G2" s="296"/>
      <c r="H2" s="298"/>
      <c r="I2" s="296"/>
      <c r="J2" s="296"/>
      <c r="K2" s="296"/>
      <c r="L2" s="296"/>
      <c r="M2" s="296"/>
      <c r="N2" s="295"/>
      <c r="O2" s="296"/>
      <c r="P2" s="296"/>
      <c r="Q2" s="296"/>
      <c r="R2" s="296"/>
      <c r="S2" s="296"/>
      <c r="T2" s="296"/>
      <c r="U2" s="296"/>
      <c r="V2" s="299"/>
      <c r="X2" s="296"/>
      <c r="Y2" s="296"/>
      <c r="Z2" s="296"/>
      <c r="AA2" s="296"/>
      <c r="AB2" s="296"/>
      <c r="AC2" s="296"/>
      <c r="AD2" s="296"/>
      <c r="AE2" s="296"/>
      <c r="AF2" s="296"/>
      <c r="AG2" s="296"/>
      <c r="AH2" s="296"/>
      <c r="AI2" s="296"/>
      <c r="AJ2" s="296"/>
      <c r="AK2" s="296"/>
      <c r="AL2" s="296"/>
      <c r="AM2" s="296"/>
      <c r="AN2" s="296"/>
      <c r="AO2" s="296"/>
      <c r="AP2" s="296"/>
      <c r="AQ2" s="296"/>
      <c r="AR2" s="296"/>
      <c r="AS2" s="296"/>
      <c r="AT2" s="296"/>
      <c r="AU2" s="296"/>
    </row>
    <row r="3" spans="1:47" s="297" customFormat="1" x14ac:dyDescent="0.15">
      <c r="A3" s="295"/>
      <c r="B3" s="295"/>
      <c r="C3" s="295"/>
      <c r="D3" s="296"/>
      <c r="E3" s="296"/>
      <c r="F3" s="296"/>
      <c r="G3" s="296"/>
      <c r="H3" s="298" t="s">
        <v>240</v>
      </c>
      <c r="I3" s="299"/>
      <c r="J3" s="299"/>
      <c r="K3" s="299"/>
      <c r="L3" s="299"/>
      <c r="M3" s="299"/>
      <c r="N3" s="301"/>
      <c r="O3" s="299"/>
      <c r="P3" s="302"/>
      <c r="R3" s="300"/>
      <c r="S3" s="300"/>
      <c r="T3" s="299"/>
      <c r="U3" s="299"/>
      <c r="V3" s="299"/>
      <c r="X3" s="296"/>
      <c r="Y3" s="296"/>
      <c r="Z3" s="296"/>
      <c r="AA3" s="296"/>
      <c r="AB3" s="296"/>
      <c r="AC3" s="296"/>
      <c r="AD3" s="296"/>
      <c r="AE3" s="296"/>
      <c r="AF3" s="296"/>
      <c r="AG3" s="296"/>
      <c r="AH3" s="296"/>
      <c r="AI3" s="296"/>
      <c r="AJ3" s="296"/>
      <c r="AK3" s="296"/>
      <c r="AL3" s="296"/>
      <c r="AM3" s="296"/>
      <c r="AN3" s="296"/>
      <c r="AO3" s="296"/>
      <c r="AP3" s="296"/>
      <c r="AQ3" s="296"/>
      <c r="AR3" s="296"/>
      <c r="AS3" s="296"/>
      <c r="AT3" s="296"/>
      <c r="AU3" s="296"/>
    </row>
    <row r="4" spans="1:47" s="297" customFormat="1" x14ac:dyDescent="0.15">
      <c r="A4" s="295"/>
      <c r="B4" s="295"/>
      <c r="C4" s="295"/>
      <c r="D4" s="296"/>
      <c r="E4" s="296"/>
      <c r="F4" s="296"/>
      <c r="G4" s="303"/>
      <c r="H4" s="300"/>
      <c r="I4" s="299"/>
      <c r="J4" s="299"/>
      <c r="K4" s="299"/>
      <c r="L4" s="299"/>
      <c r="M4" s="299"/>
      <c r="N4" s="301"/>
      <c r="O4" s="299"/>
      <c r="P4" s="302"/>
      <c r="R4" s="300"/>
      <c r="S4" s="300"/>
      <c r="T4" s="299"/>
      <c r="U4" s="299"/>
      <c r="V4" s="296"/>
      <c r="X4" s="296"/>
      <c r="Y4" s="296"/>
      <c r="Z4" s="296"/>
      <c r="AA4" s="296"/>
      <c r="AB4" s="296"/>
      <c r="AC4" s="296"/>
      <c r="AD4" s="296"/>
      <c r="AE4" s="296"/>
      <c r="AF4" s="296"/>
      <c r="AG4" s="296"/>
      <c r="AH4" s="296"/>
      <c r="AI4" s="296"/>
      <c r="AJ4" s="296"/>
      <c r="AK4" s="296"/>
      <c r="AL4" s="296"/>
      <c r="AM4" s="296"/>
      <c r="AN4" s="296"/>
      <c r="AO4" s="296"/>
      <c r="AP4" s="296"/>
      <c r="AQ4" s="296"/>
      <c r="AR4" s="296"/>
      <c r="AS4" s="296"/>
      <c r="AT4" s="296"/>
      <c r="AU4" s="296"/>
    </row>
    <row r="5" spans="1:47" x14ac:dyDescent="0.15">
      <c r="H5" s="300"/>
      <c r="I5" s="299"/>
      <c r="J5" s="299"/>
      <c r="K5" s="299"/>
      <c r="L5" s="299"/>
      <c r="M5" s="299"/>
      <c r="N5" s="301"/>
      <c r="O5" s="299"/>
      <c r="Q5" s="297"/>
      <c r="R5" s="300"/>
      <c r="S5" s="300"/>
      <c r="T5" s="299"/>
      <c r="U5" s="299"/>
      <c r="V5" s="299"/>
    </row>
    <row r="6" spans="1:47" s="297" customFormat="1" x14ac:dyDescent="0.15">
      <c r="A6" s="295"/>
      <c r="B6" s="295"/>
      <c r="C6" s="295"/>
      <c r="D6" s="296"/>
      <c r="E6" s="296"/>
      <c r="F6" s="296"/>
      <c r="G6" s="296"/>
      <c r="H6" s="300"/>
      <c r="I6" s="299"/>
      <c r="J6" s="299"/>
      <c r="K6" s="299"/>
      <c r="L6" s="299"/>
      <c r="M6" s="299"/>
      <c r="N6" s="301"/>
      <c r="O6" s="299"/>
      <c r="R6" s="300"/>
      <c r="S6" s="300"/>
      <c r="T6" s="299"/>
      <c r="U6" s="299"/>
      <c r="V6" s="296"/>
      <c r="X6" s="296"/>
      <c r="Y6" s="296"/>
      <c r="Z6" s="296"/>
      <c r="AA6" s="296"/>
      <c r="AB6" s="296"/>
      <c r="AC6" s="296"/>
      <c r="AD6" s="296"/>
      <c r="AE6" s="296"/>
      <c r="AF6" s="296"/>
      <c r="AG6" s="296"/>
      <c r="AH6" s="296"/>
      <c r="AI6" s="296"/>
      <c r="AJ6" s="296"/>
      <c r="AK6" s="296"/>
      <c r="AL6" s="296"/>
      <c r="AM6" s="296"/>
      <c r="AN6" s="296"/>
      <c r="AO6" s="296"/>
      <c r="AP6" s="296"/>
      <c r="AQ6" s="296"/>
      <c r="AR6" s="296"/>
      <c r="AS6" s="296"/>
      <c r="AT6" s="296"/>
      <c r="AU6" s="296"/>
    </row>
    <row r="7" spans="1:47" s="297" customFormat="1" x14ac:dyDescent="0.15">
      <c r="A7" s="295"/>
      <c r="B7" s="300" t="s">
        <v>236</v>
      </c>
      <c r="C7" s="295"/>
      <c r="D7" s="296"/>
      <c r="E7" s="296"/>
      <c r="F7" s="296"/>
      <c r="G7" s="299"/>
      <c r="H7" s="300"/>
      <c r="I7" s="299"/>
      <c r="J7" s="299"/>
      <c r="K7" s="299"/>
      <c r="L7" s="299"/>
      <c r="M7" s="300" t="s">
        <v>237</v>
      </c>
      <c r="N7" s="295"/>
      <c r="O7" s="296"/>
      <c r="R7" s="300"/>
      <c r="S7" s="300"/>
      <c r="T7" s="299"/>
      <c r="U7" s="299"/>
      <c r="V7" s="296"/>
      <c r="X7" s="296"/>
      <c r="Y7" s="296"/>
      <c r="Z7" s="296"/>
      <c r="AA7" s="296"/>
      <c r="AB7" s="296"/>
      <c r="AC7" s="296"/>
      <c r="AD7" s="296"/>
      <c r="AE7" s="296"/>
      <c r="AF7" s="296"/>
      <c r="AG7" s="296"/>
      <c r="AH7" s="296"/>
      <c r="AI7" s="296"/>
      <c r="AJ7" s="296"/>
      <c r="AK7" s="296"/>
      <c r="AL7" s="296"/>
      <c r="AM7" s="296"/>
      <c r="AN7" s="296"/>
      <c r="AO7" s="296"/>
      <c r="AP7" s="296"/>
      <c r="AQ7" s="296"/>
      <c r="AR7" s="296"/>
      <c r="AS7" s="296"/>
      <c r="AT7" s="296"/>
      <c r="AU7" s="296"/>
    </row>
    <row r="8" spans="1:47" s="297" customFormat="1" x14ac:dyDescent="0.15">
      <c r="A8" s="295"/>
      <c r="B8" s="300" t="s">
        <v>233</v>
      </c>
      <c r="C8" s="295"/>
      <c r="D8" s="296" t="s">
        <v>234</v>
      </c>
      <c r="E8" s="296"/>
      <c r="F8" s="296"/>
      <c r="G8" s="296"/>
      <c r="H8" s="300"/>
      <c r="I8" s="299"/>
      <c r="J8" s="299"/>
      <c r="K8" s="299"/>
      <c r="L8" s="299"/>
      <c r="M8" s="300" t="s">
        <v>233</v>
      </c>
      <c r="N8" s="301"/>
      <c r="O8" s="296" t="s">
        <v>238</v>
      </c>
      <c r="R8" s="300"/>
      <c r="S8" s="300"/>
      <c r="T8" s="299"/>
      <c r="U8" s="299"/>
      <c r="V8" s="296"/>
      <c r="X8" s="296"/>
      <c r="Y8" s="296"/>
      <c r="Z8" s="296"/>
      <c r="AA8" s="296"/>
      <c r="AB8" s="296"/>
      <c r="AC8" s="296"/>
      <c r="AD8" s="296"/>
      <c r="AE8" s="296"/>
      <c r="AF8" s="296"/>
      <c r="AG8" s="296"/>
      <c r="AH8" s="296"/>
      <c r="AI8" s="296"/>
      <c r="AJ8" s="296"/>
      <c r="AK8" s="296"/>
      <c r="AL8" s="296"/>
      <c r="AM8" s="296"/>
      <c r="AN8" s="296"/>
      <c r="AO8" s="296"/>
      <c r="AP8" s="296"/>
      <c r="AQ8" s="296"/>
      <c r="AR8" s="296"/>
      <c r="AS8" s="296"/>
      <c r="AT8" s="296"/>
      <c r="AU8" s="296"/>
    </row>
    <row r="9" spans="1:47" s="297" customFormat="1" x14ac:dyDescent="0.15">
      <c r="A9" s="295"/>
      <c r="B9" s="300"/>
      <c r="C9" s="295"/>
      <c r="D9" s="296"/>
      <c r="E9" s="296"/>
      <c r="F9" s="296"/>
      <c r="G9" s="296"/>
      <c r="H9" s="300"/>
      <c r="I9" s="299"/>
      <c r="J9" s="299"/>
      <c r="K9" s="299"/>
      <c r="L9" s="299"/>
      <c r="M9" s="300"/>
      <c r="N9" s="301"/>
      <c r="O9" s="296"/>
      <c r="R9" s="300"/>
      <c r="S9" s="300"/>
      <c r="T9" s="299"/>
      <c r="U9" s="299"/>
      <c r="V9" s="296"/>
      <c r="X9" s="296"/>
      <c r="Y9" s="296"/>
      <c r="Z9" s="296"/>
      <c r="AA9" s="296"/>
      <c r="AB9" s="296"/>
      <c r="AC9" s="296"/>
      <c r="AD9" s="296"/>
      <c r="AE9" s="296"/>
      <c r="AF9" s="296"/>
      <c r="AG9" s="296"/>
      <c r="AH9" s="296"/>
      <c r="AI9" s="296"/>
      <c r="AJ9" s="296"/>
      <c r="AK9" s="296"/>
      <c r="AL9" s="296"/>
      <c r="AM9" s="296"/>
      <c r="AN9" s="296"/>
      <c r="AO9" s="296"/>
      <c r="AP9" s="296"/>
      <c r="AQ9" s="296"/>
      <c r="AR9" s="296"/>
      <c r="AS9" s="296"/>
      <c r="AT9" s="296"/>
      <c r="AU9" s="296"/>
    </row>
    <row r="10" spans="1:47" s="297" customFormat="1" x14ac:dyDescent="0.15">
      <c r="A10" s="295"/>
      <c r="B10" s="300"/>
      <c r="C10" s="295"/>
      <c r="D10" s="296"/>
      <c r="E10" s="296"/>
      <c r="F10" s="296"/>
      <c r="G10" s="296"/>
      <c r="H10" s="300"/>
      <c r="I10" s="299"/>
      <c r="J10" s="299"/>
      <c r="K10" s="299"/>
      <c r="L10" s="299"/>
      <c r="M10" s="300"/>
      <c r="N10" s="301"/>
      <c r="O10" s="296"/>
      <c r="R10" s="300"/>
      <c r="S10" s="300"/>
      <c r="T10" s="299"/>
      <c r="U10" s="299"/>
      <c r="V10" s="296"/>
      <c r="X10" s="296"/>
      <c r="Y10" s="296"/>
      <c r="Z10" s="296"/>
      <c r="AA10" s="296"/>
      <c r="AB10" s="296"/>
      <c r="AC10" s="296"/>
      <c r="AD10" s="296"/>
      <c r="AE10" s="296"/>
      <c r="AF10" s="296"/>
      <c r="AG10" s="296"/>
      <c r="AH10" s="296"/>
      <c r="AI10" s="296"/>
      <c r="AJ10" s="296"/>
      <c r="AK10" s="296"/>
      <c r="AL10" s="296"/>
      <c r="AM10" s="296"/>
      <c r="AN10" s="296"/>
      <c r="AO10" s="296"/>
      <c r="AP10" s="296"/>
      <c r="AQ10" s="296"/>
      <c r="AR10" s="296"/>
      <c r="AS10" s="296"/>
      <c r="AT10" s="296"/>
      <c r="AU10" s="296"/>
    </row>
    <row r="11" spans="1:47" s="297" customFormat="1" x14ac:dyDescent="0.15">
      <c r="A11" s="295"/>
      <c r="B11" s="300"/>
      <c r="C11" s="295"/>
      <c r="D11" s="296"/>
      <c r="E11" s="296"/>
      <c r="F11" s="296"/>
      <c r="G11" s="296"/>
      <c r="H11" s="300"/>
      <c r="I11" s="299"/>
      <c r="J11" s="299"/>
      <c r="K11" s="299"/>
      <c r="L11" s="299"/>
      <c r="M11" s="300"/>
      <c r="N11" s="301"/>
      <c r="O11" s="299"/>
      <c r="R11" s="300"/>
      <c r="S11" s="300"/>
      <c r="T11" s="299"/>
      <c r="U11" s="299"/>
      <c r="V11" s="296"/>
      <c r="X11" s="296"/>
      <c r="Y11" s="296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296"/>
      <c r="AL11" s="296"/>
      <c r="AM11" s="296"/>
      <c r="AN11" s="296"/>
      <c r="AO11" s="296"/>
      <c r="AP11" s="296"/>
      <c r="AQ11" s="296"/>
      <c r="AR11" s="296"/>
      <c r="AS11" s="296"/>
      <c r="AT11" s="296"/>
      <c r="AU11" s="296"/>
    </row>
    <row r="12" spans="1:47" s="297" customFormat="1" x14ac:dyDescent="0.15">
      <c r="A12" s="295"/>
      <c r="B12" s="300"/>
      <c r="C12" s="295"/>
      <c r="D12" s="296"/>
      <c r="E12" s="296"/>
      <c r="F12" s="296"/>
      <c r="G12" s="296"/>
      <c r="H12" s="300"/>
      <c r="I12" s="299"/>
      <c r="J12" s="299"/>
      <c r="K12" s="299"/>
      <c r="L12" s="299"/>
      <c r="M12" s="300"/>
      <c r="N12" s="301"/>
      <c r="O12" s="299"/>
      <c r="R12" s="300"/>
      <c r="S12" s="300"/>
      <c r="T12" s="299"/>
      <c r="U12" s="299"/>
      <c r="V12" s="296"/>
      <c r="X12" s="296"/>
      <c r="Y12" s="296"/>
      <c r="Z12" s="296"/>
      <c r="AA12" s="296"/>
      <c r="AB12" s="296"/>
      <c r="AC12" s="296"/>
      <c r="AD12" s="296"/>
      <c r="AE12" s="296"/>
      <c r="AF12" s="296"/>
      <c r="AG12" s="296"/>
      <c r="AH12" s="296"/>
      <c r="AI12" s="296"/>
      <c r="AJ12" s="296"/>
      <c r="AK12" s="296"/>
      <c r="AL12" s="296"/>
      <c r="AM12" s="296"/>
      <c r="AN12" s="296"/>
      <c r="AO12" s="296"/>
      <c r="AP12" s="296"/>
      <c r="AQ12" s="296"/>
      <c r="AR12" s="296"/>
      <c r="AS12" s="296"/>
      <c r="AT12" s="296"/>
      <c r="AU12" s="296"/>
    </row>
    <row r="13" spans="1:47" s="297" customFormat="1" x14ac:dyDescent="0.15">
      <c r="A13" s="295"/>
      <c r="B13" s="300"/>
      <c r="C13" s="295"/>
      <c r="D13" s="296"/>
      <c r="E13" s="296"/>
      <c r="F13" s="296"/>
      <c r="G13" s="296"/>
      <c r="H13" s="300"/>
      <c r="I13" s="299"/>
      <c r="J13" s="299"/>
      <c r="K13" s="299"/>
      <c r="L13" s="299"/>
      <c r="M13" s="300"/>
      <c r="N13" s="301"/>
      <c r="O13" s="299"/>
      <c r="R13" s="300"/>
      <c r="S13" s="300"/>
      <c r="T13" s="299"/>
      <c r="U13" s="299"/>
      <c r="V13" s="296"/>
      <c r="X13" s="296"/>
      <c r="Y13" s="296"/>
      <c r="Z13" s="296"/>
      <c r="AA13" s="296"/>
      <c r="AB13" s="296"/>
      <c r="AC13" s="296"/>
      <c r="AD13" s="296"/>
      <c r="AE13" s="296"/>
      <c r="AF13" s="296"/>
      <c r="AG13" s="296"/>
      <c r="AH13" s="296"/>
      <c r="AI13" s="296"/>
      <c r="AJ13" s="296"/>
      <c r="AK13" s="296"/>
      <c r="AL13" s="296"/>
      <c r="AM13" s="296"/>
      <c r="AN13" s="296"/>
      <c r="AO13" s="296"/>
      <c r="AP13" s="296"/>
      <c r="AQ13" s="296"/>
      <c r="AR13" s="296"/>
      <c r="AS13" s="296"/>
      <c r="AT13" s="296"/>
      <c r="AU13" s="296"/>
    </row>
    <row r="14" spans="1:47" x14ac:dyDescent="0.15">
      <c r="A14" s="301"/>
      <c r="B14" s="301"/>
      <c r="C14" s="301"/>
      <c r="D14" s="301"/>
      <c r="E14" s="301"/>
      <c r="F14" s="301"/>
      <c r="G14" s="301"/>
      <c r="H14" s="301"/>
      <c r="I14" s="301"/>
      <c r="J14" s="301"/>
      <c r="K14" s="301"/>
      <c r="L14" s="301"/>
      <c r="M14" s="301"/>
      <c r="N14" s="301"/>
      <c r="O14" s="301"/>
      <c r="P14" s="301"/>
      <c r="Q14" s="301"/>
      <c r="R14" s="301"/>
      <c r="S14" s="301"/>
      <c r="T14" s="301"/>
      <c r="U14" s="301"/>
      <c r="V14" s="301"/>
    </row>
    <row r="15" spans="1:47" s="297" customFormat="1" x14ac:dyDescent="0.15">
      <c r="A15" s="295"/>
      <c r="B15" s="300" t="s">
        <v>241</v>
      </c>
      <c r="E15" s="296"/>
      <c r="F15" s="296"/>
      <c r="G15" s="296"/>
      <c r="H15" s="300"/>
      <c r="I15" s="299"/>
      <c r="J15" s="299"/>
      <c r="K15" s="299"/>
      <c r="L15" s="299"/>
      <c r="M15" s="300" t="s">
        <v>242</v>
      </c>
      <c r="N15" s="301"/>
      <c r="O15" s="299"/>
      <c r="R15" s="300"/>
      <c r="S15" s="300"/>
      <c r="T15" s="299"/>
      <c r="U15" s="299"/>
      <c r="V15" s="296"/>
      <c r="X15" s="296"/>
      <c r="Y15" s="296"/>
      <c r="Z15" s="296"/>
      <c r="AA15" s="296"/>
      <c r="AB15" s="296"/>
      <c r="AC15" s="296"/>
      <c r="AD15" s="296"/>
      <c r="AE15" s="296"/>
      <c r="AF15" s="296"/>
      <c r="AG15" s="296"/>
      <c r="AH15" s="296"/>
      <c r="AI15" s="296"/>
      <c r="AJ15" s="296"/>
      <c r="AK15" s="296"/>
      <c r="AL15" s="296"/>
      <c r="AM15" s="296"/>
      <c r="AN15" s="296"/>
      <c r="AO15" s="296"/>
      <c r="AP15" s="296"/>
      <c r="AQ15" s="296"/>
      <c r="AR15" s="296"/>
      <c r="AS15" s="296"/>
      <c r="AT15" s="296"/>
      <c r="AU15" s="296"/>
    </row>
    <row r="16" spans="1:47" s="297" customFormat="1" x14ac:dyDescent="0.15">
      <c r="A16" s="295"/>
      <c r="B16" s="300" t="s">
        <v>233</v>
      </c>
      <c r="C16" s="295"/>
      <c r="D16" s="296" t="s">
        <v>235</v>
      </c>
      <c r="E16" s="296"/>
      <c r="F16" s="296"/>
      <c r="G16" s="296"/>
      <c r="H16" s="300"/>
      <c r="I16" s="299"/>
      <c r="J16" s="299"/>
      <c r="K16" s="299"/>
      <c r="L16" s="299"/>
      <c r="M16" s="300" t="s">
        <v>233</v>
      </c>
      <c r="N16" s="301"/>
      <c r="O16" s="296" t="s">
        <v>239</v>
      </c>
      <c r="R16" s="300"/>
      <c r="S16" s="300"/>
      <c r="T16" s="299"/>
      <c r="U16" s="299"/>
      <c r="V16" s="296"/>
      <c r="X16" s="296"/>
      <c r="Y16" s="296"/>
      <c r="Z16" s="296"/>
      <c r="AA16" s="296"/>
      <c r="AB16" s="296"/>
      <c r="AC16" s="296"/>
      <c r="AD16" s="296"/>
      <c r="AE16" s="296"/>
      <c r="AF16" s="296"/>
      <c r="AG16" s="296"/>
      <c r="AH16" s="296"/>
      <c r="AI16" s="296"/>
      <c r="AJ16" s="296"/>
      <c r="AK16" s="296"/>
      <c r="AL16" s="296"/>
      <c r="AM16" s="296"/>
      <c r="AN16" s="296"/>
      <c r="AO16" s="296"/>
      <c r="AP16" s="296"/>
      <c r="AQ16" s="296"/>
      <c r="AR16" s="296"/>
      <c r="AS16" s="296"/>
      <c r="AT16" s="296"/>
      <c r="AU16" s="296"/>
    </row>
    <row r="17" spans="1:47" s="297" customFormat="1" x14ac:dyDescent="0.15">
      <c r="A17" s="295"/>
      <c r="B17" s="300"/>
      <c r="C17" s="295"/>
      <c r="D17" s="296"/>
      <c r="E17" s="296"/>
      <c r="F17" s="296"/>
      <c r="G17" s="296"/>
      <c r="H17" s="300"/>
      <c r="I17" s="299"/>
      <c r="J17" s="299"/>
      <c r="K17" s="299"/>
      <c r="L17" s="299"/>
      <c r="M17" s="299"/>
      <c r="N17" s="301"/>
      <c r="O17" s="296"/>
      <c r="R17" s="300"/>
      <c r="S17" s="300"/>
      <c r="T17" s="299"/>
      <c r="U17" s="299"/>
      <c r="V17" s="296"/>
      <c r="X17" s="296"/>
      <c r="Y17" s="296"/>
      <c r="Z17" s="296"/>
      <c r="AA17" s="296"/>
      <c r="AB17" s="296"/>
      <c r="AC17" s="296"/>
      <c r="AD17" s="296"/>
      <c r="AE17" s="296"/>
      <c r="AF17" s="296"/>
      <c r="AG17" s="296"/>
      <c r="AH17" s="296"/>
      <c r="AI17" s="296"/>
      <c r="AJ17" s="296"/>
      <c r="AK17" s="296"/>
      <c r="AL17" s="296"/>
      <c r="AM17" s="296"/>
      <c r="AN17" s="296"/>
      <c r="AO17" s="296"/>
      <c r="AP17" s="296"/>
      <c r="AQ17" s="296"/>
      <c r="AR17" s="296"/>
      <c r="AS17" s="296"/>
      <c r="AT17" s="296"/>
      <c r="AU17" s="296"/>
    </row>
    <row r="18" spans="1:47" s="297" customFormat="1" x14ac:dyDescent="0.15">
      <c r="A18" s="295"/>
      <c r="B18" s="300"/>
      <c r="C18" s="295"/>
      <c r="D18" s="296"/>
      <c r="E18" s="296"/>
      <c r="F18" s="296"/>
      <c r="G18" s="296"/>
      <c r="H18" s="300"/>
      <c r="I18" s="299"/>
      <c r="J18" s="299"/>
      <c r="K18" s="299"/>
      <c r="L18" s="299"/>
      <c r="M18" s="299"/>
      <c r="N18" s="301"/>
      <c r="O18" s="296"/>
      <c r="R18" s="300"/>
      <c r="S18" s="300"/>
      <c r="T18" s="299"/>
      <c r="U18" s="299"/>
      <c r="V18" s="296"/>
      <c r="X18" s="296"/>
      <c r="Y18" s="296"/>
      <c r="Z18" s="296"/>
      <c r="AA18" s="296"/>
      <c r="AB18" s="296"/>
      <c r="AC18" s="296"/>
      <c r="AD18" s="296"/>
      <c r="AE18" s="296"/>
      <c r="AF18" s="296"/>
      <c r="AG18" s="296"/>
      <c r="AH18" s="296"/>
      <c r="AI18" s="296"/>
      <c r="AJ18" s="296"/>
      <c r="AK18" s="296"/>
      <c r="AL18" s="296"/>
      <c r="AM18" s="296"/>
      <c r="AN18" s="296"/>
      <c r="AO18" s="296"/>
      <c r="AP18" s="296"/>
      <c r="AQ18" s="296"/>
      <c r="AR18" s="296"/>
      <c r="AS18" s="296"/>
      <c r="AT18" s="296"/>
      <c r="AU18" s="296"/>
    </row>
    <row r="19" spans="1:47" s="297" customFormat="1" x14ac:dyDescent="0.15">
      <c r="A19" s="295"/>
      <c r="B19" s="295"/>
      <c r="C19" s="295"/>
      <c r="D19" s="296"/>
      <c r="E19" s="296"/>
      <c r="F19" s="296"/>
      <c r="G19" s="296"/>
      <c r="H19" s="300"/>
      <c r="I19" s="299"/>
      <c r="J19" s="299"/>
      <c r="K19" s="299"/>
      <c r="L19" s="299"/>
      <c r="M19" s="299"/>
      <c r="N19" s="301"/>
      <c r="O19" s="299"/>
      <c r="R19" s="300"/>
      <c r="S19" s="300"/>
      <c r="T19" s="299"/>
      <c r="U19" s="299"/>
      <c r="V19" s="296"/>
      <c r="X19" s="296"/>
      <c r="Y19" s="296"/>
      <c r="Z19" s="296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296"/>
      <c r="AL19" s="296"/>
      <c r="AM19" s="296"/>
      <c r="AN19" s="296"/>
      <c r="AO19" s="296"/>
      <c r="AP19" s="296"/>
      <c r="AQ19" s="296"/>
      <c r="AR19" s="296"/>
      <c r="AS19" s="296"/>
      <c r="AT19" s="296"/>
      <c r="AU19" s="296"/>
    </row>
    <row r="20" spans="1:47" s="297" customFormat="1" x14ac:dyDescent="0.15">
      <c r="A20" s="295"/>
      <c r="B20" s="295"/>
      <c r="C20" s="295"/>
      <c r="D20" s="296"/>
      <c r="E20" s="296"/>
      <c r="F20" s="296"/>
      <c r="G20" s="296"/>
      <c r="H20" s="300"/>
      <c r="I20" s="299"/>
      <c r="J20" s="299"/>
      <c r="K20" s="299"/>
      <c r="L20" s="299"/>
      <c r="M20" s="299"/>
      <c r="N20" s="301"/>
      <c r="O20" s="299"/>
      <c r="R20" s="300"/>
      <c r="S20" s="300"/>
      <c r="T20" s="299"/>
      <c r="U20" s="299"/>
      <c r="V20" s="296"/>
      <c r="X20" s="296"/>
      <c r="Y20" s="296"/>
      <c r="Z20" s="296"/>
      <c r="AA20" s="296"/>
      <c r="AB20" s="296"/>
      <c r="AC20" s="296"/>
      <c r="AD20" s="296"/>
      <c r="AE20" s="296"/>
      <c r="AF20" s="296"/>
      <c r="AG20" s="296"/>
      <c r="AH20" s="296"/>
      <c r="AI20" s="296"/>
      <c r="AJ20" s="296"/>
      <c r="AK20" s="296"/>
      <c r="AL20" s="296"/>
      <c r="AM20" s="296"/>
      <c r="AN20" s="296"/>
      <c r="AO20" s="296"/>
      <c r="AP20" s="296"/>
      <c r="AQ20" s="296"/>
      <c r="AR20" s="296"/>
      <c r="AS20" s="296"/>
      <c r="AT20" s="296"/>
      <c r="AU20" s="296"/>
    </row>
    <row r="21" spans="1:47" s="297" customFormat="1" x14ac:dyDescent="0.15">
      <c r="A21" s="295"/>
      <c r="B21" s="295"/>
      <c r="C21" s="295"/>
      <c r="D21" s="296"/>
      <c r="E21" s="296"/>
      <c r="F21" s="296"/>
      <c r="G21" s="296"/>
      <c r="H21" s="300"/>
      <c r="I21" s="299"/>
      <c r="J21" s="299"/>
      <c r="K21" s="299"/>
      <c r="L21" s="299"/>
      <c r="M21" s="299"/>
      <c r="N21" s="301"/>
      <c r="O21" s="299"/>
      <c r="R21" s="300"/>
      <c r="S21" s="300"/>
      <c r="T21" s="299"/>
      <c r="U21" s="299"/>
      <c r="V21" s="296"/>
      <c r="X21" s="296"/>
      <c r="Y21" s="296"/>
      <c r="Z21" s="296"/>
      <c r="AA21" s="296"/>
      <c r="AB21" s="296"/>
      <c r="AC21" s="296"/>
      <c r="AD21" s="296"/>
      <c r="AE21" s="296"/>
      <c r="AF21" s="296"/>
      <c r="AG21" s="296"/>
      <c r="AH21" s="296"/>
      <c r="AI21" s="296"/>
      <c r="AJ21" s="296"/>
      <c r="AK21" s="296"/>
      <c r="AL21" s="296"/>
      <c r="AM21" s="296"/>
      <c r="AN21" s="296"/>
      <c r="AO21" s="296"/>
      <c r="AP21" s="296"/>
      <c r="AQ21" s="296"/>
      <c r="AR21" s="296"/>
      <c r="AS21" s="296"/>
      <c r="AT21" s="296"/>
      <c r="AU21" s="296"/>
    </row>
    <row r="22" spans="1:47" s="297" customFormat="1" x14ac:dyDescent="0.15">
      <c r="A22" s="295"/>
      <c r="B22" s="295"/>
      <c r="C22" s="295"/>
      <c r="D22" s="296"/>
      <c r="E22" s="296"/>
      <c r="F22" s="296"/>
      <c r="G22" s="296"/>
      <c r="H22" s="300"/>
      <c r="I22" s="299"/>
      <c r="J22" s="299"/>
      <c r="K22" s="299"/>
      <c r="L22" s="299"/>
      <c r="M22" s="299"/>
      <c r="N22" s="301"/>
      <c r="O22" s="299"/>
      <c r="R22" s="300"/>
      <c r="S22" s="300"/>
      <c r="T22" s="299"/>
      <c r="U22" s="299"/>
      <c r="V22" s="296"/>
      <c r="X22" s="296"/>
      <c r="Y22" s="296"/>
      <c r="Z22" s="296"/>
      <c r="AA22" s="296"/>
      <c r="AB22" s="296"/>
      <c r="AC22" s="296"/>
      <c r="AD22" s="296"/>
      <c r="AE22" s="296"/>
      <c r="AF22" s="296"/>
      <c r="AG22" s="296"/>
      <c r="AH22" s="296"/>
      <c r="AI22" s="296"/>
      <c r="AJ22" s="296"/>
      <c r="AK22" s="296"/>
      <c r="AL22" s="296"/>
      <c r="AM22" s="296"/>
      <c r="AN22" s="296"/>
      <c r="AO22" s="296"/>
      <c r="AP22" s="296"/>
      <c r="AQ22" s="296"/>
      <c r="AR22" s="296"/>
      <c r="AS22" s="296"/>
      <c r="AT22" s="296"/>
      <c r="AU22" s="296"/>
    </row>
    <row r="23" spans="1:47" s="297" customFormat="1" x14ac:dyDescent="0.15">
      <c r="A23" s="295"/>
      <c r="B23" s="404" t="s">
        <v>0</v>
      </c>
      <c r="C23" s="414"/>
      <c r="D23" s="405"/>
      <c r="E23" s="404" t="s">
        <v>225</v>
      </c>
      <c r="F23" s="405"/>
      <c r="G23" s="404" t="s">
        <v>226</v>
      </c>
      <c r="H23" s="405"/>
      <c r="I23" s="404" t="s">
        <v>227</v>
      </c>
      <c r="J23" s="414"/>
      <c r="K23" s="405"/>
      <c r="L23" s="296"/>
      <c r="M23" s="404" t="s">
        <v>0</v>
      </c>
      <c r="N23" s="414"/>
      <c r="O23" s="405"/>
      <c r="P23" s="404" t="s">
        <v>225</v>
      </c>
      <c r="Q23" s="405"/>
      <c r="R23" s="404" t="s">
        <v>226</v>
      </c>
      <c r="S23" s="405"/>
      <c r="T23" s="404" t="s">
        <v>227</v>
      </c>
      <c r="U23" s="414"/>
      <c r="V23" s="405"/>
      <c r="X23" s="296"/>
      <c r="Y23" s="296"/>
      <c r="Z23" s="296"/>
      <c r="AA23" s="296"/>
      <c r="AB23" s="296"/>
      <c r="AC23" s="296"/>
      <c r="AD23" s="296"/>
      <c r="AE23" s="296"/>
      <c r="AF23" s="296"/>
      <c r="AG23" s="296"/>
      <c r="AH23" s="296"/>
      <c r="AI23" s="296"/>
      <c r="AJ23" s="296"/>
      <c r="AK23" s="296"/>
      <c r="AL23" s="296"/>
      <c r="AM23" s="296"/>
      <c r="AN23" s="296"/>
      <c r="AO23" s="296"/>
      <c r="AP23" s="296"/>
      <c r="AQ23" s="296"/>
      <c r="AR23" s="296"/>
      <c r="AS23" s="296"/>
      <c r="AT23" s="296"/>
      <c r="AU23" s="296"/>
    </row>
    <row r="24" spans="1:47" s="297" customFormat="1" x14ac:dyDescent="0.15">
      <c r="A24" s="295"/>
      <c r="B24" s="402"/>
      <c r="C24" s="416"/>
      <c r="D24" s="403"/>
      <c r="E24" s="402"/>
      <c r="F24" s="403"/>
      <c r="G24" s="402" t="s">
        <v>229</v>
      </c>
      <c r="H24" s="403"/>
      <c r="I24" s="402" t="s">
        <v>228</v>
      </c>
      <c r="J24" s="416"/>
      <c r="K24" s="403"/>
      <c r="L24" s="296"/>
      <c r="M24" s="433"/>
      <c r="N24" s="434"/>
      <c r="O24" s="435"/>
      <c r="P24" s="433"/>
      <c r="Q24" s="435"/>
      <c r="R24" s="433" t="s">
        <v>229</v>
      </c>
      <c r="S24" s="435"/>
      <c r="T24" s="433" t="s">
        <v>228</v>
      </c>
      <c r="U24" s="434"/>
      <c r="V24" s="435"/>
      <c r="X24" s="296"/>
      <c r="Y24" s="296"/>
      <c r="Z24" s="296"/>
      <c r="AA24" s="296"/>
      <c r="AB24" s="296"/>
      <c r="AC24" s="296"/>
      <c r="AD24" s="296"/>
      <c r="AE24" s="296"/>
      <c r="AF24" s="296"/>
      <c r="AG24" s="296"/>
      <c r="AH24" s="296"/>
      <c r="AI24" s="296"/>
      <c r="AJ24" s="296"/>
      <c r="AK24" s="296"/>
      <c r="AL24" s="296"/>
      <c r="AM24" s="296"/>
      <c r="AN24" s="296"/>
      <c r="AO24" s="296"/>
      <c r="AP24" s="296"/>
      <c r="AQ24" s="296"/>
      <c r="AR24" s="296"/>
      <c r="AS24" s="296"/>
      <c r="AT24" s="296"/>
      <c r="AU24" s="296"/>
    </row>
    <row r="25" spans="1:47" s="297" customFormat="1" x14ac:dyDescent="0.15">
      <c r="A25" s="295"/>
      <c r="B25" s="304" t="s">
        <v>1</v>
      </c>
      <c r="C25" s="305" t="s">
        <v>230</v>
      </c>
      <c r="D25" s="306" t="s">
        <v>1</v>
      </c>
      <c r="E25" s="417">
        <v>182</v>
      </c>
      <c r="F25" s="418"/>
      <c r="G25" s="417">
        <f>ROUND(E25*1.25,0)</f>
        <v>228</v>
      </c>
      <c r="H25" s="418"/>
      <c r="I25" s="417">
        <f>ROUND(E25*1.45,0)</f>
        <v>264</v>
      </c>
      <c r="J25" s="451"/>
      <c r="K25" s="418"/>
      <c r="L25" s="299"/>
      <c r="M25" s="304" t="s">
        <v>1</v>
      </c>
      <c r="N25" s="305" t="s">
        <v>230</v>
      </c>
      <c r="O25" s="306" t="s">
        <v>1</v>
      </c>
      <c r="P25" s="417">
        <v>215</v>
      </c>
      <c r="Q25" s="418"/>
      <c r="R25" s="417">
        <f>ROUND(P25*1.25,0)</f>
        <v>269</v>
      </c>
      <c r="S25" s="418"/>
      <c r="T25" s="417">
        <f>ROUND(P25*1.45,0)</f>
        <v>312</v>
      </c>
      <c r="U25" s="451"/>
      <c r="V25" s="418"/>
      <c r="X25" s="296"/>
      <c r="Y25" s="296"/>
      <c r="Z25" s="296"/>
      <c r="AA25" s="296"/>
      <c r="AB25" s="296"/>
      <c r="AC25" s="296"/>
      <c r="AD25" s="296"/>
      <c r="AE25" s="296"/>
      <c r="AF25" s="296"/>
      <c r="AG25" s="296"/>
      <c r="AH25" s="296"/>
      <c r="AI25" s="296"/>
      <c r="AJ25" s="296"/>
      <c r="AK25" s="296"/>
      <c r="AL25" s="296"/>
      <c r="AM25" s="296"/>
      <c r="AN25" s="296"/>
      <c r="AO25" s="296"/>
      <c r="AP25" s="296"/>
      <c r="AQ25" s="296"/>
      <c r="AR25" s="296"/>
      <c r="AS25" s="296"/>
      <c r="AT25" s="296"/>
      <c r="AU25" s="296"/>
    </row>
    <row r="26" spans="1:47" s="297" customFormat="1" x14ac:dyDescent="0.15">
      <c r="A26" s="295"/>
      <c r="B26" s="307">
        <v>150</v>
      </c>
      <c r="C26" s="308" t="s">
        <v>230</v>
      </c>
      <c r="D26" s="309">
        <v>150</v>
      </c>
      <c r="E26" s="409">
        <v>320</v>
      </c>
      <c r="F26" s="411"/>
      <c r="G26" s="409">
        <f>ROUND(E26*1.25,0)</f>
        <v>400</v>
      </c>
      <c r="H26" s="411"/>
      <c r="I26" s="409">
        <f>ROUND(E26*1.45,0)</f>
        <v>464</v>
      </c>
      <c r="J26" s="410"/>
      <c r="K26" s="411"/>
      <c r="L26" s="299"/>
      <c r="M26" s="307">
        <v>150</v>
      </c>
      <c r="N26" s="308" t="s">
        <v>230</v>
      </c>
      <c r="O26" s="309">
        <v>150</v>
      </c>
      <c r="P26" s="409">
        <v>353</v>
      </c>
      <c r="Q26" s="411"/>
      <c r="R26" s="409">
        <f>ROUND(P26*1.25,0)</f>
        <v>441</v>
      </c>
      <c r="S26" s="411"/>
      <c r="T26" s="409">
        <f>ROUND(P26*1.45,0)</f>
        <v>512</v>
      </c>
      <c r="U26" s="410"/>
      <c r="V26" s="411"/>
      <c r="X26" s="296"/>
      <c r="Y26" s="296"/>
      <c r="Z26" s="296"/>
      <c r="AA26" s="296"/>
      <c r="AB26" s="296"/>
      <c r="AC26" s="296"/>
      <c r="AD26" s="296"/>
      <c r="AE26" s="296"/>
      <c r="AF26" s="296"/>
      <c r="AG26" s="296"/>
      <c r="AH26" s="296"/>
      <c r="AI26" s="296"/>
      <c r="AJ26" s="296"/>
      <c r="AK26" s="296"/>
      <c r="AL26" s="296"/>
      <c r="AM26" s="296"/>
      <c r="AN26" s="296"/>
      <c r="AO26" s="296"/>
      <c r="AP26" s="296"/>
      <c r="AQ26" s="296"/>
      <c r="AR26" s="296"/>
      <c r="AS26" s="296"/>
      <c r="AT26" s="296"/>
      <c r="AU26" s="296"/>
    </row>
    <row r="27" spans="1:47" s="297" customFormat="1" x14ac:dyDescent="0.15">
      <c r="A27" s="295"/>
      <c r="B27" s="304" t="s">
        <v>2</v>
      </c>
      <c r="C27" s="305" t="s">
        <v>230</v>
      </c>
      <c r="D27" s="306" t="s">
        <v>2</v>
      </c>
      <c r="E27" s="417">
        <v>228</v>
      </c>
      <c r="F27" s="418"/>
      <c r="G27" s="417">
        <f t="shared" ref="G27:G52" si="0">ROUND(E27*1.25,0)</f>
        <v>285</v>
      </c>
      <c r="H27" s="418"/>
      <c r="I27" s="417">
        <f t="shared" ref="I27:I52" si="1">ROUND(E27*1.45,0)</f>
        <v>331</v>
      </c>
      <c r="J27" s="451"/>
      <c r="K27" s="418"/>
      <c r="L27" s="299"/>
      <c r="M27" s="304" t="s">
        <v>2</v>
      </c>
      <c r="N27" s="305" t="s">
        <v>230</v>
      </c>
      <c r="O27" s="306" t="s">
        <v>2</v>
      </c>
      <c r="P27" s="417">
        <v>289</v>
      </c>
      <c r="Q27" s="418"/>
      <c r="R27" s="417">
        <f t="shared" ref="R27:R52" si="2">ROUND(P27*1.25,0)</f>
        <v>361</v>
      </c>
      <c r="S27" s="418"/>
      <c r="T27" s="417">
        <f t="shared" ref="T27:T52" si="3">ROUND(P27*1.45,0)</f>
        <v>419</v>
      </c>
      <c r="U27" s="451"/>
      <c r="V27" s="418"/>
      <c r="X27" s="296"/>
      <c r="Y27" s="296"/>
      <c r="Z27" s="296"/>
      <c r="AA27" s="296"/>
      <c r="AB27" s="296"/>
      <c r="AC27" s="296"/>
      <c r="AD27" s="296"/>
      <c r="AE27" s="296"/>
      <c r="AF27" s="296"/>
      <c r="AG27" s="296"/>
      <c r="AH27" s="296"/>
      <c r="AI27" s="296"/>
      <c r="AJ27" s="296"/>
      <c r="AK27" s="296"/>
      <c r="AL27" s="296"/>
      <c r="AM27" s="296"/>
      <c r="AN27" s="296"/>
      <c r="AO27" s="296"/>
      <c r="AP27" s="296"/>
      <c r="AQ27" s="296"/>
      <c r="AR27" s="296"/>
      <c r="AS27" s="296"/>
      <c r="AT27" s="296"/>
      <c r="AU27" s="296"/>
    </row>
    <row r="28" spans="1:47" s="297" customFormat="1" x14ac:dyDescent="0.15">
      <c r="A28" s="295"/>
      <c r="B28" s="307">
        <v>200</v>
      </c>
      <c r="C28" s="308" t="s">
        <v>230</v>
      </c>
      <c r="D28" s="309">
        <v>200</v>
      </c>
      <c r="E28" s="409">
        <v>396</v>
      </c>
      <c r="F28" s="411"/>
      <c r="G28" s="409">
        <f t="shared" si="0"/>
        <v>495</v>
      </c>
      <c r="H28" s="411"/>
      <c r="I28" s="409">
        <f t="shared" si="1"/>
        <v>574</v>
      </c>
      <c r="J28" s="410"/>
      <c r="K28" s="411"/>
      <c r="L28" s="299"/>
      <c r="M28" s="307">
        <v>200</v>
      </c>
      <c r="N28" s="308" t="s">
        <v>230</v>
      </c>
      <c r="O28" s="309">
        <v>200</v>
      </c>
      <c r="P28" s="409">
        <v>457</v>
      </c>
      <c r="Q28" s="411"/>
      <c r="R28" s="409">
        <f t="shared" si="2"/>
        <v>571</v>
      </c>
      <c r="S28" s="411"/>
      <c r="T28" s="409">
        <f t="shared" si="3"/>
        <v>663</v>
      </c>
      <c r="U28" s="410"/>
      <c r="V28" s="411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</row>
    <row r="29" spans="1:47" s="297" customFormat="1" x14ac:dyDescent="0.15">
      <c r="A29" s="295"/>
      <c r="B29" s="304" t="s">
        <v>231</v>
      </c>
      <c r="C29" s="305" t="s">
        <v>230</v>
      </c>
      <c r="D29" s="306" t="s">
        <v>231</v>
      </c>
      <c r="E29" s="417">
        <v>261</v>
      </c>
      <c r="F29" s="418"/>
      <c r="G29" s="417">
        <f t="shared" si="0"/>
        <v>326</v>
      </c>
      <c r="H29" s="418"/>
      <c r="I29" s="417">
        <f t="shared" si="1"/>
        <v>378</v>
      </c>
      <c r="J29" s="451"/>
      <c r="K29" s="418"/>
      <c r="L29" s="299"/>
      <c r="M29" s="304" t="s">
        <v>231</v>
      </c>
      <c r="N29" s="305" t="s">
        <v>230</v>
      </c>
      <c r="O29" s="306" t="s">
        <v>231</v>
      </c>
      <c r="P29" s="417">
        <v>310</v>
      </c>
      <c r="Q29" s="418"/>
      <c r="R29" s="417">
        <f t="shared" si="2"/>
        <v>388</v>
      </c>
      <c r="S29" s="418"/>
      <c r="T29" s="417">
        <f t="shared" si="3"/>
        <v>450</v>
      </c>
      <c r="U29" s="451"/>
      <c r="V29" s="418"/>
      <c r="X29" s="296"/>
      <c r="Y29" s="296"/>
      <c r="Z29" s="296"/>
      <c r="AA29" s="296"/>
      <c r="AB29" s="296"/>
      <c r="AC29" s="296"/>
      <c r="AD29" s="296"/>
      <c r="AE29" s="296"/>
      <c r="AF29" s="296"/>
      <c r="AG29" s="296"/>
      <c r="AH29" s="296"/>
      <c r="AI29" s="296"/>
      <c r="AJ29" s="296"/>
      <c r="AK29" s="296"/>
      <c r="AL29" s="296"/>
      <c r="AM29" s="296"/>
      <c r="AN29" s="296"/>
      <c r="AO29" s="296"/>
      <c r="AP29" s="296"/>
      <c r="AQ29" s="296"/>
      <c r="AR29" s="296"/>
      <c r="AS29" s="296"/>
      <c r="AT29" s="296"/>
      <c r="AU29" s="296"/>
    </row>
    <row r="30" spans="1:47" s="297" customFormat="1" x14ac:dyDescent="0.15">
      <c r="A30" s="295"/>
      <c r="B30" s="307">
        <v>225</v>
      </c>
      <c r="C30" s="308" t="s">
        <v>230</v>
      </c>
      <c r="D30" s="309">
        <v>225</v>
      </c>
      <c r="E30" s="409">
        <v>458</v>
      </c>
      <c r="F30" s="411"/>
      <c r="G30" s="409">
        <f t="shared" si="0"/>
        <v>573</v>
      </c>
      <c r="H30" s="411"/>
      <c r="I30" s="409">
        <f t="shared" si="1"/>
        <v>664</v>
      </c>
      <c r="J30" s="410"/>
      <c r="K30" s="411"/>
      <c r="L30" s="299"/>
      <c r="M30" s="307">
        <v>225</v>
      </c>
      <c r="N30" s="308" t="s">
        <v>230</v>
      </c>
      <c r="O30" s="309">
        <v>225</v>
      </c>
      <c r="P30" s="409">
        <v>507</v>
      </c>
      <c r="Q30" s="411"/>
      <c r="R30" s="409">
        <f t="shared" si="2"/>
        <v>634</v>
      </c>
      <c r="S30" s="411"/>
      <c r="T30" s="409">
        <f t="shared" si="3"/>
        <v>735</v>
      </c>
      <c r="U30" s="410"/>
      <c r="V30" s="411"/>
      <c r="X30" s="296"/>
      <c r="Y30" s="296"/>
      <c r="Z30" s="296"/>
      <c r="AA30" s="296"/>
      <c r="AB30" s="296"/>
      <c r="AC30" s="296"/>
      <c r="AD30" s="296"/>
      <c r="AE30" s="296"/>
      <c r="AF30" s="296"/>
      <c r="AG30" s="296"/>
      <c r="AH30" s="296"/>
      <c r="AI30" s="296"/>
      <c r="AJ30" s="296"/>
      <c r="AK30" s="296"/>
      <c r="AL30" s="296"/>
      <c r="AM30" s="296"/>
      <c r="AN30" s="296"/>
      <c r="AO30" s="296"/>
      <c r="AP30" s="296"/>
      <c r="AQ30" s="296"/>
      <c r="AR30" s="296"/>
      <c r="AS30" s="296"/>
      <c r="AT30" s="296"/>
      <c r="AU30" s="296"/>
    </row>
    <row r="31" spans="1:47" s="297" customFormat="1" x14ac:dyDescent="0.15">
      <c r="A31" s="295"/>
      <c r="B31" s="304" t="s">
        <v>3</v>
      </c>
      <c r="C31" s="305" t="s">
        <v>230</v>
      </c>
      <c r="D31" s="306" t="s">
        <v>3</v>
      </c>
      <c r="E31" s="417">
        <v>285</v>
      </c>
      <c r="F31" s="418"/>
      <c r="G31" s="417">
        <f t="shared" si="0"/>
        <v>356</v>
      </c>
      <c r="H31" s="418"/>
      <c r="I31" s="417">
        <f t="shared" si="1"/>
        <v>413</v>
      </c>
      <c r="J31" s="451"/>
      <c r="K31" s="418"/>
      <c r="L31" s="299"/>
      <c r="M31" s="304" t="s">
        <v>3</v>
      </c>
      <c r="N31" s="305" t="s">
        <v>230</v>
      </c>
      <c r="O31" s="306" t="s">
        <v>3</v>
      </c>
      <c r="P31" s="417">
        <v>335</v>
      </c>
      <c r="Q31" s="418"/>
      <c r="R31" s="417">
        <f t="shared" si="2"/>
        <v>419</v>
      </c>
      <c r="S31" s="418"/>
      <c r="T31" s="417">
        <f t="shared" si="3"/>
        <v>486</v>
      </c>
      <c r="U31" s="451"/>
      <c r="V31" s="418"/>
      <c r="X31" s="296"/>
      <c r="Y31" s="296"/>
      <c r="Z31" s="296"/>
      <c r="AA31" s="296"/>
      <c r="AB31" s="296"/>
      <c r="AC31" s="296"/>
      <c r="AD31" s="296"/>
      <c r="AE31" s="296"/>
      <c r="AF31" s="296"/>
      <c r="AG31" s="296"/>
      <c r="AH31" s="296"/>
      <c r="AI31" s="296"/>
      <c r="AJ31" s="296"/>
      <c r="AK31" s="296"/>
      <c r="AL31" s="296"/>
      <c r="AM31" s="296"/>
      <c r="AN31" s="296"/>
      <c r="AO31" s="296"/>
      <c r="AP31" s="296"/>
      <c r="AQ31" s="296"/>
      <c r="AR31" s="296"/>
      <c r="AS31" s="296"/>
      <c r="AT31" s="296"/>
      <c r="AU31" s="296"/>
    </row>
    <row r="32" spans="1:47" s="297" customFormat="1" x14ac:dyDescent="0.15">
      <c r="A32" s="295"/>
      <c r="B32" s="307">
        <v>250</v>
      </c>
      <c r="C32" s="308" t="s">
        <v>230</v>
      </c>
      <c r="D32" s="309">
        <v>250</v>
      </c>
      <c r="E32" s="409">
        <v>482</v>
      </c>
      <c r="F32" s="411"/>
      <c r="G32" s="409">
        <f t="shared" si="0"/>
        <v>603</v>
      </c>
      <c r="H32" s="411"/>
      <c r="I32" s="409">
        <f t="shared" si="1"/>
        <v>699</v>
      </c>
      <c r="J32" s="410"/>
      <c r="K32" s="411"/>
      <c r="L32" s="299"/>
      <c r="M32" s="307">
        <v>250</v>
      </c>
      <c r="N32" s="308" t="s">
        <v>230</v>
      </c>
      <c r="O32" s="309">
        <v>250</v>
      </c>
      <c r="P32" s="409">
        <v>532</v>
      </c>
      <c r="Q32" s="411"/>
      <c r="R32" s="409">
        <f t="shared" si="2"/>
        <v>665</v>
      </c>
      <c r="S32" s="411"/>
      <c r="T32" s="409">
        <f t="shared" si="3"/>
        <v>771</v>
      </c>
      <c r="U32" s="410"/>
      <c r="V32" s="411"/>
      <c r="X32" s="296"/>
      <c r="Y32" s="296"/>
      <c r="Z32" s="296"/>
      <c r="AA32" s="296"/>
      <c r="AB32" s="296"/>
      <c r="AC32" s="296"/>
      <c r="AD32" s="296"/>
      <c r="AE32" s="296"/>
      <c r="AF32" s="296"/>
      <c r="AG32" s="296"/>
      <c r="AH32" s="296"/>
      <c r="AI32" s="296"/>
      <c r="AJ32" s="296"/>
      <c r="AK32" s="296"/>
      <c r="AL32" s="296"/>
      <c r="AM32" s="296"/>
      <c r="AN32" s="296"/>
      <c r="AO32" s="296"/>
      <c r="AP32" s="296"/>
      <c r="AQ32" s="296"/>
      <c r="AR32" s="296"/>
      <c r="AS32" s="296"/>
      <c r="AT32" s="296"/>
      <c r="AU32" s="296"/>
    </row>
    <row r="33" spans="1:47" s="297" customFormat="1" x14ac:dyDescent="0.15">
      <c r="A33" s="295"/>
      <c r="B33" s="304" t="s">
        <v>4</v>
      </c>
      <c r="C33" s="305" t="s">
        <v>230</v>
      </c>
      <c r="D33" s="306" t="s">
        <v>4</v>
      </c>
      <c r="E33" s="417">
        <v>366</v>
      </c>
      <c r="F33" s="418"/>
      <c r="G33" s="417">
        <f t="shared" si="0"/>
        <v>458</v>
      </c>
      <c r="H33" s="418"/>
      <c r="I33" s="417">
        <f t="shared" si="1"/>
        <v>531</v>
      </c>
      <c r="J33" s="451"/>
      <c r="K33" s="418"/>
      <c r="L33" s="299"/>
      <c r="M33" s="304" t="s">
        <v>4</v>
      </c>
      <c r="N33" s="305" t="s">
        <v>230</v>
      </c>
      <c r="O33" s="306" t="s">
        <v>4</v>
      </c>
      <c r="P33" s="417">
        <v>434</v>
      </c>
      <c r="Q33" s="418"/>
      <c r="R33" s="417">
        <f t="shared" si="2"/>
        <v>543</v>
      </c>
      <c r="S33" s="418"/>
      <c r="T33" s="417">
        <f t="shared" si="3"/>
        <v>629</v>
      </c>
      <c r="U33" s="451"/>
      <c r="V33" s="418"/>
      <c r="X33" s="296"/>
      <c r="Y33" s="296"/>
      <c r="Z33" s="296"/>
      <c r="AA33" s="296"/>
      <c r="AB33" s="296"/>
      <c r="AC33" s="296"/>
      <c r="AD33" s="296"/>
      <c r="AE33" s="296"/>
      <c r="AF33" s="296"/>
      <c r="AG33" s="296"/>
      <c r="AH33" s="296"/>
      <c r="AI33" s="296"/>
      <c r="AJ33" s="296"/>
      <c r="AK33" s="296"/>
      <c r="AL33" s="296"/>
      <c r="AM33" s="296"/>
      <c r="AN33" s="296"/>
      <c r="AO33" s="296"/>
      <c r="AP33" s="296"/>
      <c r="AQ33" s="296"/>
      <c r="AR33" s="296"/>
      <c r="AS33" s="296"/>
      <c r="AT33" s="296"/>
      <c r="AU33" s="296"/>
    </row>
    <row r="34" spans="1:47" s="297" customFormat="1" x14ac:dyDescent="0.15">
      <c r="A34" s="295"/>
      <c r="B34" s="307">
        <v>300</v>
      </c>
      <c r="C34" s="308" t="s">
        <v>230</v>
      </c>
      <c r="D34" s="309">
        <v>300</v>
      </c>
      <c r="E34" s="409">
        <v>605</v>
      </c>
      <c r="F34" s="411"/>
      <c r="G34" s="409">
        <f t="shared" si="0"/>
        <v>756</v>
      </c>
      <c r="H34" s="411"/>
      <c r="I34" s="409">
        <f t="shared" si="1"/>
        <v>877</v>
      </c>
      <c r="J34" s="410"/>
      <c r="K34" s="411"/>
      <c r="L34" s="299"/>
      <c r="M34" s="307">
        <v>300</v>
      </c>
      <c r="N34" s="308" t="s">
        <v>230</v>
      </c>
      <c r="O34" s="309">
        <v>300</v>
      </c>
      <c r="P34" s="409">
        <v>673</v>
      </c>
      <c r="Q34" s="411"/>
      <c r="R34" s="409">
        <f t="shared" si="2"/>
        <v>841</v>
      </c>
      <c r="S34" s="411"/>
      <c r="T34" s="409">
        <f t="shared" si="3"/>
        <v>976</v>
      </c>
      <c r="U34" s="410"/>
      <c r="V34" s="411"/>
      <c r="X34" s="296"/>
      <c r="Y34" s="296"/>
      <c r="Z34" s="296"/>
      <c r="AA34" s="296"/>
      <c r="AB34" s="296"/>
      <c r="AC34" s="296"/>
      <c r="AD34" s="296"/>
      <c r="AE34" s="296"/>
      <c r="AF34" s="296"/>
      <c r="AG34" s="296"/>
      <c r="AH34" s="296"/>
      <c r="AI34" s="296"/>
      <c r="AJ34" s="296"/>
      <c r="AK34" s="296"/>
      <c r="AL34" s="296"/>
      <c r="AM34" s="296"/>
      <c r="AN34" s="296"/>
      <c r="AO34" s="296"/>
      <c r="AP34" s="296"/>
      <c r="AQ34" s="296"/>
      <c r="AR34" s="296"/>
      <c r="AS34" s="296"/>
      <c r="AT34" s="296"/>
      <c r="AU34" s="296"/>
    </row>
    <row r="35" spans="1:47" s="297" customFormat="1" x14ac:dyDescent="0.15">
      <c r="A35" s="295"/>
      <c r="B35" s="304" t="s">
        <v>5</v>
      </c>
      <c r="C35" s="305" t="s">
        <v>230</v>
      </c>
      <c r="D35" s="306" t="s">
        <v>5</v>
      </c>
      <c r="E35" s="417">
        <v>480</v>
      </c>
      <c r="F35" s="418"/>
      <c r="G35" s="417">
        <f t="shared" si="0"/>
        <v>600</v>
      </c>
      <c r="H35" s="418"/>
      <c r="I35" s="417">
        <f t="shared" si="1"/>
        <v>696</v>
      </c>
      <c r="J35" s="451"/>
      <c r="K35" s="418"/>
      <c r="L35" s="299"/>
      <c r="M35" s="304" t="s">
        <v>5</v>
      </c>
      <c r="N35" s="305" t="s">
        <v>230</v>
      </c>
      <c r="O35" s="306" t="s">
        <v>5</v>
      </c>
      <c r="P35" s="417">
        <v>560</v>
      </c>
      <c r="Q35" s="418"/>
      <c r="R35" s="417">
        <f t="shared" si="2"/>
        <v>700</v>
      </c>
      <c r="S35" s="418"/>
      <c r="T35" s="417">
        <f t="shared" si="3"/>
        <v>812</v>
      </c>
      <c r="U35" s="451"/>
      <c r="V35" s="418"/>
      <c r="X35" s="296"/>
      <c r="Y35" s="296"/>
      <c r="Z35" s="296"/>
      <c r="AA35" s="296"/>
      <c r="AB35" s="296"/>
      <c r="AC35" s="296"/>
      <c r="AD35" s="296"/>
      <c r="AE35" s="296"/>
      <c r="AF35" s="296"/>
      <c r="AG35" s="296"/>
      <c r="AH35" s="296"/>
      <c r="AI35" s="296"/>
      <c r="AJ35" s="296"/>
      <c r="AK35" s="296"/>
      <c r="AL35" s="296"/>
      <c r="AM35" s="296"/>
      <c r="AN35" s="296"/>
      <c r="AO35" s="296"/>
      <c r="AP35" s="296"/>
      <c r="AQ35" s="296"/>
      <c r="AR35" s="296"/>
      <c r="AS35" s="296"/>
      <c r="AT35" s="296"/>
      <c r="AU35" s="296"/>
    </row>
    <row r="36" spans="1:47" s="297" customFormat="1" x14ac:dyDescent="0.15">
      <c r="A36" s="295"/>
      <c r="B36" s="307">
        <v>350</v>
      </c>
      <c r="C36" s="308" t="s">
        <v>230</v>
      </c>
      <c r="D36" s="309">
        <v>350</v>
      </c>
      <c r="E36" s="409">
        <v>769</v>
      </c>
      <c r="F36" s="411"/>
      <c r="G36" s="409">
        <f t="shared" si="0"/>
        <v>961</v>
      </c>
      <c r="H36" s="411"/>
      <c r="I36" s="409">
        <f t="shared" si="1"/>
        <v>1115</v>
      </c>
      <c r="J36" s="410"/>
      <c r="K36" s="411"/>
      <c r="L36" s="299"/>
      <c r="M36" s="307">
        <v>350</v>
      </c>
      <c r="N36" s="308" t="s">
        <v>230</v>
      </c>
      <c r="O36" s="309">
        <v>350</v>
      </c>
      <c r="P36" s="409">
        <v>849</v>
      </c>
      <c r="Q36" s="411"/>
      <c r="R36" s="409">
        <f t="shared" si="2"/>
        <v>1061</v>
      </c>
      <c r="S36" s="411"/>
      <c r="T36" s="409">
        <f t="shared" si="3"/>
        <v>1231</v>
      </c>
      <c r="U36" s="410"/>
      <c r="V36" s="411"/>
      <c r="X36" s="296"/>
      <c r="Y36" s="296"/>
      <c r="Z36" s="296"/>
      <c r="AA36" s="296"/>
      <c r="AB36" s="296"/>
      <c r="AC36" s="296"/>
      <c r="AD36" s="296"/>
      <c r="AE36" s="296"/>
      <c r="AF36" s="296"/>
      <c r="AG36" s="296"/>
      <c r="AH36" s="296"/>
      <c r="AI36" s="296"/>
      <c r="AJ36" s="296"/>
      <c r="AK36" s="296"/>
      <c r="AL36" s="296"/>
      <c r="AM36" s="296"/>
      <c r="AN36" s="296"/>
      <c r="AO36" s="296"/>
      <c r="AP36" s="296"/>
      <c r="AQ36" s="296"/>
      <c r="AR36" s="296"/>
      <c r="AS36" s="296"/>
      <c r="AT36" s="296"/>
      <c r="AU36" s="296"/>
    </row>
    <row r="37" spans="1:47" s="297" customFormat="1" x14ac:dyDescent="0.15">
      <c r="A37" s="295"/>
      <c r="B37" s="304" t="s">
        <v>232</v>
      </c>
      <c r="C37" s="305" t="s">
        <v>230</v>
      </c>
      <c r="D37" s="306" t="s">
        <v>232</v>
      </c>
      <c r="E37" s="417">
        <v>567</v>
      </c>
      <c r="F37" s="418"/>
      <c r="G37" s="417">
        <f t="shared" si="0"/>
        <v>709</v>
      </c>
      <c r="H37" s="418"/>
      <c r="I37" s="417">
        <f t="shared" si="1"/>
        <v>822</v>
      </c>
      <c r="J37" s="451"/>
      <c r="K37" s="418"/>
      <c r="L37" s="299"/>
      <c r="M37" s="304" t="s">
        <v>232</v>
      </c>
      <c r="N37" s="305" t="s">
        <v>230</v>
      </c>
      <c r="O37" s="306" t="s">
        <v>232</v>
      </c>
      <c r="P37" s="417">
        <v>665</v>
      </c>
      <c r="Q37" s="418"/>
      <c r="R37" s="417">
        <f t="shared" si="2"/>
        <v>831</v>
      </c>
      <c r="S37" s="418"/>
      <c r="T37" s="417">
        <f t="shared" si="3"/>
        <v>964</v>
      </c>
      <c r="U37" s="451"/>
      <c r="V37" s="418"/>
      <c r="X37" s="296"/>
      <c r="Y37" s="296"/>
      <c r="Z37" s="296"/>
      <c r="AA37" s="296"/>
      <c r="AB37" s="296"/>
      <c r="AC37" s="296"/>
      <c r="AD37" s="296"/>
      <c r="AE37" s="296"/>
      <c r="AF37" s="296"/>
      <c r="AG37" s="296"/>
      <c r="AH37" s="296"/>
      <c r="AI37" s="296"/>
      <c r="AJ37" s="296"/>
      <c r="AK37" s="296"/>
      <c r="AL37" s="296"/>
      <c r="AM37" s="296"/>
      <c r="AN37" s="296"/>
      <c r="AO37" s="296"/>
      <c r="AP37" s="296"/>
      <c r="AQ37" s="296"/>
      <c r="AR37" s="296"/>
      <c r="AS37" s="296"/>
      <c r="AT37" s="296"/>
      <c r="AU37" s="296"/>
    </row>
    <row r="38" spans="1:47" s="297" customFormat="1" x14ac:dyDescent="0.15">
      <c r="A38" s="295"/>
      <c r="B38" s="307">
        <v>375</v>
      </c>
      <c r="C38" s="308" t="s">
        <v>230</v>
      </c>
      <c r="D38" s="309">
        <v>375</v>
      </c>
      <c r="E38" s="409">
        <v>931</v>
      </c>
      <c r="F38" s="411"/>
      <c r="G38" s="409">
        <f t="shared" si="0"/>
        <v>1164</v>
      </c>
      <c r="H38" s="411"/>
      <c r="I38" s="409">
        <f t="shared" si="1"/>
        <v>1350</v>
      </c>
      <c r="J38" s="410"/>
      <c r="K38" s="411"/>
      <c r="L38" s="299"/>
      <c r="M38" s="307">
        <v>375</v>
      </c>
      <c r="N38" s="308" t="s">
        <v>230</v>
      </c>
      <c r="O38" s="309">
        <v>375</v>
      </c>
      <c r="P38" s="409">
        <v>1029</v>
      </c>
      <c r="Q38" s="411"/>
      <c r="R38" s="409">
        <f t="shared" si="2"/>
        <v>1286</v>
      </c>
      <c r="S38" s="411"/>
      <c r="T38" s="409">
        <f t="shared" si="3"/>
        <v>1492</v>
      </c>
      <c r="U38" s="410"/>
      <c r="V38" s="411"/>
      <c r="X38" s="296"/>
      <c r="Y38" s="296"/>
      <c r="Z38" s="296"/>
      <c r="AA38" s="296"/>
      <c r="AB38" s="296"/>
      <c r="AC38" s="296"/>
      <c r="AD38" s="296"/>
      <c r="AE38" s="296"/>
      <c r="AF38" s="296"/>
      <c r="AG38" s="296"/>
      <c r="AH38" s="296"/>
      <c r="AI38" s="296"/>
      <c r="AJ38" s="296"/>
      <c r="AK38" s="296"/>
      <c r="AL38" s="296"/>
      <c r="AM38" s="296"/>
      <c r="AN38" s="296"/>
      <c r="AO38" s="296"/>
      <c r="AP38" s="296"/>
      <c r="AQ38" s="296"/>
      <c r="AR38" s="296"/>
      <c r="AS38" s="296"/>
      <c r="AT38" s="296"/>
      <c r="AU38" s="296"/>
    </row>
    <row r="39" spans="1:47" s="297" customFormat="1" x14ac:dyDescent="0.15">
      <c r="A39" s="295"/>
      <c r="B39" s="304" t="s">
        <v>6</v>
      </c>
      <c r="C39" s="305" t="s">
        <v>230</v>
      </c>
      <c r="D39" s="306" t="s">
        <v>6</v>
      </c>
      <c r="E39" s="417">
        <v>640</v>
      </c>
      <c r="F39" s="418"/>
      <c r="G39" s="417">
        <f t="shared" si="0"/>
        <v>800</v>
      </c>
      <c r="H39" s="418"/>
      <c r="I39" s="417">
        <f t="shared" si="1"/>
        <v>928</v>
      </c>
      <c r="J39" s="451"/>
      <c r="K39" s="418"/>
      <c r="L39" s="299"/>
      <c r="M39" s="304" t="s">
        <v>6</v>
      </c>
      <c r="N39" s="305" t="s">
        <v>230</v>
      </c>
      <c r="O39" s="306" t="s">
        <v>6</v>
      </c>
      <c r="P39" s="417">
        <v>747</v>
      </c>
      <c r="Q39" s="418"/>
      <c r="R39" s="417">
        <f t="shared" si="2"/>
        <v>934</v>
      </c>
      <c r="S39" s="418"/>
      <c r="T39" s="417">
        <f t="shared" si="3"/>
        <v>1083</v>
      </c>
      <c r="U39" s="451"/>
      <c r="V39" s="418"/>
      <c r="X39" s="296"/>
      <c r="Y39" s="296"/>
      <c r="Z39" s="296"/>
      <c r="AA39" s="296"/>
      <c r="AB39" s="296"/>
      <c r="AC39" s="296"/>
      <c r="AD39" s="296"/>
      <c r="AE39" s="296"/>
      <c r="AF39" s="296"/>
      <c r="AG39" s="296"/>
      <c r="AH39" s="296"/>
      <c r="AI39" s="296"/>
      <c r="AJ39" s="296"/>
      <c r="AK39" s="296"/>
      <c r="AL39" s="296"/>
      <c r="AM39" s="296"/>
      <c r="AN39" s="296"/>
      <c r="AO39" s="296"/>
      <c r="AP39" s="296"/>
      <c r="AQ39" s="296"/>
      <c r="AR39" s="296"/>
      <c r="AS39" s="296"/>
      <c r="AT39" s="296"/>
      <c r="AU39" s="296"/>
    </row>
    <row r="40" spans="1:47" s="297" customFormat="1" x14ac:dyDescent="0.15">
      <c r="A40" s="295"/>
      <c r="B40" s="307">
        <v>400</v>
      </c>
      <c r="C40" s="308" t="s">
        <v>230</v>
      </c>
      <c r="D40" s="309">
        <v>400</v>
      </c>
      <c r="E40" s="409">
        <v>1004</v>
      </c>
      <c r="F40" s="411"/>
      <c r="G40" s="409">
        <f t="shared" si="0"/>
        <v>1255</v>
      </c>
      <c r="H40" s="411"/>
      <c r="I40" s="409">
        <f t="shared" si="1"/>
        <v>1456</v>
      </c>
      <c r="J40" s="410"/>
      <c r="K40" s="411"/>
      <c r="L40" s="299"/>
      <c r="M40" s="307">
        <v>400</v>
      </c>
      <c r="N40" s="308" t="s">
        <v>230</v>
      </c>
      <c r="O40" s="309">
        <v>400</v>
      </c>
      <c r="P40" s="409">
        <v>1111</v>
      </c>
      <c r="Q40" s="411"/>
      <c r="R40" s="409">
        <f t="shared" si="2"/>
        <v>1389</v>
      </c>
      <c r="S40" s="411"/>
      <c r="T40" s="409">
        <f t="shared" si="3"/>
        <v>1611</v>
      </c>
      <c r="U40" s="410"/>
      <c r="V40" s="411"/>
      <c r="X40" s="296"/>
      <c r="Y40" s="296"/>
      <c r="Z40" s="296"/>
      <c r="AA40" s="296"/>
      <c r="AB40" s="296"/>
      <c r="AC40" s="296"/>
      <c r="AD40" s="296"/>
      <c r="AE40" s="296"/>
      <c r="AF40" s="296"/>
      <c r="AG40" s="296"/>
      <c r="AH40" s="296"/>
      <c r="AI40" s="296"/>
      <c r="AJ40" s="296"/>
      <c r="AK40" s="296"/>
      <c r="AL40" s="296"/>
      <c r="AM40" s="296"/>
      <c r="AN40" s="296"/>
      <c r="AO40" s="296"/>
      <c r="AP40" s="296"/>
      <c r="AQ40" s="296"/>
      <c r="AR40" s="296"/>
      <c r="AS40" s="296"/>
      <c r="AT40" s="296"/>
      <c r="AU40" s="296"/>
    </row>
    <row r="41" spans="1:47" s="297" customFormat="1" x14ac:dyDescent="0.15">
      <c r="A41" s="295"/>
      <c r="B41" s="304" t="s">
        <v>7</v>
      </c>
      <c r="C41" s="305" t="s">
        <v>230</v>
      </c>
      <c r="D41" s="306" t="s">
        <v>7</v>
      </c>
      <c r="E41" s="417">
        <v>755</v>
      </c>
      <c r="F41" s="418"/>
      <c r="G41" s="417">
        <f t="shared" si="0"/>
        <v>944</v>
      </c>
      <c r="H41" s="418"/>
      <c r="I41" s="417">
        <f t="shared" si="1"/>
        <v>1095</v>
      </c>
      <c r="J41" s="451"/>
      <c r="K41" s="418"/>
      <c r="L41" s="299"/>
      <c r="M41" s="304" t="s">
        <v>7</v>
      </c>
      <c r="N41" s="305" t="s">
        <v>230</v>
      </c>
      <c r="O41" s="306" t="s">
        <v>7</v>
      </c>
      <c r="P41" s="417">
        <v>889</v>
      </c>
      <c r="Q41" s="418"/>
      <c r="R41" s="417">
        <f t="shared" si="2"/>
        <v>1111</v>
      </c>
      <c r="S41" s="418"/>
      <c r="T41" s="417">
        <f t="shared" si="3"/>
        <v>1289</v>
      </c>
      <c r="U41" s="451"/>
      <c r="V41" s="418"/>
      <c r="X41" s="296"/>
      <c r="Y41" s="296"/>
      <c r="Z41" s="296"/>
      <c r="AA41" s="296"/>
      <c r="AB41" s="296"/>
      <c r="AC41" s="296"/>
      <c r="AD41" s="296"/>
      <c r="AE41" s="296"/>
      <c r="AF41" s="296"/>
      <c r="AG41" s="296"/>
      <c r="AH41" s="296"/>
      <c r="AI41" s="296"/>
      <c r="AJ41" s="296"/>
      <c r="AK41" s="296"/>
      <c r="AL41" s="296"/>
      <c r="AM41" s="296"/>
      <c r="AN41" s="296"/>
      <c r="AO41" s="296"/>
      <c r="AP41" s="296"/>
      <c r="AQ41" s="296"/>
      <c r="AR41" s="296"/>
      <c r="AS41" s="296"/>
      <c r="AT41" s="296"/>
      <c r="AU41" s="296"/>
    </row>
    <row r="42" spans="1:47" s="297" customFormat="1" x14ac:dyDescent="0.15">
      <c r="A42" s="295"/>
      <c r="B42" s="307">
        <v>450</v>
      </c>
      <c r="C42" s="308" t="s">
        <v>230</v>
      </c>
      <c r="D42" s="309">
        <v>450</v>
      </c>
      <c r="E42" s="409">
        <v>1205</v>
      </c>
      <c r="F42" s="411"/>
      <c r="G42" s="409">
        <f t="shared" si="0"/>
        <v>1506</v>
      </c>
      <c r="H42" s="411"/>
      <c r="I42" s="409">
        <f t="shared" si="1"/>
        <v>1747</v>
      </c>
      <c r="J42" s="410"/>
      <c r="K42" s="411"/>
      <c r="L42" s="299"/>
      <c r="M42" s="307">
        <v>450</v>
      </c>
      <c r="N42" s="308" t="s">
        <v>230</v>
      </c>
      <c r="O42" s="309">
        <v>450</v>
      </c>
      <c r="P42" s="409">
        <v>1339</v>
      </c>
      <c r="Q42" s="411"/>
      <c r="R42" s="409">
        <f t="shared" si="2"/>
        <v>1674</v>
      </c>
      <c r="S42" s="411"/>
      <c r="T42" s="409">
        <f t="shared" si="3"/>
        <v>1942</v>
      </c>
      <c r="U42" s="410"/>
      <c r="V42" s="411"/>
      <c r="X42" s="296"/>
      <c r="Y42" s="296"/>
      <c r="Z42" s="296"/>
      <c r="AA42" s="296"/>
      <c r="AB42" s="296"/>
      <c r="AC42" s="296"/>
      <c r="AD42" s="296"/>
      <c r="AE42" s="296"/>
      <c r="AF42" s="296"/>
      <c r="AG42" s="296"/>
      <c r="AH42" s="296"/>
      <c r="AI42" s="296"/>
      <c r="AJ42" s="296"/>
      <c r="AK42" s="296"/>
      <c r="AL42" s="296"/>
      <c r="AM42" s="296"/>
      <c r="AN42" s="296"/>
      <c r="AO42" s="296"/>
      <c r="AP42" s="296"/>
      <c r="AQ42" s="296"/>
      <c r="AR42" s="296"/>
      <c r="AS42" s="296"/>
      <c r="AT42" s="296"/>
      <c r="AU42" s="296"/>
    </row>
    <row r="43" spans="1:47" s="297" customFormat="1" x14ac:dyDescent="0.15">
      <c r="A43" s="295"/>
      <c r="B43" s="304" t="s">
        <v>8</v>
      </c>
      <c r="C43" s="305" t="s">
        <v>230</v>
      </c>
      <c r="D43" s="306" t="s">
        <v>8</v>
      </c>
      <c r="E43" s="417">
        <v>885</v>
      </c>
      <c r="F43" s="418"/>
      <c r="G43" s="417">
        <f t="shared" si="0"/>
        <v>1106</v>
      </c>
      <c r="H43" s="418"/>
      <c r="I43" s="417">
        <f t="shared" si="1"/>
        <v>1283</v>
      </c>
      <c r="J43" s="451"/>
      <c r="K43" s="418"/>
      <c r="L43" s="299"/>
      <c r="M43" s="304" t="s">
        <v>8</v>
      </c>
      <c r="N43" s="305" t="s">
        <v>230</v>
      </c>
      <c r="O43" s="306" t="s">
        <v>8</v>
      </c>
      <c r="P43" s="417">
        <v>1008</v>
      </c>
      <c r="Q43" s="418"/>
      <c r="R43" s="417">
        <f t="shared" si="2"/>
        <v>1260</v>
      </c>
      <c r="S43" s="418"/>
      <c r="T43" s="417">
        <f t="shared" si="3"/>
        <v>1462</v>
      </c>
      <c r="U43" s="451"/>
      <c r="V43" s="418"/>
      <c r="X43" s="296"/>
      <c r="Y43" s="296"/>
      <c r="Z43" s="296"/>
      <c r="AA43" s="296"/>
      <c r="AB43" s="296"/>
      <c r="AC43" s="296"/>
      <c r="AD43" s="296"/>
      <c r="AE43" s="296"/>
      <c r="AF43" s="296"/>
      <c r="AG43" s="296"/>
      <c r="AH43" s="296"/>
      <c r="AI43" s="296"/>
      <c r="AJ43" s="296"/>
      <c r="AK43" s="296"/>
      <c r="AL43" s="296"/>
      <c r="AM43" s="296"/>
      <c r="AN43" s="296"/>
      <c r="AO43" s="296"/>
      <c r="AP43" s="296"/>
      <c r="AQ43" s="296"/>
      <c r="AR43" s="296"/>
      <c r="AS43" s="296"/>
      <c r="AT43" s="296"/>
      <c r="AU43" s="296"/>
    </row>
    <row r="44" spans="1:47" s="297" customFormat="1" x14ac:dyDescent="0.15">
      <c r="A44" s="295"/>
      <c r="B44" s="307">
        <v>500</v>
      </c>
      <c r="C44" s="308" t="s">
        <v>230</v>
      </c>
      <c r="D44" s="309">
        <v>500</v>
      </c>
      <c r="E44" s="409">
        <v>1432</v>
      </c>
      <c r="F44" s="411"/>
      <c r="G44" s="409">
        <f t="shared" si="0"/>
        <v>1790</v>
      </c>
      <c r="H44" s="411"/>
      <c r="I44" s="409">
        <f t="shared" si="1"/>
        <v>2076</v>
      </c>
      <c r="J44" s="410"/>
      <c r="K44" s="411"/>
      <c r="L44" s="299"/>
      <c r="M44" s="307">
        <v>500</v>
      </c>
      <c r="N44" s="308" t="s">
        <v>230</v>
      </c>
      <c r="O44" s="309">
        <v>500</v>
      </c>
      <c r="P44" s="409">
        <v>1555</v>
      </c>
      <c r="Q44" s="411"/>
      <c r="R44" s="409">
        <f t="shared" si="2"/>
        <v>1944</v>
      </c>
      <c r="S44" s="411"/>
      <c r="T44" s="409">
        <f t="shared" si="3"/>
        <v>2255</v>
      </c>
      <c r="U44" s="410"/>
      <c r="V44" s="411"/>
      <c r="X44" s="296"/>
      <c r="Y44" s="296"/>
      <c r="Z44" s="296"/>
      <c r="AA44" s="296"/>
      <c r="AB44" s="296"/>
      <c r="AC44" s="296"/>
      <c r="AD44" s="296"/>
      <c r="AE44" s="296"/>
      <c r="AF44" s="296"/>
      <c r="AG44" s="296"/>
      <c r="AH44" s="296"/>
      <c r="AI44" s="296"/>
      <c r="AJ44" s="296"/>
      <c r="AK44" s="296"/>
      <c r="AL44" s="296"/>
      <c r="AM44" s="296"/>
      <c r="AN44" s="296"/>
      <c r="AO44" s="296"/>
      <c r="AP44" s="296"/>
      <c r="AQ44" s="296"/>
      <c r="AR44" s="296"/>
      <c r="AS44" s="296"/>
      <c r="AT44" s="296"/>
      <c r="AU44" s="296"/>
    </row>
    <row r="45" spans="1:47" s="297" customFormat="1" x14ac:dyDescent="0.15">
      <c r="A45" s="295"/>
      <c r="B45" s="304" t="s">
        <v>9</v>
      </c>
      <c r="C45" s="305" t="s">
        <v>230</v>
      </c>
      <c r="D45" s="306" t="s">
        <v>9</v>
      </c>
      <c r="E45" s="417">
        <v>1006</v>
      </c>
      <c r="F45" s="418"/>
      <c r="G45" s="417">
        <f t="shared" si="0"/>
        <v>1258</v>
      </c>
      <c r="H45" s="418"/>
      <c r="I45" s="417">
        <f t="shared" si="1"/>
        <v>1459</v>
      </c>
      <c r="J45" s="451"/>
      <c r="K45" s="418"/>
      <c r="L45" s="299"/>
      <c r="M45" s="304" t="s">
        <v>9</v>
      </c>
      <c r="N45" s="305" t="s">
        <v>230</v>
      </c>
      <c r="O45" s="306" t="s">
        <v>9</v>
      </c>
      <c r="P45" s="417">
        <v>1178</v>
      </c>
      <c r="Q45" s="418"/>
      <c r="R45" s="417">
        <f t="shared" si="2"/>
        <v>1473</v>
      </c>
      <c r="S45" s="418"/>
      <c r="T45" s="417">
        <f t="shared" si="3"/>
        <v>1708</v>
      </c>
      <c r="U45" s="451"/>
      <c r="V45" s="418"/>
      <c r="X45" s="296"/>
      <c r="Y45" s="296"/>
      <c r="Z45" s="296"/>
      <c r="AA45" s="296"/>
      <c r="AB45" s="296"/>
      <c r="AC45" s="296"/>
      <c r="AD45" s="296"/>
      <c r="AE45" s="296"/>
      <c r="AF45" s="296"/>
      <c r="AG45" s="296"/>
      <c r="AH45" s="296"/>
      <c r="AI45" s="296"/>
      <c r="AJ45" s="296"/>
      <c r="AK45" s="296"/>
      <c r="AL45" s="296"/>
      <c r="AM45" s="296"/>
      <c r="AN45" s="296"/>
      <c r="AO45" s="296"/>
      <c r="AP45" s="296"/>
      <c r="AQ45" s="296"/>
      <c r="AR45" s="296"/>
      <c r="AS45" s="296"/>
      <c r="AT45" s="296"/>
      <c r="AU45" s="296"/>
    </row>
    <row r="46" spans="1:47" s="297" customFormat="1" x14ac:dyDescent="0.15">
      <c r="A46" s="295"/>
      <c r="B46" s="307">
        <v>550</v>
      </c>
      <c r="C46" s="308" t="s">
        <v>230</v>
      </c>
      <c r="D46" s="309">
        <v>550</v>
      </c>
      <c r="E46" s="409">
        <v>1671</v>
      </c>
      <c r="F46" s="411"/>
      <c r="G46" s="409">
        <f t="shared" si="0"/>
        <v>2089</v>
      </c>
      <c r="H46" s="411"/>
      <c r="I46" s="409">
        <f t="shared" si="1"/>
        <v>2423</v>
      </c>
      <c r="J46" s="410"/>
      <c r="K46" s="411"/>
      <c r="L46" s="299"/>
      <c r="M46" s="307">
        <v>550</v>
      </c>
      <c r="N46" s="308" t="s">
        <v>230</v>
      </c>
      <c r="O46" s="309">
        <v>550</v>
      </c>
      <c r="P46" s="409">
        <v>1843</v>
      </c>
      <c r="Q46" s="411"/>
      <c r="R46" s="409">
        <f t="shared" si="2"/>
        <v>2304</v>
      </c>
      <c r="S46" s="411"/>
      <c r="T46" s="409">
        <f t="shared" si="3"/>
        <v>2672</v>
      </c>
      <c r="U46" s="410"/>
      <c r="V46" s="411"/>
      <c r="X46" s="296"/>
      <c r="Y46" s="296"/>
      <c r="Z46" s="296"/>
      <c r="AA46" s="296"/>
      <c r="AB46" s="296"/>
      <c r="AC46" s="296"/>
      <c r="AD46" s="296"/>
      <c r="AE46" s="296"/>
      <c r="AF46" s="296"/>
      <c r="AG46" s="296"/>
      <c r="AH46" s="296"/>
      <c r="AI46" s="296"/>
      <c r="AJ46" s="296"/>
      <c r="AK46" s="296"/>
      <c r="AL46" s="296"/>
      <c r="AM46" s="296"/>
      <c r="AN46" s="296"/>
      <c r="AO46" s="296"/>
      <c r="AP46" s="296"/>
      <c r="AQ46" s="296"/>
      <c r="AR46" s="296"/>
      <c r="AS46" s="296"/>
      <c r="AT46" s="296"/>
      <c r="AU46" s="296"/>
    </row>
    <row r="47" spans="1:47" s="297" customFormat="1" x14ac:dyDescent="0.15">
      <c r="A47" s="295"/>
      <c r="B47" s="304" t="s">
        <v>10</v>
      </c>
      <c r="C47" s="305" t="s">
        <v>230</v>
      </c>
      <c r="D47" s="306" t="s">
        <v>10</v>
      </c>
      <c r="E47" s="417">
        <v>1155</v>
      </c>
      <c r="F47" s="418"/>
      <c r="G47" s="417">
        <f t="shared" si="0"/>
        <v>1444</v>
      </c>
      <c r="H47" s="418"/>
      <c r="I47" s="417">
        <f t="shared" si="1"/>
        <v>1675</v>
      </c>
      <c r="J47" s="451"/>
      <c r="K47" s="418"/>
      <c r="L47" s="299"/>
      <c r="M47" s="304" t="s">
        <v>10</v>
      </c>
      <c r="N47" s="305" t="s">
        <v>230</v>
      </c>
      <c r="O47" s="306" t="s">
        <v>10</v>
      </c>
      <c r="P47" s="417">
        <v>1360</v>
      </c>
      <c r="Q47" s="418"/>
      <c r="R47" s="417">
        <f t="shared" si="2"/>
        <v>1700</v>
      </c>
      <c r="S47" s="418"/>
      <c r="T47" s="417">
        <f t="shared" si="3"/>
        <v>1972</v>
      </c>
      <c r="U47" s="451"/>
      <c r="V47" s="418"/>
      <c r="X47" s="296"/>
      <c r="Y47" s="296"/>
      <c r="Z47" s="296"/>
      <c r="AA47" s="296"/>
      <c r="AB47" s="296"/>
      <c r="AC47" s="296"/>
      <c r="AD47" s="296"/>
      <c r="AE47" s="296"/>
      <c r="AF47" s="296"/>
      <c r="AG47" s="296"/>
      <c r="AH47" s="296"/>
      <c r="AI47" s="296"/>
      <c r="AJ47" s="296"/>
      <c r="AK47" s="296"/>
      <c r="AL47" s="296"/>
      <c r="AM47" s="296"/>
      <c r="AN47" s="296"/>
      <c r="AO47" s="296"/>
      <c r="AP47" s="296"/>
      <c r="AQ47" s="296"/>
      <c r="AR47" s="296"/>
      <c r="AS47" s="296"/>
      <c r="AT47" s="296"/>
      <c r="AU47" s="296"/>
    </row>
    <row r="48" spans="1:47" s="297" customFormat="1" x14ac:dyDescent="0.15">
      <c r="A48" s="295"/>
      <c r="B48" s="307">
        <v>600</v>
      </c>
      <c r="C48" s="308" t="s">
        <v>230</v>
      </c>
      <c r="D48" s="309">
        <v>600</v>
      </c>
      <c r="E48" s="409">
        <v>1923</v>
      </c>
      <c r="F48" s="411"/>
      <c r="G48" s="409">
        <f t="shared" si="0"/>
        <v>2404</v>
      </c>
      <c r="H48" s="411"/>
      <c r="I48" s="409">
        <f t="shared" si="1"/>
        <v>2788</v>
      </c>
      <c r="J48" s="410"/>
      <c r="K48" s="411"/>
      <c r="L48" s="299"/>
      <c r="M48" s="307">
        <v>600</v>
      </c>
      <c r="N48" s="308" t="s">
        <v>230</v>
      </c>
      <c r="O48" s="309">
        <v>600</v>
      </c>
      <c r="P48" s="409">
        <v>2128</v>
      </c>
      <c r="Q48" s="411"/>
      <c r="R48" s="409">
        <f t="shared" si="2"/>
        <v>2660</v>
      </c>
      <c r="S48" s="411"/>
      <c r="T48" s="409">
        <f t="shared" si="3"/>
        <v>3086</v>
      </c>
      <c r="U48" s="410"/>
      <c r="V48" s="411"/>
      <c r="X48" s="296"/>
      <c r="Y48" s="296"/>
      <c r="Z48" s="296"/>
      <c r="AA48" s="296"/>
      <c r="AB48" s="296"/>
      <c r="AC48" s="296"/>
      <c r="AD48" s="296"/>
      <c r="AE48" s="296"/>
      <c r="AF48" s="296"/>
      <c r="AG48" s="296"/>
      <c r="AH48" s="296"/>
      <c r="AI48" s="296"/>
      <c r="AJ48" s="296"/>
      <c r="AK48" s="296"/>
      <c r="AL48" s="296"/>
      <c r="AM48" s="296"/>
      <c r="AN48" s="296"/>
      <c r="AO48" s="296"/>
      <c r="AP48" s="296"/>
      <c r="AQ48" s="296"/>
      <c r="AR48" s="296"/>
      <c r="AS48" s="296"/>
      <c r="AT48" s="296"/>
      <c r="AU48" s="296"/>
    </row>
    <row r="49" spans="1:47" s="297" customFormat="1" x14ac:dyDescent="0.15">
      <c r="A49" s="295"/>
      <c r="B49" s="304" t="s">
        <v>11</v>
      </c>
      <c r="C49" s="305" t="s">
        <v>230</v>
      </c>
      <c r="D49" s="306" t="s">
        <v>11</v>
      </c>
      <c r="E49" s="417">
        <v>1466</v>
      </c>
      <c r="F49" s="418"/>
      <c r="G49" s="417">
        <f t="shared" si="0"/>
        <v>1833</v>
      </c>
      <c r="H49" s="418"/>
      <c r="I49" s="417">
        <f t="shared" si="1"/>
        <v>2126</v>
      </c>
      <c r="J49" s="451"/>
      <c r="K49" s="418"/>
      <c r="L49" s="299"/>
      <c r="M49" s="304" t="s">
        <v>11</v>
      </c>
      <c r="N49" s="305" t="s">
        <v>230</v>
      </c>
      <c r="O49" s="306" t="s">
        <v>11</v>
      </c>
      <c r="P49" s="417">
        <v>1520</v>
      </c>
      <c r="Q49" s="418"/>
      <c r="R49" s="417">
        <f t="shared" si="2"/>
        <v>1900</v>
      </c>
      <c r="S49" s="418"/>
      <c r="T49" s="417">
        <f t="shared" si="3"/>
        <v>2204</v>
      </c>
      <c r="U49" s="451"/>
      <c r="V49" s="418"/>
      <c r="X49" s="296"/>
      <c r="Y49" s="296"/>
      <c r="Z49" s="296"/>
      <c r="AA49" s="296"/>
      <c r="AB49" s="296"/>
      <c r="AC49" s="296"/>
      <c r="AD49" s="296"/>
      <c r="AE49" s="296"/>
      <c r="AF49" s="296"/>
      <c r="AG49" s="296"/>
      <c r="AH49" s="296"/>
      <c r="AI49" s="296"/>
      <c r="AJ49" s="296"/>
      <c r="AK49" s="296"/>
      <c r="AL49" s="296"/>
      <c r="AM49" s="296"/>
      <c r="AN49" s="296"/>
      <c r="AO49" s="296"/>
      <c r="AP49" s="296"/>
      <c r="AQ49" s="296"/>
      <c r="AR49" s="296"/>
      <c r="AS49" s="296"/>
      <c r="AT49" s="296"/>
      <c r="AU49" s="296"/>
    </row>
    <row r="50" spans="1:47" s="297" customFormat="1" x14ac:dyDescent="0.15">
      <c r="A50" s="295"/>
      <c r="B50" s="307">
        <v>650</v>
      </c>
      <c r="C50" s="308" t="s">
        <v>230</v>
      </c>
      <c r="D50" s="309">
        <v>650</v>
      </c>
      <c r="E50" s="409">
        <v>2358</v>
      </c>
      <c r="F50" s="411"/>
      <c r="G50" s="409">
        <f t="shared" si="0"/>
        <v>2948</v>
      </c>
      <c r="H50" s="411"/>
      <c r="I50" s="409">
        <f t="shared" si="1"/>
        <v>3419</v>
      </c>
      <c r="J50" s="410"/>
      <c r="K50" s="411"/>
      <c r="L50" s="299"/>
      <c r="M50" s="307">
        <v>650</v>
      </c>
      <c r="N50" s="308" t="s">
        <v>230</v>
      </c>
      <c r="O50" s="309">
        <v>650</v>
      </c>
      <c r="P50" s="409">
        <v>2412</v>
      </c>
      <c r="Q50" s="411"/>
      <c r="R50" s="409">
        <f t="shared" si="2"/>
        <v>3015</v>
      </c>
      <c r="S50" s="411"/>
      <c r="T50" s="409">
        <f t="shared" si="3"/>
        <v>3497</v>
      </c>
      <c r="U50" s="410"/>
      <c r="V50" s="411"/>
      <c r="X50" s="296"/>
      <c r="Y50" s="296"/>
      <c r="Z50" s="296"/>
      <c r="AA50" s="296"/>
      <c r="AB50" s="296"/>
      <c r="AC50" s="296"/>
      <c r="AD50" s="296"/>
      <c r="AE50" s="296"/>
      <c r="AF50" s="296"/>
      <c r="AG50" s="296"/>
      <c r="AH50" s="296"/>
      <c r="AI50" s="296"/>
      <c r="AJ50" s="296"/>
      <c r="AK50" s="296"/>
      <c r="AL50" s="296"/>
      <c r="AM50" s="296"/>
      <c r="AN50" s="296"/>
      <c r="AO50" s="296"/>
      <c r="AP50" s="296"/>
      <c r="AQ50" s="296"/>
      <c r="AR50" s="296"/>
      <c r="AS50" s="296"/>
      <c r="AT50" s="296"/>
      <c r="AU50" s="296"/>
    </row>
    <row r="51" spans="1:47" s="297" customFormat="1" x14ac:dyDescent="0.15">
      <c r="A51" s="295"/>
      <c r="B51" s="304" t="s">
        <v>12</v>
      </c>
      <c r="C51" s="305" t="s">
        <v>230</v>
      </c>
      <c r="D51" s="306" t="s">
        <v>12</v>
      </c>
      <c r="E51" s="417">
        <v>1678</v>
      </c>
      <c r="F51" s="418"/>
      <c r="G51" s="417">
        <f t="shared" si="0"/>
        <v>2098</v>
      </c>
      <c r="H51" s="418"/>
      <c r="I51" s="417">
        <f t="shared" si="1"/>
        <v>2433</v>
      </c>
      <c r="J51" s="451"/>
      <c r="K51" s="418"/>
      <c r="L51" s="299"/>
      <c r="M51" s="304" t="s">
        <v>12</v>
      </c>
      <c r="N51" s="305" t="s">
        <v>230</v>
      </c>
      <c r="O51" s="306" t="s">
        <v>12</v>
      </c>
      <c r="P51" s="417">
        <v>1680</v>
      </c>
      <c r="Q51" s="418"/>
      <c r="R51" s="417">
        <f t="shared" si="2"/>
        <v>2100</v>
      </c>
      <c r="S51" s="418"/>
      <c r="T51" s="417">
        <f t="shared" si="3"/>
        <v>2436</v>
      </c>
      <c r="U51" s="451"/>
      <c r="V51" s="418"/>
      <c r="X51" s="296"/>
      <c r="Y51" s="296"/>
      <c r="Z51" s="296"/>
      <c r="AA51" s="296"/>
      <c r="AB51" s="296"/>
      <c r="AC51" s="296"/>
      <c r="AD51" s="296"/>
      <c r="AE51" s="296"/>
      <c r="AF51" s="296"/>
      <c r="AG51" s="296"/>
      <c r="AH51" s="296"/>
      <c r="AI51" s="296"/>
      <c r="AJ51" s="296"/>
      <c r="AK51" s="296"/>
      <c r="AL51" s="296"/>
      <c r="AM51" s="296"/>
      <c r="AN51" s="296"/>
      <c r="AO51" s="296"/>
      <c r="AP51" s="296"/>
      <c r="AQ51" s="296"/>
      <c r="AR51" s="296"/>
      <c r="AS51" s="296"/>
      <c r="AT51" s="296"/>
      <c r="AU51" s="296"/>
    </row>
    <row r="52" spans="1:47" s="297" customFormat="1" x14ac:dyDescent="0.15">
      <c r="A52" s="295"/>
      <c r="B52" s="307">
        <v>700</v>
      </c>
      <c r="C52" s="308" t="s">
        <v>230</v>
      </c>
      <c r="D52" s="309">
        <v>700</v>
      </c>
      <c r="E52" s="409">
        <v>2705</v>
      </c>
      <c r="F52" s="411"/>
      <c r="G52" s="409">
        <f t="shared" si="0"/>
        <v>3381</v>
      </c>
      <c r="H52" s="411"/>
      <c r="I52" s="409">
        <f t="shared" si="1"/>
        <v>3922</v>
      </c>
      <c r="J52" s="410"/>
      <c r="K52" s="411"/>
      <c r="L52" s="299"/>
      <c r="M52" s="307">
        <v>700</v>
      </c>
      <c r="N52" s="308" t="s">
        <v>230</v>
      </c>
      <c r="O52" s="309">
        <v>700</v>
      </c>
      <c r="P52" s="409">
        <v>2707</v>
      </c>
      <c r="Q52" s="411"/>
      <c r="R52" s="409">
        <f t="shared" si="2"/>
        <v>3384</v>
      </c>
      <c r="S52" s="411"/>
      <c r="T52" s="409">
        <f t="shared" si="3"/>
        <v>3925</v>
      </c>
      <c r="U52" s="410"/>
      <c r="V52" s="411"/>
      <c r="X52" s="296"/>
      <c r="Y52" s="296"/>
      <c r="Z52" s="296"/>
      <c r="AA52" s="296"/>
      <c r="AB52" s="296"/>
      <c r="AC52" s="296"/>
      <c r="AD52" s="296"/>
      <c r="AE52" s="296"/>
      <c r="AF52" s="296"/>
      <c r="AG52" s="296"/>
      <c r="AH52" s="296"/>
      <c r="AI52" s="296"/>
      <c r="AJ52" s="296"/>
      <c r="AK52" s="296"/>
      <c r="AL52" s="296"/>
      <c r="AM52" s="296"/>
      <c r="AN52" s="296"/>
      <c r="AO52" s="296"/>
      <c r="AP52" s="296"/>
      <c r="AQ52" s="296"/>
      <c r="AR52" s="296"/>
      <c r="AS52" s="296"/>
      <c r="AT52" s="296"/>
      <c r="AU52" s="296"/>
    </row>
    <row r="53" spans="1:47" x14ac:dyDescent="0.15">
      <c r="D53" s="295"/>
      <c r="E53" s="295"/>
      <c r="F53" s="295"/>
      <c r="G53" s="295"/>
      <c r="H53" s="295"/>
      <c r="I53" s="295"/>
      <c r="J53" s="295"/>
      <c r="K53" s="295"/>
      <c r="L53" s="295"/>
      <c r="M53" s="295"/>
    </row>
    <row r="54" spans="1:47" x14ac:dyDescent="0.15">
      <c r="A54" s="300" t="s">
        <v>23</v>
      </c>
      <c r="B54" s="300"/>
      <c r="C54" s="301"/>
      <c r="D54" s="299" t="s">
        <v>24</v>
      </c>
      <c r="F54" s="299"/>
      <c r="G54" s="299"/>
      <c r="H54" s="299"/>
      <c r="I54" s="299"/>
      <c r="J54" s="299"/>
      <c r="K54" s="299"/>
      <c r="L54" s="299"/>
      <c r="M54" s="299"/>
      <c r="N54" s="301"/>
      <c r="O54" s="299"/>
      <c r="P54" s="299"/>
      <c r="Q54" s="299"/>
      <c r="R54" s="299"/>
      <c r="S54" s="299"/>
      <c r="T54" s="299"/>
      <c r="U54" s="302" t="s">
        <v>223</v>
      </c>
    </row>
    <row r="55" spans="1:47" x14ac:dyDescent="0.15">
      <c r="A55" s="301"/>
      <c r="B55" s="301"/>
      <c r="C55" s="301"/>
      <c r="D55" s="300" t="s">
        <v>25</v>
      </c>
      <c r="F55" s="299"/>
      <c r="G55" s="299"/>
      <c r="H55" s="299"/>
      <c r="I55" s="299"/>
      <c r="J55" s="299"/>
      <c r="K55" s="299"/>
      <c r="L55" s="299"/>
      <c r="M55" s="299"/>
      <c r="N55" s="301"/>
      <c r="O55" s="299"/>
      <c r="P55" s="299"/>
      <c r="Q55" s="299"/>
      <c r="R55" s="299"/>
      <c r="S55" s="299"/>
      <c r="T55" s="299"/>
      <c r="U55" s="299"/>
      <c r="V55" s="299"/>
    </row>
  </sheetData>
  <mergeCells count="182">
    <mergeCell ref="R23:S23"/>
    <mergeCell ref="T23:V23"/>
    <mergeCell ref="P24:Q24"/>
    <mergeCell ref="R24:S24"/>
    <mergeCell ref="T24:V24"/>
    <mergeCell ref="B23:D24"/>
    <mergeCell ref="E23:F23"/>
    <mergeCell ref="E24:F24"/>
    <mergeCell ref="G23:H23"/>
    <mergeCell ref="G24:H24"/>
    <mergeCell ref="E25:F25"/>
    <mergeCell ref="E28:F28"/>
    <mergeCell ref="M23:O24"/>
    <mergeCell ref="G28:H28"/>
    <mergeCell ref="E29:F29"/>
    <mergeCell ref="G29:H29"/>
    <mergeCell ref="E30:F30"/>
    <mergeCell ref="P23:Q23"/>
    <mergeCell ref="I23:K23"/>
    <mergeCell ref="I24:K24"/>
    <mergeCell ref="G30:H30"/>
    <mergeCell ref="G25:H25"/>
    <mergeCell ref="E32:F32"/>
    <mergeCell ref="G32:H32"/>
    <mergeCell ref="E33:F33"/>
    <mergeCell ref="G33:H33"/>
    <mergeCell ref="I32:K32"/>
    <mergeCell ref="I33:K33"/>
    <mergeCell ref="I31:K31"/>
    <mergeCell ref="E31:F31"/>
    <mergeCell ref="E26:F26"/>
    <mergeCell ref="G26:H26"/>
    <mergeCell ref="E27:F27"/>
    <mergeCell ref="G27:H27"/>
    <mergeCell ref="E38:F38"/>
    <mergeCell ref="G38:H38"/>
    <mergeCell ref="E39:F39"/>
    <mergeCell ref="G39:H39"/>
    <mergeCell ref="E37:F37"/>
    <mergeCell ref="G34:H34"/>
    <mergeCell ref="E35:F35"/>
    <mergeCell ref="G35:H35"/>
    <mergeCell ref="E36:F36"/>
    <mergeCell ref="G36:H36"/>
    <mergeCell ref="E34:F34"/>
    <mergeCell ref="E42:F42"/>
    <mergeCell ref="G42:H42"/>
    <mergeCell ref="E43:F43"/>
    <mergeCell ref="G43:H43"/>
    <mergeCell ref="I42:K42"/>
    <mergeCell ref="I43:K43"/>
    <mergeCell ref="E40:F40"/>
    <mergeCell ref="G40:H40"/>
    <mergeCell ref="E41:F41"/>
    <mergeCell ref="G41:H41"/>
    <mergeCell ref="E49:F49"/>
    <mergeCell ref="I25:K25"/>
    <mergeCell ref="I26:K26"/>
    <mergeCell ref="I27:K27"/>
    <mergeCell ref="I28:K28"/>
    <mergeCell ref="I29:K29"/>
    <mergeCell ref="I30:K30"/>
    <mergeCell ref="I36:K36"/>
    <mergeCell ref="I37:K37"/>
    <mergeCell ref="G49:H49"/>
    <mergeCell ref="I48:K48"/>
    <mergeCell ref="I49:K49"/>
    <mergeCell ref="E46:F46"/>
    <mergeCell ref="G46:H46"/>
    <mergeCell ref="E47:F47"/>
    <mergeCell ref="G47:H47"/>
    <mergeCell ref="I46:K46"/>
    <mergeCell ref="I47:K47"/>
    <mergeCell ref="E48:F48"/>
    <mergeCell ref="E44:F44"/>
    <mergeCell ref="G44:H44"/>
    <mergeCell ref="E45:F45"/>
    <mergeCell ref="G45:H45"/>
    <mergeCell ref="I44:K44"/>
    <mergeCell ref="I40:K40"/>
    <mergeCell ref="I41:K41"/>
    <mergeCell ref="P25:Q25"/>
    <mergeCell ref="R25:S25"/>
    <mergeCell ref="P28:Q28"/>
    <mergeCell ref="R28:S28"/>
    <mergeCell ref="P31:Q31"/>
    <mergeCell ref="R31:S31"/>
    <mergeCell ref="G48:H48"/>
    <mergeCell ref="I45:K45"/>
    <mergeCell ref="G37:H37"/>
    <mergeCell ref="I34:K34"/>
    <mergeCell ref="I35:K35"/>
    <mergeCell ref="G31:H31"/>
    <mergeCell ref="T25:V25"/>
    <mergeCell ref="P26:Q26"/>
    <mergeCell ref="R26:S26"/>
    <mergeCell ref="T26:V26"/>
    <mergeCell ref="P27:Q27"/>
    <mergeCell ref="R27:S27"/>
    <mergeCell ref="T27:V27"/>
    <mergeCell ref="I38:K38"/>
    <mergeCell ref="I39:K39"/>
    <mergeCell ref="T31:V31"/>
    <mergeCell ref="P32:Q32"/>
    <mergeCell ref="R32:S32"/>
    <mergeCell ref="T32:V32"/>
    <mergeCell ref="P33:Q33"/>
    <mergeCell ref="R33:S33"/>
    <mergeCell ref="T33:V33"/>
    <mergeCell ref="T28:V28"/>
    <mergeCell ref="P29:Q29"/>
    <mergeCell ref="R29:S29"/>
    <mergeCell ref="T29:V29"/>
    <mergeCell ref="P30:Q30"/>
    <mergeCell ref="R30:S30"/>
    <mergeCell ref="T30:V30"/>
    <mergeCell ref="P36:Q36"/>
    <mergeCell ref="R36:S36"/>
    <mergeCell ref="T36:V36"/>
    <mergeCell ref="P37:Q37"/>
    <mergeCell ref="R37:S37"/>
    <mergeCell ref="T37:V37"/>
    <mergeCell ref="P34:Q34"/>
    <mergeCell ref="R34:S34"/>
    <mergeCell ref="T34:V34"/>
    <mergeCell ref="P35:Q35"/>
    <mergeCell ref="R35:S35"/>
    <mergeCell ref="T35:V35"/>
    <mergeCell ref="P40:Q40"/>
    <mergeCell ref="R40:S40"/>
    <mergeCell ref="T40:V40"/>
    <mergeCell ref="P41:Q41"/>
    <mergeCell ref="R41:S41"/>
    <mergeCell ref="T41:V41"/>
    <mergeCell ref="P38:Q38"/>
    <mergeCell ref="R38:S38"/>
    <mergeCell ref="T38:V38"/>
    <mergeCell ref="P39:Q39"/>
    <mergeCell ref="R39:S39"/>
    <mergeCell ref="T39:V39"/>
    <mergeCell ref="P44:Q44"/>
    <mergeCell ref="R44:S44"/>
    <mergeCell ref="T44:V44"/>
    <mergeCell ref="P45:Q45"/>
    <mergeCell ref="R45:S45"/>
    <mergeCell ref="T45:V45"/>
    <mergeCell ref="P42:Q42"/>
    <mergeCell ref="R42:S42"/>
    <mergeCell ref="T42:V42"/>
    <mergeCell ref="P43:Q43"/>
    <mergeCell ref="R43:S43"/>
    <mergeCell ref="T43:V43"/>
    <mergeCell ref="P48:Q48"/>
    <mergeCell ref="R48:S48"/>
    <mergeCell ref="T48:V48"/>
    <mergeCell ref="P49:Q49"/>
    <mergeCell ref="R49:S49"/>
    <mergeCell ref="T49:V49"/>
    <mergeCell ref="P46:Q46"/>
    <mergeCell ref="R46:S46"/>
    <mergeCell ref="T46:V46"/>
    <mergeCell ref="P47:Q47"/>
    <mergeCell ref="R47:S47"/>
    <mergeCell ref="T47:V47"/>
    <mergeCell ref="E52:F52"/>
    <mergeCell ref="G52:H52"/>
    <mergeCell ref="I52:K52"/>
    <mergeCell ref="P52:Q52"/>
    <mergeCell ref="R52:S52"/>
    <mergeCell ref="T52:V52"/>
    <mergeCell ref="P50:Q50"/>
    <mergeCell ref="R50:S50"/>
    <mergeCell ref="T50:V50"/>
    <mergeCell ref="P51:Q51"/>
    <mergeCell ref="R51:S51"/>
    <mergeCell ref="T51:V51"/>
    <mergeCell ref="E50:F50"/>
    <mergeCell ref="G50:H50"/>
    <mergeCell ref="E51:F51"/>
    <mergeCell ref="G51:H51"/>
    <mergeCell ref="I50:K50"/>
    <mergeCell ref="I51:K51"/>
  </mergeCells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B5A66-F32C-CC49-9FD7-8536E4EA528F}">
  <sheetPr>
    <tabColor theme="5" tint="0.79998168889431442"/>
  </sheetPr>
  <dimension ref="A1:AS205"/>
  <sheetViews>
    <sheetView showGridLines="0" zoomScaleNormal="100" workbookViewId="0">
      <selection activeCell="Z29" sqref="Z29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261</v>
      </c>
      <c r="H3" s="192"/>
      <c r="I3" s="192"/>
      <c r="J3" s="192"/>
      <c r="L3" s="192"/>
      <c r="M3" s="194" t="s">
        <v>262</v>
      </c>
      <c r="N3" s="193"/>
      <c r="O3" s="380" t="s">
        <v>233</v>
      </c>
      <c r="P3" s="191" t="s">
        <v>264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263</v>
      </c>
      <c r="H4" s="192"/>
      <c r="I4" s="192"/>
      <c r="J4" s="192"/>
      <c r="K4" s="192"/>
      <c r="L4" s="192"/>
      <c r="M4" s="194" t="s">
        <v>262</v>
      </c>
      <c r="N4" s="193"/>
      <c r="O4" s="380" t="s">
        <v>233</v>
      </c>
      <c r="P4" s="191" t="s">
        <v>265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/>
      <c r="H5" s="192"/>
      <c r="I5" s="192"/>
      <c r="J5" s="192"/>
      <c r="K5" s="192"/>
      <c r="L5" s="192"/>
      <c r="M5" s="192"/>
      <c r="O5" s="189"/>
      <c r="P5" s="191"/>
      <c r="Q5" s="191"/>
      <c r="R5" s="192"/>
      <c r="S5" s="192"/>
      <c r="T5" s="192"/>
    </row>
    <row r="6" spans="1:45" s="189" customFormat="1" x14ac:dyDescent="0.15">
      <c r="A6" s="187"/>
      <c r="B6" s="187"/>
      <c r="C6" s="188"/>
      <c r="D6" s="188"/>
      <c r="E6" s="188"/>
      <c r="F6" s="188"/>
      <c r="G6" s="191"/>
      <c r="H6" s="192"/>
      <c r="I6" s="192"/>
      <c r="J6" s="192"/>
      <c r="K6" s="192"/>
      <c r="L6" s="192"/>
      <c r="M6" s="192"/>
      <c r="P6" s="191"/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63"/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67"/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71">
        <v>296</v>
      </c>
      <c r="C12" s="272"/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75">
        <v>434</v>
      </c>
      <c r="C13" s="276"/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79">
        <v>296</v>
      </c>
      <c r="C14" s="280">
        <v>296</v>
      </c>
      <c r="D14" s="281"/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67">
        <v>453</v>
      </c>
      <c r="C15" s="268">
        <v>453</v>
      </c>
      <c r="D15" s="269"/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71">
        <v>296</v>
      </c>
      <c r="C16" s="272">
        <v>296</v>
      </c>
      <c r="D16" s="273">
        <v>296</v>
      </c>
      <c r="E16" s="274"/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67">
        <v>471</v>
      </c>
      <c r="C17" s="268">
        <v>471</v>
      </c>
      <c r="D17" s="269">
        <v>480</v>
      </c>
      <c r="E17" s="270"/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71">
        <v>330</v>
      </c>
      <c r="C18" s="272">
        <v>330</v>
      </c>
      <c r="D18" s="273">
        <v>330</v>
      </c>
      <c r="E18" s="274">
        <v>374</v>
      </c>
      <c r="F18" s="272"/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75">
        <v>520</v>
      </c>
      <c r="C19" s="276">
        <v>520</v>
      </c>
      <c r="D19" s="277">
        <v>542</v>
      </c>
      <c r="E19" s="278">
        <v>595</v>
      </c>
      <c r="F19" s="276"/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79">
        <v>366</v>
      </c>
      <c r="C20" s="280">
        <v>366</v>
      </c>
      <c r="D20" s="281">
        <v>366</v>
      </c>
      <c r="E20" s="282">
        <v>409</v>
      </c>
      <c r="F20" s="280">
        <v>462</v>
      </c>
      <c r="G20" s="281"/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67">
        <v>574</v>
      </c>
      <c r="C21" s="268">
        <v>574</v>
      </c>
      <c r="D21" s="269">
        <v>602</v>
      </c>
      <c r="E21" s="270">
        <v>659</v>
      </c>
      <c r="F21" s="268">
        <v>733</v>
      </c>
      <c r="G21" s="269"/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71">
        <v>392</v>
      </c>
      <c r="C22" s="272">
        <v>392</v>
      </c>
      <c r="D22" s="273">
        <v>392</v>
      </c>
      <c r="E22" s="274">
        <v>445</v>
      </c>
      <c r="F22" s="272">
        <v>505</v>
      </c>
      <c r="G22" s="273">
        <v>558</v>
      </c>
      <c r="H22" s="274"/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67">
        <v>621</v>
      </c>
      <c r="C23" s="268">
        <v>621</v>
      </c>
      <c r="D23" s="269">
        <v>645</v>
      </c>
      <c r="E23" s="270">
        <v>725</v>
      </c>
      <c r="F23" s="268">
        <v>808</v>
      </c>
      <c r="G23" s="269">
        <v>875</v>
      </c>
      <c r="H23" s="270"/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71">
        <v>427</v>
      </c>
      <c r="C24" s="272">
        <v>427</v>
      </c>
      <c r="D24" s="273">
        <v>427</v>
      </c>
      <c r="E24" s="274">
        <v>480</v>
      </c>
      <c r="F24" s="272">
        <v>549</v>
      </c>
      <c r="G24" s="273">
        <v>611</v>
      </c>
      <c r="H24" s="274">
        <v>750</v>
      </c>
      <c r="I24" s="272"/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75">
        <v>676</v>
      </c>
      <c r="C25" s="276">
        <v>676</v>
      </c>
      <c r="D25" s="277">
        <v>701</v>
      </c>
      <c r="E25" s="278">
        <v>776</v>
      </c>
      <c r="F25" s="276">
        <v>884</v>
      </c>
      <c r="G25" s="277">
        <v>957</v>
      </c>
      <c r="H25" s="278">
        <v>1155</v>
      </c>
      <c r="I25" s="276"/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79">
        <v>445</v>
      </c>
      <c r="C26" s="280">
        <v>445</v>
      </c>
      <c r="D26" s="281">
        <v>445</v>
      </c>
      <c r="E26" s="282">
        <v>505</v>
      </c>
      <c r="F26" s="280">
        <v>575</v>
      </c>
      <c r="G26" s="281">
        <v>653</v>
      </c>
      <c r="H26" s="282">
        <v>793</v>
      </c>
      <c r="I26" s="280">
        <v>863</v>
      </c>
      <c r="J26" s="281"/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U26" s="257">
        <v>2.39</v>
      </c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67">
        <v>707</v>
      </c>
      <c r="C27" s="268">
        <v>707</v>
      </c>
      <c r="D27" s="269">
        <v>746</v>
      </c>
      <c r="E27" s="270">
        <v>822</v>
      </c>
      <c r="F27" s="268">
        <v>941</v>
      </c>
      <c r="G27" s="269">
        <v>1034</v>
      </c>
      <c r="H27" s="270">
        <v>1238</v>
      </c>
      <c r="I27" s="268">
        <v>1355</v>
      </c>
      <c r="J27" s="269"/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71">
        <v>471</v>
      </c>
      <c r="C28" s="272">
        <v>471</v>
      </c>
      <c r="D28" s="273">
        <v>471</v>
      </c>
      <c r="E28" s="274">
        <v>523</v>
      </c>
      <c r="F28" s="272">
        <v>611</v>
      </c>
      <c r="G28" s="273">
        <v>689</v>
      </c>
      <c r="H28" s="274">
        <v>837</v>
      </c>
      <c r="I28" s="272">
        <v>906</v>
      </c>
      <c r="J28" s="273">
        <v>1003</v>
      </c>
      <c r="K28" s="274"/>
      <c r="L28" s="272"/>
      <c r="M28" s="273"/>
      <c r="N28" s="274"/>
      <c r="O28" s="272"/>
      <c r="P28" s="273"/>
      <c r="Q28" s="274"/>
      <c r="R28" s="272"/>
      <c r="S28" s="271"/>
      <c r="T28" s="272"/>
      <c r="U28" s="257">
        <v>2.2799999999999998</v>
      </c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67">
        <v>757</v>
      </c>
      <c r="C29" s="268">
        <v>757</v>
      </c>
      <c r="D29" s="269">
        <v>788</v>
      </c>
      <c r="E29" s="270">
        <v>869</v>
      </c>
      <c r="F29" s="268">
        <v>1011</v>
      </c>
      <c r="G29" s="269">
        <v>1113</v>
      </c>
      <c r="H29" s="270">
        <v>1323</v>
      </c>
      <c r="I29" s="268">
        <v>1445</v>
      </c>
      <c r="J29" s="269">
        <v>1600</v>
      </c>
      <c r="K29" s="270"/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71">
        <v>496</v>
      </c>
      <c r="C30" s="272">
        <v>496</v>
      </c>
      <c r="D30" s="273">
        <v>496</v>
      </c>
      <c r="E30" s="274">
        <v>567</v>
      </c>
      <c r="F30" s="272">
        <v>653</v>
      </c>
      <c r="G30" s="273">
        <v>741</v>
      </c>
      <c r="H30" s="274">
        <v>890</v>
      </c>
      <c r="I30" s="272">
        <v>968</v>
      </c>
      <c r="J30" s="273">
        <v>1075</v>
      </c>
      <c r="K30" s="274">
        <v>1183</v>
      </c>
      <c r="L30" s="272"/>
      <c r="M30" s="273"/>
      <c r="N30" s="274"/>
      <c r="O30" s="272"/>
      <c r="P30" s="273"/>
      <c r="Q30" s="274"/>
      <c r="R30" s="272"/>
      <c r="S30" s="271"/>
      <c r="T30" s="272"/>
      <c r="U30" s="257">
        <v>2.2400000000000002</v>
      </c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75">
        <v>799</v>
      </c>
      <c r="C31" s="276">
        <v>799</v>
      </c>
      <c r="D31" s="277">
        <v>834</v>
      </c>
      <c r="E31" s="278">
        <v>940</v>
      </c>
      <c r="F31" s="276">
        <v>1075</v>
      </c>
      <c r="G31" s="277">
        <v>1200</v>
      </c>
      <c r="H31" s="278">
        <v>1402</v>
      </c>
      <c r="I31" s="276">
        <v>1536</v>
      </c>
      <c r="J31" s="277">
        <v>1701</v>
      </c>
      <c r="K31" s="278">
        <v>1881</v>
      </c>
      <c r="L31" s="276"/>
      <c r="M31" s="277"/>
      <c r="N31" s="278"/>
      <c r="O31" s="276"/>
      <c r="P31" s="277"/>
      <c r="Q31" s="278"/>
      <c r="R31" s="276"/>
      <c r="S31" s="275"/>
      <c r="T31" s="276"/>
      <c r="U31" s="189">
        <v>3.5700000000000003</v>
      </c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79">
        <v>523</v>
      </c>
      <c r="C32" s="280">
        <v>523</v>
      </c>
      <c r="D32" s="281">
        <v>523</v>
      </c>
      <c r="E32" s="282">
        <v>611</v>
      </c>
      <c r="F32" s="280">
        <v>697</v>
      </c>
      <c r="G32" s="281">
        <v>784</v>
      </c>
      <c r="H32" s="282">
        <v>941</v>
      </c>
      <c r="I32" s="280">
        <v>1019</v>
      </c>
      <c r="J32" s="281">
        <v>1128</v>
      </c>
      <c r="K32" s="282">
        <v>1241</v>
      </c>
      <c r="L32" s="280">
        <v>1354</v>
      </c>
      <c r="M32" s="281"/>
      <c r="N32" s="282"/>
      <c r="O32" s="280"/>
      <c r="P32" s="281"/>
      <c r="Q32" s="282"/>
      <c r="R32" s="280"/>
      <c r="S32" s="279"/>
      <c r="T32" s="280"/>
      <c r="U32" s="257">
        <v>2.17</v>
      </c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67">
        <v>843</v>
      </c>
      <c r="C33" s="268">
        <v>843</v>
      </c>
      <c r="D33" s="269">
        <v>887</v>
      </c>
      <c r="E33" s="270">
        <v>1014</v>
      </c>
      <c r="F33" s="268">
        <v>1144</v>
      </c>
      <c r="G33" s="269">
        <v>1279</v>
      </c>
      <c r="H33" s="270">
        <v>1480</v>
      </c>
      <c r="I33" s="268">
        <v>1615</v>
      </c>
      <c r="J33" s="269">
        <v>1786</v>
      </c>
      <c r="K33" s="270">
        <v>1971</v>
      </c>
      <c r="L33" s="268">
        <v>2178</v>
      </c>
      <c r="M33" s="269"/>
      <c r="N33" s="270"/>
      <c r="O33" s="268"/>
      <c r="P33" s="269"/>
      <c r="Q33" s="270"/>
      <c r="R33" s="268"/>
      <c r="S33" s="267"/>
      <c r="T33" s="268"/>
      <c r="U33" s="189">
        <v>3.49</v>
      </c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71">
        <v>558</v>
      </c>
      <c r="C34" s="272">
        <v>558</v>
      </c>
      <c r="D34" s="273">
        <v>558</v>
      </c>
      <c r="E34" s="274">
        <v>645</v>
      </c>
      <c r="F34" s="272">
        <v>733</v>
      </c>
      <c r="G34" s="273">
        <v>819</v>
      </c>
      <c r="H34" s="274">
        <v>994</v>
      </c>
      <c r="I34" s="272">
        <v>1081</v>
      </c>
      <c r="J34" s="273">
        <v>1198</v>
      </c>
      <c r="K34" s="274">
        <v>1318</v>
      </c>
      <c r="L34" s="272">
        <v>1438</v>
      </c>
      <c r="M34" s="273">
        <v>1558</v>
      </c>
      <c r="N34" s="274"/>
      <c r="O34" s="272"/>
      <c r="P34" s="273"/>
      <c r="Q34" s="274"/>
      <c r="R34" s="272"/>
      <c r="S34" s="271"/>
      <c r="T34" s="272"/>
      <c r="U34" s="257">
        <v>2.14</v>
      </c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67">
        <v>894</v>
      </c>
      <c r="C35" s="268">
        <v>894</v>
      </c>
      <c r="D35" s="269">
        <v>939</v>
      </c>
      <c r="E35" s="270">
        <v>1078</v>
      </c>
      <c r="F35" s="268">
        <v>1213</v>
      </c>
      <c r="G35" s="269">
        <v>1350</v>
      </c>
      <c r="H35" s="270">
        <v>1588</v>
      </c>
      <c r="I35" s="268">
        <v>1738</v>
      </c>
      <c r="J35" s="269">
        <v>1922</v>
      </c>
      <c r="K35" s="270">
        <v>2083</v>
      </c>
      <c r="L35" s="268">
        <v>2320</v>
      </c>
      <c r="M35" s="269">
        <v>2512</v>
      </c>
      <c r="N35" s="270"/>
      <c r="O35" s="268"/>
      <c r="P35" s="269"/>
      <c r="Q35" s="270"/>
      <c r="R35" s="268"/>
      <c r="S35" s="267"/>
      <c r="T35" s="268"/>
      <c r="U35" s="189">
        <v>3.45</v>
      </c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71">
        <v>593</v>
      </c>
      <c r="C36" s="272">
        <v>593</v>
      </c>
      <c r="D36" s="273">
        <v>593</v>
      </c>
      <c r="E36" s="274">
        <v>680</v>
      </c>
      <c r="F36" s="272">
        <v>768</v>
      </c>
      <c r="G36" s="273">
        <v>863</v>
      </c>
      <c r="H36" s="274">
        <v>1037</v>
      </c>
      <c r="I36" s="272">
        <v>1134</v>
      </c>
      <c r="J36" s="273">
        <v>1260</v>
      </c>
      <c r="K36" s="274">
        <v>1386</v>
      </c>
      <c r="L36" s="272">
        <v>1512</v>
      </c>
      <c r="M36" s="273">
        <v>1638</v>
      </c>
      <c r="N36" s="274">
        <v>1764</v>
      </c>
      <c r="O36" s="272">
        <v>1890</v>
      </c>
      <c r="P36" s="273"/>
      <c r="Q36" s="274"/>
      <c r="R36" s="272"/>
      <c r="S36" s="271"/>
      <c r="T36" s="272"/>
      <c r="U36" s="257">
        <v>2.1</v>
      </c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75">
        <v>953</v>
      </c>
      <c r="C37" s="276">
        <v>953</v>
      </c>
      <c r="D37" s="277">
        <v>1001</v>
      </c>
      <c r="E37" s="278">
        <v>1143</v>
      </c>
      <c r="F37" s="276">
        <v>1281</v>
      </c>
      <c r="G37" s="277">
        <v>1431</v>
      </c>
      <c r="H37" s="278">
        <v>1671</v>
      </c>
      <c r="I37" s="276">
        <v>1837</v>
      </c>
      <c r="J37" s="277">
        <v>2033</v>
      </c>
      <c r="K37" s="278">
        <v>2201</v>
      </c>
      <c r="L37" s="276">
        <v>2452</v>
      </c>
      <c r="M37" s="277">
        <v>2660</v>
      </c>
      <c r="N37" s="278">
        <v>2864</v>
      </c>
      <c r="O37" s="276">
        <v>3069</v>
      </c>
      <c r="P37" s="277"/>
      <c r="Q37" s="278"/>
      <c r="R37" s="276"/>
      <c r="S37" s="275"/>
      <c r="T37" s="276"/>
      <c r="U37" s="189">
        <v>3.41</v>
      </c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79">
        <v>612</v>
      </c>
      <c r="C38" s="280">
        <v>618</v>
      </c>
      <c r="D38" s="281">
        <v>618</v>
      </c>
      <c r="E38" s="282">
        <v>715</v>
      </c>
      <c r="F38" s="280">
        <v>811</v>
      </c>
      <c r="G38" s="281">
        <v>906</v>
      </c>
      <c r="H38" s="282">
        <v>1081</v>
      </c>
      <c r="I38" s="280">
        <v>1194</v>
      </c>
      <c r="J38" s="281">
        <v>1325</v>
      </c>
      <c r="K38" s="282">
        <v>1457</v>
      </c>
      <c r="L38" s="280">
        <v>1590</v>
      </c>
      <c r="M38" s="281">
        <v>1722</v>
      </c>
      <c r="N38" s="282">
        <v>1855</v>
      </c>
      <c r="O38" s="280">
        <v>1987</v>
      </c>
      <c r="P38" s="281">
        <v>2120</v>
      </c>
      <c r="Q38" s="282"/>
      <c r="R38" s="280"/>
      <c r="S38" s="279"/>
      <c r="T38" s="280"/>
      <c r="U38" s="257">
        <v>2.0699999999999998</v>
      </c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67">
        <v>988</v>
      </c>
      <c r="C39" s="268">
        <v>994</v>
      </c>
      <c r="D39" s="269">
        <v>1044</v>
      </c>
      <c r="E39" s="270">
        <v>1199</v>
      </c>
      <c r="F39" s="268">
        <v>1344</v>
      </c>
      <c r="G39" s="269">
        <v>1512</v>
      </c>
      <c r="H39" s="270">
        <v>1742</v>
      </c>
      <c r="I39" s="268">
        <v>1925</v>
      </c>
      <c r="J39" s="269">
        <v>2130</v>
      </c>
      <c r="K39" s="270">
        <v>2325</v>
      </c>
      <c r="L39" s="268">
        <v>2565</v>
      </c>
      <c r="M39" s="269">
        <v>2779</v>
      </c>
      <c r="N39" s="270">
        <v>2993</v>
      </c>
      <c r="O39" s="268">
        <v>3206</v>
      </c>
      <c r="P39" s="269">
        <v>3420</v>
      </c>
      <c r="Q39" s="270"/>
      <c r="R39" s="268"/>
      <c r="S39" s="267"/>
      <c r="T39" s="268"/>
      <c r="U39" s="189">
        <v>3.34</v>
      </c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71">
        <v>645</v>
      </c>
      <c r="C40" s="272">
        <v>645</v>
      </c>
      <c r="D40" s="273">
        <v>645</v>
      </c>
      <c r="E40" s="274">
        <v>750</v>
      </c>
      <c r="F40" s="272">
        <v>846</v>
      </c>
      <c r="G40" s="273">
        <v>960</v>
      </c>
      <c r="H40" s="274">
        <v>1116</v>
      </c>
      <c r="I40" s="272">
        <v>1256</v>
      </c>
      <c r="J40" s="273">
        <v>1394</v>
      </c>
      <c r="K40" s="274">
        <v>1533</v>
      </c>
      <c r="L40" s="272">
        <v>1673</v>
      </c>
      <c r="M40" s="273">
        <v>1812</v>
      </c>
      <c r="N40" s="274">
        <v>1952</v>
      </c>
      <c r="O40" s="272">
        <v>2091</v>
      </c>
      <c r="P40" s="273">
        <v>2230</v>
      </c>
      <c r="Q40" s="274">
        <v>2370</v>
      </c>
      <c r="R40" s="272"/>
      <c r="S40" s="271"/>
      <c r="T40" s="272"/>
      <c r="U40" s="257">
        <v>2.0499999999999998</v>
      </c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67">
        <v>1034</v>
      </c>
      <c r="C41" s="268">
        <v>1034</v>
      </c>
      <c r="D41" s="269">
        <v>1094</v>
      </c>
      <c r="E41" s="270">
        <v>1261</v>
      </c>
      <c r="F41" s="268">
        <v>1412</v>
      </c>
      <c r="G41" s="269">
        <v>1601</v>
      </c>
      <c r="H41" s="270">
        <v>1817</v>
      </c>
      <c r="I41" s="268">
        <v>2049</v>
      </c>
      <c r="J41" s="269">
        <v>2265</v>
      </c>
      <c r="K41" s="270">
        <v>2450</v>
      </c>
      <c r="L41" s="268">
        <v>2680</v>
      </c>
      <c r="M41" s="269">
        <v>2900</v>
      </c>
      <c r="N41" s="270">
        <v>3123</v>
      </c>
      <c r="O41" s="268">
        <v>3346</v>
      </c>
      <c r="P41" s="269">
        <v>3569</v>
      </c>
      <c r="Q41" s="270">
        <v>3792</v>
      </c>
      <c r="R41" s="268"/>
      <c r="S41" s="267"/>
      <c r="T41" s="268"/>
      <c r="U41" s="189">
        <v>3.28</v>
      </c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71">
        <v>680</v>
      </c>
      <c r="C42" s="272">
        <v>680</v>
      </c>
      <c r="D42" s="273">
        <v>680</v>
      </c>
      <c r="E42" s="274">
        <v>784</v>
      </c>
      <c r="F42" s="272">
        <v>872</v>
      </c>
      <c r="G42" s="273">
        <v>1014</v>
      </c>
      <c r="H42" s="274">
        <v>1160</v>
      </c>
      <c r="I42" s="272">
        <v>1307</v>
      </c>
      <c r="J42" s="273">
        <v>1447</v>
      </c>
      <c r="K42" s="274">
        <v>1592</v>
      </c>
      <c r="L42" s="272">
        <v>1737</v>
      </c>
      <c r="M42" s="273">
        <v>1881</v>
      </c>
      <c r="N42" s="274">
        <v>2026</v>
      </c>
      <c r="O42" s="272">
        <v>2171</v>
      </c>
      <c r="P42" s="273">
        <v>2316</v>
      </c>
      <c r="Q42" s="274">
        <v>2460</v>
      </c>
      <c r="R42" s="272">
        <v>2605</v>
      </c>
      <c r="S42" s="271"/>
      <c r="T42" s="272"/>
      <c r="U42" s="257">
        <v>2.0099999999999998</v>
      </c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75">
        <v>1091</v>
      </c>
      <c r="C43" s="276">
        <v>1091</v>
      </c>
      <c r="D43" s="277">
        <v>1155</v>
      </c>
      <c r="E43" s="278">
        <v>1324</v>
      </c>
      <c r="F43" s="276">
        <v>1471</v>
      </c>
      <c r="G43" s="277">
        <v>1692</v>
      </c>
      <c r="H43" s="278">
        <v>1917</v>
      </c>
      <c r="I43" s="276">
        <v>2143</v>
      </c>
      <c r="J43" s="277">
        <v>2327</v>
      </c>
      <c r="K43" s="278">
        <v>2559</v>
      </c>
      <c r="L43" s="276">
        <v>2798</v>
      </c>
      <c r="M43" s="277">
        <v>3033</v>
      </c>
      <c r="N43" s="278">
        <v>3266</v>
      </c>
      <c r="O43" s="276">
        <v>3499</v>
      </c>
      <c r="P43" s="277">
        <v>3732</v>
      </c>
      <c r="Q43" s="278">
        <v>3966</v>
      </c>
      <c r="R43" s="276">
        <v>4199</v>
      </c>
      <c r="S43" s="275"/>
      <c r="T43" s="276"/>
      <c r="U43" s="189">
        <v>3.2399999999999998</v>
      </c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79">
        <v>684</v>
      </c>
      <c r="C44" s="280">
        <v>707</v>
      </c>
      <c r="D44" s="281">
        <v>717</v>
      </c>
      <c r="E44" s="282">
        <v>825</v>
      </c>
      <c r="F44" s="280">
        <v>917</v>
      </c>
      <c r="G44" s="281">
        <v>1069</v>
      </c>
      <c r="H44" s="282">
        <v>1222</v>
      </c>
      <c r="I44" s="280">
        <v>1375</v>
      </c>
      <c r="J44" s="281">
        <v>1528</v>
      </c>
      <c r="K44" s="282">
        <v>1680</v>
      </c>
      <c r="L44" s="280">
        <v>1833</v>
      </c>
      <c r="M44" s="281">
        <v>1986</v>
      </c>
      <c r="N44" s="282">
        <v>2139</v>
      </c>
      <c r="O44" s="280">
        <v>2291</v>
      </c>
      <c r="P44" s="281">
        <v>2444</v>
      </c>
      <c r="Q44" s="282">
        <v>2597</v>
      </c>
      <c r="R44" s="280">
        <v>2750</v>
      </c>
      <c r="S44" s="279">
        <v>2902</v>
      </c>
      <c r="T44" s="280"/>
      <c r="U44" s="257">
        <v>2.0099999999999998</v>
      </c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67">
        <v>1116</v>
      </c>
      <c r="C45" s="268">
        <v>1139</v>
      </c>
      <c r="D45" s="269">
        <v>1217</v>
      </c>
      <c r="E45" s="270">
        <v>1392</v>
      </c>
      <c r="F45" s="268">
        <v>1548</v>
      </c>
      <c r="G45" s="269">
        <v>1782</v>
      </c>
      <c r="H45" s="270">
        <v>2020</v>
      </c>
      <c r="I45" s="268">
        <v>2254</v>
      </c>
      <c r="J45" s="269">
        <v>2455</v>
      </c>
      <c r="K45" s="270">
        <v>2696</v>
      </c>
      <c r="L45" s="268">
        <v>2952</v>
      </c>
      <c r="M45" s="269">
        <v>3201</v>
      </c>
      <c r="N45" s="270">
        <v>3447</v>
      </c>
      <c r="O45" s="268">
        <v>3694</v>
      </c>
      <c r="P45" s="269">
        <v>3940</v>
      </c>
      <c r="Q45" s="270">
        <v>4186</v>
      </c>
      <c r="R45" s="268">
        <v>4432</v>
      </c>
      <c r="S45" s="267">
        <v>4679</v>
      </c>
      <c r="T45" s="268"/>
      <c r="U45" s="189">
        <v>3.2399999999999998</v>
      </c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71">
        <v>720</v>
      </c>
      <c r="C46" s="272">
        <v>744</v>
      </c>
      <c r="D46" s="273">
        <v>755</v>
      </c>
      <c r="E46" s="274">
        <v>868</v>
      </c>
      <c r="F46" s="272">
        <v>965</v>
      </c>
      <c r="G46" s="273">
        <v>1126</v>
      </c>
      <c r="H46" s="274">
        <v>1286</v>
      </c>
      <c r="I46" s="272">
        <v>1447</v>
      </c>
      <c r="J46" s="273">
        <v>1608</v>
      </c>
      <c r="K46" s="274">
        <v>1769</v>
      </c>
      <c r="L46" s="272">
        <v>1930</v>
      </c>
      <c r="M46" s="273">
        <v>2090</v>
      </c>
      <c r="N46" s="274">
        <v>2251</v>
      </c>
      <c r="O46" s="272">
        <v>2412</v>
      </c>
      <c r="P46" s="273">
        <v>2573</v>
      </c>
      <c r="Q46" s="274">
        <v>2734</v>
      </c>
      <c r="R46" s="272">
        <v>2894</v>
      </c>
      <c r="S46" s="271">
        <v>3055</v>
      </c>
      <c r="T46" s="272">
        <v>3216</v>
      </c>
      <c r="U46" s="257">
        <v>2.0099999999999998</v>
      </c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67">
        <v>1164</v>
      </c>
      <c r="C47" s="268">
        <v>1188</v>
      </c>
      <c r="D47" s="269">
        <v>1279</v>
      </c>
      <c r="E47" s="270">
        <v>1464</v>
      </c>
      <c r="F47" s="268">
        <v>1628</v>
      </c>
      <c r="G47" s="269">
        <v>1877</v>
      </c>
      <c r="H47" s="270">
        <v>2124</v>
      </c>
      <c r="I47" s="268">
        <v>2373</v>
      </c>
      <c r="J47" s="269">
        <v>2582</v>
      </c>
      <c r="K47" s="270">
        <v>2838</v>
      </c>
      <c r="L47" s="268">
        <v>3079</v>
      </c>
      <c r="M47" s="269">
        <v>3338</v>
      </c>
      <c r="N47" s="270">
        <v>3595</v>
      </c>
      <c r="O47" s="268">
        <v>3852</v>
      </c>
      <c r="P47" s="269">
        <v>4109</v>
      </c>
      <c r="Q47" s="270">
        <v>4366</v>
      </c>
      <c r="R47" s="268">
        <v>4622</v>
      </c>
      <c r="S47" s="267">
        <v>4879</v>
      </c>
      <c r="T47" s="268">
        <v>5136</v>
      </c>
      <c r="U47" s="189">
        <v>3.21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71">
        <v>756</v>
      </c>
      <c r="C48" s="272">
        <v>781</v>
      </c>
      <c r="D48" s="273">
        <v>793</v>
      </c>
      <c r="E48" s="274">
        <v>911</v>
      </c>
      <c r="F48" s="272">
        <v>1013</v>
      </c>
      <c r="G48" s="273">
        <v>1182</v>
      </c>
      <c r="H48" s="274">
        <v>1351</v>
      </c>
      <c r="I48" s="272">
        <v>1520</v>
      </c>
      <c r="J48" s="273">
        <v>1688</v>
      </c>
      <c r="K48" s="274">
        <v>1857</v>
      </c>
      <c r="L48" s="272">
        <v>2026</v>
      </c>
      <c r="M48" s="273">
        <v>2195</v>
      </c>
      <c r="N48" s="274">
        <v>2364</v>
      </c>
      <c r="O48" s="272">
        <v>2533</v>
      </c>
      <c r="P48" s="273">
        <v>2701</v>
      </c>
      <c r="Q48" s="274">
        <v>2870</v>
      </c>
      <c r="R48" s="272">
        <v>3039</v>
      </c>
      <c r="S48" s="271">
        <v>3208</v>
      </c>
      <c r="T48" s="272">
        <v>3377</v>
      </c>
      <c r="U48" s="257">
        <v>2.0099999999999998</v>
      </c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75">
        <v>1221</v>
      </c>
      <c r="C49" s="276">
        <v>1246</v>
      </c>
      <c r="D49" s="277">
        <v>1330</v>
      </c>
      <c r="E49" s="278">
        <v>1536</v>
      </c>
      <c r="F49" s="276">
        <v>1698</v>
      </c>
      <c r="G49" s="277">
        <v>1968</v>
      </c>
      <c r="H49" s="278">
        <v>2230</v>
      </c>
      <c r="I49" s="276">
        <v>2490</v>
      </c>
      <c r="J49" s="277">
        <v>2706</v>
      </c>
      <c r="K49" s="278">
        <v>2979</v>
      </c>
      <c r="L49" s="276">
        <v>3231</v>
      </c>
      <c r="M49" s="277">
        <v>3505</v>
      </c>
      <c r="N49" s="278">
        <v>3775</v>
      </c>
      <c r="O49" s="276">
        <v>4045</v>
      </c>
      <c r="P49" s="277">
        <v>4314</v>
      </c>
      <c r="Q49" s="278">
        <v>4584</v>
      </c>
      <c r="R49" s="276">
        <v>4854</v>
      </c>
      <c r="S49" s="275">
        <v>5123</v>
      </c>
      <c r="T49" s="276">
        <v>5393</v>
      </c>
      <c r="U49" s="189">
        <v>3.21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79">
        <v>792</v>
      </c>
      <c r="C50" s="280">
        <v>818</v>
      </c>
      <c r="D50" s="281">
        <v>831</v>
      </c>
      <c r="E50" s="282">
        <v>955</v>
      </c>
      <c r="F50" s="280">
        <v>1061</v>
      </c>
      <c r="G50" s="281">
        <v>1238</v>
      </c>
      <c r="H50" s="282">
        <v>1415</v>
      </c>
      <c r="I50" s="280">
        <v>1592</v>
      </c>
      <c r="J50" s="281">
        <v>1769</v>
      </c>
      <c r="K50" s="282">
        <v>1946</v>
      </c>
      <c r="L50" s="280">
        <v>2123</v>
      </c>
      <c r="M50" s="281">
        <v>2299</v>
      </c>
      <c r="N50" s="282">
        <v>2476</v>
      </c>
      <c r="O50" s="280">
        <v>2653</v>
      </c>
      <c r="P50" s="281">
        <v>2830</v>
      </c>
      <c r="Q50" s="282">
        <v>3007</v>
      </c>
      <c r="R50" s="280">
        <v>3184</v>
      </c>
      <c r="S50" s="279">
        <v>3361</v>
      </c>
      <c r="T50" s="280">
        <v>3538</v>
      </c>
      <c r="U50" s="257">
        <v>2.0099999999999998</v>
      </c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67">
        <v>1279</v>
      </c>
      <c r="C51" s="268">
        <v>1305</v>
      </c>
      <c r="D51" s="269">
        <v>1381</v>
      </c>
      <c r="E51" s="270">
        <v>1609</v>
      </c>
      <c r="F51" s="268">
        <v>1787</v>
      </c>
      <c r="G51" s="269">
        <v>2061</v>
      </c>
      <c r="H51" s="270">
        <v>2334</v>
      </c>
      <c r="I51" s="268">
        <v>2607</v>
      </c>
      <c r="J51" s="269">
        <v>2835</v>
      </c>
      <c r="K51" s="270">
        <v>3118</v>
      </c>
      <c r="L51" s="268">
        <v>3379</v>
      </c>
      <c r="M51" s="269">
        <v>3661</v>
      </c>
      <c r="N51" s="270">
        <v>3942</v>
      </c>
      <c r="O51" s="268">
        <v>4224</v>
      </c>
      <c r="P51" s="269">
        <v>4506</v>
      </c>
      <c r="Q51" s="270">
        <v>4787</v>
      </c>
      <c r="R51" s="268">
        <v>5069</v>
      </c>
      <c r="S51" s="267">
        <v>5350</v>
      </c>
      <c r="T51" s="268">
        <v>5632</v>
      </c>
      <c r="U51" s="189">
        <v>3.1999999999999997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71">
        <v>828</v>
      </c>
      <c r="C52" s="272">
        <v>856</v>
      </c>
      <c r="D52" s="273">
        <v>868</v>
      </c>
      <c r="E52" s="274">
        <v>998</v>
      </c>
      <c r="F52" s="272">
        <v>1110</v>
      </c>
      <c r="G52" s="273">
        <v>1294</v>
      </c>
      <c r="H52" s="274">
        <v>1479</v>
      </c>
      <c r="I52" s="272">
        <v>1664</v>
      </c>
      <c r="J52" s="273">
        <v>1849</v>
      </c>
      <c r="K52" s="274">
        <v>2034</v>
      </c>
      <c r="L52" s="272">
        <v>2219</v>
      </c>
      <c r="M52" s="273">
        <v>2404</v>
      </c>
      <c r="N52" s="274">
        <v>2589</v>
      </c>
      <c r="O52" s="272">
        <v>2774</v>
      </c>
      <c r="P52" s="273">
        <v>2959</v>
      </c>
      <c r="Q52" s="274">
        <v>3144</v>
      </c>
      <c r="R52" s="272">
        <v>3329</v>
      </c>
      <c r="S52" s="271">
        <v>3513</v>
      </c>
      <c r="T52" s="272">
        <v>3698</v>
      </c>
      <c r="U52" s="257">
        <v>2.0099999999999998</v>
      </c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67">
        <v>1335</v>
      </c>
      <c r="C53" s="268">
        <v>1363</v>
      </c>
      <c r="D53" s="269">
        <v>1443</v>
      </c>
      <c r="E53" s="270">
        <v>1671</v>
      </c>
      <c r="F53" s="268">
        <v>1869</v>
      </c>
      <c r="G53" s="269">
        <v>2152</v>
      </c>
      <c r="H53" s="270">
        <v>2439</v>
      </c>
      <c r="I53" s="268">
        <v>2723</v>
      </c>
      <c r="J53" s="269">
        <v>2962</v>
      </c>
      <c r="K53" s="270">
        <v>3255</v>
      </c>
      <c r="L53" s="268">
        <v>3527</v>
      </c>
      <c r="M53" s="269">
        <v>3815</v>
      </c>
      <c r="N53" s="270">
        <v>4109</v>
      </c>
      <c r="O53" s="268">
        <v>4402</v>
      </c>
      <c r="P53" s="269">
        <v>4696</v>
      </c>
      <c r="Q53" s="270">
        <v>4989</v>
      </c>
      <c r="R53" s="268">
        <v>5283</v>
      </c>
      <c r="S53" s="267">
        <v>5576</v>
      </c>
      <c r="T53" s="268">
        <v>5870</v>
      </c>
      <c r="U53" s="189">
        <v>3.1899999999999995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71">
        <v>864</v>
      </c>
      <c r="C54" s="272">
        <v>893</v>
      </c>
      <c r="D54" s="273">
        <v>906</v>
      </c>
      <c r="E54" s="274">
        <v>1042</v>
      </c>
      <c r="F54" s="272">
        <v>1158</v>
      </c>
      <c r="G54" s="273">
        <v>1351</v>
      </c>
      <c r="H54" s="274">
        <v>1544</v>
      </c>
      <c r="I54" s="272">
        <v>1737</v>
      </c>
      <c r="J54" s="273">
        <v>1930</v>
      </c>
      <c r="K54" s="274">
        <v>2123</v>
      </c>
      <c r="L54" s="272">
        <v>2316</v>
      </c>
      <c r="M54" s="273">
        <v>2508</v>
      </c>
      <c r="N54" s="274">
        <v>2701</v>
      </c>
      <c r="O54" s="272">
        <v>2894</v>
      </c>
      <c r="P54" s="273">
        <v>3087</v>
      </c>
      <c r="Q54" s="274">
        <v>3280</v>
      </c>
      <c r="R54" s="272">
        <v>3473</v>
      </c>
      <c r="S54" s="271">
        <v>3666</v>
      </c>
      <c r="T54" s="272">
        <v>3859</v>
      </c>
      <c r="U54" s="257">
        <v>2.0099999999999998</v>
      </c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75">
        <v>1393</v>
      </c>
      <c r="C55" s="276">
        <v>1422</v>
      </c>
      <c r="D55" s="277">
        <v>1506</v>
      </c>
      <c r="E55" s="278">
        <v>1726</v>
      </c>
      <c r="F55" s="276">
        <v>1928</v>
      </c>
      <c r="G55" s="277">
        <v>2223</v>
      </c>
      <c r="H55" s="278">
        <v>2520</v>
      </c>
      <c r="I55" s="276">
        <v>2834</v>
      </c>
      <c r="J55" s="277">
        <v>3090</v>
      </c>
      <c r="K55" s="278">
        <v>3394</v>
      </c>
      <c r="L55" s="276">
        <v>3678</v>
      </c>
      <c r="M55" s="277">
        <v>3981</v>
      </c>
      <c r="N55" s="278">
        <v>4287</v>
      </c>
      <c r="O55" s="276">
        <v>4594</v>
      </c>
      <c r="P55" s="277">
        <v>4900</v>
      </c>
      <c r="Q55" s="278">
        <v>5206</v>
      </c>
      <c r="R55" s="276">
        <v>5512</v>
      </c>
      <c r="S55" s="275">
        <v>5819</v>
      </c>
      <c r="T55" s="276">
        <v>6125</v>
      </c>
      <c r="U55" s="189">
        <v>3.1899999999999995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79">
        <v>900</v>
      </c>
      <c r="C56" s="280">
        <v>930</v>
      </c>
      <c r="D56" s="281">
        <v>944</v>
      </c>
      <c r="E56" s="282">
        <v>1085</v>
      </c>
      <c r="F56" s="280">
        <v>1206</v>
      </c>
      <c r="G56" s="281">
        <v>1407</v>
      </c>
      <c r="H56" s="282">
        <v>1608</v>
      </c>
      <c r="I56" s="280">
        <v>1809</v>
      </c>
      <c r="J56" s="281">
        <v>2010</v>
      </c>
      <c r="K56" s="282">
        <v>2211</v>
      </c>
      <c r="L56" s="280">
        <v>2412</v>
      </c>
      <c r="M56" s="281">
        <v>2613</v>
      </c>
      <c r="N56" s="282">
        <v>2814</v>
      </c>
      <c r="O56" s="280">
        <v>3015</v>
      </c>
      <c r="P56" s="281">
        <v>3216</v>
      </c>
      <c r="Q56" s="282">
        <v>3417</v>
      </c>
      <c r="R56" s="280">
        <v>3618</v>
      </c>
      <c r="S56" s="279">
        <v>3819</v>
      </c>
      <c r="T56" s="280">
        <v>4020</v>
      </c>
      <c r="U56" s="257">
        <v>2.0099999999999998</v>
      </c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67">
        <v>1430</v>
      </c>
      <c r="C57" s="268">
        <v>1482</v>
      </c>
      <c r="D57" s="269">
        <v>1568</v>
      </c>
      <c r="E57" s="270">
        <v>1800</v>
      </c>
      <c r="F57" s="268">
        <v>2010</v>
      </c>
      <c r="G57" s="269">
        <v>2317</v>
      </c>
      <c r="H57" s="270">
        <v>2624</v>
      </c>
      <c r="I57" s="268">
        <v>2952</v>
      </c>
      <c r="J57" s="269">
        <v>3220</v>
      </c>
      <c r="K57" s="270">
        <v>3531</v>
      </c>
      <c r="L57" s="268">
        <v>3828</v>
      </c>
      <c r="M57" s="269">
        <v>4147</v>
      </c>
      <c r="N57" s="270">
        <v>4466</v>
      </c>
      <c r="O57" s="268">
        <v>4785</v>
      </c>
      <c r="P57" s="269">
        <v>5104</v>
      </c>
      <c r="Q57" s="270">
        <v>5423</v>
      </c>
      <c r="R57" s="268">
        <v>5742</v>
      </c>
      <c r="S57" s="267">
        <v>6061</v>
      </c>
      <c r="T57" s="268">
        <v>6380</v>
      </c>
      <c r="U57" s="189">
        <v>3.1899999999999995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5" t="s">
        <v>131</v>
      </c>
      <c r="B58" s="271">
        <v>936</v>
      </c>
      <c r="C58" s="272">
        <v>967</v>
      </c>
      <c r="D58" s="273">
        <v>982</v>
      </c>
      <c r="E58" s="274">
        <v>1128</v>
      </c>
      <c r="F58" s="272">
        <v>1254</v>
      </c>
      <c r="G58" s="273">
        <v>1463</v>
      </c>
      <c r="H58" s="274">
        <v>1672</v>
      </c>
      <c r="I58" s="272">
        <v>1881</v>
      </c>
      <c r="J58" s="273">
        <v>2090</v>
      </c>
      <c r="K58" s="274">
        <v>2299</v>
      </c>
      <c r="L58" s="272">
        <v>2508</v>
      </c>
      <c r="M58" s="273">
        <v>2718</v>
      </c>
      <c r="N58" s="274">
        <v>2927</v>
      </c>
      <c r="O58" s="272">
        <v>3136</v>
      </c>
      <c r="P58" s="273">
        <v>3345</v>
      </c>
      <c r="Q58" s="274">
        <v>3554</v>
      </c>
      <c r="R58" s="272">
        <v>3763</v>
      </c>
      <c r="S58" s="271">
        <v>3972</v>
      </c>
      <c r="T58" s="272">
        <v>4181</v>
      </c>
      <c r="U58" s="257">
        <v>2.0099999999999998</v>
      </c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67">
        <v>1487</v>
      </c>
      <c r="C59" s="268">
        <v>1541</v>
      </c>
      <c r="D59" s="269">
        <v>1631</v>
      </c>
      <c r="E59" s="270">
        <v>1872</v>
      </c>
      <c r="F59" s="268">
        <v>2090</v>
      </c>
      <c r="G59" s="269">
        <v>2410</v>
      </c>
      <c r="H59" s="270">
        <v>2729</v>
      </c>
      <c r="I59" s="268">
        <v>3070</v>
      </c>
      <c r="J59" s="269">
        <v>3349</v>
      </c>
      <c r="K59" s="270">
        <v>3672</v>
      </c>
      <c r="L59" s="268">
        <v>3981</v>
      </c>
      <c r="M59" s="269">
        <v>4313</v>
      </c>
      <c r="N59" s="270">
        <v>4645</v>
      </c>
      <c r="O59" s="268">
        <v>4976</v>
      </c>
      <c r="P59" s="269">
        <v>5308</v>
      </c>
      <c r="Q59" s="270">
        <v>5640</v>
      </c>
      <c r="R59" s="268">
        <v>5972</v>
      </c>
      <c r="S59" s="267">
        <v>6303</v>
      </c>
      <c r="T59" s="268">
        <v>6635</v>
      </c>
      <c r="U59" s="189">
        <v>3.1899999999999995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71">
        <v>972</v>
      </c>
      <c r="C60" s="272">
        <v>1004</v>
      </c>
      <c r="D60" s="273">
        <v>1020</v>
      </c>
      <c r="E60" s="274">
        <v>1172</v>
      </c>
      <c r="F60" s="272">
        <v>1302</v>
      </c>
      <c r="G60" s="273">
        <v>1520</v>
      </c>
      <c r="H60" s="274">
        <v>1737</v>
      </c>
      <c r="I60" s="272">
        <v>1954</v>
      </c>
      <c r="J60" s="273">
        <v>2171</v>
      </c>
      <c r="K60" s="274">
        <v>2388</v>
      </c>
      <c r="L60" s="272">
        <v>2605</v>
      </c>
      <c r="M60" s="273">
        <v>2822</v>
      </c>
      <c r="N60" s="274">
        <v>3039</v>
      </c>
      <c r="O60" s="272">
        <v>3256</v>
      </c>
      <c r="P60" s="273">
        <v>3473</v>
      </c>
      <c r="Q60" s="274">
        <v>3690</v>
      </c>
      <c r="R60" s="272">
        <v>3907</v>
      </c>
      <c r="S60" s="271">
        <v>4125</v>
      </c>
      <c r="T60" s="272">
        <v>4342</v>
      </c>
      <c r="U60" s="257">
        <v>2.0099999999999998</v>
      </c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75">
        <v>1544</v>
      </c>
      <c r="C61" s="276">
        <v>1601</v>
      </c>
      <c r="D61" s="277">
        <v>1693</v>
      </c>
      <c r="E61" s="278">
        <v>1944</v>
      </c>
      <c r="F61" s="276">
        <v>2171</v>
      </c>
      <c r="G61" s="277">
        <v>2502</v>
      </c>
      <c r="H61" s="278">
        <v>2834</v>
      </c>
      <c r="I61" s="276">
        <v>3188</v>
      </c>
      <c r="J61" s="277">
        <v>3478</v>
      </c>
      <c r="K61" s="278">
        <v>3813</v>
      </c>
      <c r="L61" s="276">
        <v>4134</v>
      </c>
      <c r="M61" s="277">
        <v>4479</v>
      </c>
      <c r="N61" s="278">
        <v>4823</v>
      </c>
      <c r="O61" s="276">
        <v>5168</v>
      </c>
      <c r="P61" s="277">
        <v>5512</v>
      </c>
      <c r="Q61" s="278">
        <v>5857</v>
      </c>
      <c r="R61" s="276">
        <v>6201</v>
      </c>
      <c r="S61" s="275">
        <v>6546</v>
      </c>
      <c r="T61" s="276">
        <v>6890</v>
      </c>
      <c r="U61" s="189">
        <v>3.1899999999999995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79">
        <v>1008</v>
      </c>
      <c r="C62" s="280">
        <v>1042</v>
      </c>
      <c r="D62" s="281">
        <v>1057</v>
      </c>
      <c r="E62" s="282">
        <v>1215</v>
      </c>
      <c r="F62" s="280">
        <v>1351</v>
      </c>
      <c r="G62" s="281">
        <v>1576</v>
      </c>
      <c r="H62" s="282">
        <v>1801</v>
      </c>
      <c r="I62" s="280">
        <v>2026</v>
      </c>
      <c r="J62" s="281">
        <v>2251</v>
      </c>
      <c r="K62" s="282">
        <v>2476</v>
      </c>
      <c r="L62" s="280">
        <v>2701</v>
      </c>
      <c r="M62" s="281">
        <v>2927</v>
      </c>
      <c r="N62" s="282">
        <v>3152</v>
      </c>
      <c r="O62" s="280">
        <v>3377</v>
      </c>
      <c r="P62" s="281">
        <v>3602</v>
      </c>
      <c r="Q62" s="282">
        <v>3827</v>
      </c>
      <c r="R62" s="280">
        <v>4052</v>
      </c>
      <c r="S62" s="279">
        <v>4277</v>
      </c>
      <c r="T62" s="280">
        <v>4502</v>
      </c>
      <c r="U62" s="257">
        <v>2.0099999999999998</v>
      </c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67">
        <v>1602</v>
      </c>
      <c r="C63" s="268">
        <v>1660</v>
      </c>
      <c r="D63" s="269">
        <v>1756</v>
      </c>
      <c r="E63" s="270">
        <v>2016</v>
      </c>
      <c r="F63" s="268">
        <v>2251</v>
      </c>
      <c r="G63" s="269">
        <v>2595</v>
      </c>
      <c r="H63" s="270">
        <v>2939</v>
      </c>
      <c r="I63" s="268">
        <v>3306</v>
      </c>
      <c r="J63" s="269">
        <v>3606</v>
      </c>
      <c r="K63" s="270">
        <v>3955</v>
      </c>
      <c r="L63" s="268">
        <v>4287</v>
      </c>
      <c r="M63" s="269">
        <v>4645</v>
      </c>
      <c r="N63" s="270">
        <v>5002</v>
      </c>
      <c r="O63" s="268">
        <v>5359</v>
      </c>
      <c r="P63" s="269">
        <v>5716</v>
      </c>
      <c r="Q63" s="270">
        <v>6074</v>
      </c>
      <c r="R63" s="268">
        <v>6431</v>
      </c>
      <c r="S63" s="267">
        <v>6788</v>
      </c>
      <c r="T63" s="268">
        <v>7146</v>
      </c>
      <c r="U63" s="189">
        <v>3.1899999999999995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71">
        <v>1044</v>
      </c>
      <c r="C64" s="272">
        <v>1079</v>
      </c>
      <c r="D64" s="273">
        <v>1095</v>
      </c>
      <c r="E64" s="274">
        <v>1259</v>
      </c>
      <c r="F64" s="272">
        <v>1399</v>
      </c>
      <c r="G64" s="273">
        <v>1632</v>
      </c>
      <c r="H64" s="274">
        <v>1865</v>
      </c>
      <c r="I64" s="272">
        <v>2098</v>
      </c>
      <c r="J64" s="273">
        <v>2332</v>
      </c>
      <c r="K64" s="274">
        <v>2565</v>
      </c>
      <c r="L64" s="272">
        <v>2798</v>
      </c>
      <c r="M64" s="273">
        <v>3031</v>
      </c>
      <c r="N64" s="274">
        <v>3264</v>
      </c>
      <c r="O64" s="272">
        <v>3497</v>
      </c>
      <c r="P64" s="273">
        <v>3731</v>
      </c>
      <c r="Q64" s="274">
        <v>3964</v>
      </c>
      <c r="R64" s="272">
        <v>4197</v>
      </c>
      <c r="S64" s="271">
        <v>4430</v>
      </c>
      <c r="T64" s="272">
        <v>4663</v>
      </c>
      <c r="U64" s="257">
        <v>2.0099999999999998</v>
      </c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67">
        <v>1659</v>
      </c>
      <c r="C65" s="268">
        <v>1719</v>
      </c>
      <c r="D65" s="269">
        <v>1819</v>
      </c>
      <c r="E65" s="270">
        <v>2088</v>
      </c>
      <c r="F65" s="268">
        <v>2332</v>
      </c>
      <c r="G65" s="269">
        <v>2688</v>
      </c>
      <c r="H65" s="270">
        <v>3044</v>
      </c>
      <c r="I65" s="268">
        <v>3424</v>
      </c>
      <c r="J65" s="269">
        <v>3735</v>
      </c>
      <c r="K65" s="270">
        <v>4096</v>
      </c>
      <c r="L65" s="268">
        <v>4440</v>
      </c>
      <c r="M65" s="269">
        <v>4811</v>
      </c>
      <c r="N65" s="270">
        <v>5181</v>
      </c>
      <c r="O65" s="268">
        <v>5551</v>
      </c>
      <c r="P65" s="269">
        <v>5921</v>
      </c>
      <c r="Q65" s="270">
        <v>6291</v>
      </c>
      <c r="R65" s="268">
        <v>6661</v>
      </c>
      <c r="S65" s="267">
        <v>7031</v>
      </c>
      <c r="T65" s="268">
        <v>7401</v>
      </c>
      <c r="U65" s="189">
        <v>3.1899999999999995</v>
      </c>
    </row>
    <row r="66" spans="1:42" x14ac:dyDescent="0.15">
      <c r="A66" s="231" t="s">
        <v>135</v>
      </c>
      <c r="B66" s="271">
        <v>1080</v>
      </c>
      <c r="C66" s="272">
        <v>1116</v>
      </c>
      <c r="D66" s="273">
        <v>1133</v>
      </c>
      <c r="E66" s="274">
        <v>1302</v>
      </c>
      <c r="F66" s="272">
        <v>1447</v>
      </c>
      <c r="G66" s="273">
        <v>1688</v>
      </c>
      <c r="H66" s="274">
        <v>1930</v>
      </c>
      <c r="I66" s="272">
        <v>2171</v>
      </c>
      <c r="J66" s="273">
        <v>2412</v>
      </c>
      <c r="K66" s="274">
        <v>2653</v>
      </c>
      <c r="L66" s="272">
        <v>2894</v>
      </c>
      <c r="M66" s="273">
        <v>3136</v>
      </c>
      <c r="N66" s="274">
        <v>3377</v>
      </c>
      <c r="O66" s="272">
        <v>3618</v>
      </c>
      <c r="P66" s="273">
        <v>3859</v>
      </c>
      <c r="Q66" s="274">
        <v>4100</v>
      </c>
      <c r="R66" s="272">
        <v>4342</v>
      </c>
      <c r="S66" s="271">
        <v>4583</v>
      </c>
      <c r="T66" s="272">
        <v>4824</v>
      </c>
      <c r="U66" s="257">
        <v>2.0099999999999998</v>
      </c>
    </row>
    <row r="67" spans="1:42" x14ac:dyDescent="0.15">
      <c r="A67" s="233">
        <v>1500</v>
      </c>
      <c r="B67" s="275">
        <v>1716</v>
      </c>
      <c r="C67" s="276">
        <v>1778</v>
      </c>
      <c r="D67" s="277">
        <v>1882</v>
      </c>
      <c r="E67" s="278">
        <v>2160</v>
      </c>
      <c r="F67" s="276">
        <v>2412</v>
      </c>
      <c r="G67" s="277">
        <v>2780</v>
      </c>
      <c r="H67" s="278">
        <v>3149</v>
      </c>
      <c r="I67" s="276">
        <v>3542</v>
      </c>
      <c r="J67" s="277">
        <v>3864</v>
      </c>
      <c r="K67" s="278">
        <v>4237</v>
      </c>
      <c r="L67" s="276">
        <v>4594</v>
      </c>
      <c r="M67" s="277">
        <v>4976</v>
      </c>
      <c r="N67" s="278">
        <v>5359</v>
      </c>
      <c r="O67" s="276">
        <v>5742</v>
      </c>
      <c r="P67" s="277">
        <v>6125</v>
      </c>
      <c r="Q67" s="278">
        <v>6508</v>
      </c>
      <c r="R67" s="276">
        <v>6890</v>
      </c>
      <c r="S67" s="275">
        <v>7273</v>
      </c>
      <c r="T67" s="276">
        <v>7656</v>
      </c>
      <c r="U67" s="189">
        <v>3.1899999999999995</v>
      </c>
    </row>
    <row r="68" spans="1:42" x14ac:dyDescent="0.15">
      <c r="A68" s="194"/>
      <c r="B68" s="256">
        <v>4.5</v>
      </c>
      <c r="C68" s="256">
        <v>3.1</v>
      </c>
      <c r="D68" s="194">
        <v>2.36</v>
      </c>
      <c r="E68" s="194">
        <v>2.17</v>
      </c>
      <c r="F68" s="194">
        <v>2.0099999999999998</v>
      </c>
      <c r="G68" s="194">
        <v>2.0099999999999998</v>
      </c>
      <c r="H68" s="194">
        <v>2.0099999999999998</v>
      </c>
      <c r="I68" s="194">
        <v>2.0099999999999998</v>
      </c>
      <c r="J68" s="194">
        <v>2.0099999999999998</v>
      </c>
      <c r="K68" s="194">
        <v>2.0099999999999998</v>
      </c>
      <c r="L68" s="194">
        <v>2.0099999999999998</v>
      </c>
      <c r="M68" s="194">
        <v>2.0099999999999998</v>
      </c>
      <c r="N68" s="194">
        <v>2.0099999999999998</v>
      </c>
      <c r="O68" s="194">
        <v>2.0099999999999998</v>
      </c>
      <c r="P68" s="194">
        <v>2.0099999999999998</v>
      </c>
      <c r="Q68" s="194">
        <v>2.0099999999999998</v>
      </c>
      <c r="R68" s="194">
        <v>2.0099999999999998</v>
      </c>
      <c r="S68" s="194">
        <v>2.0099999999999998</v>
      </c>
      <c r="T68" s="194">
        <v>2.0099999999999998</v>
      </c>
    </row>
    <row r="69" spans="1:42" x14ac:dyDescent="0.15">
      <c r="A69" s="194"/>
      <c r="B69" s="228">
        <v>7.15</v>
      </c>
      <c r="C69" s="187">
        <v>4.9400000000000004</v>
      </c>
      <c r="D69" s="187">
        <v>3.92</v>
      </c>
      <c r="E69" s="187">
        <v>3.5999999999999996</v>
      </c>
      <c r="F69" s="187">
        <v>3.3499999999999996</v>
      </c>
      <c r="G69" s="187">
        <v>3.3099999999999996</v>
      </c>
      <c r="H69" s="187">
        <v>3.28</v>
      </c>
      <c r="I69" s="187">
        <v>3.28</v>
      </c>
      <c r="J69" s="187">
        <v>3.2199999999999998</v>
      </c>
      <c r="K69" s="187">
        <v>3.21</v>
      </c>
      <c r="L69" s="187">
        <v>3.1899999999999995</v>
      </c>
      <c r="M69" s="187">
        <v>3.1899999999999995</v>
      </c>
      <c r="N69" s="187">
        <v>3.1899999999999995</v>
      </c>
      <c r="O69" s="187">
        <v>3.1899999999999995</v>
      </c>
      <c r="P69" s="187">
        <v>3.1899999999999995</v>
      </c>
      <c r="Q69" s="187">
        <v>3.1899999999999995</v>
      </c>
      <c r="R69" s="187">
        <v>3.1899999999999995</v>
      </c>
      <c r="S69" s="187">
        <v>3.1899999999999995</v>
      </c>
      <c r="T69" s="187">
        <v>3.1899999999999995</v>
      </c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317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317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 t="shared" ref="B76:P106" si="0">ROUND(W76*$T$76,0)</f>
        <v>0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</v>
      </c>
      <c r="U76" s="188"/>
      <c r="V76" s="203">
        <v>4</v>
      </c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318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 t="shared" si="0"/>
        <v>0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318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296</v>
      </c>
      <c r="C78" s="212">
        <f t="shared" si="0"/>
        <v>0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>
        <v>296</v>
      </c>
      <c r="X78" s="207"/>
      <c r="Y78" s="207"/>
      <c r="Z78" s="207"/>
      <c r="AA78" s="207"/>
      <c r="AB78" s="207"/>
      <c r="AC78" s="207"/>
      <c r="AD78" s="207"/>
      <c r="AE78" s="207"/>
      <c r="AF78" s="207"/>
      <c r="AG78" s="318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434</v>
      </c>
      <c r="C79" s="209">
        <f t="shared" si="0"/>
        <v>0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W78+B149</f>
        <v>434</v>
      </c>
      <c r="X79" s="207"/>
      <c r="Y79" s="207"/>
      <c r="Z79" s="207"/>
      <c r="AA79" s="207"/>
      <c r="AB79" s="207"/>
      <c r="AC79" s="207"/>
      <c r="AD79" s="207"/>
      <c r="AE79" s="207"/>
      <c r="AF79" s="207"/>
      <c r="AG79" s="318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296</v>
      </c>
      <c r="C80" s="212">
        <f t="shared" si="0"/>
        <v>296</v>
      </c>
      <c r="D80" s="212">
        <f t="shared" si="0"/>
        <v>0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>
        <v>296</v>
      </c>
      <c r="X80" s="207">
        <v>296</v>
      </c>
      <c r="Y80" s="207"/>
      <c r="Z80" s="207"/>
      <c r="AA80" s="207"/>
      <c r="AB80" s="207"/>
      <c r="AC80" s="207"/>
      <c r="AD80" s="207"/>
      <c r="AE80" s="207"/>
      <c r="AF80" s="207"/>
      <c r="AG80" s="318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453</v>
      </c>
      <c r="C81" s="209">
        <f t="shared" si="0"/>
        <v>453</v>
      </c>
      <c r="D81" s="209">
        <f t="shared" si="0"/>
        <v>0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W80+B151</f>
        <v>453</v>
      </c>
      <c r="X81" s="207">
        <f>X80+C151</f>
        <v>453</v>
      </c>
      <c r="Y81" s="207"/>
      <c r="Z81" s="207"/>
      <c r="AA81" s="207"/>
      <c r="AB81" s="207"/>
      <c r="AC81" s="207"/>
      <c r="AD81" s="207"/>
      <c r="AE81" s="207"/>
      <c r="AF81" s="207"/>
      <c r="AG81" s="318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296</v>
      </c>
      <c r="C82" s="212">
        <f t="shared" si="0"/>
        <v>296</v>
      </c>
      <c r="D82" s="212">
        <f t="shared" si="0"/>
        <v>296</v>
      </c>
      <c r="E82" s="212">
        <f t="shared" si="0"/>
        <v>0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>
        <v>296</v>
      </c>
      <c r="X82" s="207">
        <v>296</v>
      </c>
      <c r="Y82" s="214">
        <v>296</v>
      </c>
      <c r="Z82" s="214"/>
      <c r="AA82" s="214"/>
      <c r="AB82" s="214"/>
      <c r="AC82" s="214"/>
      <c r="AD82" s="214"/>
      <c r="AE82" s="207"/>
      <c r="AF82" s="207"/>
      <c r="AG82" s="318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471</v>
      </c>
      <c r="C83" s="209">
        <f t="shared" si="0"/>
        <v>471</v>
      </c>
      <c r="D83" s="209">
        <f t="shared" si="0"/>
        <v>480</v>
      </c>
      <c r="E83" s="209">
        <f t="shared" si="0"/>
        <v>0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W82+B153</f>
        <v>471</v>
      </c>
      <c r="X83" s="207">
        <f>X82+C153</f>
        <v>471</v>
      </c>
      <c r="Y83" s="214">
        <f>Y82+D153</f>
        <v>480</v>
      </c>
      <c r="Z83" s="214"/>
      <c r="AA83" s="214"/>
      <c r="AB83" s="214"/>
      <c r="AC83" s="214"/>
      <c r="AD83" s="214"/>
      <c r="AE83" s="207"/>
      <c r="AF83" s="207"/>
      <c r="AG83" s="318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330</v>
      </c>
      <c r="C84" s="212">
        <f t="shared" si="0"/>
        <v>330</v>
      </c>
      <c r="D84" s="212">
        <f t="shared" si="0"/>
        <v>330</v>
      </c>
      <c r="E84" s="212">
        <f t="shared" si="0"/>
        <v>374</v>
      </c>
      <c r="F84" s="212">
        <f t="shared" si="0"/>
        <v>0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>
        <v>330</v>
      </c>
      <c r="X84" s="207">
        <v>330</v>
      </c>
      <c r="Y84" s="214">
        <v>330</v>
      </c>
      <c r="Z84" s="214">
        <v>374</v>
      </c>
      <c r="AA84" s="214"/>
      <c r="AB84" s="214"/>
      <c r="AC84" s="214"/>
      <c r="AD84" s="214"/>
      <c r="AE84" s="207"/>
      <c r="AF84" s="207"/>
      <c r="AG84" s="318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520</v>
      </c>
      <c r="C85" s="216">
        <f t="shared" si="0"/>
        <v>520</v>
      </c>
      <c r="D85" s="216">
        <f t="shared" si="0"/>
        <v>542</v>
      </c>
      <c r="E85" s="216">
        <f t="shared" si="0"/>
        <v>595</v>
      </c>
      <c r="F85" s="216">
        <f t="shared" si="0"/>
        <v>0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W84+B155</f>
        <v>520</v>
      </c>
      <c r="X85" s="207">
        <f>X84+C155</f>
        <v>520</v>
      </c>
      <c r="Y85" s="214">
        <f>Y84+D155</f>
        <v>542</v>
      </c>
      <c r="Z85" s="214">
        <f>Z84+E155</f>
        <v>595</v>
      </c>
      <c r="AA85" s="214"/>
      <c r="AB85" s="214"/>
      <c r="AC85" s="214"/>
      <c r="AD85" s="214"/>
      <c r="AE85" s="207"/>
      <c r="AF85" s="207"/>
      <c r="AG85" s="318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366</v>
      </c>
      <c r="C86" s="205">
        <f t="shared" si="0"/>
        <v>366</v>
      </c>
      <c r="D86" s="205">
        <f t="shared" si="0"/>
        <v>366</v>
      </c>
      <c r="E86" s="205">
        <f t="shared" si="0"/>
        <v>409</v>
      </c>
      <c r="F86" s="205">
        <f t="shared" si="0"/>
        <v>462</v>
      </c>
      <c r="G86" s="205">
        <f t="shared" si="0"/>
        <v>0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>
        <v>366</v>
      </c>
      <c r="X86" s="207">
        <v>366</v>
      </c>
      <c r="Y86" s="214">
        <v>366</v>
      </c>
      <c r="Z86" s="214">
        <v>409</v>
      </c>
      <c r="AA86" s="214">
        <v>462</v>
      </c>
      <c r="AB86" s="214"/>
      <c r="AC86" s="214"/>
      <c r="AD86" s="214"/>
      <c r="AE86" s="207"/>
      <c r="AF86" s="207"/>
      <c r="AG86" s="318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574</v>
      </c>
      <c r="C87" s="209">
        <f t="shared" si="0"/>
        <v>574</v>
      </c>
      <c r="D87" s="209">
        <f t="shared" si="0"/>
        <v>602</v>
      </c>
      <c r="E87" s="209">
        <f t="shared" si="0"/>
        <v>659</v>
      </c>
      <c r="F87" s="209">
        <f t="shared" si="0"/>
        <v>733</v>
      </c>
      <c r="G87" s="209">
        <f t="shared" si="0"/>
        <v>0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>W86+B157</f>
        <v>574</v>
      </c>
      <c r="X87" s="207">
        <f>X86+C157</f>
        <v>574</v>
      </c>
      <c r="Y87" s="214">
        <f>Y86+D157</f>
        <v>602</v>
      </c>
      <c r="Z87" s="214">
        <f>Z86+E157</f>
        <v>659</v>
      </c>
      <c r="AA87" s="214">
        <f>AA86+F157</f>
        <v>733</v>
      </c>
      <c r="AB87" s="214"/>
      <c r="AC87" s="214"/>
      <c r="AD87" s="214"/>
      <c r="AE87" s="207"/>
      <c r="AF87" s="207"/>
      <c r="AG87" s="318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392</v>
      </c>
      <c r="C88" s="212">
        <f t="shared" si="0"/>
        <v>392</v>
      </c>
      <c r="D88" s="212">
        <f t="shared" si="0"/>
        <v>392</v>
      </c>
      <c r="E88" s="212">
        <f t="shared" si="0"/>
        <v>445</v>
      </c>
      <c r="F88" s="212">
        <f t="shared" si="0"/>
        <v>505</v>
      </c>
      <c r="G88" s="212">
        <f t="shared" si="0"/>
        <v>558</v>
      </c>
      <c r="H88" s="212">
        <f t="shared" si="0"/>
        <v>0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>
        <v>392</v>
      </c>
      <c r="X88" s="207">
        <v>392</v>
      </c>
      <c r="Y88" s="214">
        <v>392</v>
      </c>
      <c r="Z88" s="214">
        <v>445</v>
      </c>
      <c r="AA88" s="214">
        <v>505</v>
      </c>
      <c r="AB88" s="214">
        <v>558</v>
      </c>
      <c r="AC88" s="214"/>
      <c r="AD88" s="214"/>
      <c r="AE88" s="207"/>
      <c r="AF88" s="207"/>
      <c r="AG88" s="318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621</v>
      </c>
      <c r="C89" s="209">
        <f t="shared" si="0"/>
        <v>621</v>
      </c>
      <c r="D89" s="209">
        <f t="shared" si="0"/>
        <v>645</v>
      </c>
      <c r="E89" s="209">
        <f t="shared" si="0"/>
        <v>725</v>
      </c>
      <c r="F89" s="209">
        <f t="shared" si="0"/>
        <v>808</v>
      </c>
      <c r="G89" s="209">
        <f t="shared" si="0"/>
        <v>875</v>
      </c>
      <c r="H89" s="209">
        <f t="shared" si="0"/>
        <v>0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 t="shared" ref="W89:AB89" si="1">W88+B159</f>
        <v>621</v>
      </c>
      <c r="X89" s="207">
        <f t="shared" si="1"/>
        <v>621</v>
      </c>
      <c r="Y89" s="214">
        <f t="shared" si="1"/>
        <v>645</v>
      </c>
      <c r="Z89" s="214">
        <f t="shared" si="1"/>
        <v>725</v>
      </c>
      <c r="AA89" s="214">
        <f t="shared" si="1"/>
        <v>808</v>
      </c>
      <c r="AB89" s="214">
        <f t="shared" si="1"/>
        <v>875</v>
      </c>
      <c r="AC89" s="214"/>
      <c r="AD89" s="214"/>
      <c r="AE89" s="207"/>
      <c r="AF89" s="207"/>
      <c r="AG89" s="318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427</v>
      </c>
      <c r="C90" s="212">
        <f t="shared" si="0"/>
        <v>427</v>
      </c>
      <c r="D90" s="212">
        <f t="shared" si="0"/>
        <v>427</v>
      </c>
      <c r="E90" s="212">
        <f t="shared" si="0"/>
        <v>480</v>
      </c>
      <c r="F90" s="212">
        <f t="shared" si="0"/>
        <v>549</v>
      </c>
      <c r="G90" s="212">
        <f t="shared" si="0"/>
        <v>611</v>
      </c>
      <c r="H90" s="212">
        <f t="shared" si="0"/>
        <v>750</v>
      </c>
      <c r="I90" s="212">
        <f t="shared" si="0"/>
        <v>0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>
        <v>427</v>
      </c>
      <c r="X90" s="207">
        <v>427</v>
      </c>
      <c r="Y90" s="214">
        <v>427</v>
      </c>
      <c r="Z90" s="214">
        <v>480</v>
      </c>
      <c r="AA90" s="214">
        <v>549</v>
      </c>
      <c r="AB90" s="214">
        <v>611</v>
      </c>
      <c r="AC90" s="214">
        <v>750</v>
      </c>
      <c r="AD90" s="214"/>
      <c r="AE90" s="207"/>
      <c r="AF90" s="207"/>
      <c r="AG90" s="318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si="0"/>
        <v>676</v>
      </c>
      <c r="C91" s="209">
        <f t="shared" si="0"/>
        <v>676</v>
      </c>
      <c r="D91" s="209">
        <f t="shared" si="0"/>
        <v>701</v>
      </c>
      <c r="E91" s="209">
        <f t="shared" si="0"/>
        <v>776</v>
      </c>
      <c r="F91" s="209">
        <f t="shared" si="0"/>
        <v>884</v>
      </c>
      <c r="G91" s="209">
        <f t="shared" si="0"/>
        <v>957</v>
      </c>
      <c r="H91" s="209">
        <f t="shared" si="0"/>
        <v>1155</v>
      </c>
      <c r="I91" s="209">
        <f t="shared" si="0"/>
        <v>0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 t="shared" ref="W91:AC91" si="2">W90+B161</f>
        <v>676</v>
      </c>
      <c r="X91" s="207">
        <f t="shared" si="2"/>
        <v>676</v>
      </c>
      <c r="Y91" s="214">
        <f t="shared" si="2"/>
        <v>701</v>
      </c>
      <c r="Z91" s="214">
        <f t="shared" si="2"/>
        <v>776</v>
      </c>
      <c r="AA91" s="214">
        <f t="shared" si="2"/>
        <v>884</v>
      </c>
      <c r="AB91" s="214">
        <f t="shared" si="2"/>
        <v>957</v>
      </c>
      <c r="AC91" s="214">
        <f t="shared" si="2"/>
        <v>1155</v>
      </c>
      <c r="AD91" s="214"/>
      <c r="AE91" s="207"/>
      <c r="AF91" s="207"/>
      <c r="AG91" s="318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445</v>
      </c>
      <c r="C92" s="212">
        <f t="shared" si="0"/>
        <v>445</v>
      </c>
      <c r="D92" s="212">
        <f t="shared" si="0"/>
        <v>445</v>
      </c>
      <c r="E92" s="212">
        <f t="shared" si="0"/>
        <v>505</v>
      </c>
      <c r="F92" s="212">
        <f t="shared" si="0"/>
        <v>575</v>
      </c>
      <c r="G92" s="212">
        <f t="shared" si="0"/>
        <v>653</v>
      </c>
      <c r="H92" s="212">
        <f t="shared" si="0"/>
        <v>793</v>
      </c>
      <c r="I92" s="212">
        <f t="shared" si="0"/>
        <v>863</v>
      </c>
      <c r="J92" s="212">
        <f t="shared" si="0"/>
        <v>0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>
        <v>445</v>
      </c>
      <c r="X92" s="207">
        <v>445</v>
      </c>
      <c r="Y92" s="214">
        <v>445</v>
      </c>
      <c r="Z92" s="214">
        <v>505</v>
      </c>
      <c r="AA92" s="214">
        <v>575</v>
      </c>
      <c r="AB92" s="214">
        <v>653</v>
      </c>
      <c r="AC92" s="214">
        <v>793</v>
      </c>
      <c r="AD92" s="214">
        <v>863</v>
      </c>
      <c r="AE92" s="207"/>
      <c r="AF92" s="207"/>
      <c r="AG92" s="318"/>
      <c r="AH92" s="207"/>
      <c r="AI92" s="207"/>
      <c r="AJ92" s="207"/>
      <c r="AK92" s="207"/>
      <c r="AL92" s="207"/>
      <c r="AM92" s="207"/>
      <c r="AN92" s="207"/>
      <c r="AO92" s="207"/>
      <c r="AP92" s="316">
        <v>2.39</v>
      </c>
    </row>
    <row r="93" spans="1:42" x14ac:dyDescent="0.15">
      <c r="A93" s="208">
        <v>500</v>
      </c>
      <c r="B93" s="209">
        <f t="shared" si="0"/>
        <v>707</v>
      </c>
      <c r="C93" s="209">
        <f t="shared" si="0"/>
        <v>707</v>
      </c>
      <c r="D93" s="209">
        <f t="shared" si="0"/>
        <v>746</v>
      </c>
      <c r="E93" s="209">
        <f t="shared" si="0"/>
        <v>822</v>
      </c>
      <c r="F93" s="209">
        <f t="shared" si="0"/>
        <v>941</v>
      </c>
      <c r="G93" s="209">
        <f t="shared" si="0"/>
        <v>1034</v>
      </c>
      <c r="H93" s="209">
        <f t="shared" si="0"/>
        <v>1238</v>
      </c>
      <c r="I93" s="209">
        <f t="shared" si="0"/>
        <v>1355</v>
      </c>
      <c r="J93" s="209">
        <f t="shared" si="0"/>
        <v>0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 t="shared" ref="W93:AD93" si="3">W92+B163</f>
        <v>707</v>
      </c>
      <c r="X93" s="207">
        <f t="shared" si="3"/>
        <v>707</v>
      </c>
      <c r="Y93" s="214">
        <f t="shared" si="3"/>
        <v>746</v>
      </c>
      <c r="Z93" s="214">
        <f t="shared" si="3"/>
        <v>822</v>
      </c>
      <c r="AA93" s="214">
        <f t="shared" si="3"/>
        <v>941</v>
      </c>
      <c r="AB93" s="214">
        <f t="shared" si="3"/>
        <v>1034</v>
      </c>
      <c r="AC93" s="214">
        <f t="shared" si="3"/>
        <v>1238</v>
      </c>
      <c r="AD93" s="214">
        <f t="shared" si="3"/>
        <v>1355</v>
      </c>
      <c r="AE93" s="207"/>
      <c r="AF93" s="207"/>
      <c r="AG93" s="318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471</v>
      </c>
      <c r="C94" s="212">
        <f t="shared" si="0"/>
        <v>471</v>
      </c>
      <c r="D94" s="212">
        <f t="shared" si="0"/>
        <v>471</v>
      </c>
      <c r="E94" s="212">
        <f t="shared" si="0"/>
        <v>523</v>
      </c>
      <c r="F94" s="212">
        <f t="shared" si="0"/>
        <v>611</v>
      </c>
      <c r="G94" s="212">
        <f t="shared" si="0"/>
        <v>689</v>
      </c>
      <c r="H94" s="212">
        <f t="shared" si="0"/>
        <v>837</v>
      </c>
      <c r="I94" s="212">
        <f t="shared" si="0"/>
        <v>906</v>
      </c>
      <c r="J94" s="212">
        <f t="shared" si="0"/>
        <v>1003</v>
      </c>
      <c r="K94" s="212">
        <f t="shared" si="0"/>
        <v>0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>
        <v>471</v>
      </c>
      <c r="X94" s="207">
        <v>471</v>
      </c>
      <c r="Y94" s="214">
        <v>471</v>
      </c>
      <c r="Z94" s="214">
        <v>523</v>
      </c>
      <c r="AA94" s="214">
        <v>611</v>
      </c>
      <c r="AB94" s="214">
        <v>689</v>
      </c>
      <c r="AC94" s="214">
        <v>837</v>
      </c>
      <c r="AD94" s="214">
        <v>906</v>
      </c>
      <c r="AE94" s="320">
        <f>$AE$74*V94*AP94</f>
        <v>1003.1999999999999</v>
      </c>
      <c r="AF94" s="207"/>
      <c r="AG94" s="318"/>
      <c r="AH94" s="207"/>
      <c r="AI94" s="207"/>
      <c r="AJ94" s="207"/>
      <c r="AK94" s="207"/>
      <c r="AL94" s="207"/>
      <c r="AM94" s="207"/>
      <c r="AN94" s="207"/>
      <c r="AO94" s="207"/>
      <c r="AP94" s="316">
        <v>2.2799999999999998</v>
      </c>
    </row>
    <row r="95" spans="1:42" x14ac:dyDescent="0.15">
      <c r="A95" s="208">
        <v>550</v>
      </c>
      <c r="B95" s="209">
        <f t="shared" si="0"/>
        <v>757</v>
      </c>
      <c r="C95" s="209">
        <f t="shared" si="0"/>
        <v>757</v>
      </c>
      <c r="D95" s="209">
        <f t="shared" si="0"/>
        <v>788</v>
      </c>
      <c r="E95" s="209">
        <f t="shared" si="0"/>
        <v>869</v>
      </c>
      <c r="F95" s="209">
        <f t="shared" si="0"/>
        <v>1011</v>
      </c>
      <c r="G95" s="209">
        <f t="shared" si="0"/>
        <v>1113</v>
      </c>
      <c r="H95" s="209">
        <f t="shared" si="0"/>
        <v>1323</v>
      </c>
      <c r="I95" s="209">
        <f t="shared" si="0"/>
        <v>1445</v>
      </c>
      <c r="J95" s="209">
        <f t="shared" si="0"/>
        <v>1600</v>
      </c>
      <c r="K95" s="209">
        <f t="shared" si="0"/>
        <v>0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 t="shared" ref="W95:AE95" si="4">W94+B165</f>
        <v>757</v>
      </c>
      <c r="X95" s="207">
        <f t="shared" si="4"/>
        <v>757</v>
      </c>
      <c r="Y95" s="214">
        <f t="shared" si="4"/>
        <v>788</v>
      </c>
      <c r="Z95" s="214">
        <f t="shared" si="4"/>
        <v>869</v>
      </c>
      <c r="AA95" s="214">
        <f t="shared" si="4"/>
        <v>1011</v>
      </c>
      <c r="AB95" s="214">
        <f t="shared" si="4"/>
        <v>1113</v>
      </c>
      <c r="AC95" s="214">
        <f t="shared" si="4"/>
        <v>1323</v>
      </c>
      <c r="AD95" s="214">
        <f t="shared" si="4"/>
        <v>1445</v>
      </c>
      <c r="AE95" s="320">
        <f t="shared" si="4"/>
        <v>1600.1999999999998</v>
      </c>
      <c r="AF95" s="207"/>
      <c r="AG95" s="318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496</v>
      </c>
      <c r="C96" s="212">
        <f t="shared" si="0"/>
        <v>496</v>
      </c>
      <c r="D96" s="212">
        <f t="shared" si="0"/>
        <v>496</v>
      </c>
      <c r="E96" s="212">
        <f t="shared" si="0"/>
        <v>567</v>
      </c>
      <c r="F96" s="212">
        <f t="shared" si="0"/>
        <v>653</v>
      </c>
      <c r="G96" s="212">
        <f t="shared" si="0"/>
        <v>741</v>
      </c>
      <c r="H96" s="212">
        <f t="shared" si="0"/>
        <v>890</v>
      </c>
      <c r="I96" s="212">
        <f t="shared" si="0"/>
        <v>968</v>
      </c>
      <c r="J96" s="212">
        <f t="shared" si="0"/>
        <v>1075</v>
      </c>
      <c r="K96" s="212">
        <f t="shared" si="0"/>
        <v>1183</v>
      </c>
      <c r="L96" s="212">
        <f t="shared" si="0"/>
        <v>0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>
        <v>496</v>
      </c>
      <c r="X96" s="207">
        <v>496</v>
      </c>
      <c r="Y96" s="214">
        <v>496</v>
      </c>
      <c r="Z96" s="214">
        <v>567</v>
      </c>
      <c r="AA96" s="214">
        <v>653</v>
      </c>
      <c r="AB96" s="214">
        <v>741</v>
      </c>
      <c r="AC96" s="214">
        <v>890</v>
      </c>
      <c r="AD96" s="214">
        <v>968</v>
      </c>
      <c r="AE96" s="320">
        <f>$AE$74*V96*AP96</f>
        <v>1075.2</v>
      </c>
      <c r="AF96" s="320">
        <f>$AF$74*V96*AP96</f>
        <v>1182.72</v>
      </c>
      <c r="AG96" s="318"/>
      <c r="AH96" s="207"/>
      <c r="AI96" s="207"/>
      <c r="AJ96" s="207"/>
      <c r="AK96" s="207"/>
      <c r="AL96" s="207"/>
      <c r="AM96" s="207"/>
      <c r="AN96" s="207"/>
      <c r="AO96" s="207"/>
      <c r="AP96" s="316">
        <v>2.2400000000000002</v>
      </c>
    </row>
    <row r="97" spans="1:42" ht="13" thickBot="1" x14ac:dyDescent="0.2">
      <c r="A97" s="204">
        <v>600</v>
      </c>
      <c r="B97" s="216">
        <f t="shared" si="0"/>
        <v>799</v>
      </c>
      <c r="C97" s="216">
        <f t="shared" si="0"/>
        <v>799</v>
      </c>
      <c r="D97" s="216">
        <f t="shared" si="0"/>
        <v>834</v>
      </c>
      <c r="E97" s="216">
        <f t="shared" si="0"/>
        <v>940</v>
      </c>
      <c r="F97" s="216">
        <f t="shared" si="0"/>
        <v>1075</v>
      </c>
      <c r="G97" s="216">
        <f t="shared" si="0"/>
        <v>1200</v>
      </c>
      <c r="H97" s="216">
        <f t="shared" si="0"/>
        <v>1402</v>
      </c>
      <c r="I97" s="216">
        <f t="shared" si="0"/>
        <v>1536</v>
      </c>
      <c r="J97" s="216">
        <f t="shared" si="0"/>
        <v>1701</v>
      </c>
      <c r="K97" s="216">
        <f t="shared" si="0"/>
        <v>1881</v>
      </c>
      <c r="L97" s="216">
        <f t="shared" si="0"/>
        <v>0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 t="shared" ref="W97:AF97" si="5">W96+B167</f>
        <v>799</v>
      </c>
      <c r="X97" s="207">
        <f t="shared" si="5"/>
        <v>799</v>
      </c>
      <c r="Y97" s="214">
        <f t="shared" si="5"/>
        <v>834</v>
      </c>
      <c r="Z97" s="214">
        <f t="shared" si="5"/>
        <v>940</v>
      </c>
      <c r="AA97" s="214">
        <f t="shared" si="5"/>
        <v>1075</v>
      </c>
      <c r="AB97" s="214">
        <f t="shared" si="5"/>
        <v>1200</v>
      </c>
      <c r="AC97" s="214">
        <f t="shared" si="5"/>
        <v>1402</v>
      </c>
      <c r="AD97" s="214">
        <f t="shared" si="5"/>
        <v>1536</v>
      </c>
      <c r="AE97" s="320">
        <f t="shared" si="5"/>
        <v>1701.2</v>
      </c>
      <c r="AF97" s="320">
        <f t="shared" si="5"/>
        <v>1880.72</v>
      </c>
      <c r="AG97" s="318"/>
      <c r="AH97" s="207"/>
      <c r="AI97" s="207"/>
      <c r="AJ97" s="207"/>
      <c r="AK97" s="207"/>
      <c r="AL97" s="207"/>
      <c r="AM97" s="207"/>
      <c r="AN97" s="207"/>
      <c r="AO97" s="207"/>
      <c r="AP97" s="189">
        <f>AP96+U167</f>
        <v>3.5700000000000003</v>
      </c>
    </row>
    <row r="98" spans="1:42" x14ac:dyDescent="0.15">
      <c r="A98" s="202" t="s">
        <v>11</v>
      </c>
      <c r="B98" s="205">
        <f t="shared" si="0"/>
        <v>523</v>
      </c>
      <c r="C98" s="205">
        <f t="shared" si="0"/>
        <v>523</v>
      </c>
      <c r="D98" s="205">
        <f t="shared" si="0"/>
        <v>523</v>
      </c>
      <c r="E98" s="205">
        <f t="shared" si="0"/>
        <v>611</v>
      </c>
      <c r="F98" s="205">
        <f t="shared" si="0"/>
        <v>697</v>
      </c>
      <c r="G98" s="205">
        <f t="shared" si="0"/>
        <v>784</v>
      </c>
      <c r="H98" s="205">
        <f t="shared" si="0"/>
        <v>941</v>
      </c>
      <c r="I98" s="205">
        <f t="shared" si="0"/>
        <v>1019</v>
      </c>
      <c r="J98" s="205">
        <f t="shared" si="0"/>
        <v>1128</v>
      </c>
      <c r="K98" s="205">
        <f t="shared" si="0"/>
        <v>1241</v>
      </c>
      <c r="L98" s="205">
        <f t="shared" si="0"/>
        <v>1354</v>
      </c>
      <c r="M98" s="205">
        <f t="shared" si="0"/>
        <v>0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07">
        <v>523</v>
      </c>
      <c r="X98" s="207">
        <v>523</v>
      </c>
      <c r="Y98" s="214">
        <v>523</v>
      </c>
      <c r="Z98" s="214">
        <v>611</v>
      </c>
      <c r="AA98" s="214">
        <v>697</v>
      </c>
      <c r="AB98" s="214">
        <v>784</v>
      </c>
      <c r="AC98" s="214">
        <v>941</v>
      </c>
      <c r="AD98" s="214">
        <v>1019</v>
      </c>
      <c r="AE98" s="320">
        <f>$AE$74*V98*AP98</f>
        <v>1128.3999999999999</v>
      </c>
      <c r="AF98" s="320">
        <f>$AF$74*V98*AP98</f>
        <v>1241.24</v>
      </c>
      <c r="AG98" s="318">
        <f>$AG$74*V98*AP98</f>
        <v>1354.08</v>
      </c>
      <c r="AH98" s="207"/>
      <c r="AI98" s="207"/>
      <c r="AJ98" s="207"/>
      <c r="AK98" s="207"/>
      <c r="AL98" s="207"/>
      <c r="AM98" s="207"/>
      <c r="AN98" s="207"/>
      <c r="AO98" s="207"/>
      <c r="AP98" s="316">
        <v>2.17</v>
      </c>
    </row>
    <row r="99" spans="1:42" x14ac:dyDescent="0.15">
      <c r="A99" s="208">
        <v>650</v>
      </c>
      <c r="B99" s="209">
        <f t="shared" si="0"/>
        <v>843</v>
      </c>
      <c r="C99" s="209">
        <f t="shared" si="0"/>
        <v>843</v>
      </c>
      <c r="D99" s="209">
        <f t="shared" si="0"/>
        <v>887</v>
      </c>
      <c r="E99" s="209">
        <f t="shared" si="0"/>
        <v>1014</v>
      </c>
      <c r="F99" s="209">
        <f t="shared" si="0"/>
        <v>1144</v>
      </c>
      <c r="G99" s="209">
        <f t="shared" si="0"/>
        <v>1279</v>
      </c>
      <c r="H99" s="209">
        <f t="shared" si="0"/>
        <v>1480</v>
      </c>
      <c r="I99" s="209">
        <f t="shared" si="0"/>
        <v>1615</v>
      </c>
      <c r="J99" s="209">
        <f t="shared" si="0"/>
        <v>1786</v>
      </c>
      <c r="K99" s="209">
        <f t="shared" si="0"/>
        <v>1971</v>
      </c>
      <c r="L99" s="209">
        <f t="shared" si="0"/>
        <v>2178</v>
      </c>
      <c r="M99" s="209">
        <f t="shared" si="0"/>
        <v>0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 t="shared" ref="W99:AG99" si="6">W98+B169</f>
        <v>843</v>
      </c>
      <c r="X99" s="207">
        <f t="shared" si="6"/>
        <v>843</v>
      </c>
      <c r="Y99" s="214">
        <f t="shared" si="6"/>
        <v>887</v>
      </c>
      <c r="Z99" s="214">
        <f t="shared" si="6"/>
        <v>1014</v>
      </c>
      <c r="AA99" s="214">
        <f t="shared" si="6"/>
        <v>1144</v>
      </c>
      <c r="AB99" s="214">
        <f t="shared" si="6"/>
        <v>1279</v>
      </c>
      <c r="AC99" s="214">
        <f t="shared" si="6"/>
        <v>1480</v>
      </c>
      <c r="AD99" s="214">
        <f t="shared" si="6"/>
        <v>1615</v>
      </c>
      <c r="AE99" s="320">
        <f t="shared" si="6"/>
        <v>1786.3999999999999</v>
      </c>
      <c r="AF99" s="320">
        <f t="shared" si="6"/>
        <v>1971.24</v>
      </c>
      <c r="AG99" s="318">
        <f t="shared" si="6"/>
        <v>2178.08</v>
      </c>
      <c r="AH99" s="207"/>
      <c r="AI99" s="207"/>
      <c r="AJ99" s="207"/>
      <c r="AK99" s="207"/>
      <c r="AL99" s="207"/>
      <c r="AM99" s="207"/>
      <c r="AN99" s="207"/>
      <c r="AO99" s="207"/>
      <c r="AP99" s="189">
        <f>AP98+U169</f>
        <v>3.49</v>
      </c>
    </row>
    <row r="100" spans="1:42" x14ac:dyDescent="0.15">
      <c r="A100" s="215" t="s">
        <v>12</v>
      </c>
      <c r="B100" s="212">
        <f t="shared" si="0"/>
        <v>558</v>
      </c>
      <c r="C100" s="212">
        <f t="shared" si="0"/>
        <v>558</v>
      </c>
      <c r="D100" s="212">
        <f t="shared" si="0"/>
        <v>558</v>
      </c>
      <c r="E100" s="212">
        <f t="shared" si="0"/>
        <v>645</v>
      </c>
      <c r="F100" s="212">
        <f t="shared" si="0"/>
        <v>733</v>
      </c>
      <c r="G100" s="212">
        <f t="shared" si="0"/>
        <v>819</v>
      </c>
      <c r="H100" s="212">
        <f t="shared" si="0"/>
        <v>994</v>
      </c>
      <c r="I100" s="212">
        <f t="shared" si="0"/>
        <v>1081</v>
      </c>
      <c r="J100" s="212">
        <f t="shared" si="0"/>
        <v>1198</v>
      </c>
      <c r="K100" s="212">
        <f t="shared" si="0"/>
        <v>1318</v>
      </c>
      <c r="L100" s="212">
        <f t="shared" si="0"/>
        <v>1438</v>
      </c>
      <c r="M100" s="212">
        <f t="shared" si="0"/>
        <v>1558</v>
      </c>
      <c r="N100" s="212">
        <f t="shared" si="0"/>
        <v>0</v>
      </c>
      <c r="O100" s="212"/>
      <c r="P100" s="212"/>
      <c r="Q100" s="212"/>
      <c r="R100" s="212"/>
      <c r="S100" s="212"/>
      <c r="T100" s="213"/>
      <c r="V100" s="203">
        <v>28</v>
      </c>
      <c r="W100" s="207">
        <v>558</v>
      </c>
      <c r="X100" s="207">
        <v>558</v>
      </c>
      <c r="Y100" s="214">
        <v>558</v>
      </c>
      <c r="Z100" s="214">
        <v>645</v>
      </c>
      <c r="AA100" s="214">
        <v>733</v>
      </c>
      <c r="AB100" s="214">
        <v>819</v>
      </c>
      <c r="AC100" s="214">
        <v>994</v>
      </c>
      <c r="AD100" s="214">
        <v>1081</v>
      </c>
      <c r="AE100" s="320">
        <f>$AE$74*V100*AP100</f>
        <v>1198.4000000000001</v>
      </c>
      <c r="AF100" s="320">
        <f>$AF$74*V100*AP100</f>
        <v>1318.24</v>
      </c>
      <c r="AG100" s="318">
        <f>$AG$74*V100*AP100</f>
        <v>1438.0800000000002</v>
      </c>
      <c r="AH100" s="320">
        <f>$AH$74*V100*AP100</f>
        <v>1557.92</v>
      </c>
      <c r="AI100" s="207"/>
      <c r="AJ100" s="207"/>
      <c r="AK100" s="207"/>
      <c r="AL100" s="207"/>
      <c r="AM100" s="207"/>
      <c r="AN100" s="207"/>
      <c r="AO100" s="207"/>
      <c r="AP100" s="316">
        <v>2.14</v>
      </c>
    </row>
    <row r="101" spans="1:42" x14ac:dyDescent="0.15">
      <c r="A101" s="208">
        <v>700</v>
      </c>
      <c r="B101" s="209">
        <f t="shared" si="0"/>
        <v>894</v>
      </c>
      <c r="C101" s="209">
        <f t="shared" si="0"/>
        <v>894</v>
      </c>
      <c r="D101" s="209">
        <f t="shared" si="0"/>
        <v>939</v>
      </c>
      <c r="E101" s="209">
        <f t="shared" si="0"/>
        <v>1078</v>
      </c>
      <c r="F101" s="209">
        <f t="shared" si="0"/>
        <v>1213</v>
      </c>
      <c r="G101" s="209">
        <f t="shared" si="0"/>
        <v>1350</v>
      </c>
      <c r="H101" s="209">
        <f t="shared" si="0"/>
        <v>1588</v>
      </c>
      <c r="I101" s="209">
        <f t="shared" si="0"/>
        <v>1738</v>
      </c>
      <c r="J101" s="209">
        <f t="shared" si="0"/>
        <v>1922</v>
      </c>
      <c r="K101" s="209">
        <f t="shared" si="0"/>
        <v>2083</v>
      </c>
      <c r="L101" s="209">
        <f t="shared" si="0"/>
        <v>2320</v>
      </c>
      <c r="M101" s="209">
        <f t="shared" si="0"/>
        <v>2512</v>
      </c>
      <c r="N101" s="209">
        <f t="shared" si="0"/>
        <v>0</v>
      </c>
      <c r="O101" s="209"/>
      <c r="P101" s="209"/>
      <c r="Q101" s="209"/>
      <c r="R101" s="209"/>
      <c r="S101" s="209"/>
      <c r="T101" s="210"/>
      <c r="V101" s="203">
        <v>700</v>
      </c>
      <c r="W101" s="207">
        <f t="shared" ref="W101:AH101" si="7">W100+B171</f>
        <v>894</v>
      </c>
      <c r="X101" s="207">
        <f t="shared" si="7"/>
        <v>894</v>
      </c>
      <c r="Y101" s="214">
        <f t="shared" si="7"/>
        <v>939</v>
      </c>
      <c r="Z101" s="214">
        <f t="shared" si="7"/>
        <v>1078</v>
      </c>
      <c r="AA101" s="214">
        <f t="shared" si="7"/>
        <v>1213</v>
      </c>
      <c r="AB101" s="214">
        <f t="shared" si="7"/>
        <v>1350</v>
      </c>
      <c r="AC101" s="214">
        <f t="shared" si="7"/>
        <v>1588</v>
      </c>
      <c r="AD101" s="214">
        <f t="shared" si="7"/>
        <v>1738</v>
      </c>
      <c r="AE101" s="320">
        <f t="shared" si="7"/>
        <v>1922.4</v>
      </c>
      <c r="AF101" s="320">
        <f t="shared" si="7"/>
        <v>2083.2399999999998</v>
      </c>
      <c r="AG101" s="318">
        <f t="shared" si="7"/>
        <v>2320.08</v>
      </c>
      <c r="AH101" s="320">
        <f t="shared" si="7"/>
        <v>2511.6000000000004</v>
      </c>
      <c r="AI101" s="207"/>
      <c r="AJ101" s="207"/>
      <c r="AK101" s="207"/>
      <c r="AL101" s="207"/>
      <c r="AM101" s="207"/>
      <c r="AN101" s="207"/>
      <c r="AO101" s="207"/>
      <c r="AP101" s="189">
        <f>AP100+U171</f>
        <v>3.45</v>
      </c>
    </row>
    <row r="102" spans="1:42" x14ac:dyDescent="0.15">
      <c r="A102" s="215" t="s">
        <v>13</v>
      </c>
      <c r="B102" s="212">
        <f t="shared" si="0"/>
        <v>593</v>
      </c>
      <c r="C102" s="212">
        <f t="shared" si="0"/>
        <v>593</v>
      </c>
      <c r="D102" s="212">
        <f t="shared" si="0"/>
        <v>593</v>
      </c>
      <c r="E102" s="212">
        <f t="shared" si="0"/>
        <v>680</v>
      </c>
      <c r="F102" s="212">
        <f t="shared" si="0"/>
        <v>768</v>
      </c>
      <c r="G102" s="212">
        <f t="shared" si="0"/>
        <v>863</v>
      </c>
      <c r="H102" s="212">
        <f t="shared" si="0"/>
        <v>1037</v>
      </c>
      <c r="I102" s="212">
        <f t="shared" si="0"/>
        <v>1134</v>
      </c>
      <c r="J102" s="212">
        <f t="shared" si="0"/>
        <v>1260</v>
      </c>
      <c r="K102" s="212">
        <f t="shared" si="0"/>
        <v>1386</v>
      </c>
      <c r="L102" s="212">
        <f t="shared" si="0"/>
        <v>1512</v>
      </c>
      <c r="M102" s="212">
        <f t="shared" si="0"/>
        <v>1638</v>
      </c>
      <c r="N102" s="212">
        <f t="shared" si="0"/>
        <v>1764</v>
      </c>
      <c r="O102" s="212">
        <f t="shared" si="0"/>
        <v>1890</v>
      </c>
      <c r="P102" s="212"/>
      <c r="Q102" s="212"/>
      <c r="R102" s="212"/>
      <c r="S102" s="212"/>
      <c r="T102" s="213"/>
      <c r="V102" s="203">
        <v>30</v>
      </c>
      <c r="W102" s="207">
        <v>593</v>
      </c>
      <c r="X102" s="207">
        <v>593</v>
      </c>
      <c r="Y102" s="214">
        <v>593</v>
      </c>
      <c r="Z102" s="214">
        <v>680</v>
      </c>
      <c r="AA102" s="214">
        <v>768</v>
      </c>
      <c r="AB102" s="214">
        <v>863</v>
      </c>
      <c r="AC102" s="214">
        <v>1037</v>
      </c>
      <c r="AD102" s="214">
        <v>1134</v>
      </c>
      <c r="AE102" s="320">
        <f>$AE$74*V102*AP102</f>
        <v>1260</v>
      </c>
      <c r="AF102" s="320">
        <f>$AF$74*V102*AP102</f>
        <v>1386</v>
      </c>
      <c r="AG102" s="318">
        <f>$AG$74*V102*AP102</f>
        <v>1512</v>
      </c>
      <c r="AH102" s="320">
        <f>$AH$74*V102*AP102</f>
        <v>1638</v>
      </c>
      <c r="AI102" s="320">
        <f>$AI$74*V102*AP102</f>
        <v>1764</v>
      </c>
      <c r="AJ102" s="320">
        <f>$AJ$74*V102*AP102</f>
        <v>1890</v>
      </c>
      <c r="AK102" s="207"/>
      <c r="AL102" s="207"/>
      <c r="AM102" s="207"/>
      <c r="AN102" s="207"/>
      <c r="AO102" s="207"/>
      <c r="AP102" s="316">
        <v>2.1</v>
      </c>
    </row>
    <row r="103" spans="1:42" x14ac:dyDescent="0.15">
      <c r="A103" s="208">
        <v>750</v>
      </c>
      <c r="B103" s="209">
        <f t="shared" si="0"/>
        <v>953</v>
      </c>
      <c r="C103" s="209">
        <f t="shared" si="0"/>
        <v>953</v>
      </c>
      <c r="D103" s="209">
        <f t="shared" si="0"/>
        <v>1001</v>
      </c>
      <c r="E103" s="209">
        <f t="shared" si="0"/>
        <v>1143</v>
      </c>
      <c r="F103" s="209">
        <f t="shared" si="0"/>
        <v>1281</v>
      </c>
      <c r="G103" s="209">
        <f t="shared" si="0"/>
        <v>1431</v>
      </c>
      <c r="H103" s="209">
        <f t="shared" si="0"/>
        <v>1671</v>
      </c>
      <c r="I103" s="209">
        <f t="shared" si="0"/>
        <v>1837</v>
      </c>
      <c r="J103" s="209">
        <f t="shared" si="0"/>
        <v>2033</v>
      </c>
      <c r="K103" s="209">
        <f t="shared" si="0"/>
        <v>2201</v>
      </c>
      <c r="L103" s="209">
        <f t="shared" si="0"/>
        <v>2452</v>
      </c>
      <c r="M103" s="209">
        <f t="shared" si="0"/>
        <v>2660</v>
      </c>
      <c r="N103" s="209">
        <f t="shared" si="0"/>
        <v>2864</v>
      </c>
      <c r="O103" s="209">
        <f t="shared" si="0"/>
        <v>3069</v>
      </c>
      <c r="P103" s="209"/>
      <c r="Q103" s="209"/>
      <c r="R103" s="209"/>
      <c r="S103" s="209"/>
      <c r="T103" s="210"/>
      <c r="V103" s="203">
        <v>750</v>
      </c>
      <c r="W103" s="207">
        <f t="shared" ref="W103:AJ103" si="8">W102+B173</f>
        <v>953</v>
      </c>
      <c r="X103" s="207">
        <f t="shared" si="8"/>
        <v>953</v>
      </c>
      <c r="Y103" s="214">
        <f t="shared" si="8"/>
        <v>1001</v>
      </c>
      <c r="Z103" s="214">
        <f t="shared" si="8"/>
        <v>1143</v>
      </c>
      <c r="AA103" s="214">
        <f t="shared" si="8"/>
        <v>1281</v>
      </c>
      <c r="AB103" s="214">
        <f t="shared" si="8"/>
        <v>1431</v>
      </c>
      <c r="AC103" s="214">
        <f t="shared" si="8"/>
        <v>1671</v>
      </c>
      <c r="AD103" s="214">
        <f t="shared" si="8"/>
        <v>1837</v>
      </c>
      <c r="AE103" s="320">
        <f t="shared" si="8"/>
        <v>2033</v>
      </c>
      <c r="AF103" s="320">
        <f t="shared" si="8"/>
        <v>2201</v>
      </c>
      <c r="AG103" s="318">
        <f t="shared" si="8"/>
        <v>2452</v>
      </c>
      <c r="AH103" s="320">
        <f t="shared" si="8"/>
        <v>2659.8</v>
      </c>
      <c r="AI103" s="320">
        <f t="shared" si="8"/>
        <v>2864.4</v>
      </c>
      <c r="AJ103" s="320">
        <f t="shared" si="8"/>
        <v>3069</v>
      </c>
      <c r="AK103" s="207"/>
      <c r="AL103" s="207"/>
      <c r="AM103" s="207"/>
      <c r="AN103" s="207"/>
      <c r="AO103" s="207"/>
      <c r="AP103" s="189">
        <f>AP102+U173</f>
        <v>3.41</v>
      </c>
    </row>
    <row r="104" spans="1:42" x14ac:dyDescent="0.15">
      <c r="A104" s="215" t="s">
        <v>14</v>
      </c>
      <c r="B104" s="212">
        <f t="shared" si="0"/>
        <v>612</v>
      </c>
      <c r="C104" s="212">
        <f t="shared" si="0"/>
        <v>618</v>
      </c>
      <c r="D104" s="212">
        <f t="shared" si="0"/>
        <v>618</v>
      </c>
      <c r="E104" s="212">
        <f t="shared" si="0"/>
        <v>715</v>
      </c>
      <c r="F104" s="212">
        <f t="shared" si="0"/>
        <v>811</v>
      </c>
      <c r="G104" s="212">
        <f t="shared" si="0"/>
        <v>906</v>
      </c>
      <c r="H104" s="212">
        <f t="shared" si="0"/>
        <v>1081</v>
      </c>
      <c r="I104" s="212">
        <f t="shared" si="0"/>
        <v>1194</v>
      </c>
      <c r="J104" s="212">
        <f t="shared" si="0"/>
        <v>1325</v>
      </c>
      <c r="K104" s="212">
        <f t="shared" si="0"/>
        <v>1457</v>
      </c>
      <c r="L104" s="212">
        <f t="shared" si="0"/>
        <v>1590</v>
      </c>
      <c r="M104" s="212">
        <f t="shared" si="0"/>
        <v>1722</v>
      </c>
      <c r="N104" s="212">
        <f t="shared" si="0"/>
        <v>1855</v>
      </c>
      <c r="O104" s="212">
        <f t="shared" si="0"/>
        <v>1987</v>
      </c>
      <c r="P104" s="212">
        <f t="shared" si="0"/>
        <v>2120</v>
      </c>
      <c r="Q104" s="212"/>
      <c r="R104" s="212"/>
      <c r="S104" s="212"/>
      <c r="T104" s="213"/>
      <c r="V104" s="203">
        <v>32</v>
      </c>
      <c r="W104" s="207">
        <v>612</v>
      </c>
      <c r="X104" s="207">
        <v>618</v>
      </c>
      <c r="Y104" s="214">
        <v>618</v>
      </c>
      <c r="Z104" s="214">
        <v>715</v>
      </c>
      <c r="AA104" s="214">
        <v>811</v>
      </c>
      <c r="AB104" s="214">
        <v>906</v>
      </c>
      <c r="AC104" s="214">
        <v>1081</v>
      </c>
      <c r="AD104" s="214">
        <v>1194</v>
      </c>
      <c r="AE104" s="320">
        <f>$AE$74*V104*AP104</f>
        <v>1324.8</v>
      </c>
      <c r="AF104" s="320">
        <f>$AF$74*V104*AP104</f>
        <v>1457.28</v>
      </c>
      <c r="AG104" s="318">
        <f>$AG$74*V104*AP104</f>
        <v>1589.7599999999998</v>
      </c>
      <c r="AH104" s="320">
        <f>$AH$74*V104*AP104</f>
        <v>1722.2399999999998</v>
      </c>
      <c r="AI104" s="320">
        <f>$AI$74*V104*AP104</f>
        <v>1854.7199999999998</v>
      </c>
      <c r="AJ104" s="320">
        <f>$AJ$74*V104*AP104</f>
        <v>1987.1999999999998</v>
      </c>
      <c r="AK104" s="320">
        <f>$AK$74*V104*AP104</f>
        <v>2119.6799999999998</v>
      </c>
      <c r="AL104" s="207"/>
      <c r="AM104" s="207"/>
      <c r="AN104" s="207"/>
      <c r="AO104" s="207"/>
      <c r="AP104" s="316">
        <v>2.0699999999999998</v>
      </c>
    </row>
    <row r="105" spans="1:42" x14ac:dyDescent="0.15">
      <c r="A105" s="208">
        <v>800</v>
      </c>
      <c r="B105" s="209">
        <f t="shared" si="0"/>
        <v>988</v>
      </c>
      <c r="C105" s="209">
        <f t="shared" si="0"/>
        <v>994</v>
      </c>
      <c r="D105" s="209">
        <f t="shared" si="0"/>
        <v>1044</v>
      </c>
      <c r="E105" s="209">
        <f t="shared" si="0"/>
        <v>1199</v>
      </c>
      <c r="F105" s="209">
        <f t="shared" si="0"/>
        <v>1344</v>
      </c>
      <c r="G105" s="209">
        <f t="shared" si="0"/>
        <v>1512</v>
      </c>
      <c r="H105" s="209">
        <f t="shared" si="0"/>
        <v>1742</v>
      </c>
      <c r="I105" s="209">
        <f t="shared" si="0"/>
        <v>1925</v>
      </c>
      <c r="J105" s="209">
        <f t="shared" si="0"/>
        <v>2130</v>
      </c>
      <c r="K105" s="209">
        <f t="shared" si="0"/>
        <v>2325</v>
      </c>
      <c r="L105" s="209">
        <f t="shared" si="0"/>
        <v>2565</v>
      </c>
      <c r="M105" s="209">
        <f t="shared" si="0"/>
        <v>2779</v>
      </c>
      <c r="N105" s="209">
        <f t="shared" si="0"/>
        <v>2993</v>
      </c>
      <c r="O105" s="209">
        <f t="shared" si="0"/>
        <v>3206</v>
      </c>
      <c r="P105" s="209">
        <f t="shared" si="0"/>
        <v>3420</v>
      </c>
      <c r="Q105" s="209"/>
      <c r="R105" s="209"/>
      <c r="S105" s="209"/>
      <c r="T105" s="210"/>
      <c r="V105" s="203">
        <v>800</v>
      </c>
      <c r="W105" s="207">
        <f t="shared" ref="W105:AK105" si="9">W104+B175</f>
        <v>988</v>
      </c>
      <c r="X105" s="207">
        <f t="shared" si="9"/>
        <v>994</v>
      </c>
      <c r="Y105" s="214">
        <f t="shared" si="9"/>
        <v>1044</v>
      </c>
      <c r="Z105" s="214">
        <f t="shared" si="9"/>
        <v>1199</v>
      </c>
      <c r="AA105" s="214">
        <f t="shared" si="9"/>
        <v>1344</v>
      </c>
      <c r="AB105" s="214">
        <f t="shared" si="9"/>
        <v>1512</v>
      </c>
      <c r="AC105" s="214">
        <f t="shared" si="9"/>
        <v>1742</v>
      </c>
      <c r="AD105" s="214">
        <f t="shared" si="9"/>
        <v>1925</v>
      </c>
      <c r="AE105" s="320">
        <f t="shared" si="9"/>
        <v>2129.8000000000002</v>
      </c>
      <c r="AF105" s="320">
        <f t="shared" si="9"/>
        <v>2325.2799999999997</v>
      </c>
      <c r="AG105" s="318">
        <f t="shared" si="9"/>
        <v>2564.7599999999998</v>
      </c>
      <c r="AH105" s="320">
        <f t="shared" si="9"/>
        <v>2778.88</v>
      </c>
      <c r="AI105" s="320">
        <f t="shared" si="9"/>
        <v>2992.64</v>
      </c>
      <c r="AJ105" s="320">
        <f t="shared" si="9"/>
        <v>3206.3999999999996</v>
      </c>
      <c r="AK105" s="320">
        <f t="shared" si="9"/>
        <v>3420.16</v>
      </c>
      <c r="AL105" s="207"/>
      <c r="AM105" s="207"/>
      <c r="AN105" s="207"/>
      <c r="AO105" s="207"/>
      <c r="AP105" s="189">
        <f>AP104+U175</f>
        <v>3.34</v>
      </c>
    </row>
    <row r="106" spans="1:42" x14ac:dyDescent="0.15">
      <c r="A106" s="215" t="s">
        <v>15</v>
      </c>
      <c r="B106" s="212">
        <f t="shared" si="0"/>
        <v>645</v>
      </c>
      <c r="C106" s="212">
        <f t="shared" si="0"/>
        <v>645</v>
      </c>
      <c r="D106" s="212">
        <f t="shared" si="0"/>
        <v>645</v>
      </c>
      <c r="E106" s="212">
        <f t="shared" si="0"/>
        <v>750</v>
      </c>
      <c r="F106" s="212">
        <f t="shared" si="0"/>
        <v>846</v>
      </c>
      <c r="G106" s="212">
        <f t="shared" si="0"/>
        <v>960</v>
      </c>
      <c r="H106" s="212">
        <f t="shared" si="0"/>
        <v>1116</v>
      </c>
      <c r="I106" s="212">
        <f t="shared" si="0"/>
        <v>1256</v>
      </c>
      <c r="J106" s="212">
        <f t="shared" si="0"/>
        <v>1394</v>
      </c>
      <c r="K106" s="212">
        <f t="shared" si="0"/>
        <v>1533</v>
      </c>
      <c r="L106" s="212">
        <f t="shared" si="0"/>
        <v>1673</v>
      </c>
      <c r="M106" s="212">
        <f t="shared" si="0"/>
        <v>1812</v>
      </c>
      <c r="N106" s="212">
        <f t="shared" si="0"/>
        <v>1952</v>
      </c>
      <c r="O106" s="212">
        <f t="shared" si="0"/>
        <v>2091</v>
      </c>
      <c r="P106" s="212">
        <f t="shared" si="0"/>
        <v>2230</v>
      </c>
      <c r="Q106" s="212">
        <f>ROUND(AL106*$T$76,0)</f>
        <v>2370</v>
      </c>
      <c r="R106" s="212"/>
      <c r="S106" s="212"/>
      <c r="T106" s="213"/>
      <c r="V106" s="203">
        <v>34</v>
      </c>
      <c r="W106" s="207">
        <v>645</v>
      </c>
      <c r="X106" s="207">
        <v>645</v>
      </c>
      <c r="Y106" s="214">
        <v>645</v>
      </c>
      <c r="Z106" s="214">
        <v>750</v>
      </c>
      <c r="AA106" s="214">
        <v>846</v>
      </c>
      <c r="AB106" s="214">
        <v>960</v>
      </c>
      <c r="AC106" s="214">
        <v>1116</v>
      </c>
      <c r="AD106" s="214">
        <v>1256</v>
      </c>
      <c r="AE106" s="320">
        <f>$AE$74*V106*AP106</f>
        <v>1393.9999999999998</v>
      </c>
      <c r="AF106" s="320">
        <f>$AF$74*V106*AP106</f>
        <v>1533.3999999999999</v>
      </c>
      <c r="AG106" s="318">
        <f>$AG$74*V106*AP106</f>
        <v>1672.8</v>
      </c>
      <c r="AH106" s="320">
        <f>$AH$74*V106*AP106</f>
        <v>1812.1999999999998</v>
      </c>
      <c r="AI106" s="320">
        <f>$AI$74*V106*AP106</f>
        <v>1951.6</v>
      </c>
      <c r="AJ106" s="320">
        <f>$AJ$74*V106*AP106</f>
        <v>2091</v>
      </c>
      <c r="AK106" s="320">
        <f>$AK$74*V106*AP106</f>
        <v>2230.3999999999996</v>
      </c>
      <c r="AL106" s="320">
        <f>$AL$74*V106*AP106</f>
        <v>2369.7999999999997</v>
      </c>
      <c r="AM106" s="207"/>
      <c r="AN106" s="207"/>
      <c r="AO106" s="207"/>
      <c r="AP106" s="316">
        <v>2.0499999999999998</v>
      </c>
    </row>
    <row r="107" spans="1:42" x14ac:dyDescent="0.15">
      <c r="A107" s="208">
        <v>850</v>
      </c>
      <c r="B107" s="209">
        <f t="shared" ref="B107:B133" si="10">ROUND(W107*$T$76,0)</f>
        <v>1034</v>
      </c>
      <c r="C107" s="209">
        <f t="shared" ref="C107:C133" si="11">ROUND(X107*$T$76,0)</f>
        <v>1034</v>
      </c>
      <c r="D107" s="209">
        <f t="shared" ref="D107:D133" si="12">ROUND(Y107*$T$76,0)</f>
        <v>1094</v>
      </c>
      <c r="E107" s="209">
        <f t="shared" ref="E107:E133" si="13">ROUND(Z107*$T$76,0)</f>
        <v>1261</v>
      </c>
      <c r="F107" s="209">
        <f t="shared" ref="F107:F133" si="14">ROUND(AA107*$T$76,0)</f>
        <v>1412</v>
      </c>
      <c r="G107" s="209">
        <f t="shared" ref="G107:G133" si="15">ROUND(AB107*$T$76,0)</f>
        <v>1601</v>
      </c>
      <c r="H107" s="209">
        <f t="shared" ref="H107:H133" si="16">ROUND(AC107*$T$76,0)</f>
        <v>1817</v>
      </c>
      <c r="I107" s="209">
        <f t="shared" ref="I107:I133" si="17">ROUND(AD107*$T$76,0)</f>
        <v>2049</v>
      </c>
      <c r="J107" s="209">
        <f t="shared" ref="J107:J133" si="18">ROUND(AE107*$T$76,0)</f>
        <v>2265</v>
      </c>
      <c r="K107" s="209">
        <f t="shared" ref="K107:K133" si="19">ROUND(AF107*$T$76,0)</f>
        <v>2450</v>
      </c>
      <c r="L107" s="209">
        <f t="shared" ref="L107:L133" si="20">ROUND(AG107*$T$76,0)</f>
        <v>2680</v>
      </c>
      <c r="M107" s="209">
        <f t="shared" ref="M107:M133" si="21">ROUND(AH107*$T$76,0)</f>
        <v>2900</v>
      </c>
      <c r="N107" s="209">
        <f t="shared" ref="N107:N133" si="22">ROUND(AI107*$T$76,0)</f>
        <v>3123</v>
      </c>
      <c r="O107" s="209">
        <f t="shared" ref="O107:O133" si="23">ROUND(AJ107*$T$76,0)</f>
        <v>3346</v>
      </c>
      <c r="P107" s="209">
        <f t="shared" ref="P107:P133" si="24">ROUND(AK107*$T$76,0)</f>
        <v>3569</v>
      </c>
      <c r="Q107" s="209">
        <f>ROUND(AL107*$T$76,0)</f>
        <v>3792</v>
      </c>
      <c r="R107" s="209"/>
      <c r="S107" s="209"/>
      <c r="T107" s="210"/>
      <c r="V107" s="203">
        <v>850</v>
      </c>
      <c r="W107" s="207">
        <f t="shared" ref="W107:AL107" si="25">W106+B177</f>
        <v>1034</v>
      </c>
      <c r="X107" s="207">
        <f t="shared" si="25"/>
        <v>1034</v>
      </c>
      <c r="Y107" s="214">
        <f t="shared" si="25"/>
        <v>1094</v>
      </c>
      <c r="Z107" s="214">
        <f t="shared" si="25"/>
        <v>1261</v>
      </c>
      <c r="AA107" s="214">
        <f t="shared" si="25"/>
        <v>1412</v>
      </c>
      <c r="AB107" s="214">
        <f t="shared" si="25"/>
        <v>1601</v>
      </c>
      <c r="AC107" s="214">
        <f t="shared" si="25"/>
        <v>1817</v>
      </c>
      <c r="AD107" s="214">
        <f t="shared" si="25"/>
        <v>2049</v>
      </c>
      <c r="AE107" s="320">
        <f t="shared" si="25"/>
        <v>2265</v>
      </c>
      <c r="AF107" s="320">
        <f t="shared" si="25"/>
        <v>2450.3999999999996</v>
      </c>
      <c r="AG107" s="318">
        <f t="shared" si="25"/>
        <v>2679.8</v>
      </c>
      <c r="AH107" s="320">
        <f t="shared" si="25"/>
        <v>2899.5199999999995</v>
      </c>
      <c r="AI107" s="320">
        <f t="shared" si="25"/>
        <v>3122.56</v>
      </c>
      <c r="AJ107" s="320">
        <f t="shared" si="25"/>
        <v>3345.6</v>
      </c>
      <c r="AK107" s="320">
        <f t="shared" si="25"/>
        <v>3568.6399999999994</v>
      </c>
      <c r="AL107" s="320">
        <f t="shared" si="25"/>
        <v>3791.6799999999994</v>
      </c>
      <c r="AM107" s="207"/>
      <c r="AN107" s="207"/>
      <c r="AO107" s="207"/>
      <c r="AP107" s="189">
        <f>AP106+U177</f>
        <v>3.28</v>
      </c>
    </row>
    <row r="108" spans="1:42" x14ac:dyDescent="0.15">
      <c r="A108" s="215" t="s">
        <v>16</v>
      </c>
      <c r="B108" s="212">
        <f t="shared" si="10"/>
        <v>680</v>
      </c>
      <c r="C108" s="212">
        <f t="shared" si="11"/>
        <v>680</v>
      </c>
      <c r="D108" s="212">
        <f t="shared" si="12"/>
        <v>680</v>
      </c>
      <c r="E108" s="212">
        <f t="shared" si="13"/>
        <v>784</v>
      </c>
      <c r="F108" s="212">
        <f t="shared" si="14"/>
        <v>872</v>
      </c>
      <c r="G108" s="212">
        <f t="shared" si="15"/>
        <v>1014</v>
      </c>
      <c r="H108" s="212">
        <f t="shared" si="16"/>
        <v>1160</v>
      </c>
      <c r="I108" s="212">
        <f t="shared" si="17"/>
        <v>1307</v>
      </c>
      <c r="J108" s="212">
        <f t="shared" si="18"/>
        <v>1447</v>
      </c>
      <c r="K108" s="212">
        <f t="shared" si="19"/>
        <v>1592</v>
      </c>
      <c r="L108" s="212">
        <f t="shared" si="20"/>
        <v>1737</v>
      </c>
      <c r="M108" s="212">
        <f t="shared" si="21"/>
        <v>1881</v>
      </c>
      <c r="N108" s="212">
        <f t="shared" si="22"/>
        <v>2026</v>
      </c>
      <c r="O108" s="212">
        <f t="shared" si="23"/>
        <v>2171</v>
      </c>
      <c r="P108" s="212">
        <f t="shared" si="24"/>
        <v>2316</v>
      </c>
      <c r="Q108" s="212">
        <f>ROUND(AL108*$T$76,0)</f>
        <v>2460</v>
      </c>
      <c r="R108" s="212">
        <f>ROUND(AM108*$T$76,0)</f>
        <v>2605</v>
      </c>
      <c r="S108" s="212"/>
      <c r="T108" s="213"/>
      <c r="V108" s="203">
        <v>36</v>
      </c>
      <c r="W108" s="207">
        <v>680</v>
      </c>
      <c r="X108" s="207">
        <v>680</v>
      </c>
      <c r="Y108" s="214">
        <v>680</v>
      </c>
      <c r="Z108" s="214">
        <v>784</v>
      </c>
      <c r="AA108" s="214">
        <v>872</v>
      </c>
      <c r="AB108" s="214">
        <v>1014</v>
      </c>
      <c r="AC108" s="214">
        <v>1160</v>
      </c>
      <c r="AD108" s="214">
        <v>1307</v>
      </c>
      <c r="AE108" s="320">
        <f>$AE$74*V108*AP108</f>
        <v>1447.1999999999998</v>
      </c>
      <c r="AF108" s="320">
        <f>$AF$74*V108*AP108</f>
        <v>1591.9199999999998</v>
      </c>
      <c r="AG108" s="318">
        <f>$AG$74*V108*AP108</f>
        <v>1736.6399999999999</v>
      </c>
      <c r="AH108" s="320">
        <f>$AH$74*V108*AP108</f>
        <v>1881.36</v>
      </c>
      <c r="AI108" s="320">
        <f>$AI$74*V108*AP108</f>
        <v>2026.0799999999997</v>
      </c>
      <c r="AJ108" s="320">
        <f>$AJ$74*V108*AP108</f>
        <v>2170.7999999999997</v>
      </c>
      <c r="AK108" s="320">
        <f>$AK$74*V108*AP108</f>
        <v>2315.5199999999995</v>
      </c>
      <c r="AL108" s="320">
        <f>$AL$74*V108*AP108</f>
        <v>2460.2399999999998</v>
      </c>
      <c r="AM108" s="320">
        <f>$AM$74*V108*AP108</f>
        <v>2604.9599999999996</v>
      </c>
      <c r="AN108" s="207"/>
      <c r="AO108" s="207"/>
      <c r="AP108" s="316">
        <v>2.0099999999999998</v>
      </c>
    </row>
    <row r="109" spans="1:42" ht="13" thickBot="1" x14ac:dyDescent="0.2">
      <c r="A109" s="204">
        <v>900</v>
      </c>
      <c r="B109" s="216">
        <f t="shared" si="10"/>
        <v>1091</v>
      </c>
      <c r="C109" s="216">
        <f t="shared" si="11"/>
        <v>1091</v>
      </c>
      <c r="D109" s="216">
        <f t="shared" si="12"/>
        <v>1155</v>
      </c>
      <c r="E109" s="216">
        <f t="shared" si="13"/>
        <v>1324</v>
      </c>
      <c r="F109" s="216">
        <f t="shared" si="14"/>
        <v>1471</v>
      </c>
      <c r="G109" s="216">
        <f t="shared" si="15"/>
        <v>1692</v>
      </c>
      <c r="H109" s="216">
        <f t="shared" si="16"/>
        <v>1917</v>
      </c>
      <c r="I109" s="216">
        <f t="shared" si="17"/>
        <v>2143</v>
      </c>
      <c r="J109" s="216">
        <f t="shared" si="18"/>
        <v>2327</v>
      </c>
      <c r="K109" s="216">
        <f t="shared" si="19"/>
        <v>2559</v>
      </c>
      <c r="L109" s="216">
        <f t="shared" si="20"/>
        <v>2798</v>
      </c>
      <c r="M109" s="216">
        <f t="shared" si="21"/>
        <v>3033</v>
      </c>
      <c r="N109" s="216">
        <f t="shared" si="22"/>
        <v>3266</v>
      </c>
      <c r="O109" s="216">
        <f t="shared" si="23"/>
        <v>3499</v>
      </c>
      <c r="P109" s="216">
        <f t="shared" si="24"/>
        <v>3732</v>
      </c>
      <c r="Q109" s="216">
        <f>ROUND(AL109*$T$76,0)</f>
        <v>3966</v>
      </c>
      <c r="R109" s="216">
        <f t="shared" ref="Q109:T133" si="26">ROUND(AM109*$T$76,0)</f>
        <v>4199</v>
      </c>
      <c r="S109" s="216"/>
      <c r="T109" s="217"/>
      <c r="V109" s="203">
        <v>900</v>
      </c>
      <c r="W109" s="207">
        <f t="shared" ref="W109:AM109" si="27">W108+B179</f>
        <v>1091</v>
      </c>
      <c r="X109" s="207">
        <f t="shared" si="27"/>
        <v>1091</v>
      </c>
      <c r="Y109" s="214">
        <f t="shared" si="27"/>
        <v>1155</v>
      </c>
      <c r="Z109" s="214">
        <f t="shared" si="27"/>
        <v>1324</v>
      </c>
      <c r="AA109" s="214">
        <f t="shared" si="27"/>
        <v>1471</v>
      </c>
      <c r="AB109" s="214">
        <f t="shared" si="27"/>
        <v>1692</v>
      </c>
      <c r="AC109" s="214">
        <f t="shared" si="27"/>
        <v>1917</v>
      </c>
      <c r="AD109" s="214">
        <f t="shared" si="27"/>
        <v>2143</v>
      </c>
      <c r="AE109" s="320">
        <f t="shared" si="27"/>
        <v>2327.1999999999998</v>
      </c>
      <c r="AF109" s="320">
        <f t="shared" si="27"/>
        <v>2558.92</v>
      </c>
      <c r="AG109" s="318">
        <f t="shared" si="27"/>
        <v>2797.64</v>
      </c>
      <c r="AH109" s="320">
        <f t="shared" si="27"/>
        <v>3032.64</v>
      </c>
      <c r="AI109" s="320">
        <f t="shared" si="27"/>
        <v>3265.9199999999996</v>
      </c>
      <c r="AJ109" s="320">
        <f t="shared" si="27"/>
        <v>3499.2</v>
      </c>
      <c r="AK109" s="320">
        <f t="shared" si="27"/>
        <v>3732.4799999999996</v>
      </c>
      <c r="AL109" s="320">
        <f t="shared" si="27"/>
        <v>3965.7599999999998</v>
      </c>
      <c r="AM109" s="320">
        <f t="shared" si="27"/>
        <v>4199.0399999999991</v>
      </c>
      <c r="AN109" s="207"/>
      <c r="AO109" s="207"/>
      <c r="AP109" s="189">
        <f>AP108+U179</f>
        <v>3.2399999999999998</v>
      </c>
    </row>
    <row r="110" spans="1:42" x14ac:dyDescent="0.15">
      <c r="A110" s="202" t="s">
        <v>17</v>
      </c>
      <c r="B110" s="205">
        <f t="shared" si="10"/>
        <v>684</v>
      </c>
      <c r="C110" s="205">
        <f t="shared" si="11"/>
        <v>707</v>
      </c>
      <c r="D110" s="205">
        <f t="shared" si="12"/>
        <v>717</v>
      </c>
      <c r="E110" s="205">
        <f t="shared" si="13"/>
        <v>825</v>
      </c>
      <c r="F110" s="205">
        <f t="shared" si="14"/>
        <v>917</v>
      </c>
      <c r="G110" s="205">
        <f t="shared" si="15"/>
        <v>1069</v>
      </c>
      <c r="H110" s="205">
        <f t="shared" si="16"/>
        <v>1222</v>
      </c>
      <c r="I110" s="205">
        <f t="shared" si="17"/>
        <v>1375</v>
      </c>
      <c r="J110" s="205">
        <f t="shared" si="18"/>
        <v>1528</v>
      </c>
      <c r="K110" s="205">
        <f t="shared" si="19"/>
        <v>1680</v>
      </c>
      <c r="L110" s="205">
        <f t="shared" si="20"/>
        <v>1833</v>
      </c>
      <c r="M110" s="205">
        <f t="shared" si="21"/>
        <v>1986</v>
      </c>
      <c r="N110" s="205">
        <f t="shared" si="22"/>
        <v>2139</v>
      </c>
      <c r="O110" s="205">
        <f t="shared" si="23"/>
        <v>2291</v>
      </c>
      <c r="P110" s="205">
        <f t="shared" si="24"/>
        <v>2444</v>
      </c>
      <c r="Q110" s="205">
        <f t="shared" si="26"/>
        <v>2597</v>
      </c>
      <c r="R110" s="205">
        <f t="shared" si="26"/>
        <v>2750</v>
      </c>
      <c r="S110" s="205">
        <f>ROUND(AN110*$T$76,0)</f>
        <v>2902</v>
      </c>
      <c r="T110" s="206"/>
      <c r="V110" s="203">
        <v>38</v>
      </c>
      <c r="W110" s="319">
        <f>$W$74*V110*$W$134</f>
        <v>684</v>
      </c>
      <c r="X110" s="319">
        <f>$X$74*V110*$X$134</f>
        <v>706.80000000000007</v>
      </c>
      <c r="Y110" s="319">
        <f>$Y$74*V110*$Y$134</f>
        <v>717.43999999999994</v>
      </c>
      <c r="Z110" s="319">
        <f>$Z$74*V110*$Z$134</f>
        <v>824.6</v>
      </c>
      <c r="AA110" s="319">
        <f>$AA$74*V110*$AA$134</f>
        <v>916.56</v>
      </c>
      <c r="AB110" s="319">
        <f>$AB$74*V110*$AB$134</f>
        <v>1069.32</v>
      </c>
      <c r="AC110" s="319">
        <f>$AC$74*V110*$AC$134</f>
        <v>1222.08</v>
      </c>
      <c r="AD110" s="319">
        <f>$AD$74*V110*$AD$134</f>
        <v>1374.84</v>
      </c>
      <c r="AE110" s="319">
        <f>$AE$74*V110*$AE$134</f>
        <v>1527.6</v>
      </c>
      <c r="AF110" s="319">
        <f>$AF$74*V110*$AF$134</f>
        <v>1680.36</v>
      </c>
      <c r="AG110" s="318">
        <f>$AG$74*V110*$AG$134</f>
        <v>1833.12</v>
      </c>
      <c r="AH110" s="319">
        <f>$AH$74*V110*$AH$134</f>
        <v>1985.8799999999999</v>
      </c>
      <c r="AI110" s="319">
        <f>$AI$74*V110*$AI$134</f>
        <v>2138.64</v>
      </c>
      <c r="AJ110" s="319">
        <f>$AJ$74*V110*$AJ$134</f>
        <v>2291.3999999999996</v>
      </c>
      <c r="AK110" s="319">
        <f>$AK$74*V110*$AK$134</f>
        <v>2444.16</v>
      </c>
      <c r="AL110" s="319">
        <f>$AL$74*V110*$AL$134</f>
        <v>2596.9199999999996</v>
      </c>
      <c r="AM110" s="319">
        <f>$AM$74*V110*$AM$134</f>
        <v>2749.68</v>
      </c>
      <c r="AN110" s="319">
        <f>$AN$74*V110*$AN$134</f>
        <v>2902.4399999999996</v>
      </c>
      <c r="AO110" s="207"/>
      <c r="AP110" s="189">
        <v>2.0099999999999998</v>
      </c>
    </row>
    <row r="111" spans="1:42" x14ac:dyDescent="0.15">
      <c r="A111" s="208">
        <v>950</v>
      </c>
      <c r="B111" s="209">
        <f t="shared" si="10"/>
        <v>1116</v>
      </c>
      <c r="C111" s="209">
        <f t="shared" si="11"/>
        <v>1139</v>
      </c>
      <c r="D111" s="209">
        <f t="shared" si="12"/>
        <v>1217</v>
      </c>
      <c r="E111" s="209">
        <f t="shared" si="13"/>
        <v>1392</v>
      </c>
      <c r="F111" s="209">
        <f t="shared" si="14"/>
        <v>1548</v>
      </c>
      <c r="G111" s="209">
        <f t="shared" si="15"/>
        <v>1782</v>
      </c>
      <c r="H111" s="209">
        <f t="shared" si="16"/>
        <v>2020</v>
      </c>
      <c r="I111" s="209">
        <f t="shared" si="17"/>
        <v>2254</v>
      </c>
      <c r="J111" s="209">
        <f t="shared" si="18"/>
        <v>2455</v>
      </c>
      <c r="K111" s="209">
        <f t="shared" si="19"/>
        <v>2696</v>
      </c>
      <c r="L111" s="209">
        <f t="shared" si="20"/>
        <v>2952</v>
      </c>
      <c r="M111" s="209">
        <f t="shared" si="21"/>
        <v>3201</v>
      </c>
      <c r="N111" s="209">
        <f t="shared" si="22"/>
        <v>3447</v>
      </c>
      <c r="O111" s="209">
        <f t="shared" si="23"/>
        <v>3694</v>
      </c>
      <c r="P111" s="209">
        <f t="shared" si="24"/>
        <v>3940</v>
      </c>
      <c r="Q111" s="209">
        <f t="shared" si="26"/>
        <v>4186</v>
      </c>
      <c r="R111" s="209">
        <f t="shared" si="26"/>
        <v>4432</v>
      </c>
      <c r="S111" s="209">
        <f t="shared" si="26"/>
        <v>4679</v>
      </c>
      <c r="T111" s="210"/>
      <c r="V111" s="203">
        <v>950</v>
      </c>
      <c r="W111" s="319">
        <f t="shared" ref="W111:AN111" si="28">W110+B181</f>
        <v>1116</v>
      </c>
      <c r="X111" s="319">
        <f t="shared" si="28"/>
        <v>1138.8000000000002</v>
      </c>
      <c r="Y111" s="319">
        <f t="shared" si="28"/>
        <v>1217.44</v>
      </c>
      <c r="Z111" s="319">
        <f t="shared" si="28"/>
        <v>1391.6</v>
      </c>
      <c r="AA111" s="319">
        <f t="shared" si="28"/>
        <v>1547.56</v>
      </c>
      <c r="AB111" s="319">
        <f t="shared" si="28"/>
        <v>1782.32</v>
      </c>
      <c r="AC111" s="319">
        <f t="shared" si="28"/>
        <v>2020.08</v>
      </c>
      <c r="AD111" s="319">
        <f t="shared" si="28"/>
        <v>2253.84</v>
      </c>
      <c r="AE111" s="319">
        <f t="shared" si="28"/>
        <v>2454.6</v>
      </c>
      <c r="AF111" s="319">
        <f t="shared" si="28"/>
        <v>2696.3599999999997</v>
      </c>
      <c r="AG111" s="318">
        <f t="shared" si="28"/>
        <v>2952.12</v>
      </c>
      <c r="AH111" s="319">
        <f t="shared" si="28"/>
        <v>3201.12</v>
      </c>
      <c r="AI111" s="319">
        <f t="shared" si="28"/>
        <v>3447.3599999999997</v>
      </c>
      <c r="AJ111" s="319">
        <f t="shared" si="28"/>
        <v>3693.5999999999995</v>
      </c>
      <c r="AK111" s="319">
        <f t="shared" si="28"/>
        <v>3939.84</v>
      </c>
      <c r="AL111" s="319">
        <f t="shared" si="28"/>
        <v>4186.08</v>
      </c>
      <c r="AM111" s="319">
        <f t="shared" si="28"/>
        <v>4432.32</v>
      </c>
      <c r="AN111" s="319">
        <f t="shared" si="28"/>
        <v>4678.5599999999995</v>
      </c>
      <c r="AO111" s="207"/>
      <c r="AP111" s="189">
        <f>AP110+U181</f>
        <v>3.2399999999999998</v>
      </c>
    </row>
    <row r="112" spans="1:42" x14ac:dyDescent="0.15">
      <c r="A112" s="215" t="s">
        <v>18</v>
      </c>
      <c r="B112" s="212">
        <f t="shared" si="10"/>
        <v>720</v>
      </c>
      <c r="C112" s="212">
        <f t="shared" si="11"/>
        <v>744</v>
      </c>
      <c r="D112" s="212">
        <f t="shared" si="12"/>
        <v>755</v>
      </c>
      <c r="E112" s="212">
        <f t="shared" si="13"/>
        <v>868</v>
      </c>
      <c r="F112" s="212">
        <f t="shared" si="14"/>
        <v>965</v>
      </c>
      <c r="G112" s="212">
        <f t="shared" si="15"/>
        <v>1126</v>
      </c>
      <c r="H112" s="212">
        <f t="shared" si="16"/>
        <v>1286</v>
      </c>
      <c r="I112" s="212">
        <f t="shared" si="17"/>
        <v>1447</v>
      </c>
      <c r="J112" s="212">
        <f t="shared" si="18"/>
        <v>1608</v>
      </c>
      <c r="K112" s="212">
        <f t="shared" si="19"/>
        <v>1769</v>
      </c>
      <c r="L112" s="212">
        <f t="shared" si="20"/>
        <v>1930</v>
      </c>
      <c r="M112" s="212">
        <f t="shared" si="21"/>
        <v>2090</v>
      </c>
      <c r="N112" s="212">
        <f t="shared" si="22"/>
        <v>2251</v>
      </c>
      <c r="O112" s="212">
        <f t="shared" si="23"/>
        <v>2412</v>
      </c>
      <c r="P112" s="212">
        <f t="shared" si="24"/>
        <v>2573</v>
      </c>
      <c r="Q112" s="212">
        <f t="shared" si="26"/>
        <v>2734</v>
      </c>
      <c r="R112" s="212">
        <f t="shared" si="26"/>
        <v>2894</v>
      </c>
      <c r="S112" s="212">
        <f t="shared" si="26"/>
        <v>3055</v>
      </c>
      <c r="T112" s="213">
        <f>ROUND(AO112*$T$76,0)</f>
        <v>3216</v>
      </c>
      <c r="V112" s="203">
        <v>40</v>
      </c>
      <c r="W112" s="319">
        <f>$W$74*V112*$W$134</f>
        <v>720</v>
      </c>
      <c r="X112" s="319">
        <f>$X$74*V112*$X$134</f>
        <v>744</v>
      </c>
      <c r="Y112" s="319">
        <f>$Y$74*V112*$Y$134</f>
        <v>755.19999999999993</v>
      </c>
      <c r="Z112" s="319">
        <f>$Z$74*V112*$Z$134</f>
        <v>868</v>
      </c>
      <c r="AA112" s="319">
        <f>$AA$74*V112*$AA$134</f>
        <v>964.8</v>
      </c>
      <c r="AB112" s="319">
        <f>$AB$74*V112*$AB$134</f>
        <v>1125.5999999999999</v>
      </c>
      <c r="AC112" s="319">
        <f>$AC$74*V112*$AC$134</f>
        <v>1286.3999999999999</v>
      </c>
      <c r="AD112" s="319">
        <f>$AD$74*V112*$AD$134</f>
        <v>1447.1999999999998</v>
      </c>
      <c r="AE112" s="319">
        <f>$AE$74*V112*$AE$134</f>
        <v>1607.9999999999998</v>
      </c>
      <c r="AF112" s="319">
        <f>$AF$74*V112*$AF$134</f>
        <v>1768.7999999999997</v>
      </c>
      <c r="AG112" s="318">
        <f>$AG$74*V112*$AG$134</f>
        <v>1929.6</v>
      </c>
      <c r="AH112" s="319">
        <f>$AH$74*V112*$AH$134</f>
        <v>2090.3999999999996</v>
      </c>
      <c r="AI112" s="319">
        <f>$AI$74*V112*$AI$134</f>
        <v>2251.1999999999998</v>
      </c>
      <c r="AJ112" s="319">
        <f>$AJ$74*V112*$AJ$134</f>
        <v>2411.9999999999995</v>
      </c>
      <c r="AK112" s="319">
        <f>$AK$74*V112*$AK$134</f>
        <v>2572.7999999999997</v>
      </c>
      <c r="AL112" s="319">
        <f>$AL$74*V112*$AL$134</f>
        <v>2733.6</v>
      </c>
      <c r="AM112" s="319">
        <f>$AM$74*V112*$AM$134</f>
        <v>2894.3999999999996</v>
      </c>
      <c r="AN112" s="319">
        <f>$AN$74*V112*$AN$134</f>
        <v>3055.2</v>
      </c>
      <c r="AO112" s="319">
        <f>$AO$74*V112*$AO$134</f>
        <v>3215.9999999999995</v>
      </c>
      <c r="AP112" s="189">
        <v>2.0099999999999998</v>
      </c>
    </row>
    <row r="113" spans="1:42" x14ac:dyDescent="0.15">
      <c r="A113" s="208">
        <v>1000</v>
      </c>
      <c r="B113" s="209">
        <f t="shared" si="10"/>
        <v>1164</v>
      </c>
      <c r="C113" s="209">
        <f t="shared" si="11"/>
        <v>1188</v>
      </c>
      <c r="D113" s="209">
        <f t="shared" si="12"/>
        <v>1279</v>
      </c>
      <c r="E113" s="209">
        <f t="shared" si="13"/>
        <v>1464</v>
      </c>
      <c r="F113" s="209">
        <f t="shared" si="14"/>
        <v>1628</v>
      </c>
      <c r="G113" s="209">
        <f t="shared" si="15"/>
        <v>1877</v>
      </c>
      <c r="H113" s="209">
        <f t="shared" si="16"/>
        <v>2124</v>
      </c>
      <c r="I113" s="209">
        <f t="shared" si="17"/>
        <v>2373</v>
      </c>
      <c r="J113" s="209">
        <f t="shared" si="18"/>
        <v>2582</v>
      </c>
      <c r="K113" s="209">
        <f t="shared" si="19"/>
        <v>2838</v>
      </c>
      <c r="L113" s="209">
        <f t="shared" si="20"/>
        <v>3079</v>
      </c>
      <c r="M113" s="209">
        <f t="shared" si="21"/>
        <v>3338</v>
      </c>
      <c r="N113" s="209">
        <f t="shared" si="22"/>
        <v>3595</v>
      </c>
      <c r="O113" s="209">
        <f t="shared" si="23"/>
        <v>3852</v>
      </c>
      <c r="P113" s="209">
        <f t="shared" si="24"/>
        <v>4109</v>
      </c>
      <c r="Q113" s="209">
        <f t="shared" si="26"/>
        <v>4366</v>
      </c>
      <c r="R113" s="209">
        <f t="shared" si="26"/>
        <v>4622</v>
      </c>
      <c r="S113" s="209">
        <f t="shared" si="26"/>
        <v>4879</v>
      </c>
      <c r="T113" s="210">
        <f t="shared" si="26"/>
        <v>5136</v>
      </c>
      <c r="V113" s="203">
        <v>1000</v>
      </c>
      <c r="W113" s="319">
        <f t="shared" ref="W113:AO113" si="29">W112+B183</f>
        <v>1164</v>
      </c>
      <c r="X113" s="319">
        <f t="shared" si="29"/>
        <v>1188</v>
      </c>
      <c r="Y113" s="319">
        <f t="shared" si="29"/>
        <v>1279.1999999999998</v>
      </c>
      <c r="Z113" s="319">
        <f t="shared" si="29"/>
        <v>1464</v>
      </c>
      <c r="AA113" s="319">
        <f t="shared" si="29"/>
        <v>1627.8</v>
      </c>
      <c r="AB113" s="319">
        <f t="shared" si="29"/>
        <v>1876.6</v>
      </c>
      <c r="AC113" s="319">
        <f t="shared" si="29"/>
        <v>2124.3999999999996</v>
      </c>
      <c r="AD113" s="319">
        <f t="shared" si="29"/>
        <v>2373.1999999999998</v>
      </c>
      <c r="AE113" s="319">
        <f t="shared" si="29"/>
        <v>2582</v>
      </c>
      <c r="AF113" s="319">
        <f t="shared" si="29"/>
        <v>2837.7999999999997</v>
      </c>
      <c r="AG113" s="318">
        <f t="shared" si="29"/>
        <v>3078.6</v>
      </c>
      <c r="AH113" s="319">
        <f t="shared" si="29"/>
        <v>3338.3999999999996</v>
      </c>
      <c r="AI113" s="319">
        <f t="shared" si="29"/>
        <v>3595.2</v>
      </c>
      <c r="AJ113" s="319">
        <f t="shared" si="29"/>
        <v>3851.9999999999995</v>
      </c>
      <c r="AK113" s="319">
        <f t="shared" si="29"/>
        <v>4108.7999999999993</v>
      </c>
      <c r="AL113" s="319">
        <f t="shared" si="29"/>
        <v>4365.6000000000004</v>
      </c>
      <c r="AM113" s="319">
        <f t="shared" si="29"/>
        <v>4622.3999999999996</v>
      </c>
      <c r="AN113" s="319">
        <f t="shared" si="29"/>
        <v>4879.2</v>
      </c>
      <c r="AO113" s="319">
        <f t="shared" si="29"/>
        <v>5136</v>
      </c>
      <c r="AP113" s="189">
        <f>AP112+U183</f>
        <v>3.21</v>
      </c>
    </row>
    <row r="114" spans="1:42" x14ac:dyDescent="0.15">
      <c r="A114" s="215" t="s">
        <v>19</v>
      </c>
      <c r="B114" s="212">
        <f t="shared" si="10"/>
        <v>756</v>
      </c>
      <c r="C114" s="212">
        <f t="shared" si="11"/>
        <v>781</v>
      </c>
      <c r="D114" s="212">
        <f t="shared" si="12"/>
        <v>793</v>
      </c>
      <c r="E114" s="212">
        <f t="shared" si="13"/>
        <v>911</v>
      </c>
      <c r="F114" s="212">
        <f t="shared" si="14"/>
        <v>1013</v>
      </c>
      <c r="G114" s="212">
        <f t="shared" si="15"/>
        <v>1182</v>
      </c>
      <c r="H114" s="212">
        <f t="shared" si="16"/>
        <v>1351</v>
      </c>
      <c r="I114" s="212">
        <f t="shared" si="17"/>
        <v>1520</v>
      </c>
      <c r="J114" s="212">
        <f t="shared" si="18"/>
        <v>1688</v>
      </c>
      <c r="K114" s="212">
        <f t="shared" si="19"/>
        <v>1857</v>
      </c>
      <c r="L114" s="212">
        <f t="shared" si="20"/>
        <v>2026</v>
      </c>
      <c r="M114" s="212">
        <f t="shared" si="21"/>
        <v>2195</v>
      </c>
      <c r="N114" s="212">
        <f t="shared" si="22"/>
        <v>2364</v>
      </c>
      <c r="O114" s="212">
        <f t="shared" si="23"/>
        <v>2533</v>
      </c>
      <c r="P114" s="212">
        <f t="shared" si="24"/>
        <v>2701</v>
      </c>
      <c r="Q114" s="212">
        <f t="shared" si="26"/>
        <v>2870</v>
      </c>
      <c r="R114" s="212">
        <f t="shared" si="26"/>
        <v>3039</v>
      </c>
      <c r="S114" s="212">
        <f t="shared" si="26"/>
        <v>3208</v>
      </c>
      <c r="T114" s="213">
        <f t="shared" si="26"/>
        <v>3377</v>
      </c>
      <c r="V114" s="203">
        <v>42</v>
      </c>
      <c r="W114" s="319">
        <f>$W$74*V114*$W$134</f>
        <v>756</v>
      </c>
      <c r="X114" s="319">
        <f>$X$74*V114*$X$134</f>
        <v>781.2</v>
      </c>
      <c r="Y114" s="319">
        <f>$Y$74*V114*$Y$134</f>
        <v>792.95999999999992</v>
      </c>
      <c r="Z114" s="319">
        <f>$Z$74*V114*$Z$134</f>
        <v>911.4</v>
      </c>
      <c r="AA114" s="319">
        <f>$AA$74*V114*$AA$134</f>
        <v>1013.0399999999998</v>
      </c>
      <c r="AB114" s="319">
        <f>$AB$74*V114*$AB$134</f>
        <v>1181.8799999999999</v>
      </c>
      <c r="AC114" s="319">
        <f>$AC$74*V114*$AC$134</f>
        <v>1350.7199999999998</v>
      </c>
      <c r="AD114" s="319">
        <f>$AD$74*V114*$AD$134</f>
        <v>1519.56</v>
      </c>
      <c r="AE114" s="319">
        <f>$AE$74*V114*$AE$134</f>
        <v>1688.3999999999999</v>
      </c>
      <c r="AF114" s="319">
        <f>$AF$74*V114*$AF$134</f>
        <v>1857.2399999999998</v>
      </c>
      <c r="AG114" s="318">
        <f>$AG$74*V114*$AG$134</f>
        <v>2026.0799999999997</v>
      </c>
      <c r="AH114" s="319">
        <f>$AH$74*V114*$AH$134</f>
        <v>2194.9199999999996</v>
      </c>
      <c r="AI114" s="319">
        <f>$AI$74*V114*$AI$134</f>
        <v>2363.7599999999998</v>
      </c>
      <c r="AJ114" s="319">
        <f>$AJ$74*V114*$AJ$134</f>
        <v>2532.6</v>
      </c>
      <c r="AK114" s="319">
        <f>$AK$74*V114*$AK$134</f>
        <v>2701.4399999999996</v>
      </c>
      <c r="AL114" s="319">
        <f>$AL$74*V114*$AL$134</f>
        <v>2870.2799999999997</v>
      </c>
      <c r="AM114" s="319">
        <f>$AM$74*V114*$AM$134</f>
        <v>3039.12</v>
      </c>
      <c r="AN114" s="319">
        <f>$AN$74*V114*$AN$134</f>
        <v>3207.9599999999996</v>
      </c>
      <c r="AO114" s="319">
        <f>$AO$74*V114*$AO$134</f>
        <v>3376.7999999999997</v>
      </c>
      <c r="AP114" s="189">
        <v>2.0099999999999998</v>
      </c>
    </row>
    <row r="115" spans="1:42" x14ac:dyDescent="0.15">
      <c r="A115" s="208">
        <v>1050</v>
      </c>
      <c r="B115" s="209">
        <f t="shared" si="10"/>
        <v>1221</v>
      </c>
      <c r="C115" s="209">
        <f t="shared" si="11"/>
        <v>1246</v>
      </c>
      <c r="D115" s="209">
        <f t="shared" si="12"/>
        <v>1330</v>
      </c>
      <c r="E115" s="209">
        <f t="shared" si="13"/>
        <v>1536</v>
      </c>
      <c r="F115" s="209">
        <f t="shared" si="14"/>
        <v>1698</v>
      </c>
      <c r="G115" s="209">
        <f t="shared" si="15"/>
        <v>1968</v>
      </c>
      <c r="H115" s="209">
        <f t="shared" si="16"/>
        <v>2230</v>
      </c>
      <c r="I115" s="209">
        <f t="shared" si="17"/>
        <v>2490</v>
      </c>
      <c r="J115" s="209">
        <f t="shared" si="18"/>
        <v>2706</v>
      </c>
      <c r="K115" s="209">
        <f t="shared" si="19"/>
        <v>2979</v>
      </c>
      <c r="L115" s="209">
        <f t="shared" si="20"/>
        <v>3231</v>
      </c>
      <c r="M115" s="209">
        <f t="shared" si="21"/>
        <v>3505</v>
      </c>
      <c r="N115" s="209">
        <f t="shared" si="22"/>
        <v>3775</v>
      </c>
      <c r="O115" s="209">
        <f t="shared" si="23"/>
        <v>4045</v>
      </c>
      <c r="P115" s="209">
        <f t="shared" si="24"/>
        <v>4314</v>
      </c>
      <c r="Q115" s="209">
        <f t="shared" si="26"/>
        <v>4584</v>
      </c>
      <c r="R115" s="209">
        <f t="shared" si="26"/>
        <v>4854</v>
      </c>
      <c r="S115" s="209">
        <f t="shared" si="26"/>
        <v>5123</v>
      </c>
      <c r="T115" s="210">
        <f t="shared" si="26"/>
        <v>5393</v>
      </c>
      <c r="V115" s="203">
        <v>1050</v>
      </c>
      <c r="W115" s="319">
        <f t="shared" ref="W115:AO115" si="30">W114+B185</f>
        <v>1221</v>
      </c>
      <c r="X115" s="319">
        <f t="shared" si="30"/>
        <v>1246.2</v>
      </c>
      <c r="Y115" s="319">
        <f t="shared" si="30"/>
        <v>1329.96</v>
      </c>
      <c r="Z115" s="319">
        <f t="shared" si="30"/>
        <v>1536.4</v>
      </c>
      <c r="AA115" s="319">
        <f t="shared" si="30"/>
        <v>1698.04</v>
      </c>
      <c r="AB115" s="319">
        <f t="shared" si="30"/>
        <v>1967.8799999999999</v>
      </c>
      <c r="AC115" s="319">
        <f t="shared" si="30"/>
        <v>2229.7199999999998</v>
      </c>
      <c r="AD115" s="319">
        <f t="shared" si="30"/>
        <v>2489.56</v>
      </c>
      <c r="AE115" s="319">
        <f t="shared" si="30"/>
        <v>2706.3999999999996</v>
      </c>
      <c r="AF115" s="319">
        <f t="shared" si="30"/>
        <v>2979.24</v>
      </c>
      <c r="AG115" s="318">
        <f t="shared" si="30"/>
        <v>3231.08</v>
      </c>
      <c r="AH115" s="319">
        <f t="shared" si="30"/>
        <v>3505.3199999999997</v>
      </c>
      <c r="AI115" s="319">
        <f t="shared" si="30"/>
        <v>3774.96</v>
      </c>
      <c r="AJ115" s="319">
        <f t="shared" si="30"/>
        <v>4044.6</v>
      </c>
      <c r="AK115" s="319">
        <f t="shared" si="30"/>
        <v>4314.24</v>
      </c>
      <c r="AL115" s="319">
        <f t="shared" si="30"/>
        <v>4583.8799999999992</v>
      </c>
      <c r="AM115" s="319">
        <f t="shared" si="30"/>
        <v>4853.5199999999995</v>
      </c>
      <c r="AN115" s="319">
        <f t="shared" si="30"/>
        <v>5123.16</v>
      </c>
      <c r="AO115" s="319">
        <f t="shared" si="30"/>
        <v>5392.7999999999993</v>
      </c>
      <c r="AP115" s="189">
        <f>AP114+U185</f>
        <v>3.21</v>
      </c>
    </row>
    <row r="116" spans="1:42" x14ac:dyDescent="0.15">
      <c r="A116" s="215" t="s">
        <v>20</v>
      </c>
      <c r="B116" s="212">
        <f t="shared" si="10"/>
        <v>792</v>
      </c>
      <c r="C116" s="212">
        <f t="shared" si="11"/>
        <v>818</v>
      </c>
      <c r="D116" s="212">
        <f t="shared" si="12"/>
        <v>831</v>
      </c>
      <c r="E116" s="212">
        <f t="shared" si="13"/>
        <v>955</v>
      </c>
      <c r="F116" s="212">
        <f t="shared" si="14"/>
        <v>1061</v>
      </c>
      <c r="G116" s="212">
        <f t="shared" si="15"/>
        <v>1238</v>
      </c>
      <c r="H116" s="212">
        <f t="shared" si="16"/>
        <v>1415</v>
      </c>
      <c r="I116" s="212">
        <f t="shared" si="17"/>
        <v>1592</v>
      </c>
      <c r="J116" s="212">
        <f t="shared" si="18"/>
        <v>1769</v>
      </c>
      <c r="K116" s="212">
        <f t="shared" si="19"/>
        <v>1946</v>
      </c>
      <c r="L116" s="212">
        <f t="shared" si="20"/>
        <v>2123</v>
      </c>
      <c r="M116" s="212">
        <f t="shared" si="21"/>
        <v>2299</v>
      </c>
      <c r="N116" s="212">
        <f t="shared" si="22"/>
        <v>2476</v>
      </c>
      <c r="O116" s="212">
        <f t="shared" si="23"/>
        <v>2653</v>
      </c>
      <c r="P116" s="212">
        <f t="shared" si="24"/>
        <v>2830</v>
      </c>
      <c r="Q116" s="212">
        <f t="shared" si="26"/>
        <v>3007</v>
      </c>
      <c r="R116" s="212">
        <f t="shared" si="26"/>
        <v>3184</v>
      </c>
      <c r="S116" s="212">
        <f t="shared" si="26"/>
        <v>3361</v>
      </c>
      <c r="T116" s="213">
        <f t="shared" si="26"/>
        <v>3538</v>
      </c>
      <c r="V116" s="203">
        <v>44</v>
      </c>
      <c r="W116" s="319">
        <f>$W$74*V116*$W$134</f>
        <v>792</v>
      </c>
      <c r="X116" s="319">
        <f>$X$74*V116*$X$134</f>
        <v>818.4</v>
      </c>
      <c r="Y116" s="319">
        <f>$Y$74*V116*$Y$134</f>
        <v>830.71999999999991</v>
      </c>
      <c r="Z116" s="319">
        <f>$Z$74*V116*$Z$134</f>
        <v>954.8</v>
      </c>
      <c r="AA116" s="319">
        <f>$AA$74*V116*$AA$134</f>
        <v>1061.28</v>
      </c>
      <c r="AB116" s="319">
        <f>$AB$74*V116*$AB$134</f>
        <v>1238.1599999999999</v>
      </c>
      <c r="AC116" s="319">
        <f>$AC$74*V116*$AC$134</f>
        <v>1415.04</v>
      </c>
      <c r="AD116" s="319">
        <f>$AD$74*V116*$AD$134</f>
        <v>1591.9199999999998</v>
      </c>
      <c r="AE116" s="319">
        <f>$AE$74*V116*$AE$134</f>
        <v>1768.7999999999997</v>
      </c>
      <c r="AF116" s="319">
        <f>$AF$74*V116*$AF$134</f>
        <v>1945.6799999999998</v>
      </c>
      <c r="AG116" s="318">
        <f>$AG$74*V116*$AG$134</f>
        <v>2122.56</v>
      </c>
      <c r="AH116" s="319">
        <f>$AH$74*V116*$AH$134</f>
        <v>2299.4399999999996</v>
      </c>
      <c r="AI116" s="319">
        <f>$AI$74*V116*$AI$134</f>
        <v>2476.3199999999997</v>
      </c>
      <c r="AJ116" s="319">
        <f>$AJ$74*V116*$AJ$134</f>
        <v>2653.2</v>
      </c>
      <c r="AK116" s="319">
        <f>$AK$74*V116*$AK$134</f>
        <v>2830.08</v>
      </c>
      <c r="AL116" s="319">
        <f>$AL$74*V116*$AL$134</f>
        <v>3006.9599999999996</v>
      </c>
      <c r="AM116" s="319">
        <f>$AM$74*V116*$AM$134</f>
        <v>3183.8399999999997</v>
      </c>
      <c r="AN116" s="319">
        <f>$AN$74*V116*$AN$134</f>
        <v>3360.72</v>
      </c>
      <c r="AO116" s="319">
        <f>$AO$74*V116*$AO$134</f>
        <v>3537.5999999999995</v>
      </c>
      <c r="AP116" s="189">
        <v>2.0099999999999998</v>
      </c>
    </row>
    <row r="117" spans="1:42" x14ac:dyDescent="0.15">
      <c r="A117" s="208">
        <v>1100</v>
      </c>
      <c r="B117" s="209">
        <f t="shared" si="10"/>
        <v>1279</v>
      </c>
      <c r="C117" s="209">
        <f t="shared" si="11"/>
        <v>1305</v>
      </c>
      <c r="D117" s="209">
        <f t="shared" si="12"/>
        <v>1381</v>
      </c>
      <c r="E117" s="209">
        <f t="shared" si="13"/>
        <v>1609</v>
      </c>
      <c r="F117" s="209">
        <f t="shared" si="14"/>
        <v>1787</v>
      </c>
      <c r="G117" s="209">
        <f t="shared" si="15"/>
        <v>2061</v>
      </c>
      <c r="H117" s="209">
        <f t="shared" si="16"/>
        <v>2334</v>
      </c>
      <c r="I117" s="209">
        <f t="shared" si="17"/>
        <v>2607</v>
      </c>
      <c r="J117" s="209">
        <f t="shared" si="18"/>
        <v>2835</v>
      </c>
      <c r="K117" s="209">
        <f t="shared" si="19"/>
        <v>3118</v>
      </c>
      <c r="L117" s="209">
        <f t="shared" si="20"/>
        <v>3379</v>
      </c>
      <c r="M117" s="209">
        <f t="shared" si="21"/>
        <v>3661</v>
      </c>
      <c r="N117" s="209">
        <f t="shared" si="22"/>
        <v>3942</v>
      </c>
      <c r="O117" s="209">
        <f t="shared" si="23"/>
        <v>4224</v>
      </c>
      <c r="P117" s="209">
        <f t="shared" si="24"/>
        <v>4506</v>
      </c>
      <c r="Q117" s="209">
        <f t="shared" si="26"/>
        <v>4787</v>
      </c>
      <c r="R117" s="209">
        <f t="shared" si="26"/>
        <v>5069</v>
      </c>
      <c r="S117" s="209">
        <f t="shared" si="26"/>
        <v>5350</v>
      </c>
      <c r="T117" s="210">
        <f t="shared" si="26"/>
        <v>5632</v>
      </c>
      <c r="V117" s="203">
        <v>1100</v>
      </c>
      <c r="W117" s="319">
        <f t="shared" ref="W117:AO117" si="31">W116+B187</f>
        <v>1279</v>
      </c>
      <c r="X117" s="319">
        <f t="shared" si="31"/>
        <v>1305.4000000000001</v>
      </c>
      <c r="Y117" s="319">
        <f t="shared" si="31"/>
        <v>1380.7199999999998</v>
      </c>
      <c r="Z117" s="319">
        <f t="shared" si="31"/>
        <v>1608.8</v>
      </c>
      <c r="AA117" s="319">
        <f t="shared" si="31"/>
        <v>1787.28</v>
      </c>
      <c r="AB117" s="319">
        <f t="shared" si="31"/>
        <v>2061.16</v>
      </c>
      <c r="AC117" s="319">
        <f t="shared" si="31"/>
        <v>2334.04</v>
      </c>
      <c r="AD117" s="319">
        <f t="shared" si="31"/>
        <v>2606.92</v>
      </c>
      <c r="AE117" s="319">
        <f t="shared" si="31"/>
        <v>2834.7999999999997</v>
      </c>
      <c r="AF117" s="319">
        <f t="shared" si="31"/>
        <v>3117.68</v>
      </c>
      <c r="AG117" s="318">
        <f t="shared" si="31"/>
        <v>3378.56</v>
      </c>
      <c r="AH117" s="319">
        <f t="shared" si="31"/>
        <v>3660.7999999999993</v>
      </c>
      <c r="AI117" s="319">
        <f t="shared" si="31"/>
        <v>3942.3999999999996</v>
      </c>
      <c r="AJ117" s="319">
        <f t="shared" si="31"/>
        <v>4224</v>
      </c>
      <c r="AK117" s="319">
        <f t="shared" si="31"/>
        <v>4505.6000000000004</v>
      </c>
      <c r="AL117" s="319">
        <f t="shared" si="31"/>
        <v>4787.2</v>
      </c>
      <c r="AM117" s="319">
        <f t="shared" si="31"/>
        <v>5068.7999999999993</v>
      </c>
      <c r="AN117" s="319">
        <f t="shared" si="31"/>
        <v>5350.4</v>
      </c>
      <c r="AO117" s="319">
        <f t="shared" si="31"/>
        <v>5632</v>
      </c>
      <c r="AP117" s="189">
        <f>AP116+U187</f>
        <v>3.1999999999999997</v>
      </c>
    </row>
    <row r="118" spans="1:42" x14ac:dyDescent="0.15">
      <c r="A118" s="215" t="s">
        <v>21</v>
      </c>
      <c r="B118" s="212">
        <f t="shared" si="10"/>
        <v>828</v>
      </c>
      <c r="C118" s="212">
        <f t="shared" si="11"/>
        <v>856</v>
      </c>
      <c r="D118" s="212">
        <f t="shared" si="12"/>
        <v>868</v>
      </c>
      <c r="E118" s="212">
        <f t="shared" si="13"/>
        <v>998</v>
      </c>
      <c r="F118" s="212">
        <f t="shared" si="14"/>
        <v>1110</v>
      </c>
      <c r="G118" s="212">
        <f t="shared" si="15"/>
        <v>1294</v>
      </c>
      <c r="H118" s="212">
        <f t="shared" si="16"/>
        <v>1479</v>
      </c>
      <c r="I118" s="212">
        <f t="shared" si="17"/>
        <v>1664</v>
      </c>
      <c r="J118" s="212">
        <f t="shared" si="18"/>
        <v>1849</v>
      </c>
      <c r="K118" s="212">
        <f t="shared" si="19"/>
        <v>2034</v>
      </c>
      <c r="L118" s="212">
        <f t="shared" si="20"/>
        <v>2219</v>
      </c>
      <c r="M118" s="212">
        <f t="shared" si="21"/>
        <v>2404</v>
      </c>
      <c r="N118" s="212">
        <f t="shared" si="22"/>
        <v>2589</v>
      </c>
      <c r="O118" s="212">
        <f t="shared" si="23"/>
        <v>2774</v>
      </c>
      <c r="P118" s="212">
        <f t="shared" si="24"/>
        <v>2959</v>
      </c>
      <c r="Q118" s="212">
        <f t="shared" si="26"/>
        <v>3144</v>
      </c>
      <c r="R118" s="212">
        <f t="shared" si="26"/>
        <v>3329</v>
      </c>
      <c r="S118" s="212">
        <f t="shared" si="26"/>
        <v>3513</v>
      </c>
      <c r="T118" s="213">
        <f t="shared" si="26"/>
        <v>3698</v>
      </c>
      <c r="V118" s="203">
        <v>46</v>
      </c>
      <c r="W118" s="319">
        <f>$W$74*V118*$W$134</f>
        <v>828</v>
      </c>
      <c r="X118" s="319">
        <f>$X$74*V118*$X$134</f>
        <v>855.6</v>
      </c>
      <c r="Y118" s="319">
        <f>$Y$74*V118*$Y$134</f>
        <v>868.4799999999999</v>
      </c>
      <c r="Z118" s="319">
        <f>$Z$74*V118*$Z$134</f>
        <v>998.19999999999993</v>
      </c>
      <c r="AA118" s="319">
        <f>$AA$74*V118*$AA$134</f>
        <v>1109.52</v>
      </c>
      <c r="AB118" s="319">
        <f>$AB$74*V118*$AB$134</f>
        <v>1294.4399999999998</v>
      </c>
      <c r="AC118" s="319">
        <f>$AC$74*V118*$AC$134</f>
        <v>1479.36</v>
      </c>
      <c r="AD118" s="319">
        <f>$AD$74*V118*$AD$134</f>
        <v>1664.2799999999997</v>
      </c>
      <c r="AE118" s="319">
        <f>$AE$74*V118*$AE$134</f>
        <v>1849.1999999999998</v>
      </c>
      <c r="AF118" s="319">
        <f>$AF$74*V118*$AF$134</f>
        <v>2034.12</v>
      </c>
      <c r="AG118" s="318">
        <f>$AG$74*V118*$AG$134</f>
        <v>2219.04</v>
      </c>
      <c r="AH118" s="319">
        <f>$AH$74*V118*$AH$134</f>
        <v>2403.9599999999996</v>
      </c>
      <c r="AI118" s="319">
        <f>$AI$74*V118*$AI$134</f>
        <v>2588.8799999999997</v>
      </c>
      <c r="AJ118" s="319">
        <f>$AJ$74*V118*$AJ$134</f>
        <v>2773.7999999999997</v>
      </c>
      <c r="AK118" s="319">
        <f>$AK$74*V118*$AK$134</f>
        <v>2958.72</v>
      </c>
      <c r="AL118" s="319">
        <f>$AL$74*V118*$AL$134</f>
        <v>3143.64</v>
      </c>
      <c r="AM118" s="319">
        <f>$AM$74*V118*$AM$134</f>
        <v>3328.5599999999995</v>
      </c>
      <c r="AN118" s="319">
        <f>$AN$74*V118*$AN$134</f>
        <v>3513.4799999999996</v>
      </c>
      <c r="AO118" s="319">
        <f>$AO$74*V118*$AO$134</f>
        <v>3698.3999999999996</v>
      </c>
      <c r="AP118" s="189">
        <v>2.0099999999999998</v>
      </c>
    </row>
    <row r="119" spans="1:42" x14ac:dyDescent="0.15">
      <c r="A119" s="208">
        <v>1150</v>
      </c>
      <c r="B119" s="209">
        <f t="shared" si="10"/>
        <v>1335</v>
      </c>
      <c r="C119" s="209">
        <f t="shared" si="11"/>
        <v>1363</v>
      </c>
      <c r="D119" s="209">
        <f t="shared" si="12"/>
        <v>1443</v>
      </c>
      <c r="E119" s="209">
        <f t="shared" si="13"/>
        <v>1671</v>
      </c>
      <c r="F119" s="209">
        <f t="shared" si="14"/>
        <v>1869</v>
      </c>
      <c r="G119" s="209">
        <f t="shared" si="15"/>
        <v>2152</v>
      </c>
      <c r="H119" s="209">
        <f t="shared" si="16"/>
        <v>2439</v>
      </c>
      <c r="I119" s="209">
        <f t="shared" si="17"/>
        <v>2723</v>
      </c>
      <c r="J119" s="209">
        <f t="shared" si="18"/>
        <v>2962</v>
      </c>
      <c r="K119" s="209">
        <f t="shared" si="19"/>
        <v>3255</v>
      </c>
      <c r="L119" s="209">
        <f t="shared" si="20"/>
        <v>3527</v>
      </c>
      <c r="M119" s="209">
        <f t="shared" si="21"/>
        <v>3815</v>
      </c>
      <c r="N119" s="209">
        <f t="shared" si="22"/>
        <v>4109</v>
      </c>
      <c r="O119" s="209">
        <f t="shared" si="23"/>
        <v>4402</v>
      </c>
      <c r="P119" s="209">
        <f t="shared" si="24"/>
        <v>4696</v>
      </c>
      <c r="Q119" s="209">
        <f t="shared" si="26"/>
        <v>4989</v>
      </c>
      <c r="R119" s="209">
        <f t="shared" si="26"/>
        <v>5283</v>
      </c>
      <c r="S119" s="209">
        <f t="shared" si="26"/>
        <v>5576</v>
      </c>
      <c r="T119" s="210">
        <f t="shared" si="26"/>
        <v>5870</v>
      </c>
      <c r="V119" s="203">
        <v>1150</v>
      </c>
      <c r="W119" s="319">
        <f t="shared" ref="W119:AO119" si="32">W118+B189</f>
        <v>1335</v>
      </c>
      <c r="X119" s="319">
        <f t="shared" si="32"/>
        <v>1362.6</v>
      </c>
      <c r="Y119" s="319">
        <f t="shared" si="32"/>
        <v>1443.48</v>
      </c>
      <c r="Z119" s="319">
        <f t="shared" si="32"/>
        <v>1671.1999999999998</v>
      </c>
      <c r="AA119" s="319">
        <f t="shared" si="32"/>
        <v>1868.52</v>
      </c>
      <c r="AB119" s="319">
        <f t="shared" si="32"/>
        <v>2152.4399999999996</v>
      </c>
      <c r="AC119" s="319">
        <f t="shared" si="32"/>
        <v>2439.3599999999997</v>
      </c>
      <c r="AD119" s="319">
        <f t="shared" si="32"/>
        <v>2723.2799999999997</v>
      </c>
      <c r="AE119" s="319">
        <f t="shared" si="32"/>
        <v>2962.2</v>
      </c>
      <c r="AF119" s="319">
        <f t="shared" si="32"/>
        <v>3255.12</v>
      </c>
      <c r="AG119" s="318">
        <f t="shared" si="32"/>
        <v>3527.04</v>
      </c>
      <c r="AH119" s="319">
        <f t="shared" si="32"/>
        <v>3815.24</v>
      </c>
      <c r="AI119" s="319">
        <f t="shared" si="32"/>
        <v>4108.7199999999993</v>
      </c>
      <c r="AJ119" s="319">
        <f t="shared" si="32"/>
        <v>4402.2</v>
      </c>
      <c r="AK119" s="319">
        <f t="shared" si="32"/>
        <v>4695.6799999999994</v>
      </c>
      <c r="AL119" s="319">
        <f t="shared" si="32"/>
        <v>4989.16</v>
      </c>
      <c r="AM119" s="319">
        <f t="shared" si="32"/>
        <v>5282.6399999999994</v>
      </c>
      <c r="AN119" s="319">
        <f t="shared" si="32"/>
        <v>5576.119999999999</v>
      </c>
      <c r="AO119" s="319">
        <f t="shared" si="32"/>
        <v>5869.5999999999995</v>
      </c>
      <c r="AP119" s="189">
        <f>AP118+U189</f>
        <v>3.1899999999999995</v>
      </c>
    </row>
    <row r="120" spans="1:42" x14ac:dyDescent="0.15">
      <c r="A120" s="215" t="s">
        <v>22</v>
      </c>
      <c r="B120" s="212">
        <f t="shared" si="10"/>
        <v>864</v>
      </c>
      <c r="C120" s="212">
        <f t="shared" si="11"/>
        <v>893</v>
      </c>
      <c r="D120" s="212">
        <f t="shared" si="12"/>
        <v>906</v>
      </c>
      <c r="E120" s="212">
        <f t="shared" si="13"/>
        <v>1042</v>
      </c>
      <c r="F120" s="212">
        <f t="shared" si="14"/>
        <v>1158</v>
      </c>
      <c r="G120" s="212">
        <f t="shared" si="15"/>
        <v>1351</v>
      </c>
      <c r="H120" s="212">
        <f t="shared" si="16"/>
        <v>1544</v>
      </c>
      <c r="I120" s="212">
        <f t="shared" si="17"/>
        <v>1737</v>
      </c>
      <c r="J120" s="212">
        <f t="shared" si="18"/>
        <v>1930</v>
      </c>
      <c r="K120" s="212">
        <f t="shared" si="19"/>
        <v>2123</v>
      </c>
      <c r="L120" s="212">
        <f t="shared" si="20"/>
        <v>2316</v>
      </c>
      <c r="M120" s="212">
        <f t="shared" si="21"/>
        <v>2508</v>
      </c>
      <c r="N120" s="212">
        <f t="shared" si="22"/>
        <v>2701</v>
      </c>
      <c r="O120" s="212">
        <f t="shared" si="23"/>
        <v>2894</v>
      </c>
      <c r="P120" s="212">
        <f t="shared" si="24"/>
        <v>3087</v>
      </c>
      <c r="Q120" s="212">
        <f t="shared" si="26"/>
        <v>3280</v>
      </c>
      <c r="R120" s="212">
        <f t="shared" si="26"/>
        <v>3473</v>
      </c>
      <c r="S120" s="212">
        <f t="shared" si="26"/>
        <v>3666</v>
      </c>
      <c r="T120" s="213">
        <f t="shared" si="26"/>
        <v>3859</v>
      </c>
      <c r="V120" s="317">
        <v>48</v>
      </c>
      <c r="W120" s="318">
        <f>$W$74*V120*$W$134</f>
        <v>864</v>
      </c>
      <c r="X120" s="318">
        <f>$X$74*V120*$X$134</f>
        <v>892.80000000000007</v>
      </c>
      <c r="Y120" s="318">
        <f>$Y$74*V120*$Y$134</f>
        <v>906.24</v>
      </c>
      <c r="Z120" s="318">
        <f>$Z$74*V120*$Z$134</f>
        <v>1041.5999999999999</v>
      </c>
      <c r="AA120" s="318">
        <f>$AA$74*V120*$AA$134</f>
        <v>1157.7599999999998</v>
      </c>
      <c r="AB120" s="318">
        <f>$AB$74*V120*$AB$134</f>
        <v>1350.7199999999998</v>
      </c>
      <c r="AC120" s="318">
        <f>$AC$74*V120*$AC$134</f>
        <v>1543.6799999999998</v>
      </c>
      <c r="AD120" s="318">
        <f>$AD$74*V120*$AD$134</f>
        <v>1736.6399999999999</v>
      </c>
      <c r="AE120" s="318">
        <f>$AE$74*V120*$AE$134</f>
        <v>1929.6</v>
      </c>
      <c r="AF120" s="318">
        <f>$AF$74*V120*$AF$134</f>
        <v>2122.56</v>
      </c>
      <c r="AG120" s="318">
        <f>$AG$74*V120*$AG$134</f>
        <v>2315.5199999999995</v>
      </c>
      <c r="AH120" s="318">
        <f>$AH$74*V120*$AH$134</f>
        <v>2508.4799999999996</v>
      </c>
      <c r="AI120" s="318">
        <f>$AI$74*V120*$AI$134</f>
        <v>2701.4399999999996</v>
      </c>
      <c r="AJ120" s="318">
        <f>$AJ$74*V120*$AJ$134</f>
        <v>2894.3999999999996</v>
      </c>
      <c r="AK120" s="318">
        <f>$AK$74*V120*$AK$134</f>
        <v>3087.3599999999997</v>
      </c>
      <c r="AL120" s="318">
        <f>$AL$74*V120*$AL$134</f>
        <v>3280.3199999999997</v>
      </c>
      <c r="AM120" s="318">
        <f>$AM$74*V120*$AM$134</f>
        <v>3473.2799999999997</v>
      </c>
      <c r="AN120" s="318">
        <f>$AN$74*V120*$AN$134</f>
        <v>3666.24</v>
      </c>
      <c r="AO120" s="318">
        <f>$AO$74*V120*$AO$134</f>
        <v>3859.2</v>
      </c>
      <c r="AP120" s="189">
        <v>2.0099999999999998</v>
      </c>
    </row>
    <row r="121" spans="1:42" ht="13" thickBot="1" x14ac:dyDescent="0.2">
      <c r="A121" s="204">
        <v>1200</v>
      </c>
      <c r="B121" s="216">
        <f t="shared" si="10"/>
        <v>1393</v>
      </c>
      <c r="C121" s="216">
        <f t="shared" si="11"/>
        <v>1422</v>
      </c>
      <c r="D121" s="216">
        <f t="shared" si="12"/>
        <v>1506</v>
      </c>
      <c r="E121" s="216">
        <f t="shared" si="13"/>
        <v>1726</v>
      </c>
      <c r="F121" s="216">
        <f t="shared" si="14"/>
        <v>1928</v>
      </c>
      <c r="G121" s="216">
        <f t="shared" si="15"/>
        <v>2223</v>
      </c>
      <c r="H121" s="216">
        <f t="shared" si="16"/>
        <v>2520</v>
      </c>
      <c r="I121" s="216">
        <f t="shared" si="17"/>
        <v>2834</v>
      </c>
      <c r="J121" s="216">
        <f t="shared" si="18"/>
        <v>3090</v>
      </c>
      <c r="K121" s="216">
        <f t="shared" si="19"/>
        <v>3394</v>
      </c>
      <c r="L121" s="216">
        <f t="shared" si="20"/>
        <v>3678</v>
      </c>
      <c r="M121" s="216">
        <f t="shared" si="21"/>
        <v>3981</v>
      </c>
      <c r="N121" s="216">
        <f t="shared" si="22"/>
        <v>4287</v>
      </c>
      <c r="O121" s="216">
        <f t="shared" si="23"/>
        <v>4594</v>
      </c>
      <c r="P121" s="216">
        <f t="shared" si="24"/>
        <v>4900</v>
      </c>
      <c r="Q121" s="216">
        <f t="shared" si="26"/>
        <v>5206</v>
      </c>
      <c r="R121" s="216">
        <f t="shared" si="26"/>
        <v>5512</v>
      </c>
      <c r="S121" s="216">
        <f t="shared" si="26"/>
        <v>5819</v>
      </c>
      <c r="T121" s="217">
        <f t="shared" si="26"/>
        <v>6125</v>
      </c>
      <c r="V121" s="317">
        <v>1200</v>
      </c>
      <c r="W121" s="318">
        <f t="shared" ref="W121:AO121" si="33">W120+B191</f>
        <v>1393</v>
      </c>
      <c r="X121" s="318">
        <f t="shared" si="33"/>
        <v>1421.8000000000002</v>
      </c>
      <c r="Y121" s="318">
        <f t="shared" si="33"/>
        <v>1506.24</v>
      </c>
      <c r="Z121" s="318">
        <f t="shared" si="33"/>
        <v>1725.6</v>
      </c>
      <c r="AA121" s="318">
        <f t="shared" si="33"/>
        <v>1927.7599999999998</v>
      </c>
      <c r="AB121" s="318">
        <f t="shared" si="33"/>
        <v>2222.7199999999998</v>
      </c>
      <c r="AC121" s="318">
        <f t="shared" si="33"/>
        <v>2519.6799999999998</v>
      </c>
      <c r="AD121" s="318">
        <f t="shared" si="33"/>
        <v>2833.64</v>
      </c>
      <c r="AE121" s="318">
        <f t="shared" si="33"/>
        <v>3089.6</v>
      </c>
      <c r="AF121" s="318">
        <f t="shared" si="33"/>
        <v>3393.56</v>
      </c>
      <c r="AG121" s="318">
        <f t="shared" si="33"/>
        <v>3677.5199999999995</v>
      </c>
      <c r="AH121" s="318">
        <f t="shared" si="33"/>
        <v>3981.1199999999994</v>
      </c>
      <c r="AI121" s="318">
        <f t="shared" si="33"/>
        <v>4287.3599999999997</v>
      </c>
      <c r="AJ121" s="318">
        <f t="shared" si="33"/>
        <v>4593.5999999999995</v>
      </c>
      <c r="AK121" s="318">
        <f t="shared" si="33"/>
        <v>4899.84</v>
      </c>
      <c r="AL121" s="318">
        <f t="shared" si="33"/>
        <v>5206.08</v>
      </c>
      <c r="AM121" s="318">
        <f t="shared" si="33"/>
        <v>5512.32</v>
      </c>
      <c r="AN121" s="318">
        <f t="shared" si="33"/>
        <v>5818.5599999999995</v>
      </c>
      <c r="AO121" s="318">
        <f t="shared" si="33"/>
        <v>6124.7999999999993</v>
      </c>
      <c r="AP121" s="189">
        <f>AP120+U191</f>
        <v>3.1899999999999995</v>
      </c>
    </row>
    <row r="122" spans="1:42" x14ac:dyDescent="0.15">
      <c r="A122" s="202" t="s">
        <v>130</v>
      </c>
      <c r="B122" s="205">
        <f t="shared" si="10"/>
        <v>900</v>
      </c>
      <c r="C122" s="205">
        <f t="shared" si="11"/>
        <v>930</v>
      </c>
      <c r="D122" s="205">
        <f t="shared" si="12"/>
        <v>944</v>
      </c>
      <c r="E122" s="205">
        <f t="shared" si="13"/>
        <v>1085</v>
      </c>
      <c r="F122" s="205">
        <f t="shared" si="14"/>
        <v>1206</v>
      </c>
      <c r="G122" s="205">
        <f t="shared" si="15"/>
        <v>1407</v>
      </c>
      <c r="H122" s="205">
        <f t="shared" si="16"/>
        <v>1608</v>
      </c>
      <c r="I122" s="205">
        <f t="shared" si="17"/>
        <v>1809</v>
      </c>
      <c r="J122" s="205">
        <f t="shared" si="18"/>
        <v>2010</v>
      </c>
      <c r="K122" s="205">
        <f t="shared" si="19"/>
        <v>2211</v>
      </c>
      <c r="L122" s="205">
        <f t="shared" si="20"/>
        <v>2412</v>
      </c>
      <c r="M122" s="205">
        <f t="shared" si="21"/>
        <v>2613</v>
      </c>
      <c r="N122" s="205">
        <f t="shared" si="22"/>
        <v>2814</v>
      </c>
      <c r="O122" s="205">
        <f t="shared" si="23"/>
        <v>3015</v>
      </c>
      <c r="P122" s="205">
        <f t="shared" si="24"/>
        <v>3216</v>
      </c>
      <c r="Q122" s="205">
        <f t="shared" si="26"/>
        <v>3417</v>
      </c>
      <c r="R122" s="205">
        <f t="shared" si="26"/>
        <v>3618</v>
      </c>
      <c r="S122" s="205">
        <f t="shared" si="26"/>
        <v>3819</v>
      </c>
      <c r="T122" s="206">
        <f t="shared" si="26"/>
        <v>4020</v>
      </c>
      <c r="V122" s="203">
        <v>50</v>
      </c>
      <c r="W122" s="319">
        <f>$W$74*V122*$W$134</f>
        <v>900</v>
      </c>
      <c r="X122" s="319">
        <f>$X$74*V122*$X$134</f>
        <v>930</v>
      </c>
      <c r="Y122" s="319">
        <f>$Y$74*V122*$Y$134</f>
        <v>944</v>
      </c>
      <c r="Z122" s="319">
        <f>$Z$74*V122*$Z$134</f>
        <v>1085</v>
      </c>
      <c r="AA122" s="319">
        <f>$AA$74*V122*$AA$134</f>
        <v>1205.9999999999998</v>
      </c>
      <c r="AB122" s="319">
        <f>$AB$74*V122*$AB$134</f>
        <v>1406.9999999999998</v>
      </c>
      <c r="AC122" s="319">
        <f>$AC$74*V122*$AC$134</f>
        <v>1607.9999999999998</v>
      </c>
      <c r="AD122" s="319">
        <f>$AD$74*V122*$AD$134</f>
        <v>1808.9999999999998</v>
      </c>
      <c r="AE122" s="319">
        <f>$AE$74*V122*$AE$134</f>
        <v>2009.9999999999998</v>
      </c>
      <c r="AF122" s="319">
        <f>$AF$74*V122*$AF$134</f>
        <v>2210.9999999999995</v>
      </c>
      <c r="AG122" s="318">
        <f>$AG$74*V122*$AG$134</f>
        <v>2411.9999999999995</v>
      </c>
      <c r="AH122" s="319">
        <f>$AH$74*V122*$AH$134</f>
        <v>2612.9999999999995</v>
      </c>
      <c r="AI122" s="319">
        <f>$AI$74*V122*$AI$134</f>
        <v>2813.9999999999995</v>
      </c>
      <c r="AJ122" s="319">
        <f>$AJ$74*V122*$AJ$134</f>
        <v>3014.9999999999995</v>
      </c>
      <c r="AK122" s="319">
        <f>$AK$74*V122*$AK$134</f>
        <v>3215.9999999999995</v>
      </c>
      <c r="AL122" s="319">
        <f>$AL$74*V122*$AL$134</f>
        <v>3416.9999999999995</v>
      </c>
      <c r="AM122" s="319">
        <f>$AM$74*V122*$AM$134</f>
        <v>3617.9999999999995</v>
      </c>
      <c r="AN122" s="319">
        <f>$AN$74*V122*$AN$134</f>
        <v>3818.9999999999995</v>
      </c>
      <c r="AO122" s="319">
        <f>$AO$74*V122*$AO$134</f>
        <v>4019.9999999999995</v>
      </c>
      <c r="AP122" s="189">
        <v>2.0099999999999998</v>
      </c>
    </row>
    <row r="123" spans="1:42" x14ac:dyDescent="0.15">
      <c r="A123" s="208">
        <v>1250</v>
      </c>
      <c r="B123" s="209">
        <f t="shared" si="10"/>
        <v>1430</v>
      </c>
      <c r="C123" s="209">
        <f t="shared" si="11"/>
        <v>1482</v>
      </c>
      <c r="D123" s="209">
        <f t="shared" si="12"/>
        <v>1568</v>
      </c>
      <c r="E123" s="209">
        <f t="shared" si="13"/>
        <v>1800</v>
      </c>
      <c r="F123" s="209">
        <f t="shared" si="14"/>
        <v>2010</v>
      </c>
      <c r="G123" s="209">
        <f t="shared" si="15"/>
        <v>2317</v>
      </c>
      <c r="H123" s="209">
        <f t="shared" si="16"/>
        <v>2624</v>
      </c>
      <c r="I123" s="209">
        <f t="shared" si="17"/>
        <v>2952</v>
      </c>
      <c r="J123" s="209">
        <f t="shared" si="18"/>
        <v>3220</v>
      </c>
      <c r="K123" s="209">
        <f t="shared" si="19"/>
        <v>3531</v>
      </c>
      <c r="L123" s="209">
        <f t="shared" si="20"/>
        <v>3828</v>
      </c>
      <c r="M123" s="209">
        <f t="shared" si="21"/>
        <v>4147</v>
      </c>
      <c r="N123" s="209">
        <f t="shared" si="22"/>
        <v>4466</v>
      </c>
      <c r="O123" s="209">
        <f t="shared" si="23"/>
        <v>4785</v>
      </c>
      <c r="P123" s="209">
        <f t="shared" si="24"/>
        <v>5104</v>
      </c>
      <c r="Q123" s="209">
        <f t="shared" si="26"/>
        <v>5423</v>
      </c>
      <c r="R123" s="209">
        <f t="shared" si="26"/>
        <v>5742</v>
      </c>
      <c r="S123" s="209">
        <f t="shared" si="26"/>
        <v>6061</v>
      </c>
      <c r="T123" s="210">
        <f t="shared" si="26"/>
        <v>6380</v>
      </c>
      <c r="V123" s="203">
        <v>1250</v>
      </c>
      <c r="W123" s="319">
        <f t="shared" ref="W123:AO123" si="34">W122+B193</f>
        <v>1430</v>
      </c>
      <c r="X123" s="319">
        <f t="shared" si="34"/>
        <v>1482</v>
      </c>
      <c r="Y123" s="319">
        <f t="shared" si="34"/>
        <v>1568</v>
      </c>
      <c r="Z123" s="319">
        <f t="shared" si="34"/>
        <v>1800</v>
      </c>
      <c r="AA123" s="319">
        <f t="shared" si="34"/>
        <v>2009.9999999999998</v>
      </c>
      <c r="AB123" s="319">
        <f t="shared" si="34"/>
        <v>2317</v>
      </c>
      <c r="AC123" s="319">
        <f t="shared" si="34"/>
        <v>2624</v>
      </c>
      <c r="AD123" s="319">
        <f t="shared" si="34"/>
        <v>2952</v>
      </c>
      <c r="AE123" s="319">
        <f t="shared" si="34"/>
        <v>3220</v>
      </c>
      <c r="AF123" s="319">
        <f t="shared" si="34"/>
        <v>3530.9999999999995</v>
      </c>
      <c r="AG123" s="318">
        <f t="shared" si="34"/>
        <v>3827.9999999999995</v>
      </c>
      <c r="AH123" s="319">
        <f t="shared" si="34"/>
        <v>4147</v>
      </c>
      <c r="AI123" s="319">
        <f t="shared" si="34"/>
        <v>4466</v>
      </c>
      <c r="AJ123" s="319">
        <f t="shared" si="34"/>
        <v>4785</v>
      </c>
      <c r="AK123" s="319">
        <f t="shared" si="34"/>
        <v>5104</v>
      </c>
      <c r="AL123" s="319">
        <f t="shared" si="34"/>
        <v>5423</v>
      </c>
      <c r="AM123" s="319">
        <f t="shared" si="34"/>
        <v>5742</v>
      </c>
      <c r="AN123" s="319">
        <f t="shared" si="34"/>
        <v>6061</v>
      </c>
      <c r="AO123" s="319">
        <f t="shared" si="34"/>
        <v>6380</v>
      </c>
      <c r="AP123" s="189">
        <f>AP122+U193</f>
        <v>3.1899999999999995</v>
      </c>
    </row>
    <row r="124" spans="1:42" x14ac:dyDescent="0.15">
      <c r="A124" s="215" t="s">
        <v>131</v>
      </c>
      <c r="B124" s="212">
        <f t="shared" si="10"/>
        <v>936</v>
      </c>
      <c r="C124" s="212">
        <f t="shared" si="11"/>
        <v>967</v>
      </c>
      <c r="D124" s="212">
        <f t="shared" si="12"/>
        <v>982</v>
      </c>
      <c r="E124" s="212">
        <f t="shared" si="13"/>
        <v>1128</v>
      </c>
      <c r="F124" s="212">
        <f t="shared" si="14"/>
        <v>1254</v>
      </c>
      <c r="G124" s="212">
        <f t="shared" si="15"/>
        <v>1463</v>
      </c>
      <c r="H124" s="212">
        <f t="shared" si="16"/>
        <v>1672</v>
      </c>
      <c r="I124" s="212">
        <f t="shared" si="17"/>
        <v>1881</v>
      </c>
      <c r="J124" s="212">
        <f t="shared" si="18"/>
        <v>2090</v>
      </c>
      <c r="K124" s="212">
        <f t="shared" si="19"/>
        <v>2299</v>
      </c>
      <c r="L124" s="212">
        <f t="shared" si="20"/>
        <v>2508</v>
      </c>
      <c r="M124" s="212">
        <f t="shared" si="21"/>
        <v>2718</v>
      </c>
      <c r="N124" s="212">
        <f t="shared" si="22"/>
        <v>2927</v>
      </c>
      <c r="O124" s="212">
        <f t="shared" si="23"/>
        <v>3136</v>
      </c>
      <c r="P124" s="212">
        <f t="shared" si="24"/>
        <v>3345</v>
      </c>
      <c r="Q124" s="212">
        <f t="shared" si="26"/>
        <v>3554</v>
      </c>
      <c r="R124" s="212">
        <f t="shared" si="26"/>
        <v>3763</v>
      </c>
      <c r="S124" s="212">
        <f t="shared" si="26"/>
        <v>3972</v>
      </c>
      <c r="T124" s="213">
        <f t="shared" si="26"/>
        <v>4181</v>
      </c>
      <c r="V124" s="203">
        <v>52</v>
      </c>
      <c r="W124" s="319">
        <f>$W$74*V124*$W$134</f>
        <v>936</v>
      </c>
      <c r="X124" s="319">
        <f>$X$74*V124*$X$134</f>
        <v>967.2</v>
      </c>
      <c r="Y124" s="319">
        <f>$Y$74*V124*$Y$134</f>
        <v>981.76</v>
      </c>
      <c r="Z124" s="319">
        <f>$Z$74*V124*$Z$134</f>
        <v>1128.3999999999999</v>
      </c>
      <c r="AA124" s="319">
        <f>$AA$74*V124*$AA$134</f>
        <v>1254.2399999999998</v>
      </c>
      <c r="AB124" s="319">
        <f>$AB$74*V124*$AB$134</f>
        <v>1463.2799999999997</v>
      </c>
      <c r="AC124" s="319">
        <f>$AC$74*V124*$AC$134</f>
        <v>1672.3199999999997</v>
      </c>
      <c r="AD124" s="319">
        <f>$AD$74*V124*$AD$134</f>
        <v>1881.36</v>
      </c>
      <c r="AE124" s="319">
        <f>$AE$74*V124*$AE$134</f>
        <v>2090.3999999999996</v>
      </c>
      <c r="AF124" s="319">
        <f>$AF$74*V124*$AF$134</f>
        <v>2299.4399999999996</v>
      </c>
      <c r="AG124" s="318">
        <f>$AG$74*V124*$AG$134</f>
        <v>2508.4799999999996</v>
      </c>
      <c r="AH124" s="319">
        <f>$AH$74*V124*$AH$134</f>
        <v>2717.5199999999995</v>
      </c>
      <c r="AI124" s="319">
        <f>$AI$74*V124*$AI$134</f>
        <v>2926.5599999999995</v>
      </c>
      <c r="AJ124" s="319">
        <f>$AJ$74*V124*$AJ$134</f>
        <v>3135.5999999999995</v>
      </c>
      <c r="AK124" s="319">
        <f>$AK$74*V124*$AK$134</f>
        <v>3344.6399999999994</v>
      </c>
      <c r="AL124" s="319">
        <f>$AL$74*V124*$AL$134</f>
        <v>3553.68</v>
      </c>
      <c r="AM124" s="319">
        <f>$AM$74*V124*$AM$134</f>
        <v>3762.72</v>
      </c>
      <c r="AN124" s="319">
        <f>$AN$74*V124*$AN$134</f>
        <v>3971.7599999999998</v>
      </c>
      <c r="AO124" s="319">
        <f>$AO$74*V124*$AO$134</f>
        <v>4180.7999999999993</v>
      </c>
      <c r="AP124" s="189">
        <v>2.0099999999999998</v>
      </c>
    </row>
    <row r="125" spans="1:42" x14ac:dyDescent="0.15">
      <c r="A125" s="208">
        <v>1300</v>
      </c>
      <c r="B125" s="209">
        <f t="shared" si="10"/>
        <v>1487</v>
      </c>
      <c r="C125" s="209">
        <f t="shared" si="11"/>
        <v>1541</v>
      </c>
      <c r="D125" s="209">
        <f t="shared" si="12"/>
        <v>1631</v>
      </c>
      <c r="E125" s="209">
        <f t="shared" si="13"/>
        <v>1872</v>
      </c>
      <c r="F125" s="209">
        <f t="shared" si="14"/>
        <v>2090</v>
      </c>
      <c r="G125" s="209">
        <f t="shared" si="15"/>
        <v>2410</v>
      </c>
      <c r="H125" s="209">
        <f t="shared" si="16"/>
        <v>2729</v>
      </c>
      <c r="I125" s="209">
        <f t="shared" si="17"/>
        <v>3070</v>
      </c>
      <c r="J125" s="209">
        <f t="shared" si="18"/>
        <v>3349</v>
      </c>
      <c r="K125" s="209">
        <f t="shared" si="19"/>
        <v>3672</v>
      </c>
      <c r="L125" s="209">
        <f t="shared" si="20"/>
        <v>3981</v>
      </c>
      <c r="M125" s="209">
        <f t="shared" si="21"/>
        <v>4313</v>
      </c>
      <c r="N125" s="209">
        <f t="shared" si="22"/>
        <v>4645</v>
      </c>
      <c r="O125" s="209">
        <f t="shared" si="23"/>
        <v>4976</v>
      </c>
      <c r="P125" s="209">
        <f t="shared" si="24"/>
        <v>5308</v>
      </c>
      <c r="Q125" s="209">
        <f t="shared" si="26"/>
        <v>5640</v>
      </c>
      <c r="R125" s="209">
        <f t="shared" si="26"/>
        <v>5972</v>
      </c>
      <c r="S125" s="209">
        <f t="shared" si="26"/>
        <v>6303</v>
      </c>
      <c r="T125" s="210">
        <f t="shared" si="26"/>
        <v>6635</v>
      </c>
      <c r="V125" s="203">
        <v>1300</v>
      </c>
      <c r="W125" s="319">
        <f t="shared" ref="W125:AO125" si="35">W124+B195</f>
        <v>1487.1999999999998</v>
      </c>
      <c r="X125" s="319">
        <f t="shared" si="35"/>
        <v>1541.2800000000002</v>
      </c>
      <c r="Y125" s="319">
        <f t="shared" si="35"/>
        <v>1630.72</v>
      </c>
      <c r="Z125" s="319">
        <f t="shared" si="35"/>
        <v>1872</v>
      </c>
      <c r="AA125" s="319">
        <f t="shared" si="35"/>
        <v>2090.3999999999996</v>
      </c>
      <c r="AB125" s="319">
        <f t="shared" si="35"/>
        <v>2409.6799999999998</v>
      </c>
      <c r="AC125" s="319">
        <f t="shared" si="35"/>
        <v>2728.96</v>
      </c>
      <c r="AD125" s="319">
        <f t="shared" si="35"/>
        <v>3070.08</v>
      </c>
      <c r="AE125" s="319">
        <f t="shared" si="35"/>
        <v>3348.7999999999993</v>
      </c>
      <c r="AF125" s="319">
        <f t="shared" si="35"/>
        <v>3672.24</v>
      </c>
      <c r="AG125" s="318">
        <f t="shared" si="35"/>
        <v>3981.1199999999994</v>
      </c>
      <c r="AH125" s="319">
        <f t="shared" si="35"/>
        <v>4312.8799999999992</v>
      </c>
      <c r="AI125" s="319">
        <f t="shared" si="35"/>
        <v>4644.6399999999994</v>
      </c>
      <c r="AJ125" s="319">
        <f t="shared" si="35"/>
        <v>4976.3999999999996</v>
      </c>
      <c r="AK125" s="319">
        <f t="shared" si="35"/>
        <v>5308.16</v>
      </c>
      <c r="AL125" s="319">
        <f t="shared" si="35"/>
        <v>5639.92</v>
      </c>
      <c r="AM125" s="319">
        <f t="shared" si="35"/>
        <v>5971.68</v>
      </c>
      <c r="AN125" s="319">
        <f t="shared" si="35"/>
        <v>6303.44</v>
      </c>
      <c r="AO125" s="319">
        <f t="shared" si="35"/>
        <v>6635.1999999999989</v>
      </c>
      <c r="AP125" s="189">
        <f>AP124+U195</f>
        <v>3.1899999999999995</v>
      </c>
    </row>
    <row r="126" spans="1:42" x14ac:dyDescent="0.15">
      <c r="A126" s="215" t="s">
        <v>132</v>
      </c>
      <c r="B126" s="212">
        <f t="shared" si="10"/>
        <v>972</v>
      </c>
      <c r="C126" s="212">
        <f t="shared" si="11"/>
        <v>1004</v>
      </c>
      <c r="D126" s="212">
        <f t="shared" si="12"/>
        <v>1020</v>
      </c>
      <c r="E126" s="212">
        <f t="shared" si="13"/>
        <v>1172</v>
      </c>
      <c r="F126" s="212">
        <f t="shared" si="14"/>
        <v>1302</v>
      </c>
      <c r="G126" s="212">
        <f t="shared" si="15"/>
        <v>1520</v>
      </c>
      <c r="H126" s="212">
        <f t="shared" si="16"/>
        <v>1737</v>
      </c>
      <c r="I126" s="212">
        <f t="shared" si="17"/>
        <v>1954</v>
      </c>
      <c r="J126" s="212">
        <f t="shared" si="18"/>
        <v>2171</v>
      </c>
      <c r="K126" s="212">
        <f t="shared" si="19"/>
        <v>2388</v>
      </c>
      <c r="L126" s="212">
        <f t="shared" si="20"/>
        <v>2605</v>
      </c>
      <c r="M126" s="212">
        <f t="shared" si="21"/>
        <v>2822</v>
      </c>
      <c r="N126" s="212">
        <f t="shared" si="22"/>
        <v>3039</v>
      </c>
      <c r="O126" s="212">
        <f t="shared" si="23"/>
        <v>3256</v>
      </c>
      <c r="P126" s="212">
        <f t="shared" si="24"/>
        <v>3473</v>
      </c>
      <c r="Q126" s="212">
        <f t="shared" si="26"/>
        <v>3690</v>
      </c>
      <c r="R126" s="212">
        <f t="shared" si="26"/>
        <v>3907</v>
      </c>
      <c r="S126" s="212">
        <f t="shared" si="26"/>
        <v>4125</v>
      </c>
      <c r="T126" s="213">
        <f t="shared" si="26"/>
        <v>4342</v>
      </c>
      <c r="V126" s="203">
        <v>54</v>
      </c>
      <c r="W126" s="319">
        <f>$W$74*V126*$W$134</f>
        <v>972</v>
      </c>
      <c r="X126" s="319">
        <f>$X$74*V126*$X$134</f>
        <v>1004.4</v>
      </c>
      <c r="Y126" s="319">
        <f>$Y$74*V126*$Y$134</f>
        <v>1019.52</v>
      </c>
      <c r="Z126" s="319">
        <f>$Z$74*V126*$Z$134</f>
        <v>1171.8</v>
      </c>
      <c r="AA126" s="319">
        <f>$AA$74*V126*$AA$134</f>
        <v>1302.4799999999998</v>
      </c>
      <c r="AB126" s="319">
        <f>$AB$74*V126*$AB$134</f>
        <v>1519.56</v>
      </c>
      <c r="AC126" s="319">
        <f>$AC$74*V126*$AC$134</f>
        <v>1736.6399999999999</v>
      </c>
      <c r="AD126" s="319">
        <f>$AD$74*V126*$AD$134</f>
        <v>1953.7199999999998</v>
      </c>
      <c r="AE126" s="319">
        <f>$AE$74*V126*$AE$134</f>
        <v>2170.7999999999997</v>
      </c>
      <c r="AF126" s="319">
        <f>$AF$74*V126*$AF$134</f>
        <v>2387.8799999999997</v>
      </c>
      <c r="AG126" s="318">
        <f>$AG$74*V126*$AG$134</f>
        <v>2604.9599999999996</v>
      </c>
      <c r="AH126" s="319">
        <f>$AH$74*V126*$AH$134</f>
        <v>2822.0399999999995</v>
      </c>
      <c r="AI126" s="319">
        <f>$AI$74*V126*$AI$134</f>
        <v>3039.12</v>
      </c>
      <c r="AJ126" s="319">
        <f>$AJ$74*V126*$AJ$134</f>
        <v>3256.2</v>
      </c>
      <c r="AK126" s="319">
        <f>$AK$74*V126*$AK$134</f>
        <v>3473.2799999999997</v>
      </c>
      <c r="AL126" s="319">
        <f>$AL$74*V126*$AL$134</f>
        <v>3690.3599999999997</v>
      </c>
      <c r="AM126" s="319">
        <f>$AM$74*V126*$AM$134</f>
        <v>3907.4399999999996</v>
      </c>
      <c r="AN126" s="319">
        <f>$AN$74*V126*$AN$134</f>
        <v>4124.5199999999995</v>
      </c>
      <c r="AO126" s="319">
        <f>$AO$74*V126*$AO$134</f>
        <v>4341.5999999999995</v>
      </c>
      <c r="AP126" s="189">
        <v>2.0099999999999998</v>
      </c>
    </row>
    <row r="127" spans="1:42" x14ac:dyDescent="0.15">
      <c r="A127" s="208">
        <v>1350</v>
      </c>
      <c r="B127" s="209">
        <f t="shared" si="10"/>
        <v>1544</v>
      </c>
      <c r="C127" s="209">
        <f t="shared" si="11"/>
        <v>1601</v>
      </c>
      <c r="D127" s="209">
        <f t="shared" si="12"/>
        <v>1693</v>
      </c>
      <c r="E127" s="209">
        <f t="shared" si="13"/>
        <v>1944</v>
      </c>
      <c r="F127" s="209">
        <f t="shared" si="14"/>
        <v>2171</v>
      </c>
      <c r="G127" s="209">
        <f t="shared" si="15"/>
        <v>2502</v>
      </c>
      <c r="H127" s="209">
        <f t="shared" si="16"/>
        <v>2834</v>
      </c>
      <c r="I127" s="209">
        <f t="shared" si="17"/>
        <v>3188</v>
      </c>
      <c r="J127" s="209">
        <f t="shared" si="18"/>
        <v>3478</v>
      </c>
      <c r="K127" s="209">
        <f t="shared" si="19"/>
        <v>3813</v>
      </c>
      <c r="L127" s="209">
        <f t="shared" si="20"/>
        <v>4134</v>
      </c>
      <c r="M127" s="209">
        <f t="shared" si="21"/>
        <v>4479</v>
      </c>
      <c r="N127" s="209">
        <f t="shared" si="22"/>
        <v>4823</v>
      </c>
      <c r="O127" s="209">
        <f t="shared" si="23"/>
        <v>5168</v>
      </c>
      <c r="P127" s="209">
        <f t="shared" si="24"/>
        <v>5512</v>
      </c>
      <c r="Q127" s="209">
        <f t="shared" si="26"/>
        <v>5857</v>
      </c>
      <c r="R127" s="209">
        <f t="shared" si="26"/>
        <v>6201</v>
      </c>
      <c r="S127" s="209">
        <f t="shared" si="26"/>
        <v>6546</v>
      </c>
      <c r="T127" s="210">
        <f t="shared" si="26"/>
        <v>6890</v>
      </c>
      <c r="V127" s="203">
        <v>1350</v>
      </c>
      <c r="W127" s="319">
        <f t="shared" ref="W127:AO127" si="36">W126+B197</f>
        <v>1544.4</v>
      </c>
      <c r="X127" s="319">
        <f t="shared" si="36"/>
        <v>1600.56</v>
      </c>
      <c r="Y127" s="319">
        <f t="shared" si="36"/>
        <v>1693.44</v>
      </c>
      <c r="Z127" s="319">
        <f t="shared" si="36"/>
        <v>1944</v>
      </c>
      <c r="AA127" s="319">
        <f t="shared" si="36"/>
        <v>2170.7999999999997</v>
      </c>
      <c r="AB127" s="319">
        <f t="shared" si="36"/>
        <v>2502.36</v>
      </c>
      <c r="AC127" s="319">
        <f t="shared" si="36"/>
        <v>2833.92</v>
      </c>
      <c r="AD127" s="319">
        <f t="shared" si="36"/>
        <v>3188.16</v>
      </c>
      <c r="AE127" s="319">
        <f t="shared" si="36"/>
        <v>3477.5999999999995</v>
      </c>
      <c r="AF127" s="319">
        <f t="shared" si="36"/>
        <v>3813.4799999999996</v>
      </c>
      <c r="AG127" s="318">
        <f t="shared" si="36"/>
        <v>4134.24</v>
      </c>
      <c r="AH127" s="319">
        <f t="shared" si="36"/>
        <v>4478.7599999999993</v>
      </c>
      <c r="AI127" s="319">
        <f t="shared" si="36"/>
        <v>4823.28</v>
      </c>
      <c r="AJ127" s="319">
        <f t="shared" si="36"/>
        <v>5167.7999999999993</v>
      </c>
      <c r="AK127" s="319">
        <f t="shared" si="36"/>
        <v>5512.32</v>
      </c>
      <c r="AL127" s="319">
        <f t="shared" si="36"/>
        <v>5856.84</v>
      </c>
      <c r="AM127" s="319">
        <f t="shared" si="36"/>
        <v>6201.36</v>
      </c>
      <c r="AN127" s="319">
        <f t="shared" si="36"/>
        <v>6545.8799999999992</v>
      </c>
      <c r="AO127" s="319">
        <f t="shared" si="36"/>
        <v>6890.4</v>
      </c>
      <c r="AP127" s="189">
        <f>AP126+U197</f>
        <v>3.1899999999999995</v>
      </c>
    </row>
    <row r="128" spans="1:42" x14ac:dyDescent="0.15">
      <c r="A128" s="215" t="s">
        <v>133</v>
      </c>
      <c r="B128" s="212">
        <f t="shared" si="10"/>
        <v>1008</v>
      </c>
      <c r="C128" s="212">
        <f t="shared" si="11"/>
        <v>1042</v>
      </c>
      <c r="D128" s="212">
        <f t="shared" si="12"/>
        <v>1057</v>
      </c>
      <c r="E128" s="212">
        <f t="shared" si="13"/>
        <v>1215</v>
      </c>
      <c r="F128" s="212">
        <f t="shared" si="14"/>
        <v>1351</v>
      </c>
      <c r="G128" s="212">
        <f t="shared" si="15"/>
        <v>1576</v>
      </c>
      <c r="H128" s="212">
        <f t="shared" si="16"/>
        <v>1801</v>
      </c>
      <c r="I128" s="212">
        <f t="shared" si="17"/>
        <v>2026</v>
      </c>
      <c r="J128" s="212">
        <f t="shared" si="18"/>
        <v>2251</v>
      </c>
      <c r="K128" s="212">
        <f t="shared" si="19"/>
        <v>2476</v>
      </c>
      <c r="L128" s="212">
        <f t="shared" si="20"/>
        <v>2701</v>
      </c>
      <c r="M128" s="212">
        <f t="shared" si="21"/>
        <v>2927</v>
      </c>
      <c r="N128" s="212">
        <f t="shared" si="22"/>
        <v>3152</v>
      </c>
      <c r="O128" s="212">
        <f t="shared" si="23"/>
        <v>3377</v>
      </c>
      <c r="P128" s="212">
        <f t="shared" si="24"/>
        <v>3602</v>
      </c>
      <c r="Q128" s="212">
        <f t="shared" si="26"/>
        <v>3827</v>
      </c>
      <c r="R128" s="212">
        <f t="shared" si="26"/>
        <v>4052</v>
      </c>
      <c r="S128" s="212">
        <f t="shared" si="26"/>
        <v>4277</v>
      </c>
      <c r="T128" s="213">
        <f t="shared" si="26"/>
        <v>4502</v>
      </c>
      <c r="V128" s="203">
        <v>56</v>
      </c>
      <c r="W128" s="319">
        <f>$W$74*V128*$W$134</f>
        <v>1008</v>
      </c>
      <c r="X128" s="319">
        <f>$X$74*V128*$X$134</f>
        <v>1041.6000000000001</v>
      </c>
      <c r="Y128" s="319">
        <f>$Y$74*V128*$Y$134</f>
        <v>1057.28</v>
      </c>
      <c r="Z128" s="319">
        <f>$Z$74*V128*$Z$134</f>
        <v>1215.2</v>
      </c>
      <c r="AA128" s="319">
        <f>$AA$74*V128*$AA$134</f>
        <v>1350.7199999999998</v>
      </c>
      <c r="AB128" s="319">
        <f>$AB$74*V128*$AB$134</f>
        <v>1575.84</v>
      </c>
      <c r="AC128" s="319">
        <f>$AC$74*V128*$AC$134</f>
        <v>1800.9599999999998</v>
      </c>
      <c r="AD128" s="319">
        <f>$AD$74*V128*$AD$134</f>
        <v>2026.0799999999997</v>
      </c>
      <c r="AE128" s="319">
        <f>$AE$74*V128*$AE$134</f>
        <v>2251.1999999999998</v>
      </c>
      <c r="AF128" s="319">
        <f>$AF$74*V128*$AF$134</f>
        <v>2476.3199999999997</v>
      </c>
      <c r="AG128" s="318">
        <f>$AG$74*V128*$AG$134</f>
        <v>2701.4399999999996</v>
      </c>
      <c r="AH128" s="319">
        <f>$AH$74*V128*$AH$134</f>
        <v>2926.5599999999995</v>
      </c>
      <c r="AI128" s="319">
        <f>$AI$74*V128*$AI$134</f>
        <v>3151.68</v>
      </c>
      <c r="AJ128" s="319">
        <f>$AJ$74*V128*$AJ$134</f>
        <v>3376.7999999999997</v>
      </c>
      <c r="AK128" s="319">
        <f>$AK$74*V128*$AK$134</f>
        <v>3601.9199999999996</v>
      </c>
      <c r="AL128" s="319">
        <f>$AL$74*V128*$AL$134</f>
        <v>3827.0399999999995</v>
      </c>
      <c r="AM128" s="319">
        <f>$AM$74*V128*$AM$134</f>
        <v>4052.1599999999994</v>
      </c>
      <c r="AN128" s="319">
        <f>$AN$74*V128*$AN$134</f>
        <v>4277.28</v>
      </c>
      <c r="AO128" s="319">
        <f>$AO$74*V128*$AO$134</f>
        <v>4502.3999999999996</v>
      </c>
      <c r="AP128" s="189">
        <v>2.0099999999999998</v>
      </c>
    </row>
    <row r="129" spans="1:45" x14ac:dyDescent="0.15">
      <c r="A129" s="208">
        <v>1400</v>
      </c>
      <c r="B129" s="209">
        <f t="shared" si="10"/>
        <v>1602</v>
      </c>
      <c r="C129" s="209">
        <f t="shared" si="11"/>
        <v>1660</v>
      </c>
      <c r="D129" s="209">
        <f t="shared" si="12"/>
        <v>1756</v>
      </c>
      <c r="E129" s="209">
        <f t="shared" si="13"/>
        <v>2016</v>
      </c>
      <c r="F129" s="209">
        <f t="shared" si="14"/>
        <v>2251</v>
      </c>
      <c r="G129" s="209">
        <f t="shared" si="15"/>
        <v>2595</v>
      </c>
      <c r="H129" s="209">
        <f t="shared" si="16"/>
        <v>2939</v>
      </c>
      <c r="I129" s="209">
        <f t="shared" si="17"/>
        <v>3306</v>
      </c>
      <c r="J129" s="209">
        <f t="shared" si="18"/>
        <v>3606</v>
      </c>
      <c r="K129" s="209">
        <f t="shared" si="19"/>
        <v>3955</v>
      </c>
      <c r="L129" s="209">
        <f t="shared" si="20"/>
        <v>4287</v>
      </c>
      <c r="M129" s="209">
        <f t="shared" si="21"/>
        <v>4645</v>
      </c>
      <c r="N129" s="209">
        <f t="shared" si="22"/>
        <v>5002</v>
      </c>
      <c r="O129" s="209">
        <f t="shared" si="23"/>
        <v>5359</v>
      </c>
      <c r="P129" s="209">
        <f t="shared" si="24"/>
        <v>5716</v>
      </c>
      <c r="Q129" s="209">
        <f t="shared" si="26"/>
        <v>6074</v>
      </c>
      <c r="R129" s="209">
        <f t="shared" si="26"/>
        <v>6431</v>
      </c>
      <c r="S129" s="209">
        <f t="shared" si="26"/>
        <v>6788</v>
      </c>
      <c r="T129" s="210">
        <f t="shared" si="26"/>
        <v>7146</v>
      </c>
      <c r="V129" s="203">
        <v>1400</v>
      </c>
      <c r="W129" s="319">
        <f t="shared" ref="W129:AO129" si="37">W128+B199</f>
        <v>1601.6</v>
      </c>
      <c r="X129" s="319">
        <f t="shared" si="37"/>
        <v>1659.8400000000001</v>
      </c>
      <c r="Y129" s="319">
        <f t="shared" si="37"/>
        <v>1756.1599999999999</v>
      </c>
      <c r="Z129" s="319">
        <f t="shared" si="37"/>
        <v>2016</v>
      </c>
      <c r="AA129" s="319">
        <f t="shared" si="37"/>
        <v>2251.1999999999998</v>
      </c>
      <c r="AB129" s="319">
        <f t="shared" si="37"/>
        <v>2595.04</v>
      </c>
      <c r="AC129" s="319">
        <f t="shared" si="37"/>
        <v>2938.88</v>
      </c>
      <c r="AD129" s="319">
        <f t="shared" si="37"/>
        <v>3306.24</v>
      </c>
      <c r="AE129" s="319">
        <f t="shared" si="37"/>
        <v>3606.3999999999996</v>
      </c>
      <c r="AF129" s="319">
        <f t="shared" si="37"/>
        <v>3954.7199999999993</v>
      </c>
      <c r="AG129" s="318">
        <f t="shared" si="37"/>
        <v>4287.3599999999997</v>
      </c>
      <c r="AH129" s="319">
        <f t="shared" si="37"/>
        <v>4644.6399999999994</v>
      </c>
      <c r="AI129" s="319">
        <f t="shared" si="37"/>
        <v>5001.92</v>
      </c>
      <c r="AJ129" s="319">
        <f t="shared" si="37"/>
        <v>5359.2</v>
      </c>
      <c r="AK129" s="319">
        <f t="shared" si="37"/>
        <v>5716.48</v>
      </c>
      <c r="AL129" s="319">
        <f t="shared" si="37"/>
        <v>6073.7599999999993</v>
      </c>
      <c r="AM129" s="319">
        <f t="shared" si="37"/>
        <v>6431.0399999999991</v>
      </c>
      <c r="AN129" s="319">
        <f t="shared" si="37"/>
        <v>6788.32</v>
      </c>
      <c r="AO129" s="319">
        <f t="shared" si="37"/>
        <v>7145.5999999999995</v>
      </c>
      <c r="AP129" s="189">
        <f>AP128+U199</f>
        <v>3.1899999999999995</v>
      </c>
    </row>
    <row r="130" spans="1:45" x14ac:dyDescent="0.15">
      <c r="A130" s="215" t="s">
        <v>134</v>
      </c>
      <c r="B130" s="212">
        <f t="shared" si="10"/>
        <v>1044</v>
      </c>
      <c r="C130" s="212">
        <f t="shared" si="11"/>
        <v>1079</v>
      </c>
      <c r="D130" s="212">
        <f t="shared" si="12"/>
        <v>1095</v>
      </c>
      <c r="E130" s="212">
        <f t="shared" si="13"/>
        <v>1259</v>
      </c>
      <c r="F130" s="212">
        <f t="shared" si="14"/>
        <v>1399</v>
      </c>
      <c r="G130" s="212">
        <f t="shared" si="15"/>
        <v>1632</v>
      </c>
      <c r="H130" s="212">
        <f t="shared" si="16"/>
        <v>1865</v>
      </c>
      <c r="I130" s="212">
        <f t="shared" si="17"/>
        <v>2098</v>
      </c>
      <c r="J130" s="212">
        <f t="shared" si="18"/>
        <v>2332</v>
      </c>
      <c r="K130" s="212">
        <f t="shared" si="19"/>
        <v>2565</v>
      </c>
      <c r="L130" s="212">
        <f t="shared" si="20"/>
        <v>2798</v>
      </c>
      <c r="M130" s="212">
        <f t="shared" si="21"/>
        <v>3031</v>
      </c>
      <c r="N130" s="212">
        <f t="shared" si="22"/>
        <v>3264</v>
      </c>
      <c r="O130" s="212">
        <f t="shared" si="23"/>
        <v>3497</v>
      </c>
      <c r="P130" s="212">
        <f t="shared" si="24"/>
        <v>3731</v>
      </c>
      <c r="Q130" s="212">
        <f t="shared" si="26"/>
        <v>3964</v>
      </c>
      <c r="R130" s="212">
        <f t="shared" si="26"/>
        <v>4197</v>
      </c>
      <c r="S130" s="212">
        <f t="shared" si="26"/>
        <v>4430</v>
      </c>
      <c r="T130" s="213">
        <f t="shared" si="26"/>
        <v>4663</v>
      </c>
      <c r="V130" s="203">
        <v>58</v>
      </c>
      <c r="W130" s="319">
        <f>$W$74*V130*$W$134</f>
        <v>1044</v>
      </c>
      <c r="X130" s="319">
        <f>$X$74*V130*$X$134</f>
        <v>1078.8</v>
      </c>
      <c r="Y130" s="319">
        <f>$Y$74*V130*$Y$134</f>
        <v>1095.04</v>
      </c>
      <c r="Z130" s="319">
        <f>$Z$74*V130*$Z$134</f>
        <v>1258.5999999999999</v>
      </c>
      <c r="AA130" s="319">
        <f>$AA$74*V130*$AA$134</f>
        <v>1398.9599999999998</v>
      </c>
      <c r="AB130" s="319">
        <f>$AB$74*V130*$AB$134</f>
        <v>1632.12</v>
      </c>
      <c r="AC130" s="319">
        <f>$AC$74*V130*$AC$134</f>
        <v>1865.2799999999997</v>
      </c>
      <c r="AD130" s="319">
        <f>$AD$74*V130*$AD$134</f>
        <v>2098.4399999999996</v>
      </c>
      <c r="AE130" s="319">
        <f>$AE$74*V130*$AE$134</f>
        <v>2331.6</v>
      </c>
      <c r="AF130" s="319">
        <f>$AF$74*V130*$AF$134</f>
        <v>2564.7599999999998</v>
      </c>
      <c r="AG130" s="318">
        <f>$AG$74*V130*$AG$134</f>
        <v>2797.9199999999996</v>
      </c>
      <c r="AH130" s="319">
        <f>$AH$74*V130*$AH$134</f>
        <v>3031.0799999999995</v>
      </c>
      <c r="AI130" s="319">
        <f>$AI$74*V130*$AI$134</f>
        <v>3264.24</v>
      </c>
      <c r="AJ130" s="319">
        <f>$AJ$74*V130*$AJ$134</f>
        <v>3497.3999999999996</v>
      </c>
      <c r="AK130" s="319">
        <f>$AK$74*V130*$AK$134</f>
        <v>3730.5599999999995</v>
      </c>
      <c r="AL130" s="319">
        <f>$AL$74*V130*$AL$134</f>
        <v>3963.72</v>
      </c>
      <c r="AM130" s="319">
        <f>$AM$74*V130*$AM$134</f>
        <v>4196.8799999999992</v>
      </c>
      <c r="AN130" s="319">
        <f>$AN$74*V130*$AN$134</f>
        <v>4430.04</v>
      </c>
      <c r="AO130" s="319">
        <f>$AO$74*V130*$AO$134</f>
        <v>4663.2</v>
      </c>
      <c r="AP130" s="189">
        <v>2.0099999999999998</v>
      </c>
    </row>
    <row r="131" spans="1:45" x14ac:dyDescent="0.15">
      <c r="A131" s="208">
        <v>1450</v>
      </c>
      <c r="B131" s="209">
        <f t="shared" si="10"/>
        <v>1659</v>
      </c>
      <c r="C131" s="209">
        <f t="shared" si="11"/>
        <v>1719</v>
      </c>
      <c r="D131" s="209">
        <f t="shared" si="12"/>
        <v>1819</v>
      </c>
      <c r="E131" s="209">
        <f t="shared" si="13"/>
        <v>2088</v>
      </c>
      <c r="F131" s="209">
        <f t="shared" si="14"/>
        <v>2332</v>
      </c>
      <c r="G131" s="209">
        <f t="shared" si="15"/>
        <v>2688</v>
      </c>
      <c r="H131" s="209">
        <f t="shared" si="16"/>
        <v>3044</v>
      </c>
      <c r="I131" s="209">
        <f t="shared" si="17"/>
        <v>3424</v>
      </c>
      <c r="J131" s="209">
        <f t="shared" si="18"/>
        <v>3735</v>
      </c>
      <c r="K131" s="209">
        <f t="shared" si="19"/>
        <v>4096</v>
      </c>
      <c r="L131" s="209">
        <f t="shared" si="20"/>
        <v>4440</v>
      </c>
      <c r="M131" s="209">
        <f t="shared" si="21"/>
        <v>4811</v>
      </c>
      <c r="N131" s="209">
        <f t="shared" si="22"/>
        <v>5181</v>
      </c>
      <c r="O131" s="209">
        <f t="shared" si="23"/>
        <v>5551</v>
      </c>
      <c r="P131" s="209">
        <f t="shared" si="24"/>
        <v>5921</v>
      </c>
      <c r="Q131" s="209">
        <f t="shared" si="26"/>
        <v>6291</v>
      </c>
      <c r="R131" s="209">
        <f t="shared" si="26"/>
        <v>6661</v>
      </c>
      <c r="S131" s="209">
        <f t="shared" si="26"/>
        <v>7031</v>
      </c>
      <c r="T131" s="210">
        <f t="shared" si="26"/>
        <v>7401</v>
      </c>
      <c r="V131" s="203">
        <v>1450</v>
      </c>
      <c r="W131" s="319">
        <f t="shared" ref="W131:AO131" si="38">W130+B201</f>
        <v>1658.8</v>
      </c>
      <c r="X131" s="319">
        <f t="shared" si="38"/>
        <v>1719.12</v>
      </c>
      <c r="Y131" s="319">
        <f t="shared" si="38"/>
        <v>1818.88</v>
      </c>
      <c r="Z131" s="319">
        <f t="shared" si="38"/>
        <v>2088</v>
      </c>
      <c r="AA131" s="319">
        <f t="shared" si="38"/>
        <v>2331.6</v>
      </c>
      <c r="AB131" s="319">
        <f t="shared" si="38"/>
        <v>2687.7200000000003</v>
      </c>
      <c r="AC131" s="319">
        <f t="shared" si="38"/>
        <v>3043.8399999999997</v>
      </c>
      <c r="AD131" s="319">
        <f t="shared" si="38"/>
        <v>3424.3199999999997</v>
      </c>
      <c r="AE131" s="319">
        <f t="shared" si="38"/>
        <v>3735.2</v>
      </c>
      <c r="AF131" s="319">
        <f t="shared" si="38"/>
        <v>4095.96</v>
      </c>
      <c r="AG131" s="318">
        <f t="shared" si="38"/>
        <v>4440.4799999999996</v>
      </c>
      <c r="AH131" s="319">
        <f t="shared" si="38"/>
        <v>4810.5199999999995</v>
      </c>
      <c r="AI131" s="319">
        <f t="shared" si="38"/>
        <v>5180.5599999999995</v>
      </c>
      <c r="AJ131" s="319">
        <f t="shared" si="38"/>
        <v>5550.5999999999995</v>
      </c>
      <c r="AK131" s="319">
        <f t="shared" si="38"/>
        <v>5920.6399999999994</v>
      </c>
      <c r="AL131" s="319">
        <f t="shared" si="38"/>
        <v>6290.68</v>
      </c>
      <c r="AM131" s="319">
        <f t="shared" si="38"/>
        <v>6660.7199999999993</v>
      </c>
      <c r="AN131" s="319">
        <f t="shared" si="38"/>
        <v>7030.76</v>
      </c>
      <c r="AO131" s="319">
        <f t="shared" si="38"/>
        <v>7400.7999999999993</v>
      </c>
      <c r="AP131" s="189">
        <f>AP130+U201</f>
        <v>3.1899999999999995</v>
      </c>
    </row>
    <row r="132" spans="1:45" x14ac:dyDescent="0.15">
      <c r="A132" s="215" t="s">
        <v>135</v>
      </c>
      <c r="B132" s="212">
        <f t="shared" si="10"/>
        <v>1080</v>
      </c>
      <c r="C132" s="212">
        <f t="shared" si="11"/>
        <v>1116</v>
      </c>
      <c r="D132" s="212">
        <f t="shared" si="12"/>
        <v>1133</v>
      </c>
      <c r="E132" s="212">
        <f t="shared" si="13"/>
        <v>1302</v>
      </c>
      <c r="F132" s="212">
        <f t="shared" si="14"/>
        <v>1447</v>
      </c>
      <c r="G132" s="212">
        <f t="shared" si="15"/>
        <v>1688</v>
      </c>
      <c r="H132" s="212">
        <f t="shared" si="16"/>
        <v>1930</v>
      </c>
      <c r="I132" s="212">
        <f t="shared" si="17"/>
        <v>2171</v>
      </c>
      <c r="J132" s="212">
        <f t="shared" si="18"/>
        <v>2412</v>
      </c>
      <c r="K132" s="212">
        <f t="shared" si="19"/>
        <v>2653</v>
      </c>
      <c r="L132" s="212">
        <f t="shared" si="20"/>
        <v>2894</v>
      </c>
      <c r="M132" s="212">
        <f t="shared" si="21"/>
        <v>3136</v>
      </c>
      <c r="N132" s="212">
        <f t="shared" si="22"/>
        <v>3377</v>
      </c>
      <c r="O132" s="212">
        <f t="shared" si="23"/>
        <v>3618</v>
      </c>
      <c r="P132" s="212">
        <f t="shared" si="24"/>
        <v>3859</v>
      </c>
      <c r="Q132" s="212">
        <f t="shared" si="26"/>
        <v>4100</v>
      </c>
      <c r="R132" s="212">
        <f t="shared" si="26"/>
        <v>4342</v>
      </c>
      <c r="S132" s="212">
        <f t="shared" si="26"/>
        <v>4583</v>
      </c>
      <c r="T132" s="213">
        <f t="shared" si="26"/>
        <v>4824</v>
      </c>
      <c r="V132" s="203">
        <v>60</v>
      </c>
      <c r="W132" s="319">
        <f>$W$74*V132*$W$134</f>
        <v>1080</v>
      </c>
      <c r="X132" s="319">
        <f>$X$74*V132*$X$134</f>
        <v>1116</v>
      </c>
      <c r="Y132" s="319">
        <f>$Y$74*V132*$Y$134</f>
        <v>1132.8</v>
      </c>
      <c r="Z132" s="319">
        <f>$Z$74*V132*$Z$134</f>
        <v>1302</v>
      </c>
      <c r="AA132" s="319">
        <f>$AA$74*V132*$AA$134</f>
        <v>1447.1999999999998</v>
      </c>
      <c r="AB132" s="319">
        <f>$AB$74*V132*$AB$134</f>
        <v>1688.3999999999999</v>
      </c>
      <c r="AC132" s="319">
        <f>$AC$74*V132*$AC$134</f>
        <v>1929.6</v>
      </c>
      <c r="AD132" s="319">
        <f>$AD$74*V132*$AD$134</f>
        <v>2170.7999999999997</v>
      </c>
      <c r="AE132" s="319">
        <f>$AE$74*V132*$AE$134</f>
        <v>2411.9999999999995</v>
      </c>
      <c r="AF132" s="319">
        <f>$AF$74*V132*$AF$134</f>
        <v>2653.2</v>
      </c>
      <c r="AG132" s="318">
        <f>$AG$74*V132*$AG$134</f>
        <v>2894.3999999999996</v>
      </c>
      <c r="AH132" s="319">
        <f>$AH$74*V132*$AH$134</f>
        <v>3135.5999999999995</v>
      </c>
      <c r="AI132" s="319">
        <f>$AI$74*V132*$AI$134</f>
        <v>3376.7999999999997</v>
      </c>
      <c r="AJ132" s="319">
        <f>$AJ$74*V132*$AJ$134</f>
        <v>3617.9999999999995</v>
      </c>
      <c r="AK132" s="319">
        <f>$AK$74*V132*$AK$134</f>
        <v>3859.2</v>
      </c>
      <c r="AL132" s="319">
        <f>$AL$74*V132*$AL$134</f>
        <v>4100.3999999999996</v>
      </c>
      <c r="AM132" s="319">
        <f>$AM$74*V132*$AM$134</f>
        <v>4341.5999999999995</v>
      </c>
      <c r="AN132" s="319">
        <f>$AN$74*V132*$AN$134</f>
        <v>4582.7999999999993</v>
      </c>
      <c r="AO132" s="319">
        <f>$AO$74*V132*$AO$134</f>
        <v>4823.9999999999991</v>
      </c>
      <c r="AP132" s="189">
        <v>2.0099999999999998</v>
      </c>
    </row>
    <row r="133" spans="1:45" ht="13" thickBot="1" x14ac:dyDescent="0.2">
      <c r="A133" s="204">
        <v>1500</v>
      </c>
      <c r="B133" s="216">
        <f t="shared" si="10"/>
        <v>1716</v>
      </c>
      <c r="C133" s="216">
        <f t="shared" si="11"/>
        <v>1778</v>
      </c>
      <c r="D133" s="216">
        <f t="shared" si="12"/>
        <v>1882</v>
      </c>
      <c r="E133" s="216">
        <f t="shared" si="13"/>
        <v>2160</v>
      </c>
      <c r="F133" s="216">
        <f t="shared" si="14"/>
        <v>2412</v>
      </c>
      <c r="G133" s="216">
        <f t="shared" si="15"/>
        <v>2780</v>
      </c>
      <c r="H133" s="216">
        <f t="shared" si="16"/>
        <v>3149</v>
      </c>
      <c r="I133" s="216">
        <f t="shared" si="17"/>
        <v>3542</v>
      </c>
      <c r="J133" s="216">
        <f t="shared" si="18"/>
        <v>3864</v>
      </c>
      <c r="K133" s="216">
        <f t="shared" si="19"/>
        <v>4237</v>
      </c>
      <c r="L133" s="216">
        <f t="shared" si="20"/>
        <v>4594</v>
      </c>
      <c r="M133" s="216">
        <f t="shared" si="21"/>
        <v>4976</v>
      </c>
      <c r="N133" s="216">
        <f t="shared" si="22"/>
        <v>5359</v>
      </c>
      <c r="O133" s="216">
        <f t="shared" si="23"/>
        <v>5742</v>
      </c>
      <c r="P133" s="216">
        <f t="shared" si="24"/>
        <v>6125</v>
      </c>
      <c r="Q133" s="216">
        <f t="shared" si="26"/>
        <v>6508</v>
      </c>
      <c r="R133" s="216">
        <f t="shared" si="26"/>
        <v>6890</v>
      </c>
      <c r="S133" s="216">
        <f t="shared" si="26"/>
        <v>7273</v>
      </c>
      <c r="T133" s="217">
        <f t="shared" si="26"/>
        <v>7656</v>
      </c>
      <c r="V133" s="203">
        <v>1500</v>
      </c>
      <c r="W133" s="319">
        <f t="shared" ref="W133:AO133" si="39">W132+B203</f>
        <v>1716</v>
      </c>
      <c r="X133" s="319">
        <f t="shared" si="39"/>
        <v>1778.4</v>
      </c>
      <c r="Y133" s="319">
        <f t="shared" si="39"/>
        <v>1881.6</v>
      </c>
      <c r="Z133" s="319">
        <f t="shared" si="39"/>
        <v>2160</v>
      </c>
      <c r="AA133" s="319">
        <f t="shared" si="39"/>
        <v>2412</v>
      </c>
      <c r="AB133" s="319">
        <f t="shared" si="39"/>
        <v>2780.3999999999996</v>
      </c>
      <c r="AC133" s="319">
        <f t="shared" si="39"/>
        <v>3148.8</v>
      </c>
      <c r="AD133" s="319">
        <f t="shared" si="39"/>
        <v>3542.3999999999996</v>
      </c>
      <c r="AE133" s="319">
        <f t="shared" si="39"/>
        <v>3863.9999999999995</v>
      </c>
      <c r="AF133" s="319">
        <f t="shared" si="39"/>
        <v>4237.2</v>
      </c>
      <c r="AG133" s="318">
        <f t="shared" si="39"/>
        <v>4593.5999999999995</v>
      </c>
      <c r="AH133" s="319">
        <f t="shared" si="39"/>
        <v>4976.3999999999996</v>
      </c>
      <c r="AI133" s="319">
        <f t="shared" si="39"/>
        <v>5359.2</v>
      </c>
      <c r="AJ133" s="319">
        <f t="shared" si="39"/>
        <v>5742</v>
      </c>
      <c r="AK133" s="319">
        <f t="shared" si="39"/>
        <v>6124.7999999999993</v>
      </c>
      <c r="AL133" s="319">
        <f t="shared" si="39"/>
        <v>6507.5999999999995</v>
      </c>
      <c r="AM133" s="319">
        <f t="shared" si="39"/>
        <v>6890.4</v>
      </c>
      <c r="AN133" s="319">
        <f t="shared" si="39"/>
        <v>7273.1999999999989</v>
      </c>
      <c r="AO133" s="319">
        <f t="shared" si="39"/>
        <v>7655.9999999999991</v>
      </c>
      <c r="AP133" s="189">
        <f>AP132+U203</f>
        <v>3.1899999999999995</v>
      </c>
    </row>
    <row r="134" spans="1:45" x14ac:dyDescent="0.15">
      <c r="W134" s="227">
        <v>4.5</v>
      </c>
      <c r="X134" s="227">
        <v>3.1</v>
      </c>
      <c r="Y134" s="315">
        <v>2.36</v>
      </c>
      <c r="Z134" s="315">
        <v>2.17</v>
      </c>
      <c r="AA134" s="315">
        <v>2.0099999999999998</v>
      </c>
      <c r="AB134" s="315">
        <v>2.0099999999999998</v>
      </c>
      <c r="AC134" s="315">
        <v>2.0099999999999998</v>
      </c>
      <c r="AD134" s="315">
        <v>2.0099999999999998</v>
      </c>
      <c r="AE134" s="188">
        <v>2.0099999999999998</v>
      </c>
      <c r="AF134" s="188">
        <v>2.0099999999999998</v>
      </c>
      <c r="AG134" s="188">
        <v>2.0099999999999998</v>
      </c>
      <c r="AH134" s="188">
        <v>2.0099999999999998</v>
      </c>
      <c r="AI134" s="188">
        <v>2.0099999999999998</v>
      </c>
      <c r="AJ134" s="188">
        <v>2.0099999999999998</v>
      </c>
      <c r="AK134" s="188">
        <v>2.0099999999999998</v>
      </c>
      <c r="AL134" s="188">
        <v>2.0099999999999998</v>
      </c>
      <c r="AM134" s="188">
        <v>2.0099999999999998</v>
      </c>
      <c r="AN134" s="188">
        <v>2.0099999999999998</v>
      </c>
      <c r="AO134" s="188">
        <v>2.0099999999999998</v>
      </c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29">
        <f>W134+B204</f>
        <v>7.15</v>
      </c>
      <c r="X135" s="230">
        <f t="shared" ref="X135:AO135" si="40">X134+C204</f>
        <v>4.9400000000000004</v>
      </c>
      <c r="Y135" s="230">
        <f t="shared" si="40"/>
        <v>3.92</v>
      </c>
      <c r="Z135" s="230">
        <f t="shared" si="40"/>
        <v>3.5999999999999996</v>
      </c>
      <c r="AA135" s="230">
        <f t="shared" si="40"/>
        <v>3.3499999999999996</v>
      </c>
      <c r="AB135" s="230">
        <f t="shared" si="40"/>
        <v>3.3099999999999996</v>
      </c>
      <c r="AC135" s="230">
        <f t="shared" si="40"/>
        <v>3.28</v>
      </c>
      <c r="AD135" s="230">
        <f t="shared" si="40"/>
        <v>3.28</v>
      </c>
      <c r="AE135" s="230">
        <f t="shared" si="40"/>
        <v>3.2199999999999998</v>
      </c>
      <c r="AF135" s="230">
        <f t="shared" si="40"/>
        <v>3.21</v>
      </c>
      <c r="AG135" s="230">
        <f t="shared" si="40"/>
        <v>3.1899999999999995</v>
      </c>
      <c r="AH135" s="230">
        <f t="shared" si="40"/>
        <v>3.1899999999999995</v>
      </c>
      <c r="AI135" s="230">
        <f t="shared" si="40"/>
        <v>3.1899999999999995</v>
      </c>
      <c r="AJ135" s="230">
        <f t="shared" si="40"/>
        <v>3.1899999999999995</v>
      </c>
      <c r="AK135" s="230">
        <f t="shared" si="40"/>
        <v>3.1899999999999995</v>
      </c>
      <c r="AL135" s="230">
        <f t="shared" si="40"/>
        <v>3.1899999999999995</v>
      </c>
      <c r="AM135" s="230">
        <f t="shared" si="40"/>
        <v>3.1899999999999995</v>
      </c>
      <c r="AN135" s="230">
        <f t="shared" si="40"/>
        <v>3.1899999999999995</v>
      </c>
      <c r="AO135" s="230">
        <f t="shared" si="40"/>
        <v>3.1899999999999995</v>
      </c>
      <c r="AS135" s="188" t="s">
        <v>164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  <row r="144" spans="1:45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41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41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41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41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41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41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41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42">B144*$A$192*B204</f>
        <v>530</v>
      </c>
      <c r="C193" s="207">
        <f t="shared" si="42"/>
        <v>552</v>
      </c>
      <c r="D193" s="207">
        <f t="shared" si="42"/>
        <v>624</v>
      </c>
      <c r="E193" s="207">
        <f t="shared" si="42"/>
        <v>715</v>
      </c>
      <c r="F193" s="207">
        <f t="shared" si="42"/>
        <v>804</v>
      </c>
      <c r="G193" s="207">
        <f t="shared" si="42"/>
        <v>910</v>
      </c>
      <c r="H193" s="207">
        <f t="shared" si="42"/>
        <v>1016</v>
      </c>
      <c r="I193" s="207">
        <f t="shared" si="42"/>
        <v>1143</v>
      </c>
      <c r="J193" s="207">
        <f t="shared" si="42"/>
        <v>1210</v>
      </c>
      <c r="K193" s="207">
        <f t="shared" si="42"/>
        <v>1320</v>
      </c>
      <c r="L193" s="207">
        <f t="shared" si="42"/>
        <v>1416</v>
      </c>
      <c r="M193" s="207">
        <f t="shared" si="42"/>
        <v>1534</v>
      </c>
      <c r="N193" s="207">
        <f t="shared" si="42"/>
        <v>1652</v>
      </c>
      <c r="O193" s="207">
        <f t="shared" si="42"/>
        <v>1770</v>
      </c>
      <c r="P193" s="207">
        <f t="shared" si="42"/>
        <v>1888</v>
      </c>
      <c r="Q193" s="207">
        <f t="shared" si="42"/>
        <v>2006</v>
      </c>
      <c r="R193" s="207">
        <f t="shared" si="42"/>
        <v>2124</v>
      </c>
      <c r="S193" s="207">
        <f t="shared" si="42"/>
        <v>2242</v>
      </c>
      <c r="T193" s="207">
        <f t="shared" si="42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43">B144*$A$194*B204</f>
        <v>551.19999999999993</v>
      </c>
      <c r="C195" s="207">
        <f t="shared" si="43"/>
        <v>574.08000000000004</v>
      </c>
      <c r="D195" s="207">
        <f t="shared" si="43"/>
        <v>648.96</v>
      </c>
      <c r="E195" s="207">
        <f t="shared" si="43"/>
        <v>743.6</v>
      </c>
      <c r="F195" s="207">
        <f t="shared" si="43"/>
        <v>836.16000000000008</v>
      </c>
      <c r="G195" s="207">
        <f t="shared" si="43"/>
        <v>946.4</v>
      </c>
      <c r="H195" s="207">
        <f t="shared" si="43"/>
        <v>1056.6400000000001</v>
      </c>
      <c r="I195" s="207">
        <f t="shared" si="43"/>
        <v>1188.72</v>
      </c>
      <c r="J195" s="207">
        <f t="shared" si="43"/>
        <v>1258.3999999999999</v>
      </c>
      <c r="K195" s="207">
        <f t="shared" si="43"/>
        <v>1372.8</v>
      </c>
      <c r="L195" s="207">
        <f t="shared" si="43"/>
        <v>1472.6399999999999</v>
      </c>
      <c r="M195" s="207">
        <f t="shared" si="43"/>
        <v>1595.36</v>
      </c>
      <c r="N195" s="207">
        <f t="shared" si="43"/>
        <v>1718.08</v>
      </c>
      <c r="O195" s="207">
        <f t="shared" si="43"/>
        <v>1840.8</v>
      </c>
      <c r="P195" s="207">
        <f t="shared" si="43"/>
        <v>1963.52</v>
      </c>
      <c r="Q195" s="207">
        <f t="shared" si="43"/>
        <v>2086.2399999999998</v>
      </c>
      <c r="R195" s="207">
        <f t="shared" si="43"/>
        <v>2208.96</v>
      </c>
      <c r="S195" s="207">
        <f t="shared" si="43"/>
        <v>2331.6799999999998</v>
      </c>
      <c r="T195" s="207">
        <f t="shared" si="43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44">B144*$A$196*B204</f>
        <v>572.4</v>
      </c>
      <c r="C197" s="207">
        <f t="shared" si="44"/>
        <v>596.16000000000008</v>
      </c>
      <c r="D197" s="207">
        <f t="shared" si="44"/>
        <v>673.92000000000007</v>
      </c>
      <c r="E197" s="207">
        <f t="shared" si="44"/>
        <v>772.19999999999993</v>
      </c>
      <c r="F197" s="207">
        <f t="shared" si="44"/>
        <v>868.32</v>
      </c>
      <c r="G197" s="207">
        <f t="shared" si="44"/>
        <v>982.80000000000007</v>
      </c>
      <c r="H197" s="207">
        <f t="shared" si="44"/>
        <v>1097.28</v>
      </c>
      <c r="I197" s="207">
        <f t="shared" si="44"/>
        <v>1234.44</v>
      </c>
      <c r="J197" s="207">
        <f t="shared" si="44"/>
        <v>1306.8</v>
      </c>
      <c r="K197" s="207">
        <f t="shared" si="44"/>
        <v>1425.6</v>
      </c>
      <c r="L197" s="207">
        <f t="shared" si="44"/>
        <v>1529.28</v>
      </c>
      <c r="M197" s="207">
        <f t="shared" si="44"/>
        <v>1656.7199999999998</v>
      </c>
      <c r="N197" s="207">
        <f t="shared" si="44"/>
        <v>1784.1599999999999</v>
      </c>
      <c r="O197" s="207">
        <f t="shared" si="44"/>
        <v>1911.6</v>
      </c>
      <c r="P197" s="207">
        <f t="shared" si="44"/>
        <v>2039.04</v>
      </c>
      <c r="Q197" s="207">
        <f t="shared" si="44"/>
        <v>2166.48</v>
      </c>
      <c r="R197" s="207">
        <f t="shared" si="44"/>
        <v>2293.92</v>
      </c>
      <c r="S197" s="207">
        <f t="shared" si="44"/>
        <v>2421.3599999999997</v>
      </c>
      <c r="T197" s="207">
        <f t="shared" si="44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45">B144*$A$198*B204</f>
        <v>593.6</v>
      </c>
      <c r="C199" s="207">
        <f t="shared" si="45"/>
        <v>618.24</v>
      </c>
      <c r="D199" s="207">
        <f t="shared" si="45"/>
        <v>698.88</v>
      </c>
      <c r="E199" s="207">
        <f t="shared" si="45"/>
        <v>800.8</v>
      </c>
      <c r="F199" s="207">
        <f t="shared" si="45"/>
        <v>900.48</v>
      </c>
      <c r="G199" s="207">
        <f t="shared" si="45"/>
        <v>1019.2</v>
      </c>
      <c r="H199" s="207">
        <f t="shared" si="45"/>
        <v>1137.92</v>
      </c>
      <c r="I199" s="207">
        <f t="shared" si="45"/>
        <v>1280.1600000000001</v>
      </c>
      <c r="J199" s="207">
        <f t="shared" si="45"/>
        <v>1355.2</v>
      </c>
      <c r="K199" s="207">
        <f t="shared" si="45"/>
        <v>1478.3999999999999</v>
      </c>
      <c r="L199" s="207">
        <f t="shared" si="45"/>
        <v>1585.9199999999998</v>
      </c>
      <c r="M199" s="207">
        <f t="shared" si="45"/>
        <v>1718.08</v>
      </c>
      <c r="N199" s="207">
        <f t="shared" si="45"/>
        <v>1850.24</v>
      </c>
      <c r="O199" s="207">
        <f t="shared" si="45"/>
        <v>1982.3999999999999</v>
      </c>
      <c r="P199" s="207">
        <f t="shared" si="45"/>
        <v>2114.56</v>
      </c>
      <c r="Q199" s="207">
        <f t="shared" si="45"/>
        <v>2246.7199999999998</v>
      </c>
      <c r="R199" s="207">
        <f t="shared" si="45"/>
        <v>2378.8799999999997</v>
      </c>
      <c r="S199" s="207">
        <f t="shared" si="45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46">B144*$A$200*B204</f>
        <v>614.79999999999995</v>
      </c>
      <c r="C201" s="207">
        <f t="shared" si="46"/>
        <v>640.32000000000005</v>
      </c>
      <c r="D201" s="207">
        <f t="shared" si="46"/>
        <v>723.84</v>
      </c>
      <c r="E201" s="207">
        <f t="shared" si="46"/>
        <v>829.4</v>
      </c>
      <c r="F201" s="207">
        <f t="shared" si="46"/>
        <v>932.6400000000001</v>
      </c>
      <c r="G201" s="207">
        <f t="shared" si="46"/>
        <v>1055.6000000000001</v>
      </c>
      <c r="H201" s="207">
        <f t="shared" si="46"/>
        <v>1178.56</v>
      </c>
      <c r="I201" s="207">
        <f t="shared" si="46"/>
        <v>1325.88</v>
      </c>
      <c r="J201" s="207">
        <f t="shared" si="46"/>
        <v>1403.6</v>
      </c>
      <c r="K201" s="207">
        <f t="shared" si="46"/>
        <v>1531.2</v>
      </c>
      <c r="L201" s="207">
        <f t="shared" si="46"/>
        <v>1642.56</v>
      </c>
      <c r="M201" s="207">
        <f t="shared" si="46"/>
        <v>1779.4399999999998</v>
      </c>
      <c r="N201" s="207">
        <f t="shared" si="46"/>
        <v>1916.32</v>
      </c>
      <c r="O201" s="207">
        <f t="shared" si="46"/>
        <v>2053.1999999999998</v>
      </c>
      <c r="P201" s="207">
        <f t="shared" si="46"/>
        <v>2190.08</v>
      </c>
      <c r="Q201" s="207">
        <f t="shared" si="46"/>
        <v>2326.96</v>
      </c>
      <c r="R201" s="207">
        <f t="shared" si="46"/>
        <v>2463.8399999999997</v>
      </c>
      <c r="S201" s="207">
        <f t="shared" si="46"/>
        <v>2600.7199999999998</v>
      </c>
      <c r="T201" s="207">
        <f t="shared" si="46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47">B144*$A$202*B204</f>
        <v>636</v>
      </c>
      <c r="C203" s="207">
        <f t="shared" si="47"/>
        <v>662.4</v>
      </c>
      <c r="D203" s="207">
        <f t="shared" si="47"/>
        <v>748.80000000000007</v>
      </c>
      <c r="E203" s="207">
        <f t="shared" si="47"/>
        <v>858</v>
      </c>
      <c r="F203" s="207">
        <f t="shared" si="47"/>
        <v>964.80000000000007</v>
      </c>
      <c r="G203" s="207">
        <f t="shared" si="47"/>
        <v>1092</v>
      </c>
      <c r="H203" s="207">
        <f t="shared" si="47"/>
        <v>1219.2</v>
      </c>
      <c r="I203" s="207">
        <f t="shared" si="47"/>
        <v>1371.6</v>
      </c>
      <c r="J203" s="207">
        <f t="shared" si="47"/>
        <v>1452</v>
      </c>
      <c r="K203" s="207">
        <f t="shared" si="47"/>
        <v>1584</v>
      </c>
      <c r="L203" s="207">
        <f t="shared" si="47"/>
        <v>1699.1999999999998</v>
      </c>
      <c r="M203" s="207">
        <f t="shared" si="47"/>
        <v>1840.8</v>
      </c>
      <c r="N203" s="207">
        <f t="shared" si="47"/>
        <v>1982.3999999999999</v>
      </c>
      <c r="O203" s="207">
        <f t="shared" si="47"/>
        <v>2124</v>
      </c>
      <c r="P203" s="207">
        <f t="shared" si="47"/>
        <v>2265.6</v>
      </c>
      <c r="Q203" s="207">
        <f t="shared" si="47"/>
        <v>2407.1999999999998</v>
      </c>
      <c r="R203" s="207">
        <f t="shared" si="47"/>
        <v>2548.7999999999997</v>
      </c>
      <c r="S203" s="207">
        <f t="shared" si="47"/>
        <v>2690.3999999999996</v>
      </c>
      <c r="T203" s="207">
        <f t="shared" si="47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0A6C8-DF32-4742-BAEE-7A2F6724908F}">
  <sheetPr>
    <tabColor theme="5" tint="0.79998168889431442"/>
  </sheetPr>
  <dimension ref="A1:AS205"/>
  <sheetViews>
    <sheetView showGridLines="0" zoomScaleNormal="100" workbookViewId="0">
      <selection activeCell="Z29" sqref="Z29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261</v>
      </c>
      <c r="H3" s="192"/>
      <c r="I3" s="192"/>
      <c r="J3" s="192"/>
      <c r="L3" s="192"/>
      <c r="M3" s="194" t="s">
        <v>262</v>
      </c>
      <c r="N3" s="193"/>
      <c r="O3" s="380" t="s">
        <v>233</v>
      </c>
      <c r="P3" s="191" t="s">
        <v>264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263</v>
      </c>
      <c r="H4" s="192"/>
      <c r="I4" s="192"/>
      <c r="J4" s="192"/>
      <c r="K4" s="192"/>
      <c r="L4" s="192"/>
      <c r="M4" s="194" t="s">
        <v>262</v>
      </c>
      <c r="N4" s="193"/>
      <c r="O4" s="380" t="s">
        <v>233</v>
      </c>
      <c r="P4" s="191" t="s">
        <v>265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/>
      <c r="H5" s="192"/>
      <c r="I5" s="192"/>
      <c r="J5" s="192"/>
      <c r="K5" s="192"/>
      <c r="L5" s="192"/>
      <c r="M5" s="192"/>
      <c r="O5" s="189"/>
      <c r="P5" s="191"/>
      <c r="Q5" s="191"/>
      <c r="R5" s="192"/>
      <c r="S5" s="192"/>
      <c r="T5" s="192"/>
    </row>
    <row r="6" spans="1:45" s="189" customFormat="1" x14ac:dyDescent="0.15">
      <c r="A6" s="187"/>
      <c r="B6" s="187"/>
      <c r="C6" s="188"/>
      <c r="D6" s="188"/>
      <c r="E6" s="188"/>
      <c r="F6" s="188"/>
      <c r="G6" s="191"/>
      <c r="H6" s="192"/>
      <c r="I6" s="192"/>
      <c r="J6" s="192"/>
      <c r="K6" s="192"/>
      <c r="L6" s="192"/>
      <c r="M6" s="192"/>
      <c r="P6" s="191"/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63"/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67"/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71">
        <v>370</v>
      </c>
      <c r="C12" s="272"/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75">
        <v>543</v>
      </c>
      <c r="C13" s="276"/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79">
        <v>370</v>
      </c>
      <c r="C14" s="280">
        <v>370</v>
      </c>
      <c r="D14" s="281"/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67">
        <v>566</v>
      </c>
      <c r="C15" s="268">
        <v>566</v>
      </c>
      <c r="D15" s="269"/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71">
        <v>370</v>
      </c>
      <c r="C16" s="272">
        <v>370</v>
      </c>
      <c r="D16" s="273">
        <v>370</v>
      </c>
      <c r="E16" s="274"/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67">
        <v>589</v>
      </c>
      <c r="C17" s="268">
        <v>589</v>
      </c>
      <c r="D17" s="269">
        <v>600</v>
      </c>
      <c r="E17" s="270"/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71">
        <v>413</v>
      </c>
      <c r="C18" s="272">
        <v>413</v>
      </c>
      <c r="D18" s="273">
        <v>413</v>
      </c>
      <c r="E18" s="274">
        <v>468</v>
      </c>
      <c r="F18" s="272"/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75">
        <v>650</v>
      </c>
      <c r="C19" s="276">
        <v>650</v>
      </c>
      <c r="D19" s="277">
        <v>678</v>
      </c>
      <c r="E19" s="278">
        <v>744</v>
      </c>
      <c r="F19" s="276"/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79">
        <v>458</v>
      </c>
      <c r="C20" s="280">
        <v>458</v>
      </c>
      <c r="D20" s="281">
        <v>458</v>
      </c>
      <c r="E20" s="282">
        <v>511</v>
      </c>
      <c r="F20" s="280">
        <v>578</v>
      </c>
      <c r="G20" s="281"/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67">
        <v>718</v>
      </c>
      <c r="C21" s="268">
        <v>718</v>
      </c>
      <c r="D21" s="269">
        <v>753</v>
      </c>
      <c r="E21" s="270">
        <v>824</v>
      </c>
      <c r="F21" s="268">
        <v>916</v>
      </c>
      <c r="G21" s="269"/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71">
        <v>490</v>
      </c>
      <c r="C22" s="272">
        <v>490</v>
      </c>
      <c r="D22" s="273">
        <v>490</v>
      </c>
      <c r="E22" s="274">
        <v>556</v>
      </c>
      <c r="F22" s="272">
        <v>631</v>
      </c>
      <c r="G22" s="273">
        <v>698</v>
      </c>
      <c r="H22" s="274"/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67">
        <v>776</v>
      </c>
      <c r="C23" s="268">
        <v>776</v>
      </c>
      <c r="D23" s="269">
        <v>806</v>
      </c>
      <c r="E23" s="270">
        <v>906</v>
      </c>
      <c r="F23" s="268">
        <v>1010</v>
      </c>
      <c r="G23" s="269">
        <v>1094</v>
      </c>
      <c r="H23" s="270"/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71">
        <v>534</v>
      </c>
      <c r="C24" s="272">
        <v>534</v>
      </c>
      <c r="D24" s="273">
        <v>534</v>
      </c>
      <c r="E24" s="274">
        <v>600</v>
      </c>
      <c r="F24" s="272">
        <v>686</v>
      </c>
      <c r="G24" s="273">
        <v>764</v>
      </c>
      <c r="H24" s="274">
        <v>938</v>
      </c>
      <c r="I24" s="272"/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75">
        <v>845</v>
      </c>
      <c r="C25" s="276">
        <v>845</v>
      </c>
      <c r="D25" s="277">
        <v>876</v>
      </c>
      <c r="E25" s="278">
        <v>970</v>
      </c>
      <c r="F25" s="276">
        <v>1105</v>
      </c>
      <c r="G25" s="277">
        <v>1196</v>
      </c>
      <c r="H25" s="278">
        <v>1444</v>
      </c>
      <c r="I25" s="276"/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79">
        <v>556</v>
      </c>
      <c r="C26" s="280">
        <v>556</v>
      </c>
      <c r="D26" s="281">
        <v>556</v>
      </c>
      <c r="E26" s="282">
        <v>631</v>
      </c>
      <c r="F26" s="280">
        <v>719</v>
      </c>
      <c r="G26" s="281">
        <v>816</v>
      </c>
      <c r="H26" s="282">
        <v>991</v>
      </c>
      <c r="I26" s="280">
        <v>1079</v>
      </c>
      <c r="J26" s="281"/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U26" s="257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67">
        <v>884</v>
      </c>
      <c r="C27" s="268">
        <v>884</v>
      </c>
      <c r="D27" s="269">
        <v>933</v>
      </c>
      <c r="E27" s="270">
        <v>1028</v>
      </c>
      <c r="F27" s="268">
        <v>1176</v>
      </c>
      <c r="G27" s="269">
        <v>1293</v>
      </c>
      <c r="H27" s="270">
        <v>1548</v>
      </c>
      <c r="I27" s="268">
        <v>1694</v>
      </c>
      <c r="J27" s="269"/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71">
        <v>589</v>
      </c>
      <c r="C28" s="272">
        <v>589</v>
      </c>
      <c r="D28" s="273">
        <v>589</v>
      </c>
      <c r="E28" s="274">
        <v>654</v>
      </c>
      <c r="F28" s="272">
        <v>764</v>
      </c>
      <c r="G28" s="273">
        <v>861</v>
      </c>
      <c r="H28" s="274">
        <v>1046</v>
      </c>
      <c r="I28" s="272">
        <v>1133</v>
      </c>
      <c r="J28" s="273">
        <v>1254</v>
      </c>
      <c r="K28" s="274"/>
      <c r="L28" s="272"/>
      <c r="M28" s="273"/>
      <c r="N28" s="274"/>
      <c r="O28" s="272"/>
      <c r="P28" s="273"/>
      <c r="Q28" s="274"/>
      <c r="R28" s="272"/>
      <c r="S28" s="271"/>
      <c r="T28" s="272"/>
      <c r="U28" s="257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67">
        <v>946</v>
      </c>
      <c r="C29" s="268">
        <v>946</v>
      </c>
      <c r="D29" s="269">
        <v>985</v>
      </c>
      <c r="E29" s="270">
        <v>1086</v>
      </c>
      <c r="F29" s="268">
        <v>1264</v>
      </c>
      <c r="G29" s="269">
        <v>1391</v>
      </c>
      <c r="H29" s="270">
        <v>1654</v>
      </c>
      <c r="I29" s="268">
        <v>1806</v>
      </c>
      <c r="J29" s="269">
        <v>2000</v>
      </c>
      <c r="K29" s="270"/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71">
        <v>620</v>
      </c>
      <c r="C30" s="272">
        <v>620</v>
      </c>
      <c r="D30" s="273">
        <v>620</v>
      </c>
      <c r="E30" s="274">
        <v>709</v>
      </c>
      <c r="F30" s="272">
        <v>816</v>
      </c>
      <c r="G30" s="273">
        <v>926</v>
      </c>
      <c r="H30" s="274">
        <v>1113</v>
      </c>
      <c r="I30" s="272">
        <v>1210</v>
      </c>
      <c r="J30" s="273">
        <v>1344</v>
      </c>
      <c r="K30" s="274">
        <v>1478</v>
      </c>
      <c r="L30" s="272"/>
      <c r="M30" s="273"/>
      <c r="N30" s="274"/>
      <c r="O30" s="272"/>
      <c r="P30" s="273"/>
      <c r="Q30" s="274"/>
      <c r="R30" s="272"/>
      <c r="S30" s="271"/>
      <c r="T30" s="272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75">
        <v>999</v>
      </c>
      <c r="C31" s="276">
        <v>999</v>
      </c>
      <c r="D31" s="277">
        <v>1043</v>
      </c>
      <c r="E31" s="278">
        <v>1175</v>
      </c>
      <c r="F31" s="276">
        <v>1344</v>
      </c>
      <c r="G31" s="277">
        <v>1500</v>
      </c>
      <c r="H31" s="278">
        <v>1753</v>
      </c>
      <c r="I31" s="276">
        <v>1920</v>
      </c>
      <c r="J31" s="277">
        <v>2127</v>
      </c>
      <c r="K31" s="278">
        <v>2351</v>
      </c>
      <c r="L31" s="276"/>
      <c r="M31" s="277"/>
      <c r="N31" s="278"/>
      <c r="O31" s="276"/>
      <c r="P31" s="277"/>
      <c r="Q31" s="278"/>
      <c r="R31" s="276"/>
      <c r="S31" s="275"/>
      <c r="T31" s="276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79">
        <v>654</v>
      </c>
      <c r="C32" s="280">
        <v>654</v>
      </c>
      <c r="D32" s="281">
        <v>654</v>
      </c>
      <c r="E32" s="282">
        <v>764</v>
      </c>
      <c r="F32" s="280">
        <v>871</v>
      </c>
      <c r="G32" s="281">
        <v>980</v>
      </c>
      <c r="H32" s="282">
        <v>1176</v>
      </c>
      <c r="I32" s="280">
        <v>1274</v>
      </c>
      <c r="J32" s="281">
        <v>1411</v>
      </c>
      <c r="K32" s="282">
        <v>1552</v>
      </c>
      <c r="L32" s="280">
        <v>1693</v>
      </c>
      <c r="M32" s="281"/>
      <c r="N32" s="282"/>
      <c r="O32" s="280"/>
      <c r="P32" s="281"/>
      <c r="Q32" s="282"/>
      <c r="R32" s="280"/>
      <c r="S32" s="279"/>
      <c r="T32" s="280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67">
        <v>1054</v>
      </c>
      <c r="C33" s="268">
        <v>1054</v>
      </c>
      <c r="D33" s="269">
        <v>1109</v>
      </c>
      <c r="E33" s="270">
        <v>1268</v>
      </c>
      <c r="F33" s="268">
        <v>1430</v>
      </c>
      <c r="G33" s="269">
        <v>1599</v>
      </c>
      <c r="H33" s="270">
        <v>1850</v>
      </c>
      <c r="I33" s="268">
        <v>2019</v>
      </c>
      <c r="J33" s="269">
        <v>2233</v>
      </c>
      <c r="K33" s="270">
        <v>2464</v>
      </c>
      <c r="L33" s="268">
        <v>2723</v>
      </c>
      <c r="M33" s="269"/>
      <c r="N33" s="270"/>
      <c r="O33" s="268"/>
      <c r="P33" s="269"/>
      <c r="Q33" s="270"/>
      <c r="R33" s="268"/>
      <c r="S33" s="267"/>
      <c r="T33" s="26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71">
        <v>698</v>
      </c>
      <c r="C34" s="272">
        <v>698</v>
      </c>
      <c r="D34" s="273">
        <v>698</v>
      </c>
      <c r="E34" s="274">
        <v>806</v>
      </c>
      <c r="F34" s="272">
        <v>916</v>
      </c>
      <c r="G34" s="273">
        <v>1024</v>
      </c>
      <c r="H34" s="274">
        <v>1243</v>
      </c>
      <c r="I34" s="272">
        <v>1351</v>
      </c>
      <c r="J34" s="273">
        <v>1498</v>
      </c>
      <c r="K34" s="274">
        <v>1648</v>
      </c>
      <c r="L34" s="272">
        <v>1798</v>
      </c>
      <c r="M34" s="273">
        <v>1947</v>
      </c>
      <c r="N34" s="274"/>
      <c r="O34" s="272"/>
      <c r="P34" s="273"/>
      <c r="Q34" s="274"/>
      <c r="R34" s="272"/>
      <c r="S34" s="271"/>
      <c r="T34" s="272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67">
        <v>1118</v>
      </c>
      <c r="C35" s="268">
        <v>1118</v>
      </c>
      <c r="D35" s="269">
        <v>1174</v>
      </c>
      <c r="E35" s="270">
        <v>1348</v>
      </c>
      <c r="F35" s="268">
        <v>1516</v>
      </c>
      <c r="G35" s="269">
        <v>1688</v>
      </c>
      <c r="H35" s="270">
        <v>1985</v>
      </c>
      <c r="I35" s="268">
        <v>2173</v>
      </c>
      <c r="J35" s="269">
        <v>2403</v>
      </c>
      <c r="K35" s="270">
        <v>2604</v>
      </c>
      <c r="L35" s="268">
        <v>2900</v>
      </c>
      <c r="M35" s="269">
        <v>3140</v>
      </c>
      <c r="N35" s="270"/>
      <c r="O35" s="268"/>
      <c r="P35" s="269"/>
      <c r="Q35" s="270"/>
      <c r="R35" s="268"/>
      <c r="S35" s="267"/>
      <c r="T35" s="26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71">
        <v>741</v>
      </c>
      <c r="C36" s="272">
        <v>741</v>
      </c>
      <c r="D36" s="273">
        <v>741</v>
      </c>
      <c r="E36" s="274">
        <v>850</v>
      </c>
      <c r="F36" s="272">
        <v>960</v>
      </c>
      <c r="G36" s="273">
        <v>1079</v>
      </c>
      <c r="H36" s="274">
        <v>1296</v>
      </c>
      <c r="I36" s="272">
        <v>1418</v>
      </c>
      <c r="J36" s="273">
        <v>1575</v>
      </c>
      <c r="K36" s="274">
        <v>1733</v>
      </c>
      <c r="L36" s="272">
        <v>1890</v>
      </c>
      <c r="M36" s="273">
        <v>2048</v>
      </c>
      <c r="N36" s="274">
        <v>2205</v>
      </c>
      <c r="O36" s="272">
        <v>2363</v>
      </c>
      <c r="P36" s="273"/>
      <c r="Q36" s="274"/>
      <c r="R36" s="272"/>
      <c r="S36" s="271"/>
      <c r="T36" s="272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75">
        <v>1191</v>
      </c>
      <c r="C37" s="276">
        <v>1191</v>
      </c>
      <c r="D37" s="277">
        <v>1251</v>
      </c>
      <c r="E37" s="278">
        <v>1429</v>
      </c>
      <c r="F37" s="276">
        <v>1601</v>
      </c>
      <c r="G37" s="277">
        <v>1789</v>
      </c>
      <c r="H37" s="278">
        <v>2089</v>
      </c>
      <c r="I37" s="276">
        <v>2296</v>
      </c>
      <c r="J37" s="277">
        <v>2541</v>
      </c>
      <c r="K37" s="278">
        <v>2751</v>
      </c>
      <c r="L37" s="276">
        <v>3065</v>
      </c>
      <c r="M37" s="277">
        <v>3325</v>
      </c>
      <c r="N37" s="278">
        <v>3581</v>
      </c>
      <c r="O37" s="276">
        <v>3836</v>
      </c>
      <c r="P37" s="277"/>
      <c r="Q37" s="278"/>
      <c r="R37" s="276"/>
      <c r="S37" s="275"/>
      <c r="T37" s="276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79">
        <v>765</v>
      </c>
      <c r="C38" s="280">
        <v>773</v>
      </c>
      <c r="D38" s="281">
        <v>773</v>
      </c>
      <c r="E38" s="282">
        <v>894</v>
      </c>
      <c r="F38" s="280">
        <v>1014</v>
      </c>
      <c r="G38" s="281">
        <v>1133</v>
      </c>
      <c r="H38" s="282">
        <v>1351</v>
      </c>
      <c r="I38" s="280">
        <v>1493</v>
      </c>
      <c r="J38" s="281">
        <v>1656</v>
      </c>
      <c r="K38" s="282">
        <v>1822</v>
      </c>
      <c r="L38" s="280">
        <v>1987</v>
      </c>
      <c r="M38" s="281">
        <v>2153</v>
      </c>
      <c r="N38" s="282">
        <v>2318</v>
      </c>
      <c r="O38" s="280">
        <v>2484</v>
      </c>
      <c r="P38" s="281">
        <v>2650</v>
      </c>
      <c r="Q38" s="282"/>
      <c r="R38" s="280"/>
      <c r="S38" s="279"/>
      <c r="T38" s="280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67">
        <v>1235</v>
      </c>
      <c r="C39" s="268">
        <v>1243</v>
      </c>
      <c r="D39" s="269">
        <v>1305</v>
      </c>
      <c r="E39" s="270">
        <v>1499</v>
      </c>
      <c r="F39" s="268">
        <v>1680</v>
      </c>
      <c r="G39" s="269">
        <v>1890</v>
      </c>
      <c r="H39" s="270">
        <v>2178</v>
      </c>
      <c r="I39" s="268">
        <v>2406</v>
      </c>
      <c r="J39" s="269">
        <v>2662</v>
      </c>
      <c r="K39" s="270">
        <v>2907</v>
      </c>
      <c r="L39" s="268">
        <v>3206</v>
      </c>
      <c r="M39" s="269">
        <v>3474</v>
      </c>
      <c r="N39" s="270">
        <v>3741</v>
      </c>
      <c r="O39" s="268">
        <v>4008</v>
      </c>
      <c r="P39" s="269">
        <v>4275</v>
      </c>
      <c r="Q39" s="270"/>
      <c r="R39" s="268"/>
      <c r="S39" s="267"/>
      <c r="T39" s="26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71">
        <v>806</v>
      </c>
      <c r="C40" s="272">
        <v>806</v>
      </c>
      <c r="D40" s="273">
        <v>806</v>
      </c>
      <c r="E40" s="274">
        <v>938</v>
      </c>
      <c r="F40" s="272">
        <v>1058</v>
      </c>
      <c r="G40" s="273">
        <v>1200</v>
      </c>
      <c r="H40" s="274">
        <v>1395</v>
      </c>
      <c r="I40" s="272">
        <v>1570</v>
      </c>
      <c r="J40" s="273">
        <v>1743</v>
      </c>
      <c r="K40" s="274">
        <v>1917</v>
      </c>
      <c r="L40" s="272">
        <v>2091</v>
      </c>
      <c r="M40" s="273">
        <v>2265</v>
      </c>
      <c r="N40" s="274">
        <v>2440</v>
      </c>
      <c r="O40" s="272">
        <v>2614</v>
      </c>
      <c r="P40" s="273">
        <v>2788</v>
      </c>
      <c r="Q40" s="274">
        <v>2962</v>
      </c>
      <c r="R40" s="272"/>
      <c r="S40" s="271"/>
      <c r="T40" s="272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67">
        <v>1293</v>
      </c>
      <c r="C41" s="268">
        <v>1293</v>
      </c>
      <c r="D41" s="269">
        <v>1368</v>
      </c>
      <c r="E41" s="270">
        <v>1576</v>
      </c>
      <c r="F41" s="268">
        <v>1765</v>
      </c>
      <c r="G41" s="269">
        <v>2001</v>
      </c>
      <c r="H41" s="270">
        <v>2271</v>
      </c>
      <c r="I41" s="268">
        <v>2561</v>
      </c>
      <c r="J41" s="269">
        <v>2831</v>
      </c>
      <c r="K41" s="270">
        <v>3063</v>
      </c>
      <c r="L41" s="268">
        <v>3350</v>
      </c>
      <c r="M41" s="269">
        <v>3624</v>
      </c>
      <c r="N41" s="270">
        <v>3903</v>
      </c>
      <c r="O41" s="268">
        <v>4182</v>
      </c>
      <c r="P41" s="269">
        <v>4461</v>
      </c>
      <c r="Q41" s="270">
        <v>4740</v>
      </c>
      <c r="R41" s="268"/>
      <c r="S41" s="267"/>
      <c r="T41" s="26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71">
        <v>850</v>
      </c>
      <c r="C42" s="272">
        <v>850</v>
      </c>
      <c r="D42" s="273">
        <v>850</v>
      </c>
      <c r="E42" s="274">
        <v>980</v>
      </c>
      <c r="F42" s="272">
        <v>1090</v>
      </c>
      <c r="G42" s="273">
        <v>1268</v>
      </c>
      <c r="H42" s="274">
        <v>1450</v>
      </c>
      <c r="I42" s="272">
        <v>1634</v>
      </c>
      <c r="J42" s="273">
        <v>1809</v>
      </c>
      <c r="K42" s="274">
        <v>1990</v>
      </c>
      <c r="L42" s="272">
        <v>2171</v>
      </c>
      <c r="M42" s="273">
        <v>2352</v>
      </c>
      <c r="N42" s="274">
        <v>2533</v>
      </c>
      <c r="O42" s="272">
        <v>2714</v>
      </c>
      <c r="P42" s="273">
        <v>2894</v>
      </c>
      <c r="Q42" s="274">
        <v>3075</v>
      </c>
      <c r="R42" s="272">
        <v>3256</v>
      </c>
      <c r="S42" s="271"/>
      <c r="T42" s="272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75">
        <v>1364</v>
      </c>
      <c r="C43" s="276">
        <v>1364</v>
      </c>
      <c r="D43" s="277">
        <v>1444</v>
      </c>
      <c r="E43" s="278">
        <v>1655</v>
      </c>
      <c r="F43" s="276">
        <v>1839</v>
      </c>
      <c r="G43" s="277">
        <v>2115</v>
      </c>
      <c r="H43" s="278">
        <v>2396</v>
      </c>
      <c r="I43" s="276">
        <v>2679</v>
      </c>
      <c r="J43" s="277">
        <v>2909</v>
      </c>
      <c r="K43" s="278">
        <v>3199</v>
      </c>
      <c r="L43" s="276">
        <v>3497</v>
      </c>
      <c r="M43" s="277">
        <v>3791</v>
      </c>
      <c r="N43" s="278">
        <v>4082</v>
      </c>
      <c r="O43" s="276">
        <v>4374</v>
      </c>
      <c r="P43" s="277">
        <v>4666</v>
      </c>
      <c r="Q43" s="278">
        <v>4957</v>
      </c>
      <c r="R43" s="276">
        <v>5249</v>
      </c>
      <c r="S43" s="275"/>
      <c r="T43" s="276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79">
        <v>855</v>
      </c>
      <c r="C44" s="280">
        <v>884</v>
      </c>
      <c r="D44" s="281">
        <v>897</v>
      </c>
      <c r="E44" s="282">
        <v>1031</v>
      </c>
      <c r="F44" s="280">
        <v>1146</v>
      </c>
      <c r="G44" s="281">
        <v>1337</v>
      </c>
      <c r="H44" s="282">
        <v>1528</v>
      </c>
      <c r="I44" s="280">
        <v>1719</v>
      </c>
      <c r="J44" s="281">
        <v>1910</v>
      </c>
      <c r="K44" s="282">
        <v>2100</v>
      </c>
      <c r="L44" s="280">
        <v>2291</v>
      </c>
      <c r="M44" s="281">
        <v>2482</v>
      </c>
      <c r="N44" s="282">
        <v>2673</v>
      </c>
      <c r="O44" s="280">
        <v>2864</v>
      </c>
      <c r="P44" s="281">
        <v>3055</v>
      </c>
      <c r="Q44" s="282">
        <v>3246</v>
      </c>
      <c r="R44" s="280">
        <v>3437</v>
      </c>
      <c r="S44" s="279">
        <v>3628</v>
      </c>
      <c r="T44" s="280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67">
        <v>1395</v>
      </c>
      <c r="C45" s="268">
        <v>1424</v>
      </c>
      <c r="D45" s="269">
        <v>1522</v>
      </c>
      <c r="E45" s="270">
        <v>1740</v>
      </c>
      <c r="F45" s="268">
        <v>1934</v>
      </c>
      <c r="G45" s="269">
        <v>2228</v>
      </c>
      <c r="H45" s="270">
        <v>2525</v>
      </c>
      <c r="I45" s="268">
        <v>2817</v>
      </c>
      <c r="J45" s="269">
        <v>3068</v>
      </c>
      <c r="K45" s="270">
        <v>3370</v>
      </c>
      <c r="L45" s="268">
        <v>3690</v>
      </c>
      <c r="M45" s="269">
        <v>4001</v>
      </c>
      <c r="N45" s="270">
        <v>4309</v>
      </c>
      <c r="O45" s="268">
        <v>4617</v>
      </c>
      <c r="P45" s="269">
        <v>4925</v>
      </c>
      <c r="Q45" s="270">
        <v>5233</v>
      </c>
      <c r="R45" s="268">
        <v>5540</v>
      </c>
      <c r="S45" s="267">
        <v>5848</v>
      </c>
      <c r="T45" s="26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71">
        <v>900</v>
      </c>
      <c r="C46" s="272">
        <v>930</v>
      </c>
      <c r="D46" s="273">
        <v>944</v>
      </c>
      <c r="E46" s="274">
        <v>1085</v>
      </c>
      <c r="F46" s="272">
        <v>1206</v>
      </c>
      <c r="G46" s="273">
        <v>1407</v>
      </c>
      <c r="H46" s="274">
        <v>1608</v>
      </c>
      <c r="I46" s="272">
        <v>1809</v>
      </c>
      <c r="J46" s="273">
        <v>2010</v>
      </c>
      <c r="K46" s="274">
        <v>2211</v>
      </c>
      <c r="L46" s="272">
        <v>2412</v>
      </c>
      <c r="M46" s="273">
        <v>2613</v>
      </c>
      <c r="N46" s="274">
        <v>2814</v>
      </c>
      <c r="O46" s="272">
        <v>3015</v>
      </c>
      <c r="P46" s="273">
        <v>3216</v>
      </c>
      <c r="Q46" s="274">
        <v>3417</v>
      </c>
      <c r="R46" s="272">
        <v>3618</v>
      </c>
      <c r="S46" s="271">
        <v>3819</v>
      </c>
      <c r="T46" s="272">
        <v>4020</v>
      </c>
      <c r="U46" s="257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67">
        <v>1455</v>
      </c>
      <c r="C47" s="268">
        <v>1485</v>
      </c>
      <c r="D47" s="269">
        <v>1599</v>
      </c>
      <c r="E47" s="270">
        <v>1830</v>
      </c>
      <c r="F47" s="268">
        <v>2035</v>
      </c>
      <c r="G47" s="269">
        <v>2346</v>
      </c>
      <c r="H47" s="270">
        <v>2656</v>
      </c>
      <c r="I47" s="268">
        <v>2967</v>
      </c>
      <c r="J47" s="269">
        <v>3228</v>
      </c>
      <c r="K47" s="270">
        <v>3547</v>
      </c>
      <c r="L47" s="268">
        <v>3848</v>
      </c>
      <c r="M47" s="269">
        <v>4173</v>
      </c>
      <c r="N47" s="270">
        <v>4494</v>
      </c>
      <c r="O47" s="268">
        <v>4815</v>
      </c>
      <c r="P47" s="269">
        <v>5136</v>
      </c>
      <c r="Q47" s="270">
        <v>5457</v>
      </c>
      <c r="R47" s="268">
        <v>5778</v>
      </c>
      <c r="S47" s="267">
        <v>6099</v>
      </c>
      <c r="T47" s="268">
        <v>6420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71">
        <v>945</v>
      </c>
      <c r="C48" s="272">
        <v>977</v>
      </c>
      <c r="D48" s="273">
        <v>991</v>
      </c>
      <c r="E48" s="274">
        <v>1139</v>
      </c>
      <c r="F48" s="272">
        <v>1266</v>
      </c>
      <c r="G48" s="273">
        <v>1477</v>
      </c>
      <c r="H48" s="274">
        <v>1688</v>
      </c>
      <c r="I48" s="272">
        <v>1899</v>
      </c>
      <c r="J48" s="273">
        <v>2111</v>
      </c>
      <c r="K48" s="274">
        <v>2322</v>
      </c>
      <c r="L48" s="272">
        <v>2533</v>
      </c>
      <c r="M48" s="273">
        <v>2744</v>
      </c>
      <c r="N48" s="274">
        <v>2955</v>
      </c>
      <c r="O48" s="272">
        <v>3166</v>
      </c>
      <c r="P48" s="273">
        <v>3377</v>
      </c>
      <c r="Q48" s="274">
        <v>3588</v>
      </c>
      <c r="R48" s="272">
        <v>3799</v>
      </c>
      <c r="S48" s="271">
        <v>4010</v>
      </c>
      <c r="T48" s="272">
        <v>4221</v>
      </c>
      <c r="U48" s="257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75">
        <v>1526</v>
      </c>
      <c r="C49" s="276">
        <v>1558</v>
      </c>
      <c r="D49" s="277">
        <v>1662</v>
      </c>
      <c r="E49" s="278">
        <v>1921</v>
      </c>
      <c r="F49" s="276">
        <v>2123</v>
      </c>
      <c r="G49" s="277">
        <v>2460</v>
      </c>
      <c r="H49" s="278">
        <v>2787</v>
      </c>
      <c r="I49" s="276">
        <v>3112</v>
      </c>
      <c r="J49" s="277">
        <v>3383</v>
      </c>
      <c r="K49" s="278">
        <v>3724</v>
      </c>
      <c r="L49" s="276">
        <v>4039</v>
      </c>
      <c r="M49" s="277">
        <v>4382</v>
      </c>
      <c r="N49" s="278">
        <v>4719</v>
      </c>
      <c r="O49" s="276">
        <v>5056</v>
      </c>
      <c r="P49" s="277">
        <v>5393</v>
      </c>
      <c r="Q49" s="278">
        <v>5730</v>
      </c>
      <c r="R49" s="276">
        <v>6067</v>
      </c>
      <c r="S49" s="275">
        <v>6404</v>
      </c>
      <c r="T49" s="276">
        <v>6741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79">
        <v>990</v>
      </c>
      <c r="C50" s="280">
        <v>1023</v>
      </c>
      <c r="D50" s="281">
        <v>1038</v>
      </c>
      <c r="E50" s="282">
        <v>1194</v>
      </c>
      <c r="F50" s="280">
        <v>1327</v>
      </c>
      <c r="G50" s="281">
        <v>1548</v>
      </c>
      <c r="H50" s="282">
        <v>1769</v>
      </c>
      <c r="I50" s="280">
        <v>1990</v>
      </c>
      <c r="J50" s="281">
        <v>2211</v>
      </c>
      <c r="K50" s="282">
        <v>2432</v>
      </c>
      <c r="L50" s="280">
        <v>2653</v>
      </c>
      <c r="M50" s="281">
        <v>2874</v>
      </c>
      <c r="N50" s="282">
        <v>3095</v>
      </c>
      <c r="O50" s="280">
        <v>3317</v>
      </c>
      <c r="P50" s="281">
        <v>3538</v>
      </c>
      <c r="Q50" s="282">
        <v>3759</v>
      </c>
      <c r="R50" s="280">
        <v>3980</v>
      </c>
      <c r="S50" s="279">
        <v>4201</v>
      </c>
      <c r="T50" s="280">
        <v>4422</v>
      </c>
      <c r="U50" s="257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67">
        <v>1599</v>
      </c>
      <c r="C51" s="268">
        <v>1632</v>
      </c>
      <c r="D51" s="269">
        <v>1726</v>
      </c>
      <c r="E51" s="270">
        <v>2011</v>
      </c>
      <c r="F51" s="268">
        <v>2234</v>
      </c>
      <c r="G51" s="269">
        <v>2576</v>
      </c>
      <c r="H51" s="270">
        <v>2918</v>
      </c>
      <c r="I51" s="268">
        <v>3259</v>
      </c>
      <c r="J51" s="269">
        <v>3544</v>
      </c>
      <c r="K51" s="270">
        <v>3897</v>
      </c>
      <c r="L51" s="268">
        <v>4223</v>
      </c>
      <c r="M51" s="269">
        <v>4576</v>
      </c>
      <c r="N51" s="270">
        <v>4928</v>
      </c>
      <c r="O51" s="268">
        <v>5280</v>
      </c>
      <c r="P51" s="269">
        <v>5632</v>
      </c>
      <c r="Q51" s="270">
        <v>5984</v>
      </c>
      <c r="R51" s="268">
        <v>6336</v>
      </c>
      <c r="S51" s="267">
        <v>6688</v>
      </c>
      <c r="T51" s="268">
        <v>7040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71">
        <v>1035</v>
      </c>
      <c r="C52" s="272">
        <v>1070</v>
      </c>
      <c r="D52" s="273">
        <v>1086</v>
      </c>
      <c r="E52" s="274">
        <v>1248</v>
      </c>
      <c r="F52" s="272">
        <v>1387</v>
      </c>
      <c r="G52" s="273">
        <v>1618</v>
      </c>
      <c r="H52" s="274">
        <v>1849</v>
      </c>
      <c r="I52" s="272">
        <v>2080</v>
      </c>
      <c r="J52" s="273">
        <v>2312</v>
      </c>
      <c r="K52" s="274">
        <v>2543</v>
      </c>
      <c r="L52" s="272">
        <v>2774</v>
      </c>
      <c r="M52" s="273">
        <v>3005</v>
      </c>
      <c r="N52" s="274">
        <v>3236</v>
      </c>
      <c r="O52" s="272">
        <v>3467</v>
      </c>
      <c r="P52" s="273">
        <v>3698</v>
      </c>
      <c r="Q52" s="274">
        <v>3930</v>
      </c>
      <c r="R52" s="272">
        <v>4161</v>
      </c>
      <c r="S52" s="271">
        <v>4392</v>
      </c>
      <c r="T52" s="272">
        <v>4623</v>
      </c>
      <c r="U52" s="257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67">
        <v>1669</v>
      </c>
      <c r="C53" s="268">
        <v>1703</v>
      </c>
      <c r="D53" s="269">
        <v>1804</v>
      </c>
      <c r="E53" s="270">
        <v>2089</v>
      </c>
      <c r="F53" s="268">
        <v>2336</v>
      </c>
      <c r="G53" s="269">
        <v>2691</v>
      </c>
      <c r="H53" s="270">
        <v>3049</v>
      </c>
      <c r="I53" s="268">
        <v>3404</v>
      </c>
      <c r="J53" s="269">
        <v>3703</v>
      </c>
      <c r="K53" s="270">
        <v>4069</v>
      </c>
      <c r="L53" s="268">
        <v>4409</v>
      </c>
      <c r="M53" s="269">
        <v>4769</v>
      </c>
      <c r="N53" s="270">
        <v>5136</v>
      </c>
      <c r="O53" s="268">
        <v>5503</v>
      </c>
      <c r="P53" s="269">
        <v>5870</v>
      </c>
      <c r="Q53" s="270">
        <v>6236</v>
      </c>
      <c r="R53" s="268">
        <v>6603</v>
      </c>
      <c r="S53" s="267">
        <v>6970</v>
      </c>
      <c r="T53" s="268">
        <v>7337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71">
        <v>1080</v>
      </c>
      <c r="C54" s="272">
        <v>1116</v>
      </c>
      <c r="D54" s="273">
        <v>1133</v>
      </c>
      <c r="E54" s="274">
        <v>1302</v>
      </c>
      <c r="F54" s="272">
        <v>1447</v>
      </c>
      <c r="G54" s="273">
        <v>1688</v>
      </c>
      <c r="H54" s="274">
        <v>1930</v>
      </c>
      <c r="I54" s="272">
        <v>2171</v>
      </c>
      <c r="J54" s="273">
        <v>2412</v>
      </c>
      <c r="K54" s="274">
        <v>2653</v>
      </c>
      <c r="L54" s="272">
        <v>2894</v>
      </c>
      <c r="M54" s="273">
        <v>3136</v>
      </c>
      <c r="N54" s="274">
        <v>3377</v>
      </c>
      <c r="O54" s="272">
        <v>3618</v>
      </c>
      <c r="P54" s="273">
        <v>3859</v>
      </c>
      <c r="Q54" s="274">
        <v>4100</v>
      </c>
      <c r="R54" s="272">
        <v>4342</v>
      </c>
      <c r="S54" s="271">
        <v>4583</v>
      </c>
      <c r="T54" s="272">
        <v>4824</v>
      </c>
      <c r="U54" s="257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75">
        <v>1741</v>
      </c>
      <c r="C55" s="276">
        <v>1777</v>
      </c>
      <c r="D55" s="277">
        <v>1883</v>
      </c>
      <c r="E55" s="278">
        <v>2157</v>
      </c>
      <c r="F55" s="276">
        <v>2410</v>
      </c>
      <c r="G55" s="277">
        <v>2778</v>
      </c>
      <c r="H55" s="278">
        <v>3150</v>
      </c>
      <c r="I55" s="276">
        <v>3542</v>
      </c>
      <c r="J55" s="277">
        <v>3862</v>
      </c>
      <c r="K55" s="278">
        <v>4242</v>
      </c>
      <c r="L55" s="276">
        <v>4597</v>
      </c>
      <c r="M55" s="277">
        <v>4976</v>
      </c>
      <c r="N55" s="278">
        <v>5359</v>
      </c>
      <c r="O55" s="276">
        <v>5742</v>
      </c>
      <c r="P55" s="277">
        <v>6125</v>
      </c>
      <c r="Q55" s="278">
        <v>6508</v>
      </c>
      <c r="R55" s="276">
        <v>6890</v>
      </c>
      <c r="S55" s="275">
        <v>7273</v>
      </c>
      <c r="T55" s="276">
        <v>7656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79">
        <v>1125</v>
      </c>
      <c r="C56" s="280">
        <v>1163</v>
      </c>
      <c r="D56" s="281">
        <v>1180</v>
      </c>
      <c r="E56" s="282">
        <v>1356</v>
      </c>
      <c r="F56" s="280">
        <v>1508</v>
      </c>
      <c r="G56" s="281">
        <v>1759</v>
      </c>
      <c r="H56" s="282">
        <v>2010</v>
      </c>
      <c r="I56" s="280">
        <v>2261</v>
      </c>
      <c r="J56" s="281">
        <v>2513</v>
      </c>
      <c r="K56" s="282">
        <v>2764</v>
      </c>
      <c r="L56" s="280">
        <v>3015</v>
      </c>
      <c r="M56" s="281">
        <v>3266</v>
      </c>
      <c r="N56" s="282">
        <v>3518</v>
      </c>
      <c r="O56" s="280">
        <v>3769</v>
      </c>
      <c r="P56" s="281">
        <v>4020</v>
      </c>
      <c r="Q56" s="282">
        <v>4271</v>
      </c>
      <c r="R56" s="280">
        <v>4523</v>
      </c>
      <c r="S56" s="279">
        <v>4774</v>
      </c>
      <c r="T56" s="280">
        <v>5025</v>
      </c>
      <c r="U56" s="257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67">
        <v>1788</v>
      </c>
      <c r="C57" s="268">
        <v>1853</v>
      </c>
      <c r="D57" s="269">
        <v>1960</v>
      </c>
      <c r="E57" s="270">
        <v>2250</v>
      </c>
      <c r="F57" s="268">
        <v>2513</v>
      </c>
      <c r="G57" s="269">
        <v>2896</v>
      </c>
      <c r="H57" s="270">
        <v>3280</v>
      </c>
      <c r="I57" s="268">
        <v>3690</v>
      </c>
      <c r="J57" s="269">
        <v>4025</v>
      </c>
      <c r="K57" s="270">
        <v>4414</v>
      </c>
      <c r="L57" s="268">
        <v>4785</v>
      </c>
      <c r="M57" s="269">
        <v>5184</v>
      </c>
      <c r="N57" s="270">
        <v>5583</v>
      </c>
      <c r="O57" s="268">
        <v>5981</v>
      </c>
      <c r="P57" s="269">
        <v>6380</v>
      </c>
      <c r="Q57" s="270">
        <v>6779</v>
      </c>
      <c r="R57" s="268">
        <v>7178</v>
      </c>
      <c r="S57" s="267">
        <v>7576</v>
      </c>
      <c r="T57" s="268">
        <v>7975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5" t="s">
        <v>131</v>
      </c>
      <c r="B58" s="271">
        <v>1170</v>
      </c>
      <c r="C58" s="272">
        <v>1209</v>
      </c>
      <c r="D58" s="273">
        <v>1227</v>
      </c>
      <c r="E58" s="274">
        <v>1411</v>
      </c>
      <c r="F58" s="272">
        <v>1568</v>
      </c>
      <c r="G58" s="273">
        <v>1829</v>
      </c>
      <c r="H58" s="274">
        <v>2090</v>
      </c>
      <c r="I58" s="272">
        <v>2352</v>
      </c>
      <c r="J58" s="273">
        <v>2613</v>
      </c>
      <c r="K58" s="274">
        <v>2874</v>
      </c>
      <c r="L58" s="272">
        <v>3136</v>
      </c>
      <c r="M58" s="273">
        <v>3397</v>
      </c>
      <c r="N58" s="274">
        <v>3658</v>
      </c>
      <c r="O58" s="272">
        <v>3920</v>
      </c>
      <c r="P58" s="273">
        <v>4181</v>
      </c>
      <c r="Q58" s="274">
        <v>4442</v>
      </c>
      <c r="R58" s="272">
        <v>4703</v>
      </c>
      <c r="S58" s="271">
        <v>4965</v>
      </c>
      <c r="T58" s="272">
        <v>5226</v>
      </c>
      <c r="U58" s="257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67">
        <v>1859</v>
      </c>
      <c r="C59" s="268">
        <v>1927</v>
      </c>
      <c r="D59" s="269">
        <v>2038</v>
      </c>
      <c r="E59" s="270">
        <v>2340</v>
      </c>
      <c r="F59" s="268">
        <v>2613</v>
      </c>
      <c r="G59" s="269">
        <v>3012</v>
      </c>
      <c r="H59" s="270">
        <v>3411</v>
      </c>
      <c r="I59" s="268">
        <v>3838</v>
      </c>
      <c r="J59" s="269">
        <v>4186</v>
      </c>
      <c r="K59" s="270">
        <v>4590</v>
      </c>
      <c r="L59" s="268">
        <v>4976</v>
      </c>
      <c r="M59" s="269">
        <v>5391</v>
      </c>
      <c r="N59" s="270">
        <v>5806</v>
      </c>
      <c r="O59" s="268">
        <v>6221</v>
      </c>
      <c r="P59" s="269">
        <v>6635</v>
      </c>
      <c r="Q59" s="270">
        <v>7050</v>
      </c>
      <c r="R59" s="268">
        <v>7465</v>
      </c>
      <c r="S59" s="267">
        <v>7879</v>
      </c>
      <c r="T59" s="268">
        <v>8294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71">
        <v>1215</v>
      </c>
      <c r="C60" s="272">
        <v>1256</v>
      </c>
      <c r="D60" s="273">
        <v>1274</v>
      </c>
      <c r="E60" s="274">
        <v>1465</v>
      </c>
      <c r="F60" s="272">
        <v>1628</v>
      </c>
      <c r="G60" s="273">
        <v>1899</v>
      </c>
      <c r="H60" s="274">
        <v>2171</v>
      </c>
      <c r="I60" s="272">
        <v>2442</v>
      </c>
      <c r="J60" s="273">
        <v>2714</v>
      </c>
      <c r="K60" s="274">
        <v>2985</v>
      </c>
      <c r="L60" s="272">
        <v>3256</v>
      </c>
      <c r="M60" s="273">
        <v>3528</v>
      </c>
      <c r="N60" s="274">
        <v>3799</v>
      </c>
      <c r="O60" s="272">
        <v>4070</v>
      </c>
      <c r="P60" s="273">
        <v>4342</v>
      </c>
      <c r="Q60" s="274">
        <v>4613</v>
      </c>
      <c r="R60" s="272">
        <v>4884</v>
      </c>
      <c r="S60" s="271">
        <v>5156</v>
      </c>
      <c r="T60" s="272">
        <v>5427</v>
      </c>
      <c r="U60" s="257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75">
        <v>1931</v>
      </c>
      <c r="C61" s="276">
        <v>2001</v>
      </c>
      <c r="D61" s="277">
        <v>2117</v>
      </c>
      <c r="E61" s="278">
        <v>2430</v>
      </c>
      <c r="F61" s="276">
        <v>2714</v>
      </c>
      <c r="G61" s="277">
        <v>3128</v>
      </c>
      <c r="H61" s="278">
        <v>3542</v>
      </c>
      <c r="I61" s="276">
        <v>3985</v>
      </c>
      <c r="J61" s="277">
        <v>4347</v>
      </c>
      <c r="K61" s="278">
        <v>4767</v>
      </c>
      <c r="L61" s="276">
        <v>5168</v>
      </c>
      <c r="M61" s="277">
        <v>5598</v>
      </c>
      <c r="N61" s="278">
        <v>6029</v>
      </c>
      <c r="O61" s="276">
        <v>6460</v>
      </c>
      <c r="P61" s="277">
        <v>6890</v>
      </c>
      <c r="Q61" s="278">
        <v>7321</v>
      </c>
      <c r="R61" s="276">
        <v>7752</v>
      </c>
      <c r="S61" s="275">
        <v>8182</v>
      </c>
      <c r="T61" s="276">
        <v>8613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79">
        <v>1260</v>
      </c>
      <c r="C62" s="280">
        <v>1302</v>
      </c>
      <c r="D62" s="281">
        <v>1322</v>
      </c>
      <c r="E62" s="282">
        <v>1519</v>
      </c>
      <c r="F62" s="280">
        <v>1688</v>
      </c>
      <c r="G62" s="281">
        <v>1970</v>
      </c>
      <c r="H62" s="282">
        <v>2251</v>
      </c>
      <c r="I62" s="280">
        <v>2533</v>
      </c>
      <c r="J62" s="281">
        <v>2814</v>
      </c>
      <c r="K62" s="282">
        <v>3095</v>
      </c>
      <c r="L62" s="280">
        <v>3377</v>
      </c>
      <c r="M62" s="281">
        <v>3658</v>
      </c>
      <c r="N62" s="282">
        <v>3940</v>
      </c>
      <c r="O62" s="280">
        <v>4221</v>
      </c>
      <c r="P62" s="281">
        <v>4502</v>
      </c>
      <c r="Q62" s="282">
        <v>4784</v>
      </c>
      <c r="R62" s="280">
        <v>5065</v>
      </c>
      <c r="S62" s="279">
        <v>5347</v>
      </c>
      <c r="T62" s="280">
        <v>5628</v>
      </c>
      <c r="U62" s="257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67">
        <v>2002</v>
      </c>
      <c r="C63" s="268">
        <v>2075</v>
      </c>
      <c r="D63" s="269">
        <v>2195</v>
      </c>
      <c r="E63" s="270">
        <v>2520</v>
      </c>
      <c r="F63" s="268">
        <v>2814</v>
      </c>
      <c r="G63" s="269">
        <v>3244</v>
      </c>
      <c r="H63" s="270">
        <v>3674</v>
      </c>
      <c r="I63" s="268">
        <v>4133</v>
      </c>
      <c r="J63" s="269">
        <v>4508</v>
      </c>
      <c r="K63" s="270">
        <v>4943</v>
      </c>
      <c r="L63" s="268">
        <v>5359</v>
      </c>
      <c r="M63" s="269">
        <v>5806</v>
      </c>
      <c r="N63" s="270">
        <v>6252</v>
      </c>
      <c r="O63" s="268">
        <v>6699</v>
      </c>
      <c r="P63" s="269">
        <v>7146</v>
      </c>
      <c r="Q63" s="270">
        <v>7592</v>
      </c>
      <c r="R63" s="268">
        <v>8039</v>
      </c>
      <c r="S63" s="267">
        <v>8485</v>
      </c>
      <c r="T63" s="268">
        <v>8932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71">
        <v>1305</v>
      </c>
      <c r="C64" s="272">
        <v>1349</v>
      </c>
      <c r="D64" s="273">
        <v>1369</v>
      </c>
      <c r="E64" s="274">
        <v>1573</v>
      </c>
      <c r="F64" s="272">
        <v>1749</v>
      </c>
      <c r="G64" s="273">
        <v>2040</v>
      </c>
      <c r="H64" s="274">
        <v>2332</v>
      </c>
      <c r="I64" s="272">
        <v>2623</v>
      </c>
      <c r="J64" s="273">
        <v>2915</v>
      </c>
      <c r="K64" s="274">
        <v>3206</v>
      </c>
      <c r="L64" s="272">
        <v>3497</v>
      </c>
      <c r="M64" s="273">
        <v>3789</v>
      </c>
      <c r="N64" s="274">
        <v>4080</v>
      </c>
      <c r="O64" s="272">
        <v>4372</v>
      </c>
      <c r="P64" s="273">
        <v>4663</v>
      </c>
      <c r="Q64" s="274">
        <v>4955</v>
      </c>
      <c r="R64" s="272">
        <v>5246</v>
      </c>
      <c r="S64" s="271">
        <v>5538</v>
      </c>
      <c r="T64" s="272">
        <v>5829</v>
      </c>
      <c r="U64" s="257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67">
        <v>2074</v>
      </c>
      <c r="C65" s="268">
        <v>2149</v>
      </c>
      <c r="D65" s="269">
        <v>2274</v>
      </c>
      <c r="E65" s="270">
        <v>2610</v>
      </c>
      <c r="F65" s="268">
        <v>2915</v>
      </c>
      <c r="G65" s="269">
        <v>3360</v>
      </c>
      <c r="H65" s="270">
        <v>3805</v>
      </c>
      <c r="I65" s="268">
        <v>4280</v>
      </c>
      <c r="J65" s="269">
        <v>4669</v>
      </c>
      <c r="K65" s="270">
        <v>5120</v>
      </c>
      <c r="L65" s="268">
        <v>5551</v>
      </c>
      <c r="M65" s="269">
        <v>6013</v>
      </c>
      <c r="N65" s="270">
        <v>6476</v>
      </c>
      <c r="O65" s="268">
        <v>6938</v>
      </c>
      <c r="P65" s="269">
        <v>7401</v>
      </c>
      <c r="Q65" s="270">
        <v>7863</v>
      </c>
      <c r="R65" s="268">
        <v>8326</v>
      </c>
      <c r="S65" s="267">
        <v>8788</v>
      </c>
      <c r="T65" s="268">
        <v>9251</v>
      </c>
    </row>
    <row r="66" spans="1:42" x14ac:dyDescent="0.15">
      <c r="A66" s="231" t="s">
        <v>135</v>
      </c>
      <c r="B66" s="271">
        <v>1350</v>
      </c>
      <c r="C66" s="272">
        <v>1395</v>
      </c>
      <c r="D66" s="273">
        <v>1416</v>
      </c>
      <c r="E66" s="274">
        <v>1628</v>
      </c>
      <c r="F66" s="272">
        <v>1809</v>
      </c>
      <c r="G66" s="273">
        <v>2111</v>
      </c>
      <c r="H66" s="274">
        <v>2412</v>
      </c>
      <c r="I66" s="272">
        <v>2714</v>
      </c>
      <c r="J66" s="273">
        <v>3015</v>
      </c>
      <c r="K66" s="274">
        <v>3317</v>
      </c>
      <c r="L66" s="272">
        <v>3618</v>
      </c>
      <c r="M66" s="273">
        <v>3920</v>
      </c>
      <c r="N66" s="274">
        <v>4221</v>
      </c>
      <c r="O66" s="272">
        <v>4523</v>
      </c>
      <c r="P66" s="273">
        <v>4824</v>
      </c>
      <c r="Q66" s="274">
        <v>5126</v>
      </c>
      <c r="R66" s="272">
        <v>5427</v>
      </c>
      <c r="S66" s="271">
        <v>5729</v>
      </c>
      <c r="T66" s="272">
        <v>6030</v>
      </c>
      <c r="U66" s="257"/>
    </row>
    <row r="67" spans="1:42" x14ac:dyDescent="0.15">
      <c r="A67" s="233">
        <v>1500</v>
      </c>
      <c r="B67" s="275">
        <v>2145</v>
      </c>
      <c r="C67" s="276">
        <v>2223</v>
      </c>
      <c r="D67" s="277">
        <v>2352</v>
      </c>
      <c r="E67" s="278">
        <v>2700</v>
      </c>
      <c r="F67" s="276">
        <v>3015</v>
      </c>
      <c r="G67" s="277">
        <v>3476</v>
      </c>
      <c r="H67" s="278">
        <v>3936</v>
      </c>
      <c r="I67" s="276">
        <v>4428</v>
      </c>
      <c r="J67" s="277">
        <v>4830</v>
      </c>
      <c r="K67" s="278">
        <v>5297</v>
      </c>
      <c r="L67" s="276">
        <v>5742</v>
      </c>
      <c r="M67" s="277">
        <v>6221</v>
      </c>
      <c r="N67" s="278">
        <v>6699</v>
      </c>
      <c r="O67" s="276">
        <v>7178</v>
      </c>
      <c r="P67" s="277">
        <v>7656</v>
      </c>
      <c r="Q67" s="278">
        <v>8135</v>
      </c>
      <c r="R67" s="276">
        <v>8613</v>
      </c>
      <c r="S67" s="275">
        <v>9092</v>
      </c>
      <c r="T67" s="276">
        <v>9570</v>
      </c>
    </row>
    <row r="68" spans="1:42" x14ac:dyDescent="0.15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</row>
    <row r="69" spans="1:42" x14ac:dyDescent="0.15">
      <c r="A69" s="194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317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317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 t="shared" ref="B76:P106" si="0">ROUND(W76*$T$76,0)</f>
        <v>0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1.25</v>
      </c>
      <c r="U76" s="188"/>
      <c r="V76" s="203">
        <v>4</v>
      </c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318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 t="shared" si="0"/>
        <v>0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318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370</v>
      </c>
      <c r="C78" s="212">
        <f t="shared" si="0"/>
        <v>0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>
        <v>296</v>
      </c>
      <c r="X78" s="207"/>
      <c r="Y78" s="207"/>
      <c r="Z78" s="207"/>
      <c r="AA78" s="207"/>
      <c r="AB78" s="207"/>
      <c r="AC78" s="207"/>
      <c r="AD78" s="207"/>
      <c r="AE78" s="207"/>
      <c r="AF78" s="207"/>
      <c r="AG78" s="318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543</v>
      </c>
      <c r="C79" s="209">
        <f t="shared" si="0"/>
        <v>0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W78+B149</f>
        <v>434</v>
      </c>
      <c r="X79" s="207"/>
      <c r="Y79" s="207"/>
      <c r="Z79" s="207"/>
      <c r="AA79" s="207"/>
      <c r="AB79" s="207"/>
      <c r="AC79" s="207"/>
      <c r="AD79" s="207"/>
      <c r="AE79" s="207"/>
      <c r="AF79" s="207"/>
      <c r="AG79" s="318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370</v>
      </c>
      <c r="C80" s="212">
        <f t="shared" si="0"/>
        <v>370</v>
      </c>
      <c r="D80" s="212">
        <f t="shared" si="0"/>
        <v>0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>
        <v>296</v>
      </c>
      <c r="X80" s="207">
        <v>296</v>
      </c>
      <c r="Y80" s="207"/>
      <c r="Z80" s="207"/>
      <c r="AA80" s="207"/>
      <c r="AB80" s="207"/>
      <c r="AC80" s="207"/>
      <c r="AD80" s="207"/>
      <c r="AE80" s="207"/>
      <c r="AF80" s="207"/>
      <c r="AG80" s="318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566</v>
      </c>
      <c r="C81" s="209">
        <f t="shared" si="0"/>
        <v>566</v>
      </c>
      <c r="D81" s="209">
        <f t="shared" si="0"/>
        <v>0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W80+B151</f>
        <v>453</v>
      </c>
      <c r="X81" s="207">
        <f>X80+C151</f>
        <v>453</v>
      </c>
      <c r="Y81" s="207"/>
      <c r="Z81" s="207"/>
      <c r="AA81" s="207"/>
      <c r="AB81" s="207"/>
      <c r="AC81" s="207"/>
      <c r="AD81" s="207"/>
      <c r="AE81" s="207"/>
      <c r="AF81" s="207"/>
      <c r="AG81" s="318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370</v>
      </c>
      <c r="C82" s="212">
        <f t="shared" si="0"/>
        <v>370</v>
      </c>
      <c r="D82" s="212">
        <f t="shared" si="0"/>
        <v>370</v>
      </c>
      <c r="E82" s="212">
        <f t="shared" si="0"/>
        <v>0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>
        <v>296</v>
      </c>
      <c r="X82" s="207">
        <v>296</v>
      </c>
      <c r="Y82" s="214">
        <v>296</v>
      </c>
      <c r="Z82" s="214"/>
      <c r="AA82" s="214"/>
      <c r="AB82" s="214"/>
      <c r="AC82" s="214"/>
      <c r="AD82" s="214"/>
      <c r="AE82" s="207"/>
      <c r="AF82" s="207"/>
      <c r="AG82" s="318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589</v>
      </c>
      <c r="C83" s="209">
        <f t="shared" si="0"/>
        <v>589</v>
      </c>
      <c r="D83" s="209">
        <f t="shared" si="0"/>
        <v>600</v>
      </c>
      <c r="E83" s="209">
        <f t="shared" si="0"/>
        <v>0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W82+B153</f>
        <v>471</v>
      </c>
      <c r="X83" s="207">
        <f>X82+C153</f>
        <v>471</v>
      </c>
      <c r="Y83" s="214">
        <f>Y82+D153</f>
        <v>480</v>
      </c>
      <c r="Z83" s="214"/>
      <c r="AA83" s="214"/>
      <c r="AB83" s="214"/>
      <c r="AC83" s="214"/>
      <c r="AD83" s="214"/>
      <c r="AE83" s="207"/>
      <c r="AF83" s="207"/>
      <c r="AG83" s="318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413</v>
      </c>
      <c r="C84" s="212">
        <f t="shared" si="0"/>
        <v>413</v>
      </c>
      <c r="D84" s="212">
        <f t="shared" si="0"/>
        <v>413</v>
      </c>
      <c r="E84" s="212">
        <f t="shared" si="0"/>
        <v>468</v>
      </c>
      <c r="F84" s="212">
        <f t="shared" si="0"/>
        <v>0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>
        <v>330</v>
      </c>
      <c r="X84" s="207">
        <v>330</v>
      </c>
      <c r="Y84" s="214">
        <v>330</v>
      </c>
      <c r="Z84" s="214">
        <v>374</v>
      </c>
      <c r="AA84" s="214"/>
      <c r="AB84" s="214"/>
      <c r="AC84" s="214"/>
      <c r="AD84" s="214"/>
      <c r="AE84" s="207"/>
      <c r="AF84" s="207"/>
      <c r="AG84" s="318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650</v>
      </c>
      <c r="C85" s="216">
        <f t="shared" si="0"/>
        <v>650</v>
      </c>
      <c r="D85" s="216">
        <f t="shared" si="0"/>
        <v>678</v>
      </c>
      <c r="E85" s="216">
        <f t="shared" si="0"/>
        <v>744</v>
      </c>
      <c r="F85" s="216">
        <f t="shared" si="0"/>
        <v>0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W84+B155</f>
        <v>520</v>
      </c>
      <c r="X85" s="207">
        <f>X84+C155</f>
        <v>520</v>
      </c>
      <c r="Y85" s="214">
        <f>Y84+D155</f>
        <v>542</v>
      </c>
      <c r="Z85" s="214">
        <f>Z84+E155</f>
        <v>595</v>
      </c>
      <c r="AA85" s="214"/>
      <c r="AB85" s="214"/>
      <c r="AC85" s="214"/>
      <c r="AD85" s="214"/>
      <c r="AE85" s="207"/>
      <c r="AF85" s="207"/>
      <c r="AG85" s="318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458</v>
      </c>
      <c r="C86" s="205">
        <f t="shared" si="0"/>
        <v>458</v>
      </c>
      <c r="D86" s="205">
        <f t="shared" si="0"/>
        <v>458</v>
      </c>
      <c r="E86" s="205">
        <f t="shared" si="0"/>
        <v>511</v>
      </c>
      <c r="F86" s="205">
        <f t="shared" si="0"/>
        <v>578</v>
      </c>
      <c r="G86" s="205">
        <f t="shared" si="0"/>
        <v>0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>
        <v>366</v>
      </c>
      <c r="X86" s="207">
        <v>366</v>
      </c>
      <c r="Y86" s="214">
        <v>366</v>
      </c>
      <c r="Z86" s="214">
        <v>409</v>
      </c>
      <c r="AA86" s="214">
        <v>462</v>
      </c>
      <c r="AB86" s="214"/>
      <c r="AC86" s="214"/>
      <c r="AD86" s="214"/>
      <c r="AE86" s="207"/>
      <c r="AF86" s="207"/>
      <c r="AG86" s="318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718</v>
      </c>
      <c r="C87" s="209">
        <f t="shared" si="0"/>
        <v>718</v>
      </c>
      <c r="D87" s="209">
        <f t="shared" si="0"/>
        <v>753</v>
      </c>
      <c r="E87" s="209">
        <f t="shared" si="0"/>
        <v>824</v>
      </c>
      <c r="F87" s="209">
        <f t="shared" si="0"/>
        <v>916</v>
      </c>
      <c r="G87" s="209">
        <f t="shared" si="0"/>
        <v>0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>W86+B157</f>
        <v>574</v>
      </c>
      <c r="X87" s="207">
        <f>X86+C157</f>
        <v>574</v>
      </c>
      <c r="Y87" s="214">
        <f>Y86+D157</f>
        <v>602</v>
      </c>
      <c r="Z87" s="214">
        <f>Z86+E157</f>
        <v>659</v>
      </c>
      <c r="AA87" s="214">
        <f>AA86+F157</f>
        <v>733</v>
      </c>
      <c r="AB87" s="214"/>
      <c r="AC87" s="214"/>
      <c r="AD87" s="214"/>
      <c r="AE87" s="207"/>
      <c r="AF87" s="207"/>
      <c r="AG87" s="318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490</v>
      </c>
      <c r="C88" s="212">
        <f t="shared" si="0"/>
        <v>490</v>
      </c>
      <c r="D88" s="212">
        <f t="shared" si="0"/>
        <v>490</v>
      </c>
      <c r="E88" s="212">
        <f t="shared" si="0"/>
        <v>556</v>
      </c>
      <c r="F88" s="212">
        <f t="shared" si="0"/>
        <v>631</v>
      </c>
      <c r="G88" s="212">
        <f t="shared" si="0"/>
        <v>698</v>
      </c>
      <c r="H88" s="212">
        <f t="shared" si="0"/>
        <v>0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>
        <v>392</v>
      </c>
      <c r="X88" s="207">
        <v>392</v>
      </c>
      <c r="Y88" s="214">
        <v>392</v>
      </c>
      <c r="Z88" s="214">
        <v>445</v>
      </c>
      <c r="AA88" s="214">
        <v>505</v>
      </c>
      <c r="AB88" s="214">
        <v>558</v>
      </c>
      <c r="AC88" s="214"/>
      <c r="AD88" s="214"/>
      <c r="AE88" s="207"/>
      <c r="AF88" s="207"/>
      <c r="AG88" s="318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776</v>
      </c>
      <c r="C89" s="209">
        <f t="shared" si="0"/>
        <v>776</v>
      </c>
      <c r="D89" s="209">
        <f t="shared" si="0"/>
        <v>806</v>
      </c>
      <c r="E89" s="209">
        <f t="shared" si="0"/>
        <v>906</v>
      </c>
      <c r="F89" s="209">
        <f t="shared" si="0"/>
        <v>1010</v>
      </c>
      <c r="G89" s="209">
        <f t="shared" si="0"/>
        <v>1094</v>
      </c>
      <c r="H89" s="209">
        <f t="shared" si="0"/>
        <v>0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 t="shared" ref="W89:AB89" si="1">W88+B159</f>
        <v>621</v>
      </c>
      <c r="X89" s="207">
        <f t="shared" si="1"/>
        <v>621</v>
      </c>
      <c r="Y89" s="214">
        <f t="shared" si="1"/>
        <v>645</v>
      </c>
      <c r="Z89" s="214">
        <f t="shared" si="1"/>
        <v>725</v>
      </c>
      <c r="AA89" s="214">
        <f t="shared" si="1"/>
        <v>808</v>
      </c>
      <c r="AB89" s="214">
        <f t="shared" si="1"/>
        <v>875</v>
      </c>
      <c r="AC89" s="214"/>
      <c r="AD89" s="214"/>
      <c r="AE89" s="207"/>
      <c r="AF89" s="207"/>
      <c r="AG89" s="318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534</v>
      </c>
      <c r="C90" s="212">
        <f t="shared" si="0"/>
        <v>534</v>
      </c>
      <c r="D90" s="212">
        <f t="shared" si="0"/>
        <v>534</v>
      </c>
      <c r="E90" s="212">
        <f t="shared" si="0"/>
        <v>600</v>
      </c>
      <c r="F90" s="212">
        <f t="shared" si="0"/>
        <v>686</v>
      </c>
      <c r="G90" s="212">
        <f t="shared" si="0"/>
        <v>764</v>
      </c>
      <c r="H90" s="212">
        <f t="shared" si="0"/>
        <v>938</v>
      </c>
      <c r="I90" s="212">
        <f t="shared" si="0"/>
        <v>0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>
        <v>427</v>
      </c>
      <c r="X90" s="207">
        <v>427</v>
      </c>
      <c r="Y90" s="214">
        <v>427</v>
      </c>
      <c r="Z90" s="214">
        <v>480</v>
      </c>
      <c r="AA90" s="214">
        <v>549</v>
      </c>
      <c r="AB90" s="214">
        <v>611</v>
      </c>
      <c r="AC90" s="214">
        <v>750</v>
      </c>
      <c r="AD90" s="214"/>
      <c r="AE90" s="207"/>
      <c r="AF90" s="207"/>
      <c r="AG90" s="318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si="0"/>
        <v>845</v>
      </c>
      <c r="C91" s="209">
        <f t="shared" si="0"/>
        <v>845</v>
      </c>
      <c r="D91" s="209">
        <f t="shared" si="0"/>
        <v>876</v>
      </c>
      <c r="E91" s="209">
        <f t="shared" si="0"/>
        <v>970</v>
      </c>
      <c r="F91" s="209">
        <f t="shared" si="0"/>
        <v>1105</v>
      </c>
      <c r="G91" s="209">
        <f t="shared" si="0"/>
        <v>1196</v>
      </c>
      <c r="H91" s="209">
        <f t="shared" si="0"/>
        <v>1444</v>
      </c>
      <c r="I91" s="209">
        <f t="shared" si="0"/>
        <v>0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 t="shared" ref="W91:AC91" si="2">W90+B161</f>
        <v>676</v>
      </c>
      <c r="X91" s="207">
        <f t="shared" si="2"/>
        <v>676</v>
      </c>
      <c r="Y91" s="214">
        <f t="shared" si="2"/>
        <v>701</v>
      </c>
      <c r="Z91" s="214">
        <f t="shared" si="2"/>
        <v>776</v>
      </c>
      <c r="AA91" s="214">
        <f t="shared" si="2"/>
        <v>884</v>
      </c>
      <c r="AB91" s="214">
        <f t="shared" si="2"/>
        <v>957</v>
      </c>
      <c r="AC91" s="214">
        <f t="shared" si="2"/>
        <v>1155</v>
      </c>
      <c r="AD91" s="214"/>
      <c r="AE91" s="207"/>
      <c r="AF91" s="207"/>
      <c r="AG91" s="318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556</v>
      </c>
      <c r="C92" s="212">
        <f t="shared" si="0"/>
        <v>556</v>
      </c>
      <c r="D92" s="212">
        <f t="shared" si="0"/>
        <v>556</v>
      </c>
      <c r="E92" s="212">
        <f t="shared" si="0"/>
        <v>631</v>
      </c>
      <c r="F92" s="212">
        <f t="shared" si="0"/>
        <v>719</v>
      </c>
      <c r="G92" s="212">
        <f t="shared" si="0"/>
        <v>816</v>
      </c>
      <c r="H92" s="212">
        <f t="shared" si="0"/>
        <v>991</v>
      </c>
      <c r="I92" s="212">
        <f t="shared" si="0"/>
        <v>1079</v>
      </c>
      <c r="J92" s="212">
        <f t="shared" si="0"/>
        <v>0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>
        <v>445</v>
      </c>
      <c r="X92" s="207">
        <v>445</v>
      </c>
      <c r="Y92" s="214">
        <v>445</v>
      </c>
      <c r="Z92" s="214">
        <v>505</v>
      </c>
      <c r="AA92" s="214">
        <v>575</v>
      </c>
      <c r="AB92" s="214">
        <v>653</v>
      </c>
      <c r="AC92" s="214">
        <v>793</v>
      </c>
      <c r="AD92" s="214">
        <v>863</v>
      </c>
      <c r="AE92" s="207"/>
      <c r="AF92" s="207"/>
      <c r="AG92" s="318"/>
      <c r="AH92" s="207"/>
      <c r="AI92" s="207"/>
      <c r="AJ92" s="207"/>
      <c r="AK92" s="207"/>
      <c r="AL92" s="207"/>
      <c r="AM92" s="207"/>
      <c r="AN92" s="207"/>
      <c r="AO92" s="207"/>
      <c r="AP92" s="316">
        <v>2.39</v>
      </c>
    </row>
    <row r="93" spans="1:42" x14ac:dyDescent="0.15">
      <c r="A93" s="208">
        <v>500</v>
      </c>
      <c r="B93" s="209">
        <f t="shared" si="0"/>
        <v>884</v>
      </c>
      <c r="C93" s="209">
        <f t="shared" si="0"/>
        <v>884</v>
      </c>
      <c r="D93" s="209">
        <f t="shared" si="0"/>
        <v>933</v>
      </c>
      <c r="E93" s="209">
        <f t="shared" si="0"/>
        <v>1028</v>
      </c>
      <c r="F93" s="209">
        <f t="shared" si="0"/>
        <v>1176</v>
      </c>
      <c r="G93" s="209">
        <f t="shared" si="0"/>
        <v>1293</v>
      </c>
      <c r="H93" s="209">
        <f t="shared" si="0"/>
        <v>1548</v>
      </c>
      <c r="I93" s="209">
        <f t="shared" si="0"/>
        <v>1694</v>
      </c>
      <c r="J93" s="209">
        <f t="shared" si="0"/>
        <v>0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 t="shared" ref="W93:AD93" si="3">W92+B163</f>
        <v>707</v>
      </c>
      <c r="X93" s="207">
        <f t="shared" si="3"/>
        <v>707</v>
      </c>
      <c r="Y93" s="214">
        <f t="shared" si="3"/>
        <v>746</v>
      </c>
      <c r="Z93" s="214">
        <f t="shared" si="3"/>
        <v>822</v>
      </c>
      <c r="AA93" s="214">
        <f t="shared" si="3"/>
        <v>941</v>
      </c>
      <c r="AB93" s="214">
        <f t="shared" si="3"/>
        <v>1034</v>
      </c>
      <c r="AC93" s="214">
        <f t="shared" si="3"/>
        <v>1238</v>
      </c>
      <c r="AD93" s="214">
        <f t="shared" si="3"/>
        <v>1355</v>
      </c>
      <c r="AE93" s="207"/>
      <c r="AF93" s="207"/>
      <c r="AG93" s="318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589</v>
      </c>
      <c r="C94" s="212">
        <f t="shared" si="0"/>
        <v>589</v>
      </c>
      <c r="D94" s="212">
        <f t="shared" si="0"/>
        <v>589</v>
      </c>
      <c r="E94" s="212">
        <f t="shared" si="0"/>
        <v>654</v>
      </c>
      <c r="F94" s="212">
        <f t="shared" si="0"/>
        <v>764</v>
      </c>
      <c r="G94" s="212">
        <f t="shared" si="0"/>
        <v>861</v>
      </c>
      <c r="H94" s="212">
        <f t="shared" si="0"/>
        <v>1046</v>
      </c>
      <c r="I94" s="212">
        <f t="shared" si="0"/>
        <v>1133</v>
      </c>
      <c r="J94" s="212">
        <f t="shared" si="0"/>
        <v>1254</v>
      </c>
      <c r="K94" s="212">
        <f t="shared" si="0"/>
        <v>0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>
        <v>471</v>
      </c>
      <c r="X94" s="207">
        <v>471</v>
      </c>
      <c r="Y94" s="214">
        <v>471</v>
      </c>
      <c r="Z94" s="214">
        <v>523</v>
      </c>
      <c r="AA94" s="214">
        <v>611</v>
      </c>
      <c r="AB94" s="214">
        <v>689</v>
      </c>
      <c r="AC94" s="214">
        <v>837</v>
      </c>
      <c r="AD94" s="214">
        <v>906</v>
      </c>
      <c r="AE94" s="320">
        <f>$AE$74*V94*AP94</f>
        <v>1003.1999999999999</v>
      </c>
      <c r="AF94" s="207"/>
      <c r="AG94" s="318"/>
      <c r="AH94" s="207"/>
      <c r="AI94" s="207"/>
      <c r="AJ94" s="207"/>
      <c r="AK94" s="207"/>
      <c r="AL94" s="207"/>
      <c r="AM94" s="207"/>
      <c r="AN94" s="207"/>
      <c r="AO94" s="207"/>
      <c r="AP94" s="316">
        <v>2.2799999999999998</v>
      </c>
    </row>
    <row r="95" spans="1:42" x14ac:dyDescent="0.15">
      <c r="A95" s="208">
        <v>550</v>
      </c>
      <c r="B95" s="209">
        <f t="shared" si="0"/>
        <v>946</v>
      </c>
      <c r="C95" s="209">
        <f t="shared" si="0"/>
        <v>946</v>
      </c>
      <c r="D95" s="209">
        <f t="shared" si="0"/>
        <v>985</v>
      </c>
      <c r="E95" s="209">
        <f t="shared" si="0"/>
        <v>1086</v>
      </c>
      <c r="F95" s="209">
        <f t="shared" si="0"/>
        <v>1264</v>
      </c>
      <c r="G95" s="209">
        <f t="shared" si="0"/>
        <v>1391</v>
      </c>
      <c r="H95" s="209">
        <f t="shared" si="0"/>
        <v>1654</v>
      </c>
      <c r="I95" s="209">
        <f t="shared" si="0"/>
        <v>1806</v>
      </c>
      <c r="J95" s="209">
        <f t="shared" si="0"/>
        <v>2000</v>
      </c>
      <c r="K95" s="209">
        <f t="shared" si="0"/>
        <v>0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 t="shared" ref="W95:AE95" si="4">W94+B165</f>
        <v>757</v>
      </c>
      <c r="X95" s="207">
        <f t="shared" si="4"/>
        <v>757</v>
      </c>
      <c r="Y95" s="214">
        <f t="shared" si="4"/>
        <v>788</v>
      </c>
      <c r="Z95" s="214">
        <f t="shared" si="4"/>
        <v>869</v>
      </c>
      <c r="AA95" s="214">
        <f t="shared" si="4"/>
        <v>1011</v>
      </c>
      <c r="AB95" s="214">
        <f t="shared" si="4"/>
        <v>1113</v>
      </c>
      <c r="AC95" s="214">
        <f t="shared" si="4"/>
        <v>1323</v>
      </c>
      <c r="AD95" s="214">
        <f t="shared" si="4"/>
        <v>1445</v>
      </c>
      <c r="AE95" s="320">
        <f t="shared" si="4"/>
        <v>1600.1999999999998</v>
      </c>
      <c r="AF95" s="207"/>
      <c r="AG95" s="318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620</v>
      </c>
      <c r="C96" s="212">
        <f t="shared" si="0"/>
        <v>620</v>
      </c>
      <c r="D96" s="212">
        <f t="shared" si="0"/>
        <v>620</v>
      </c>
      <c r="E96" s="212">
        <f t="shared" si="0"/>
        <v>709</v>
      </c>
      <c r="F96" s="212">
        <f t="shared" si="0"/>
        <v>816</v>
      </c>
      <c r="G96" s="212">
        <f t="shared" si="0"/>
        <v>926</v>
      </c>
      <c r="H96" s="212">
        <f t="shared" si="0"/>
        <v>1113</v>
      </c>
      <c r="I96" s="212">
        <f t="shared" si="0"/>
        <v>1210</v>
      </c>
      <c r="J96" s="212">
        <f t="shared" si="0"/>
        <v>1344</v>
      </c>
      <c r="K96" s="212">
        <f t="shared" si="0"/>
        <v>1478</v>
      </c>
      <c r="L96" s="212">
        <f t="shared" si="0"/>
        <v>0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>
        <v>496</v>
      </c>
      <c r="X96" s="207">
        <v>496</v>
      </c>
      <c r="Y96" s="214">
        <v>496</v>
      </c>
      <c r="Z96" s="214">
        <v>567</v>
      </c>
      <c r="AA96" s="214">
        <v>653</v>
      </c>
      <c r="AB96" s="214">
        <v>741</v>
      </c>
      <c r="AC96" s="214">
        <v>890</v>
      </c>
      <c r="AD96" s="214">
        <v>968</v>
      </c>
      <c r="AE96" s="320">
        <f>$AE$74*V96*AP96</f>
        <v>1075.2</v>
      </c>
      <c r="AF96" s="320">
        <f>$AF$74*V96*AP96</f>
        <v>1182.72</v>
      </c>
      <c r="AG96" s="318"/>
      <c r="AH96" s="207"/>
      <c r="AI96" s="207"/>
      <c r="AJ96" s="207"/>
      <c r="AK96" s="207"/>
      <c r="AL96" s="207"/>
      <c r="AM96" s="207"/>
      <c r="AN96" s="207"/>
      <c r="AO96" s="207"/>
      <c r="AP96" s="316">
        <v>2.2400000000000002</v>
      </c>
    </row>
    <row r="97" spans="1:42" ht="13" thickBot="1" x14ac:dyDescent="0.2">
      <c r="A97" s="204">
        <v>600</v>
      </c>
      <c r="B97" s="216">
        <f t="shared" si="0"/>
        <v>999</v>
      </c>
      <c r="C97" s="216">
        <f t="shared" si="0"/>
        <v>999</v>
      </c>
      <c r="D97" s="216">
        <f t="shared" si="0"/>
        <v>1043</v>
      </c>
      <c r="E97" s="216">
        <f t="shared" si="0"/>
        <v>1175</v>
      </c>
      <c r="F97" s="216">
        <f t="shared" si="0"/>
        <v>1344</v>
      </c>
      <c r="G97" s="216">
        <f t="shared" si="0"/>
        <v>1500</v>
      </c>
      <c r="H97" s="216">
        <f t="shared" si="0"/>
        <v>1753</v>
      </c>
      <c r="I97" s="216">
        <f t="shared" si="0"/>
        <v>1920</v>
      </c>
      <c r="J97" s="216">
        <f t="shared" si="0"/>
        <v>2127</v>
      </c>
      <c r="K97" s="216">
        <f t="shared" si="0"/>
        <v>2351</v>
      </c>
      <c r="L97" s="216">
        <f t="shared" si="0"/>
        <v>0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 t="shared" ref="W97:AF97" si="5">W96+B167</f>
        <v>799</v>
      </c>
      <c r="X97" s="207">
        <f t="shared" si="5"/>
        <v>799</v>
      </c>
      <c r="Y97" s="214">
        <f t="shared" si="5"/>
        <v>834</v>
      </c>
      <c r="Z97" s="214">
        <f t="shared" si="5"/>
        <v>940</v>
      </c>
      <c r="AA97" s="214">
        <f t="shared" si="5"/>
        <v>1075</v>
      </c>
      <c r="AB97" s="214">
        <f t="shared" si="5"/>
        <v>1200</v>
      </c>
      <c r="AC97" s="214">
        <f t="shared" si="5"/>
        <v>1402</v>
      </c>
      <c r="AD97" s="214">
        <f t="shared" si="5"/>
        <v>1536</v>
      </c>
      <c r="AE97" s="320">
        <f t="shared" si="5"/>
        <v>1701.2</v>
      </c>
      <c r="AF97" s="320">
        <f t="shared" si="5"/>
        <v>1880.72</v>
      </c>
      <c r="AG97" s="318"/>
      <c r="AH97" s="207"/>
      <c r="AI97" s="207"/>
      <c r="AJ97" s="207"/>
      <c r="AK97" s="207"/>
      <c r="AL97" s="207"/>
      <c r="AM97" s="207"/>
      <c r="AN97" s="207"/>
      <c r="AO97" s="207"/>
      <c r="AP97" s="189">
        <f>AP96+U167</f>
        <v>3.5700000000000003</v>
      </c>
    </row>
    <row r="98" spans="1:42" x14ac:dyDescent="0.15">
      <c r="A98" s="202" t="s">
        <v>11</v>
      </c>
      <c r="B98" s="205">
        <f t="shared" si="0"/>
        <v>654</v>
      </c>
      <c r="C98" s="205">
        <f t="shared" si="0"/>
        <v>654</v>
      </c>
      <c r="D98" s="205">
        <f t="shared" si="0"/>
        <v>654</v>
      </c>
      <c r="E98" s="205">
        <f t="shared" si="0"/>
        <v>764</v>
      </c>
      <c r="F98" s="205">
        <f t="shared" si="0"/>
        <v>871</v>
      </c>
      <c r="G98" s="205">
        <f t="shared" si="0"/>
        <v>980</v>
      </c>
      <c r="H98" s="205">
        <f t="shared" si="0"/>
        <v>1176</v>
      </c>
      <c r="I98" s="205">
        <f t="shared" si="0"/>
        <v>1274</v>
      </c>
      <c r="J98" s="205">
        <f t="shared" si="0"/>
        <v>1411</v>
      </c>
      <c r="K98" s="205">
        <f t="shared" si="0"/>
        <v>1552</v>
      </c>
      <c r="L98" s="205">
        <f t="shared" si="0"/>
        <v>1693</v>
      </c>
      <c r="M98" s="205">
        <f t="shared" si="0"/>
        <v>0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07">
        <v>523</v>
      </c>
      <c r="X98" s="207">
        <v>523</v>
      </c>
      <c r="Y98" s="214">
        <v>523</v>
      </c>
      <c r="Z98" s="214">
        <v>611</v>
      </c>
      <c r="AA98" s="214">
        <v>697</v>
      </c>
      <c r="AB98" s="214">
        <v>784</v>
      </c>
      <c r="AC98" s="214">
        <v>941</v>
      </c>
      <c r="AD98" s="214">
        <v>1019</v>
      </c>
      <c r="AE98" s="320">
        <f>$AE$74*V98*AP98</f>
        <v>1128.3999999999999</v>
      </c>
      <c r="AF98" s="320">
        <f>$AF$74*V98*AP98</f>
        <v>1241.24</v>
      </c>
      <c r="AG98" s="318">
        <f>$AG$74*V98*AP98</f>
        <v>1354.08</v>
      </c>
      <c r="AH98" s="207"/>
      <c r="AI98" s="207"/>
      <c r="AJ98" s="207"/>
      <c r="AK98" s="207"/>
      <c r="AL98" s="207"/>
      <c r="AM98" s="207"/>
      <c r="AN98" s="207"/>
      <c r="AO98" s="207"/>
      <c r="AP98" s="316">
        <v>2.17</v>
      </c>
    </row>
    <row r="99" spans="1:42" x14ac:dyDescent="0.15">
      <c r="A99" s="208">
        <v>650</v>
      </c>
      <c r="B99" s="209">
        <f t="shared" si="0"/>
        <v>1054</v>
      </c>
      <c r="C99" s="209">
        <f t="shared" si="0"/>
        <v>1054</v>
      </c>
      <c r="D99" s="209">
        <f t="shared" si="0"/>
        <v>1109</v>
      </c>
      <c r="E99" s="209">
        <f t="shared" si="0"/>
        <v>1268</v>
      </c>
      <c r="F99" s="209">
        <f t="shared" si="0"/>
        <v>1430</v>
      </c>
      <c r="G99" s="209">
        <f t="shared" si="0"/>
        <v>1599</v>
      </c>
      <c r="H99" s="209">
        <f t="shared" si="0"/>
        <v>1850</v>
      </c>
      <c r="I99" s="209">
        <f t="shared" si="0"/>
        <v>2019</v>
      </c>
      <c r="J99" s="209">
        <f t="shared" si="0"/>
        <v>2233</v>
      </c>
      <c r="K99" s="209">
        <f t="shared" si="0"/>
        <v>2464</v>
      </c>
      <c r="L99" s="209">
        <f t="shared" si="0"/>
        <v>2723</v>
      </c>
      <c r="M99" s="209">
        <f t="shared" si="0"/>
        <v>0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 t="shared" ref="W99:AG99" si="6">W98+B169</f>
        <v>843</v>
      </c>
      <c r="X99" s="207">
        <f t="shared" si="6"/>
        <v>843</v>
      </c>
      <c r="Y99" s="214">
        <f t="shared" si="6"/>
        <v>887</v>
      </c>
      <c r="Z99" s="214">
        <f t="shared" si="6"/>
        <v>1014</v>
      </c>
      <c r="AA99" s="214">
        <f t="shared" si="6"/>
        <v>1144</v>
      </c>
      <c r="AB99" s="214">
        <f t="shared" si="6"/>
        <v>1279</v>
      </c>
      <c r="AC99" s="214">
        <f t="shared" si="6"/>
        <v>1480</v>
      </c>
      <c r="AD99" s="214">
        <f t="shared" si="6"/>
        <v>1615</v>
      </c>
      <c r="AE99" s="320">
        <f t="shared" si="6"/>
        <v>1786.3999999999999</v>
      </c>
      <c r="AF99" s="320">
        <f t="shared" si="6"/>
        <v>1971.24</v>
      </c>
      <c r="AG99" s="318">
        <f t="shared" si="6"/>
        <v>2178.08</v>
      </c>
      <c r="AH99" s="207"/>
      <c r="AI99" s="207"/>
      <c r="AJ99" s="207"/>
      <c r="AK99" s="207"/>
      <c r="AL99" s="207"/>
      <c r="AM99" s="207"/>
      <c r="AN99" s="207"/>
      <c r="AO99" s="207"/>
      <c r="AP99" s="189">
        <f>AP98+U169</f>
        <v>3.49</v>
      </c>
    </row>
    <row r="100" spans="1:42" x14ac:dyDescent="0.15">
      <c r="A100" s="215" t="s">
        <v>12</v>
      </c>
      <c r="B100" s="212">
        <f t="shared" si="0"/>
        <v>698</v>
      </c>
      <c r="C100" s="212">
        <f t="shared" si="0"/>
        <v>698</v>
      </c>
      <c r="D100" s="212">
        <f t="shared" si="0"/>
        <v>698</v>
      </c>
      <c r="E100" s="212">
        <f t="shared" si="0"/>
        <v>806</v>
      </c>
      <c r="F100" s="212">
        <f t="shared" si="0"/>
        <v>916</v>
      </c>
      <c r="G100" s="212">
        <f t="shared" si="0"/>
        <v>1024</v>
      </c>
      <c r="H100" s="212">
        <f t="shared" si="0"/>
        <v>1243</v>
      </c>
      <c r="I100" s="212">
        <f t="shared" si="0"/>
        <v>1351</v>
      </c>
      <c r="J100" s="212">
        <f t="shared" si="0"/>
        <v>1498</v>
      </c>
      <c r="K100" s="212">
        <f t="shared" si="0"/>
        <v>1648</v>
      </c>
      <c r="L100" s="212">
        <f t="shared" si="0"/>
        <v>1798</v>
      </c>
      <c r="M100" s="212">
        <f t="shared" si="0"/>
        <v>1947</v>
      </c>
      <c r="N100" s="212">
        <f t="shared" si="0"/>
        <v>0</v>
      </c>
      <c r="O100" s="212"/>
      <c r="P100" s="212"/>
      <c r="Q100" s="212"/>
      <c r="R100" s="212"/>
      <c r="S100" s="212"/>
      <c r="T100" s="213"/>
      <c r="V100" s="203">
        <v>28</v>
      </c>
      <c r="W100" s="207">
        <v>558</v>
      </c>
      <c r="X100" s="207">
        <v>558</v>
      </c>
      <c r="Y100" s="214">
        <v>558</v>
      </c>
      <c r="Z100" s="214">
        <v>645</v>
      </c>
      <c r="AA100" s="214">
        <v>733</v>
      </c>
      <c r="AB100" s="214">
        <v>819</v>
      </c>
      <c r="AC100" s="214">
        <v>994</v>
      </c>
      <c r="AD100" s="214">
        <v>1081</v>
      </c>
      <c r="AE100" s="320">
        <f>$AE$74*V100*AP100</f>
        <v>1198.4000000000001</v>
      </c>
      <c r="AF100" s="320">
        <f>$AF$74*V100*AP100</f>
        <v>1318.24</v>
      </c>
      <c r="AG100" s="318">
        <f>$AG$74*V100*AP100</f>
        <v>1438.0800000000002</v>
      </c>
      <c r="AH100" s="320">
        <f>$AH$74*V100*AP100</f>
        <v>1557.92</v>
      </c>
      <c r="AI100" s="207"/>
      <c r="AJ100" s="207"/>
      <c r="AK100" s="207"/>
      <c r="AL100" s="207"/>
      <c r="AM100" s="207"/>
      <c r="AN100" s="207"/>
      <c r="AO100" s="207"/>
      <c r="AP100" s="316">
        <v>2.14</v>
      </c>
    </row>
    <row r="101" spans="1:42" x14ac:dyDescent="0.15">
      <c r="A101" s="208">
        <v>700</v>
      </c>
      <c r="B101" s="209">
        <f t="shared" si="0"/>
        <v>1118</v>
      </c>
      <c r="C101" s="209">
        <f t="shared" si="0"/>
        <v>1118</v>
      </c>
      <c r="D101" s="209">
        <f t="shared" si="0"/>
        <v>1174</v>
      </c>
      <c r="E101" s="209">
        <f t="shared" si="0"/>
        <v>1348</v>
      </c>
      <c r="F101" s="209">
        <f t="shared" si="0"/>
        <v>1516</v>
      </c>
      <c r="G101" s="209">
        <f t="shared" si="0"/>
        <v>1688</v>
      </c>
      <c r="H101" s="209">
        <f t="shared" si="0"/>
        <v>1985</v>
      </c>
      <c r="I101" s="209">
        <f t="shared" si="0"/>
        <v>2173</v>
      </c>
      <c r="J101" s="209">
        <f t="shared" si="0"/>
        <v>2403</v>
      </c>
      <c r="K101" s="209">
        <f t="shared" si="0"/>
        <v>2604</v>
      </c>
      <c r="L101" s="209">
        <f t="shared" si="0"/>
        <v>2900</v>
      </c>
      <c r="M101" s="209">
        <f t="shared" si="0"/>
        <v>3140</v>
      </c>
      <c r="N101" s="209">
        <f t="shared" si="0"/>
        <v>0</v>
      </c>
      <c r="O101" s="209"/>
      <c r="P101" s="209"/>
      <c r="Q101" s="209"/>
      <c r="R101" s="209"/>
      <c r="S101" s="209"/>
      <c r="T101" s="210"/>
      <c r="V101" s="203">
        <v>700</v>
      </c>
      <c r="W101" s="207">
        <f t="shared" ref="W101:AH101" si="7">W100+B171</f>
        <v>894</v>
      </c>
      <c r="X101" s="207">
        <f t="shared" si="7"/>
        <v>894</v>
      </c>
      <c r="Y101" s="214">
        <f t="shared" si="7"/>
        <v>939</v>
      </c>
      <c r="Z101" s="214">
        <f t="shared" si="7"/>
        <v>1078</v>
      </c>
      <c r="AA101" s="214">
        <f t="shared" si="7"/>
        <v>1213</v>
      </c>
      <c r="AB101" s="214">
        <f t="shared" si="7"/>
        <v>1350</v>
      </c>
      <c r="AC101" s="214">
        <f t="shared" si="7"/>
        <v>1588</v>
      </c>
      <c r="AD101" s="214">
        <f t="shared" si="7"/>
        <v>1738</v>
      </c>
      <c r="AE101" s="320">
        <f t="shared" si="7"/>
        <v>1922.4</v>
      </c>
      <c r="AF101" s="320">
        <f t="shared" si="7"/>
        <v>2083.2399999999998</v>
      </c>
      <c r="AG101" s="318">
        <f t="shared" si="7"/>
        <v>2320.08</v>
      </c>
      <c r="AH101" s="320">
        <f t="shared" si="7"/>
        <v>2511.6000000000004</v>
      </c>
      <c r="AI101" s="207"/>
      <c r="AJ101" s="207"/>
      <c r="AK101" s="207"/>
      <c r="AL101" s="207"/>
      <c r="AM101" s="207"/>
      <c r="AN101" s="207"/>
      <c r="AO101" s="207"/>
      <c r="AP101" s="189">
        <f>AP100+U171</f>
        <v>3.45</v>
      </c>
    </row>
    <row r="102" spans="1:42" x14ac:dyDescent="0.15">
      <c r="A102" s="215" t="s">
        <v>13</v>
      </c>
      <c r="B102" s="212">
        <f t="shared" si="0"/>
        <v>741</v>
      </c>
      <c r="C102" s="212">
        <f t="shared" si="0"/>
        <v>741</v>
      </c>
      <c r="D102" s="212">
        <f t="shared" si="0"/>
        <v>741</v>
      </c>
      <c r="E102" s="212">
        <f t="shared" si="0"/>
        <v>850</v>
      </c>
      <c r="F102" s="212">
        <f t="shared" si="0"/>
        <v>960</v>
      </c>
      <c r="G102" s="212">
        <f t="shared" si="0"/>
        <v>1079</v>
      </c>
      <c r="H102" s="212">
        <f t="shared" si="0"/>
        <v>1296</v>
      </c>
      <c r="I102" s="212">
        <f t="shared" si="0"/>
        <v>1418</v>
      </c>
      <c r="J102" s="212">
        <f t="shared" si="0"/>
        <v>1575</v>
      </c>
      <c r="K102" s="212">
        <f t="shared" si="0"/>
        <v>1733</v>
      </c>
      <c r="L102" s="212">
        <f t="shared" si="0"/>
        <v>1890</v>
      </c>
      <c r="M102" s="212">
        <f t="shared" si="0"/>
        <v>2048</v>
      </c>
      <c r="N102" s="212">
        <f t="shared" si="0"/>
        <v>2205</v>
      </c>
      <c r="O102" s="212">
        <f t="shared" si="0"/>
        <v>2363</v>
      </c>
      <c r="P102" s="212"/>
      <c r="Q102" s="212"/>
      <c r="R102" s="212"/>
      <c r="S102" s="212"/>
      <c r="T102" s="213"/>
      <c r="V102" s="203">
        <v>30</v>
      </c>
      <c r="W102" s="207">
        <v>593</v>
      </c>
      <c r="X102" s="207">
        <v>593</v>
      </c>
      <c r="Y102" s="214">
        <v>593</v>
      </c>
      <c r="Z102" s="214">
        <v>680</v>
      </c>
      <c r="AA102" s="214">
        <v>768</v>
      </c>
      <c r="AB102" s="214">
        <v>863</v>
      </c>
      <c r="AC102" s="214">
        <v>1037</v>
      </c>
      <c r="AD102" s="214">
        <v>1134</v>
      </c>
      <c r="AE102" s="320">
        <f>$AE$74*V102*AP102</f>
        <v>1260</v>
      </c>
      <c r="AF102" s="320">
        <f>$AF$74*V102*AP102</f>
        <v>1386</v>
      </c>
      <c r="AG102" s="318">
        <f>$AG$74*V102*AP102</f>
        <v>1512</v>
      </c>
      <c r="AH102" s="320">
        <f>$AH$74*V102*AP102</f>
        <v>1638</v>
      </c>
      <c r="AI102" s="320">
        <f>$AI$74*V102*AP102</f>
        <v>1764</v>
      </c>
      <c r="AJ102" s="320">
        <f>$AJ$74*V102*AP102</f>
        <v>1890</v>
      </c>
      <c r="AK102" s="207"/>
      <c r="AL102" s="207"/>
      <c r="AM102" s="207"/>
      <c r="AN102" s="207"/>
      <c r="AO102" s="207"/>
      <c r="AP102" s="316">
        <v>2.1</v>
      </c>
    </row>
    <row r="103" spans="1:42" x14ac:dyDescent="0.15">
      <c r="A103" s="208">
        <v>750</v>
      </c>
      <c r="B103" s="209">
        <f t="shared" si="0"/>
        <v>1191</v>
      </c>
      <c r="C103" s="209">
        <f t="shared" si="0"/>
        <v>1191</v>
      </c>
      <c r="D103" s="209">
        <f t="shared" si="0"/>
        <v>1251</v>
      </c>
      <c r="E103" s="209">
        <f t="shared" si="0"/>
        <v>1429</v>
      </c>
      <c r="F103" s="209">
        <f t="shared" si="0"/>
        <v>1601</v>
      </c>
      <c r="G103" s="209">
        <f t="shared" si="0"/>
        <v>1789</v>
      </c>
      <c r="H103" s="209">
        <f t="shared" si="0"/>
        <v>2089</v>
      </c>
      <c r="I103" s="209">
        <f t="shared" si="0"/>
        <v>2296</v>
      </c>
      <c r="J103" s="209">
        <f t="shared" si="0"/>
        <v>2541</v>
      </c>
      <c r="K103" s="209">
        <f t="shared" si="0"/>
        <v>2751</v>
      </c>
      <c r="L103" s="209">
        <f t="shared" si="0"/>
        <v>3065</v>
      </c>
      <c r="M103" s="209">
        <f t="shared" si="0"/>
        <v>3325</v>
      </c>
      <c r="N103" s="209">
        <f t="shared" si="0"/>
        <v>3581</v>
      </c>
      <c r="O103" s="209">
        <f t="shared" si="0"/>
        <v>3836</v>
      </c>
      <c r="P103" s="209"/>
      <c r="Q103" s="209"/>
      <c r="R103" s="209"/>
      <c r="S103" s="209"/>
      <c r="T103" s="210"/>
      <c r="V103" s="203">
        <v>750</v>
      </c>
      <c r="W103" s="207">
        <f t="shared" ref="W103:AJ103" si="8">W102+B173</f>
        <v>953</v>
      </c>
      <c r="X103" s="207">
        <f t="shared" si="8"/>
        <v>953</v>
      </c>
      <c r="Y103" s="214">
        <f t="shared" si="8"/>
        <v>1001</v>
      </c>
      <c r="Z103" s="214">
        <f t="shared" si="8"/>
        <v>1143</v>
      </c>
      <c r="AA103" s="214">
        <f t="shared" si="8"/>
        <v>1281</v>
      </c>
      <c r="AB103" s="214">
        <f t="shared" si="8"/>
        <v>1431</v>
      </c>
      <c r="AC103" s="214">
        <f t="shared" si="8"/>
        <v>1671</v>
      </c>
      <c r="AD103" s="214">
        <f t="shared" si="8"/>
        <v>1837</v>
      </c>
      <c r="AE103" s="320">
        <f t="shared" si="8"/>
        <v>2033</v>
      </c>
      <c r="AF103" s="320">
        <f t="shared" si="8"/>
        <v>2201</v>
      </c>
      <c r="AG103" s="318">
        <f t="shared" si="8"/>
        <v>2452</v>
      </c>
      <c r="AH103" s="320">
        <f t="shared" si="8"/>
        <v>2659.8</v>
      </c>
      <c r="AI103" s="320">
        <f t="shared" si="8"/>
        <v>2864.4</v>
      </c>
      <c r="AJ103" s="320">
        <f t="shared" si="8"/>
        <v>3069</v>
      </c>
      <c r="AK103" s="207"/>
      <c r="AL103" s="207"/>
      <c r="AM103" s="207"/>
      <c r="AN103" s="207"/>
      <c r="AO103" s="207"/>
      <c r="AP103" s="189">
        <f>AP102+U173</f>
        <v>3.41</v>
      </c>
    </row>
    <row r="104" spans="1:42" x14ac:dyDescent="0.15">
      <c r="A104" s="215" t="s">
        <v>14</v>
      </c>
      <c r="B104" s="212">
        <f t="shared" si="0"/>
        <v>765</v>
      </c>
      <c r="C104" s="212">
        <f t="shared" si="0"/>
        <v>773</v>
      </c>
      <c r="D104" s="212">
        <f t="shared" si="0"/>
        <v>773</v>
      </c>
      <c r="E104" s="212">
        <f t="shared" si="0"/>
        <v>894</v>
      </c>
      <c r="F104" s="212">
        <f t="shared" si="0"/>
        <v>1014</v>
      </c>
      <c r="G104" s="212">
        <f t="shared" si="0"/>
        <v>1133</v>
      </c>
      <c r="H104" s="212">
        <f t="shared" si="0"/>
        <v>1351</v>
      </c>
      <c r="I104" s="212">
        <f t="shared" si="0"/>
        <v>1493</v>
      </c>
      <c r="J104" s="212">
        <f t="shared" si="0"/>
        <v>1656</v>
      </c>
      <c r="K104" s="212">
        <f t="shared" si="0"/>
        <v>1822</v>
      </c>
      <c r="L104" s="212">
        <f t="shared" si="0"/>
        <v>1987</v>
      </c>
      <c r="M104" s="212">
        <f t="shared" si="0"/>
        <v>2153</v>
      </c>
      <c r="N104" s="212">
        <f t="shared" si="0"/>
        <v>2318</v>
      </c>
      <c r="O104" s="212">
        <f t="shared" si="0"/>
        <v>2484</v>
      </c>
      <c r="P104" s="212">
        <f t="shared" si="0"/>
        <v>2650</v>
      </c>
      <c r="Q104" s="212"/>
      <c r="R104" s="212"/>
      <c r="S104" s="212"/>
      <c r="T104" s="213"/>
      <c r="V104" s="203">
        <v>32</v>
      </c>
      <c r="W104" s="207">
        <v>612</v>
      </c>
      <c r="X104" s="207">
        <v>618</v>
      </c>
      <c r="Y104" s="214">
        <v>618</v>
      </c>
      <c r="Z104" s="214">
        <v>715</v>
      </c>
      <c r="AA104" s="214">
        <v>811</v>
      </c>
      <c r="AB104" s="214">
        <v>906</v>
      </c>
      <c r="AC104" s="214">
        <v>1081</v>
      </c>
      <c r="AD104" s="214">
        <v>1194</v>
      </c>
      <c r="AE104" s="320">
        <f>$AE$74*V104*AP104</f>
        <v>1324.8</v>
      </c>
      <c r="AF104" s="320">
        <f>$AF$74*V104*AP104</f>
        <v>1457.28</v>
      </c>
      <c r="AG104" s="318">
        <f>$AG$74*V104*AP104</f>
        <v>1589.7599999999998</v>
      </c>
      <c r="AH104" s="320">
        <f>$AH$74*V104*AP104</f>
        <v>1722.2399999999998</v>
      </c>
      <c r="AI104" s="320">
        <f>$AI$74*V104*AP104</f>
        <v>1854.7199999999998</v>
      </c>
      <c r="AJ104" s="320">
        <f>$AJ$74*V104*AP104</f>
        <v>1987.1999999999998</v>
      </c>
      <c r="AK104" s="320">
        <f>$AK$74*V104*AP104</f>
        <v>2119.6799999999998</v>
      </c>
      <c r="AL104" s="207"/>
      <c r="AM104" s="207"/>
      <c r="AN104" s="207"/>
      <c r="AO104" s="207"/>
      <c r="AP104" s="316">
        <v>2.0699999999999998</v>
      </c>
    </row>
    <row r="105" spans="1:42" x14ac:dyDescent="0.15">
      <c r="A105" s="208">
        <v>800</v>
      </c>
      <c r="B105" s="209">
        <f t="shared" si="0"/>
        <v>1235</v>
      </c>
      <c r="C105" s="209">
        <f t="shared" si="0"/>
        <v>1243</v>
      </c>
      <c r="D105" s="209">
        <f t="shared" si="0"/>
        <v>1305</v>
      </c>
      <c r="E105" s="209">
        <f t="shared" si="0"/>
        <v>1499</v>
      </c>
      <c r="F105" s="209">
        <f t="shared" si="0"/>
        <v>1680</v>
      </c>
      <c r="G105" s="209">
        <f t="shared" si="0"/>
        <v>1890</v>
      </c>
      <c r="H105" s="209">
        <f t="shared" si="0"/>
        <v>2178</v>
      </c>
      <c r="I105" s="209">
        <f t="shared" si="0"/>
        <v>2406</v>
      </c>
      <c r="J105" s="209">
        <f t="shared" si="0"/>
        <v>2662</v>
      </c>
      <c r="K105" s="209">
        <f t="shared" si="0"/>
        <v>2907</v>
      </c>
      <c r="L105" s="209">
        <f t="shared" si="0"/>
        <v>3206</v>
      </c>
      <c r="M105" s="209">
        <f t="shared" si="0"/>
        <v>3474</v>
      </c>
      <c r="N105" s="209">
        <f t="shared" si="0"/>
        <v>3741</v>
      </c>
      <c r="O105" s="209">
        <f t="shared" si="0"/>
        <v>4008</v>
      </c>
      <c r="P105" s="209">
        <f t="shared" si="0"/>
        <v>4275</v>
      </c>
      <c r="Q105" s="209"/>
      <c r="R105" s="209"/>
      <c r="S105" s="209"/>
      <c r="T105" s="210"/>
      <c r="V105" s="203">
        <v>800</v>
      </c>
      <c r="W105" s="207">
        <f t="shared" ref="W105:AK105" si="9">W104+B175</f>
        <v>988</v>
      </c>
      <c r="X105" s="207">
        <f t="shared" si="9"/>
        <v>994</v>
      </c>
      <c r="Y105" s="214">
        <f t="shared" si="9"/>
        <v>1044</v>
      </c>
      <c r="Z105" s="214">
        <f t="shared" si="9"/>
        <v>1199</v>
      </c>
      <c r="AA105" s="214">
        <f t="shared" si="9"/>
        <v>1344</v>
      </c>
      <c r="AB105" s="214">
        <f t="shared" si="9"/>
        <v>1512</v>
      </c>
      <c r="AC105" s="214">
        <f t="shared" si="9"/>
        <v>1742</v>
      </c>
      <c r="AD105" s="214">
        <f t="shared" si="9"/>
        <v>1925</v>
      </c>
      <c r="AE105" s="320">
        <f t="shared" si="9"/>
        <v>2129.8000000000002</v>
      </c>
      <c r="AF105" s="320">
        <f t="shared" si="9"/>
        <v>2325.2799999999997</v>
      </c>
      <c r="AG105" s="318">
        <f t="shared" si="9"/>
        <v>2564.7599999999998</v>
      </c>
      <c r="AH105" s="320">
        <f t="shared" si="9"/>
        <v>2778.88</v>
      </c>
      <c r="AI105" s="320">
        <f t="shared" si="9"/>
        <v>2992.64</v>
      </c>
      <c r="AJ105" s="320">
        <f t="shared" si="9"/>
        <v>3206.3999999999996</v>
      </c>
      <c r="AK105" s="320">
        <f t="shared" si="9"/>
        <v>3420.16</v>
      </c>
      <c r="AL105" s="207"/>
      <c r="AM105" s="207"/>
      <c r="AN105" s="207"/>
      <c r="AO105" s="207"/>
      <c r="AP105" s="189">
        <f>AP104+U175</f>
        <v>3.34</v>
      </c>
    </row>
    <row r="106" spans="1:42" x14ac:dyDescent="0.15">
      <c r="A106" s="215" t="s">
        <v>15</v>
      </c>
      <c r="B106" s="212">
        <f t="shared" si="0"/>
        <v>806</v>
      </c>
      <c r="C106" s="212">
        <f t="shared" si="0"/>
        <v>806</v>
      </c>
      <c r="D106" s="212">
        <f t="shared" si="0"/>
        <v>806</v>
      </c>
      <c r="E106" s="212">
        <f t="shared" si="0"/>
        <v>938</v>
      </c>
      <c r="F106" s="212">
        <f t="shared" si="0"/>
        <v>1058</v>
      </c>
      <c r="G106" s="212">
        <f t="shared" si="0"/>
        <v>1200</v>
      </c>
      <c r="H106" s="212">
        <f t="shared" si="0"/>
        <v>1395</v>
      </c>
      <c r="I106" s="212">
        <f t="shared" si="0"/>
        <v>1570</v>
      </c>
      <c r="J106" s="212">
        <f t="shared" si="0"/>
        <v>1743</v>
      </c>
      <c r="K106" s="212">
        <f t="shared" si="0"/>
        <v>1917</v>
      </c>
      <c r="L106" s="212">
        <f t="shared" si="0"/>
        <v>2091</v>
      </c>
      <c r="M106" s="212">
        <f t="shared" si="0"/>
        <v>2265</v>
      </c>
      <c r="N106" s="212">
        <f t="shared" si="0"/>
        <v>2440</v>
      </c>
      <c r="O106" s="212">
        <f t="shared" si="0"/>
        <v>2614</v>
      </c>
      <c r="P106" s="212">
        <f t="shared" si="0"/>
        <v>2788</v>
      </c>
      <c r="Q106" s="212">
        <f>ROUND(AL106*$T$76,0)</f>
        <v>2962</v>
      </c>
      <c r="R106" s="212"/>
      <c r="S106" s="212"/>
      <c r="T106" s="213"/>
      <c r="V106" s="203">
        <v>34</v>
      </c>
      <c r="W106" s="207">
        <v>645</v>
      </c>
      <c r="X106" s="207">
        <v>645</v>
      </c>
      <c r="Y106" s="214">
        <v>645</v>
      </c>
      <c r="Z106" s="214">
        <v>750</v>
      </c>
      <c r="AA106" s="214">
        <v>846</v>
      </c>
      <c r="AB106" s="214">
        <v>960</v>
      </c>
      <c r="AC106" s="214">
        <v>1116</v>
      </c>
      <c r="AD106" s="214">
        <v>1256</v>
      </c>
      <c r="AE106" s="320">
        <f>$AE$74*V106*AP106</f>
        <v>1393.9999999999998</v>
      </c>
      <c r="AF106" s="320">
        <f>$AF$74*V106*AP106</f>
        <v>1533.3999999999999</v>
      </c>
      <c r="AG106" s="318">
        <f>$AG$74*V106*AP106</f>
        <v>1672.8</v>
      </c>
      <c r="AH106" s="320">
        <f>$AH$74*V106*AP106</f>
        <v>1812.1999999999998</v>
      </c>
      <c r="AI106" s="320">
        <f>$AI$74*V106*AP106</f>
        <v>1951.6</v>
      </c>
      <c r="AJ106" s="320">
        <f>$AJ$74*V106*AP106</f>
        <v>2091</v>
      </c>
      <c r="AK106" s="320">
        <f>$AK$74*V106*AP106</f>
        <v>2230.3999999999996</v>
      </c>
      <c r="AL106" s="320">
        <f>$AL$74*V106*AP106</f>
        <v>2369.7999999999997</v>
      </c>
      <c r="AM106" s="207"/>
      <c r="AN106" s="207"/>
      <c r="AO106" s="207"/>
      <c r="AP106" s="316">
        <v>2.0499999999999998</v>
      </c>
    </row>
    <row r="107" spans="1:42" x14ac:dyDescent="0.15">
      <c r="A107" s="208">
        <v>850</v>
      </c>
      <c r="B107" s="209">
        <f t="shared" ref="B107:P123" si="10">ROUND(W107*$T$76,0)</f>
        <v>1293</v>
      </c>
      <c r="C107" s="209">
        <f t="shared" si="10"/>
        <v>1293</v>
      </c>
      <c r="D107" s="209">
        <f t="shared" si="10"/>
        <v>1368</v>
      </c>
      <c r="E107" s="209">
        <f t="shared" si="10"/>
        <v>1576</v>
      </c>
      <c r="F107" s="209">
        <f t="shared" si="10"/>
        <v>1765</v>
      </c>
      <c r="G107" s="209">
        <f t="shared" si="10"/>
        <v>2001</v>
      </c>
      <c r="H107" s="209">
        <f t="shared" si="10"/>
        <v>2271</v>
      </c>
      <c r="I107" s="209">
        <f t="shared" si="10"/>
        <v>2561</v>
      </c>
      <c r="J107" s="209">
        <f t="shared" si="10"/>
        <v>2831</v>
      </c>
      <c r="K107" s="209">
        <f t="shared" si="10"/>
        <v>3063</v>
      </c>
      <c r="L107" s="209">
        <f t="shared" si="10"/>
        <v>3350</v>
      </c>
      <c r="M107" s="209">
        <f t="shared" si="10"/>
        <v>3624</v>
      </c>
      <c r="N107" s="209">
        <f t="shared" si="10"/>
        <v>3903</v>
      </c>
      <c r="O107" s="209">
        <f t="shared" si="10"/>
        <v>4182</v>
      </c>
      <c r="P107" s="209">
        <f t="shared" si="10"/>
        <v>4461</v>
      </c>
      <c r="Q107" s="209">
        <f>ROUND(AL107*$T$76,0)</f>
        <v>4740</v>
      </c>
      <c r="R107" s="209"/>
      <c r="S107" s="209"/>
      <c r="T107" s="210"/>
      <c r="V107" s="203">
        <v>850</v>
      </c>
      <c r="W107" s="207">
        <f t="shared" ref="W107:AL107" si="11">W106+B177</f>
        <v>1034</v>
      </c>
      <c r="X107" s="207">
        <f t="shared" si="11"/>
        <v>1034</v>
      </c>
      <c r="Y107" s="214">
        <f t="shared" si="11"/>
        <v>1094</v>
      </c>
      <c r="Z107" s="214">
        <f t="shared" si="11"/>
        <v>1261</v>
      </c>
      <c r="AA107" s="214">
        <f t="shared" si="11"/>
        <v>1412</v>
      </c>
      <c r="AB107" s="214">
        <f t="shared" si="11"/>
        <v>1601</v>
      </c>
      <c r="AC107" s="214">
        <f t="shared" si="11"/>
        <v>1817</v>
      </c>
      <c r="AD107" s="214">
        <f t="shared" si="11"/>
        <v>2049</v>
      </c>
      <c r="AE107" s="320">
        <f t="shared" si="11"/>
        <v>2265</v>
      </c>
      <c r="AF107" s="320">
        <f t="shared" si="11"/>
        <v>2450.3999999999996</v>
      </c>
      <c r="AG107" s="318">
        <f t="shared" si="11"/>
        <v>2679.8</v>
      </c>
      <c r="AH107" s="320">
        <f t="shared" si="11"/>
        <v>2899.5199999999995</v>
      </c>
      <c r="AI107" s="320">
        <f t="shared" si="11"/>
        <v>3122.56</v>
      </c>
      <c r="AJ107" s="320">
        <f t="shared" si="11"/>
        <v>3345.6</v>
      </c>
      <c r="AK107" s="320">
        <f t="shared" si="11"/>
        <v>3568.6399999999994</v>
      </c>
      <c r="AL107" s="320">
        <f t="shared" si="11"/>
        <v>3791.6799999999994</v>
      </c>
      <c r="AM107" s="207"/>
      <c r="AN107" s="207"/>
      <c r="AO107" s="207"/>
      <c r="AP107" s="189">
        <f>AP106+U177</f>
        <v>3.28</v>
      </c>
    </row>
    <row r="108" spans="1:42" x14ac:dyDescent="0.15">
      <c r="A108" s="215" t="s">
        <v>16</v>
      </c>
      <c r="B108" s="212">
        <f t="shared" si="10"/>
        <v>850</v>
      </c>
      <c r="C108" s="212">
        <f t="shared" si="10"/>
        <v>850</v>
      </c>
      <c r="D108" s="212">
        <f t="shared" si="10"/>
        <v>850</v>
      </c>
      <c r="E108" s="212">
        <f t="shared" si="10"/>
        <v>980</v>
      </c>
      <c r="F108" s="212">
        <f t="shared" si="10"/>
        <v>1090</v>
      </c>
      <c r="G108" s="212">
        <f t="shared" si="10"/>
        <v>1268</v>
      </c>
      <c r="H108" s="212">
        <f t="shared" si="10"/>
        <v>1450</v>
      </c>
      <c r="I108" s="212">
        <f t="shared" si="10"/>
        <v>1634</v>
      </c>
      <c r="J108" s="212">
        <f t="shared" si="10"/>
        <v>1809</v>
      </c>
      <c r="K108" s="212">
        <f t="shared" si="10"/>
        <v>1990</v>
      </c>
      <c r="L108" s="212">
        <f t="shared" si="10"/>
        <v>2171</v>
      </c>
      <c r="M108" s="212">
        <f t="shared" si="10"/>
        <v>2352</v>
      </c>
      <c r="N108" s="212">
        <f t="shared" si="10"/>
        <v>2533</v>
      </c>
      <c r="O108" s="212">
        <f t="shared" si="10"/>
        <v>2714</v>
      </c>
      <c r="P108" s="212">
        <f t="shared" si="10"/>
        <v>2894</v>
      </c>
      <c r="Q108" s="212">
        <f>ROUND(AL108*$T$76,0)</f>
        <v>3075</v>
      </c>
      <c r="R108" s="212">
        <f>ROUND(AM108*$T$76,0)</f>
        <v>3256</v>
      </c>
      <c r="S108" s="212"/>
      <c r="T108" s="213"/>
      <c r="V108" s="203">
        <v>36</v>
      </c>
      <c r="W108" s="207">
        <v>680</v>
      </c>
      <c r="X108" s="207">
        <v>680</v>
      </c>
      <c r="Y108" s="214">
        <v>680</v>
      </c>
      <c r="Z108" s="214">
        <v>784</v>
      </c>
      <c r="AA108" s="214">
        <v>872</v>
      </c>
      <c r="AB108" s="214">
        <v>1014</v>
      </c>
      <c r="AC108" s="214">
        <v>1160</v>
      </c>
      <c r="AD108" s="214">
        <v>1307</v>
      </c>
      <c r="AE108" s="320">
        <f>$AE$74*V108*AP108</f>
        <v>1447.1999999999998</v>
      </c>
      <c r="AF108" s="320">
        <f>$AF$74*V108*AP108</f>
        <v>1591.9199999999998</v>
      </c>
      <c r="AG108" s="318">
        <f>$AG$74*V108*AP108</f>
        <v>1736.6399999999999</v>
      </c>
      <c r="AH108" s="320">
        <f>$AH$74*V108*AP108</f>
        <v>1881.36</v>
      </c>
      <c r="AI108" s="320">
        <f>$AI$74*V108*AP108</f>
        <v>2026.0799999999997</v>
      </c>
      <c r="AJ108" s="320">
        <f>$AJ$74*V108*AP108</f>
        <v>2170.7999999999997</v>
      </c>
      <c r="AK108" s="320">
        <f>$AK$74*V108*AP108</f>
        <v>2315.5199999999995</v>
      </c>
      <c r="AL108" s="320">
        <f>$AL$74*V108*AP108</f>
        <v>2460.2399999999998</v>
      </c>
      <c r="AM108" s="320">
        <f>$AM$74*V108*AP108</f>
        <v>2604.9599999999996</v>
      </c>
      <c r="AN108" s="207"/>
      <c r="AO108" s="207"/>
      <c r="AP108" s="316">
        <v>2.0099999999999998</v>
      </c>
    </row>
    <row r="109" spans="1:42" ht="13" thickBot="1" x14ac:dyDescent="0.2">
      <c r="A109" s="204">
        <v>900</v>
      </c>
      <c r="B109" s="216">
        <f t="shared" si="10"/>
        <v>1364</v>
      </c>
      <c r="C109" s="216">
        <f t="shared" si="10"/>
        <v>1364</v>
      </c>
      <c r="D109" s="216">
        <f t="shared" si="10"/>
        <v>1444</v>
      </c>
      <c r="E109" s="216">
        <f t="shared" si="10"/>
        <v>1655</v>
      </c>
      <c r="F109" s="216">
        <f t="shared" si="10"/>
        <v>1839</v>
      </c>
      <c r="G109" s="216">
        <f t="shared" si="10"/>
        <v>2115</v>
      </c>
      <c r="H109" s="216">
        <f t="shared" si="10"/>
        <v>2396</v>
      </c>
      <c r="I109" s="216">
        <f t="shared" si="10"/>
        <v>2679</v>
      </c>
      <c r="J109" s="216">
        <f t="shared" si="10"/>
        <v>2909</v>
      </c>
      <c r="K109" s="216">
        <f t="shared" si="10"/>
        <v>3199</v>
      </c>
      <c r="L109" s="216">
        <f t="shared" si="10"/>
        <v>3497</v>
      </c>
      <c r="M109" s="216">
        <f t="shared" si="10"/>
        <v>3791</v>
      </c>
      <c r="N109" s="216">
        <f t="shared" si="10"/>
        <v>4082</v>
      </c>
      <c r="O109" s="216">
        <f t="shared" si="10"/>
        <v>4374</v>
      </c>
      <c r="P109" s="216">
        <f t="shared" si="10"/>
        <v>4666</v>
      </c>
      <c r="Q109" s="216">
        <f>ROUND(AL109*$T$76,0)</f>
        <v>4957</v>
      </c>
      <c r="R109" s="216">
        <f t="shared" ref="Q109:T133" si="12">ROUND(AM109*$T$76,0)</f>
        <v>5249</v>
      </c>
      <c r="S109" s="216"/>
      <c r="T109" s="217"/>
      <c r="V109" s="203">
        <v>900</v>
      </c>
      <c r="W109" s="207">
        <f t="shared" ref="W109:AM109" si="13">W108+B179</f>
        <v>1091</v>
      </c>
      <c r="X109" s="207">
        <f t="shared" si="13"/>
        <v>1091</v>
      </c>
      <c r="Y109" s="214">
        <f t="shared" si="13"/>
        <v>1155</v>
      </c>
      <c r="Z109" s="214">
        <f t="shared" si="13"/>
        <v>1324</v>
      </c>
      <c r="AA109" s="214">
        <f t="shared" si="13"/>
        <v>1471</v>
      </c>
      <c r="AB109" s="214">
        <f t="shared" si="13"/>
        <v>1692</v>
      </c>
      <c r="AC109" s="214">
        <f t="shared" si="13"/>
        <v>1917</v>
      </c>
      <c r="AD109" s="214">
        <f t="shared" si="13"/>
        <v>2143</v>
      </c>
      <c r="AE109" s="320">
        <f t="shared" si="13"/>
        <v>2327.1999999999998</v>
      </c>
      <c r="AF109" s="320">
        <f t="shared" si="13"/>
        <v>2558.92</v>
      </c>
      <c r="AG109" s="318">
        <f t="shared" si="13"/>
        <v>2797.64</v>
      </c>
      <c r="AH109" s="320">
        <f t="shared" si="13"/>
        <v>3032.64</v>
      </c>
      <c r="AI109" s="320">
        <f t="shared" si="13"/>
        <v>3265.9199999999996</v>
      </c>
      <c r="AJ109" s="320">
        <f t="shared" si="13"/>
        <v>3499.2</v>
      </c>
      <c r="AK109" s="320">
        <f t="shared" si="13"/>
        <v>3732.4799999999996</v>
      </c>
      <c r="AL109" s="320">
        <f t="shared" si="13"/>
        <v>3965.7599999999998</v>
      </c>
      <c r="AM109" s="320">
        <f t="shared" si="13"/>
        <v>4199.0399999999991</v>
      </c>
      <c r="AN109" s="207"/>
      <c r="AO109" s="207"/>
      <c r="AP109" s="189">
        <f>AP108+U179</f>
        <v>3.2399999999999998</v>
      </c>
    </row>
    <row r="110" spans="1:42" x14ac:dyDescent="0.15">
      <c r="A110" s="202" t="s">
        <v>17</v>
      </c>
      <c r="B110" s="205">
        <f t="shared" si="10"/>
        <v>855</v>
      </c>
      <c r="C110" s="205">
        <f t="shared" si="10"/>
        <v>884</v>
      </c>
      <c r="D110" s="205">
        <f t="shared" si="10"/>
        <v>897</v>
      </c>
      <c r="E110" s="205">
        <f t="shared" si="10"/>
        <v>1031</v>
      </c>
      <c r="F110" s="205">
        <f t="shared" si="10"/>
        <v>1146</v>
      </c>
      <c r="G110" s="205">
        <f t="shared" si="10"/>
        <v>1337</v>
      </c>
      <c r="H110" s="205">
        <f t="shared" si="10"/>
        <v>1528</v>
      </c>
      <c r="I110" s="205">
        <f t="shared" si="10"/>
        <v>1719</v>
      </c>
      <c r="J110" s="205">
        <f t="shared" si="10"/>
        <v>1910</v>
      </c>
      <c r="K110" s="205">
        <f t="shared" si="10"/>
        <v>2100</v>
      </c>
      <c r="L110" s="205">
        <f t="shared" si="10"/>
        <v>2291</v>
      </c>
      <c r="M110" s="205">
        <f t="shared" si="10"/>
        <v>2482</v>
      </c>
      <c r="N110" s="205">
        <f t="shared" si="10"/>
        <v>2673</v>
      </c>
      <c r="O110" s="205">
        <f t="shared" si="10"/>
        <v>2864</v>
      </c>
      <c r="P110" s="205">
        <f t="shared" si="10"/>
        <v>3055</v>
      </c>
      <c r="Q110" s="205">
        <f t="shared" si="12"/>
        <v>3246</v>
      </c>
      <c r="R110" s="205">
        <f t="shared" si="12"/>
        <v>3437</v>
      </c>
      <c r="S110" s="205">
        <f>ROUND(AN110*$T$76,0)</f>
        <v>3628</v>
      </c>
      <c r="T110" s="206"/>
      <c r="V110" s="203">
        <v>38</v>
      </c>
      <c r="W110" s="319">
        <f>$W$74*V110*$W$134</f>
        <v>684</v>
      </c>
      <c r="X110" s="319">
        <f>$X$74*V110*$X$134</f>
        <v>706.80000000000007</v>
      </c>
      <c r="Y110" s="319">
        <f>$Y$74*V110*$Y$134</f>
        <v>717.43999999999994</v>
      </c>
      <c r="Z110" s="319">
        <f>$Z$74*V110*$Z$134</f>
        <v>824.6</v>
      </c>
      <c r="AA110" s="319">
        <f>$AA$74*V110*$AA$134</f>
        <v>916.56</v>
      </c>
      <c r="AB110" s="319">
        <f>$AB$74*V110*$AB$134</f>
        <v>1069.32</v>
      </c>
      <c r="AC110" s="319">
        <f>$AC$74*V110*$AC$134</f>
        <v>1222.08</v>
      </c>
      <c r="AD110" s="319">
        <f>$AD$74*V110*$AD$134</f>
        <v>1374.84</v>
      </c>
      <c r="AE110" s="319">
        <f>$AE$74*V110*$AE$134</f>
        <v>1527.6</v>
      </c>
      <c r="AF110" s="319">
        <f>$AF$74*V110*$AF$134</f>
        <v>1680.36</v>
      </c>
      <c r="AG110" s="318">
        <f>$AG$74*V110*$AG$134</f>
        <v>1833.12</v>
      </c>
      <c r="AH110" s="319">
        <f>$AH$74*V110*$AH$134</f>
        <v>1985.8799999999999</v>
      </c>
      <c r="AI110" s="319">
        <f>$AI$74*V110*$AI$134</f>
        <v>2138.64</v>
      </c>
      <c r="AJ110" s="319">
        <f>$AJ$74*V110*$AJ$134</f>
        <v>2291.3999999999996</v>
      </c>
      <c r="AK110" s="319">
        <f>$AK$74*V110*$AK$134</f>
        <v>2444.16</v>
      </c>
      <c r="AL110" s="319">
        <f>$AL$74*V110*$AL$134</f>
        <v>2596.9199999999996</v>
      </c>
      <c r="AM110" s="319">
        <f>$AM$74*V110*$AM$134</f>
        <v>2749.68</v>
      </c>
      <c r="AN110" s="319">
        <f>$AN$74*V110*$AN$134</f>
        <v>2902.4399999999996</v>
      </c>
      <c r="AO110" s="207"/>
      <c r="AP110" s="189">
        <v>2.0099999999999998</v>
      </c>
    </row>
    <row r="111" spans="1:42" x14ac:dyDescent="0.15">
      <c r="A111" s="208">
        <v>950</v>
      </c>
      <c r="B111" s="209">
        <f t="shared" si="10"/>
        <v>1395</v>
      </c>
      <c r="C111" s="209">
        <f t="shared" si="10"/>
        <v>1424</v>
      </c>
      <c r="D111" s="209">
        <f t="shared" si="10"/>
        <v>1522</v>
      </c>
      <c r="E111" s="209">
        <f t="shared" si="10"/>
        <v>1740</v>
      </c>
      <c r="F111" s="209">
        <f t="shared" si="10"/>
        <v>1934</v>
      </c>
      <c r="G111" s="209">
        <f t="shared" si="10"/>
        <v>2228</v>
      </c>
      <c r="H111" s="209">
        <f t="shared" si="10"/>
        <v>2525</v>
      </c>
      <c r="I111" s="209">
        <f t="shared" si="10"/>
        <v>2817</v>
      </c>
      <c r="J111" s="209">
        <f t="shared" si="10"/>
        <v>3068</v>
      </c>
      <c r="K111" s="209">
        <f t="shared" si="10"/>
        <v>3370</v>
      </c>
      <c r="L111" s="209">
        <f t="shared" si="10"/>
        <v>3690</v>
      </c>
      <c r="M111" s="209">
        <f t="shared" si="10"/>
        <v>4001</v>
      </c>
      <c r="N111" s="209">
        <f t="shared" si="10"/>
        <v>4309</v>
      </c>
      <c r="O111" s="209">
        <f t="shared" si="10"/>
        <v>4617</v>
      </c>
      <c r="P111" s="209">
        <f t="shared" si="10"/>
        <v>4925</v>
      </c>
      <c r="Q111" s="209">
        <f t="shared" si="12"/>
        <v>5233</v>
      </c>
      <c r="R111" s="209">
        <f t="shared" si="12"/>
        <v>5540</v>
      </c>
      <c r="S111" s="209">
        <f t="shared" si="12"/>
        <v>5848</v>
      </c>
      <c r="T111" s="210"/>
      <c r="V111" s="203">
        <v>950</v>
      </c>
      <c r="W111" s="319">
        <f t="shared" ref="W111:AN111" si="14">W110+B181</f>
        <v>1116</v>
      </c>
      <c r="X111" s="319">
        <f t="shared" si="14"/>
        <v>1138.8000000000002</v>
      </c>
      <c r="Y111" s="319">
        <f t="shared" si="14"/>
        <v>1217.44</v>
      </c>
      <c r="Z111" s="319">
        <f t="shared" si="14"/>
        <v>1391.6</v>
      </c>
      <c r="AA111" s="319">
        <f t="shared" si="14"/>
        <v>1547.56</v>
      </c>
      <c r="AB111" s="319">
        <f t="shared" si="14"/>
        <v>1782.32</v>
      </c>
      <c r="AC111" s="319">
        <f t="shared" si="14"/>
        <v>2020.08</v>
      </c>
      <c r="AD111" s="319">
        <f t="shared" si="14"/>
        <v>2253.84</v>
      </c>
      <c r="AE111" s="319">
        <f t="shared" si="14"/>
        <v>2454.6</v>
      </c>
      <c r="AF111" s="319">
        <f t="shared" si="14"/>
        <v>2696.3599999999997</v>
      </c>
      <c r="AG111" s="318">
        <f t="shared" si="14"/>
        <v>2952.12</v>
      </c>
      <c r="AH111" s="319">
        <f t="shared" si="14"/>
        <v>3201.12</v>
      </c>
      <c r="AI111" s="319">
        <f t="shared" si="14"/>
        <v>3447.3599999999997</v>
      </c>
      <c r="AJ111" s="319">
        <f t="shared" si="14"/>
        <v>3693.5999999999995</v>
      </c>
      <c r="AK111" s="319">
        <f t="shared" si="14"/>
        <v>3939.84</v>
      </c>
      <c r="AL111" s="319">
        <f t="shared" si="14"/>
        <v>4186.08</v>
      </c>
      <c r="AM111" s="319">
        <f t="shared" si="14"/>
        <v>4432.32</v>
      </c>
      <c r="AN111" s="319">
        <f t="shared" si="14"/>
        <v>4678.5599999999995</v>
      </c>
      <c r="AO111" s="207"/>
      <c r="AP111" s="189">
        <f>AP110+U181</f>
        <v>3.2399999999999998</v>
      </c>
    </row>
    <row r="112" spans="1:42" x14ac:dyDescent="0.15">
      <c r="A112" s="215" t="s">
        <v>18</v>
      </c>
      <c r="B112" s="212">
        <f t="shared" si="10"/>
        <v>900</v>
      </c>
      <c r="C112" s="212">
        <f t="shared" si="10"/>
        <v>930</v>
      </c>
      <c r="D112" s="212">
        <f t="shared" si="10"/>
        <v>944</v>
      </c>
      <c r="E112" s="212">
        <f t="shared" si="10"/>
        <v>1085</v>
      </c>
      <c r="F112" s="212">
        <f t="shared" si="10"/>
        <v>1206</v>
      </c>
      <c r="G112" s="212">
        <f t="shared" si="10"/>
        <v>1407</v>
      </c>
      <c r="H112" s="212">
        <f t="shared" si="10"/>
        <v>1608</v>
      </c>
      <c r="I112" s="212">
        <f t="shared" si="10"/>
        <v>1809</v>
      </c>
      <c r="J112" s="212">
        <f t="shared" si="10"/>
        <v>2010</v>
      </c>
      <c r="K112" s="212">
        <f t="shared" si="10"/>
        <v>2211</v>
      </c>
      <c r="L112" s="212">
        <f t="shared" si="10"/>
        <v>2412</v>
      </c>
      <c r="M112" s="212">
        <f t="shared" si="10"/>
        <v>2613</v>
      </c>
      <c r="N112" s="212">
        <f t="shared" si="10"/>
        <v>2814</v>
      </c>
      <c r="O112" s="212">
        <f t="shared" si="10"/>
        <v>3015</v>
      </c>
      <c r="P112" s="212">
        <f t="shared" si="10"/>
        <v>3216</v>
      </c>
      <c r="Q112" s="212">
        <f t="shared" si="12"/>
        <v>3417</v>
      </c>
      <c r="R112" s="212">
        <f t="shared" si="12"/>
        <v>3618</v>
      </c>
      <c r="S112" s="212">
        <f t="shared" si="12"/>
        <v>3819</v>
      </c>
      <c r="T112" s="213">
        <f>ROUND(AO112*$T$76,0)</f>
        <v>4020</v>
      </c>
      <c r="V112" s="203">
        <v>40</v>
      </c>
      <c r="W112" s="319">
        <f>$W$74*V112*$W$134</f>
        <v>720</v>
      </c>
      <c r="X112" s="319">
        <f>$X$74*V112*$X$134</f>
        <v>744</v>
      </c>
      <c r="Y112" s="319">
        <f>$Y$74*V112*$Y$134</f>
        <v>755.19999999999993</v>
      </c>
      <c r="Z112" s="319">
        <f>$Z$74*V112*$Z$134</f>
        <v>868</v>
      </c>
      <c r="AA112" s="319">
        <f>$AA$74*V112*$AA$134</f>
        <v>964.8</v>
      </c>
      <c r="AB112" s="319">
        <f>$AB$74*V112*$AB$134</f>
        <v>1125.5999999999999</v>
      </c>
      <c r="AC112" s="319">
        <f>$AC$74*V112*$AC$134</f>
        <v>1286.3999999999999</v>
      </c>
      <c r="AD112" s="319">
        <f>$AD$74*V112*$AD$134</f>
        <v>1447.1999999999998</v>
      </c>
      <c r="AE112" s="319">
        <f>$AE$74*V112*$AE$134</f>
        <v>1607.9999999999998</v>
      </c>
      <c r="AF112" s="319">
        <f>$AF$74*V112*$AF$134</f>
        <v>1768.7999999999997</v>
      </c>
      <c r="AG112" s="318">
        <f>$AG$74*V112*$AG$134</f>
        <v>1929.6</v>
      </c>
      <c r="AH112" s="319">
        <f>$AH$74*V112*$AH$134</f>
        <v>2090.3999999999996</v>
      </c>
      <c r="AI112" s="319">
        <f>$AI$74*V112*$AI$134</f>
        <v>2251.1999999999998</v>
      </c>
      <c r="AJ112" s="319">
        <f>$AJ$74*V112*$AJ$134</f>
        <v>2411.9999999999995</v>
      </c>
      <c r="AK112" s="319">
        <f>$AK$74*V112*$AK$134</f>
        <v>2572.7999999999997</v>
      </c>
      <c r="AL112" s="319">
        <f>$AL$74*V112*$AL$134</f>
        <v>2733.6</v>
      </c>
      <c r="AM112" s="319">
        <f>$AM$74*V112*$AM$134</f>
        <v>2894.3999999999996</v>
      </c>
      <c r="AN112" s="319">
        <f>$AN$74*V112*$AN$134</f>
        <v>3055.2</v>
      </c>
      <c r="AO112" s="319">
        <f>$AO$74*V112*$AO$134</f>
        <v>3215.9999999999995</v>
      </c>
      <c r="AP112" s="189">
        <v>2.0099999999999998</v>
      </c>
    </row>
    <row r="113" spans="1:42" x14ac:dyDescent="0.15">
      <c r="A113" s="208">
        <v>1000</v>
      </c>
      <c r="B113" s="209">
        <f t="shared" si="10"/>
        <v>1455</v>
      </c>
      <c r="C113" s="209">
        <f t="shared" si="10"/>
        <v>1485</v>
      </c>
      <c r="D113" s="209">
        <f t="shared" si="10"/>
        <v>1599</v>
      </c>
      <c r="E113" s="209">
        <f t="shared" si="10"/>
        <v>1830</v>
      </c>
      <c r="F113" s="209">
        <f t="shared" si="10"/>
        <v>2035</v>
      </c>
      <c r="G113" s="209">
        <f t="shared" si="10"/>
        <v>2346</v>
      </c>
      <c r="H113" s="209">
        <f t="shared" si="10"/>
        <v>2656</v>
      </c>
      <c r="I113" s="209">
        <f t="shared" si="10"/>
        <v>2967</v>
      </c>
      <c r="J113" s="209">
        <f t="shared" si="10"/>
        <v>3228</v>
      </c>
      <c r="K113" s="209">
        <f t="shared" si="10"/>
        <v>3547</v>
      </c>
      <c r="L113" s="209">
        <f t="shared" si="10"/>
        <v>3848</v>
      </c>
      <c r="M113" s="209">
        <f t="shared" si="10"/>
        <v>4173</v>
      </c>
      <c r="N113" s="209">
        <f t="shared" si="10"/>
        <v>4494</v>
      </c>
      <c r="O113" s="209">
        <f t="shared" si="10"/>
        <v>4815</v>
      </c>
      <c r="P113" s="209">
        <f t="shared" si="10"/>
        <v>5136</v>
      </c>
      <c r="Q113" s="209">
        <f t="shared" si="12"/>
        <v>5457</v>
      </c>
      <c r="R113" s="209">
        <f t="shared" si="12"/>
        <v>5778</v>
      </c>
      <c r="S113" s="209">
        <f t="shared" si="12"/>
        <v>6099</v>
      </c>
      <c r="T113" s="210">
        <f t="shared" si="12"/>
        <v>6420</v>
      </c>
      <c r="V113" s="203">
        <v>1000</v>
      </c>
      <c r="W113" s="319">
        <f t="shared" ref="W113:AO113" si="15">W112+B183</f>
        <v>1164</v>
      </c>
      <c r="X113" s="319">
        <f t="shared" si="15"/>
        <v>1188</v>
      </c>
      <c r="Y113" s="319">
        <f t="shared" si="15"/>
        <v>1279.1999999999998</v>
      </c>
      <c r="Z113" s="319">
        <f t="shared" si="15"/>
        <v>1464</v>
      </c>
      <c r="AA113" s="319">
        <f t="shared" si="15"/>
        <v>1627.8</v>
      </c>
      <c r="AB113" s="319">
        <f t="shared" si="15"/>
        <v>1876.6</v>
      </c>
      <c r="AC113" s="319">
        <f t="shared" si="15"/>
        <v>2124.3999999999996</v>
      </c>
      <c r="AD113" s="319">
        <f t="shared" si="15"/>
        <v>2373.1999999999998</v>
      </c>
      <c r="AE113" s="319">
        <f t="shared" si="15"/>
        <v>2582</v>
      </c>
      <c r="AF113" s="319">
        <f t="shared" si="15"/>
        <v>2837.7999999999997</v>
      </c>
      <c r="AG113" s="318">
        <f t="shared" si="15"/>
        <v>3078.6</v>
      </c>
      <c r="AH113" s="319">
        <f t="shared" si="15"/>
        <v>3338.3999999999996</v>
      </c>
      <c r="AI113" s="319">
        <f t="shared" si="15"/>
        <v>3595.2</v>
      </c>
      <c r="AJ113" s="319">
        <f t="shared" si="15"/>
        <v>3851.9999999999995</v>
      </c>
      <c r="AK113" s="319">
        <f t="shared" si="15"/>
        <v>4108.7999999999993</v>
      </c>
      <c r="AL113" s="319">
        <f t="shared" si="15"/>
        <v>4365.6000000000004</v>
      </c>
      <c r="AM113" s="319">
        <f t="shared" si="15"/>
        <v>4622.3999999999996</v>
      </c>
      <c r="AN113" s="319">
        <f t="shared" si="15"/>
        <v>4879.2</v>
      </c>
      <c r="AO113" s="319">
        <f t="shared" si="15"/>
        <v>5136</v>
      </c>
      <c r="AP113" s="189">
        <f>AP112+U183</f>
        <v>3.21</v>
      </c>
    </row>
    <row r="114" spans="1:42" x14ac:dyDescent="0.15">
      <c r="A114" s="215" t="s">
        <v>19</v>
      </c>
      <c r="B114" s="212">
        <f t="shared" si="10"/>
        <v>945</v>
      </c>
      <c r="C114" s="212">
        <f t="shared" si="10"/>
        <v>977</v>
      </c>
      <c r="D114" s="212">
        <f t="shared" si="10"/>
        <v>991</v>
      </c>
      <c r="E114" s="212">
        <f t="shared" si="10"/>
        <v>1139</v>
      </c>
      <c r="F114" s="212">
        <f t="shared" si="10"/>
        <v>1266</v>
      </c>
      <c r="G114" s="212">
        <f t="shared" si="10"/>
        <v>1477</v>
      </c>
      <c r="H114" s="212">
        <f t="shared" si="10"/>
        <v>1688</v>
      </c>
      <c r="I114" s="212">
        <f t="shared" si="10"/>
        <v>1899</v>
      </c>
      <c r="J114" s="212">
        <f t="shared" si="10"/>
        <v>2111</v>
      </c>
      <c r="K114" s="212">
        <f t="shared" si="10"/>
        <v>2322</v>
      </c>
      <c r="L114" s="212">
        <f t="shared" si="10"/>
        <v>2533</v>
      </c>
      <c r="M114" s="212">
        <f t="shared" si="10"/>
        <v>2744</v>
      </c>
      <c r="N114" s="212">
        <f t="shared" si="10"/>
        <v>2955</v>
      </c>
      <c r="O114" s="212">
        <f t="shared" si="10"/>
        <v>3166</v>
      </c>
      <c r="P114" s="212">
        <f t="shared" si="10"/>
        <v>3377</v>
      </c>
      <c r="Q114" s="212">
        <f t="shared" si="12"/>
        <v>3588</v>
      </c>
      <c r="R114" s="212">
        <f t="shared" si="12"/>
        <v>3799</v>
      </c>
      <c r="S114" s="212">
        <f t="shared" si="12"/>
        <v>4010</v>
      </c>
      <c r="T114" s="213">
        <f t="shared" si="12"/>
        <v>4221</v>
      </c>
      <c r="V114" s="203">
        <v>42</v>
      </c>
      <c r="W114" s="319">
        <f>$W$74*V114*$W$134</f>
        <v>756</v>
      </c>
      <c r="X114" s="319">
        <f>$X$74*V114*$X$134</f>
        <v>781.2</v>
      </c>
      <c r="Y114" s="319">
        <f>$Y$74*V114*$Y$134</f>
        <v>792.95999999999992</v>
      </c>
      <c r="Z114" s="319">
        <f>$Z$74*V114*$Z$134</f>
        <v>911.4</v>
      </c>
      <c r="AA114" s="319">
        <f>$AA$74*V114*$AA$134</f>
        <v>1013.0399999999998</v>
      </c>
      <c r="AB114" s="319">
        <f>$AB$74*V114*$AB$134</f>
        <v>1181.8799999999999</v>
      </c>
      <c r="AC114" s="319">
        <f>$AC$74*V114*$AC$134</f>
        <v>1350.7199999999998</v>
      </c>
      <c r="AD114" s="319">
        <f>$AD$74*V114*$AD$134</f>
        <v>1519.56</v>
      </c>
      <c r="AE114" s="319">
        <f>$AE$74*V114*$AE$134</f>
        <v>1688.3999999999999</v>
      </c>
      <c r="AF114" s="319">
        <f>$AF$74*V114*$AF$134</f>
        <v>1857.2399999999998</v>
      </c>
      <c r="AG114" s="318">
        <f>$AG$74*V114*$AG$134</f>
        <v>2026.0799999999997</v>
      </c>
      <c r="AH114" s="319">
        <f>$AH$74*V114*$AH$134</f>
        <v>2194.9199999999996</v>
      </c>
      <c r="AI114" s="319">
        <f>$AI$74*V114*$AI$134</f>
        <v>2363.7599999999998</v>
      </c>
      <c r="AJ114" s="319">
        <f>$AJ$74*V114*$AJ$134</f>
        <v>2532.6</v>
      </c>
      <c r="AK114" s="319">
        <f>$AK$74*V114*$AK$134</f>
        <v>2701.4399999999996</v>
      </c>
      <c r="AL114" s="319">
        <f>$AL$74*V114*$AL$134</f>
        <v>2870.2799999999997</v>
      </c>
      <c r="AM114" s="319">
        <f>$AM$74*V114*$AM$134</f>
        <v>3039.12</v>
      </c>
      <c r="AN114" s="319">
        <f>$AN$74*V114*$AN$134</f>
        <v>3207.9599999999996</v>
      </c>
      <c r="AO114" s="319">
        <f>$AO$74*V114*$AO$134</f>
        <v>3376.7999999999997</v>
      </c>
      <c r="AP114" s="189">
        <v>2.0099999999999998</v>
      </c>
    </row>
    <row r="115" spans="1:42" x14ac:dyDescent="0.15">
      <c r="A115" s="208">
        <v>1050</v>
      </c>
      <c r="B115" s="209">
        <f t="shared" si="10"/>
        <v>1526</v>
      </c>
      <c r="C115" s="209">
        <f t="shared" si="10"/>
        <v>1558</v>
      </c>
      <c r="D115" s="209">
        <f t="shared" si="10"/>
        <v>1662</v>
      </c>
      <c r="E115" s="209">
        <f t="shared" si="10"/>
        <v>1921</v>
      </c>
      <c r="F115" s="209">
        <f t="shared" si="10"/>
        <v>2123</v>
      </c>
      <c r="G115" s="209">
        <f t="shared" si="10"/>
        <v>2460</v>
      </c>
      <c r="H115" s="209">
        <f t="shared" si="10"/>
        <v>2787</v>
      </c>
      <c r="I115" s="209">
        <f t="shared" si="10"/>
        <v>3112</v>
      </c>
      <c r="J115" s="209">
        <f t="shared" si="10"/>
        <v>3383</v>
      </c>
      <c r="K115" s="209">
        <f t="shared" si="10"/>
        <v>3724</v>
      </c>
      <c r="L115" s="209">
        <f t="shared" si="10"/>
        <v>4039</v>
      </c>
      <c r="M115" s="209">
        <f t="shared" si="10"/>
        <v>4382</v>
      </c>
      <c r="N115" s="209">
        <f t="shared" si="10"/>
        <v>4719</v>
      </c>
      <c r="O115" s="209">
        <f t="shared" si="10"/>
        <v>5056</v>
      </c>
      <c r="P115" s="209">
        <f t="shared" si="10"/>
        <v>5393</v>
      </c>
      <c r="Q115" s="209">
        <f t="shared" si="12"/>
        <v>5730</v>
      </c>
      <c r="R115" s="209">
        <f t="shared" si="12"/>
        <v>6067</v>
      </c>
      <c r="S115" s="209">
        <f t="shared" si="12"/>
        <v>6404</v>
      </c>
      <c r="T115" s="210">
        <f t="shared" si="12"/>
        <v>6741</v>
      </c>
      <c r="V115" s="203">
        <v>1050</v>
      </c>
      <c r="W115" s="319">
        <f t="shared" ref="W115:AO115" si="16">W114+B185</f>
        <v>1221</v>
      </c>
      <c r="X115" s="319">
        <f t="shared" si="16"/>
        <v>1246.2</v>
      </c>
      <c r="Y115" s="319">
        <f t="shared" si="16"/>
        <v>1329.96</v>
      </c>
      <c r="Z115" s="319">
        <f t="shared" si="16"/>
        <v>1536.4</v>
      </c>
      <c r="AA115" s="319">
        <f t="shared" si="16"/>
        <v>1698.04</v>
      </c>
      <c r="AB115" s="319">
        <f t="shared" si="16"/>
        <v>1967.8799999999999</v>
      </c>
      <c r="AC115" s="319">
        <f t="shared" si="16"/>
        <v>2229.7199999999998</v>
      </c>
      <c r="AD115" s="319">
        <f t="shared" si="16"/>
        <v>2489.56</v>
      </c>
      <c r="AE115" s="319">
        <f t="shared" si="16"/>
        <v>2706.3999999999996</v>
      </c>
      <c r="AF115" s="319">
        <f t="shared" si="16"/>
        <v>2979.24</v>
      </c>
      <c r="AG115" s="318">
        <f t="shared" si="16"/>
        <v>3231.08</v>
      </c>
      <c r="AH115" s="319">
        <f t="shared" si="16"/>
        <v>3505.3199999999997</v>
      </c>
      <c r="AI115" s="319">
        <f t="shared" si="16"/>
        <v>3774.96</v>
      </c>
      <c r="AJ115" s="319">
        <f t="shared" si="16"/>
        <v>4044.6</v>
      </c>
      <c r="AK115" s="319">
        <f t="shared" si="16"/>
        <v>4314.24</v>
      </c>
      <c r="AL115" s="319">
        <f t="shared" si="16"/>
        <v>4583.8799999999992</v>
      </c>
      <c r="AM115" s="319">
        <f t="shared" si="16"/>
        <v>4853.5199999999995</v>
      </c>
      <c r="AN115" s="319">
        <f t="shared" si="16"/>
        <v>5123.16</v>
      </c>
      <c r="AO115" s="319">
        <f t="shared" si="16"/>
        <v>5392.7999999999993</v>
      </c>
      <c r="AP115" s="189">
        <f>AP114+U185</f>
        <v>3.21</v>
      </c>
    </row>
    <row r="116" spans="1:42" x14ac:dyDescent="0.15">
      <c r="A116" s="215" t="s">
        <v>20</v>
      </c>
      <c r="B116" s="212">
        <f t="shared" si="10"/>
        <v>990</v>
      </c>
      <c r="C116" s="212">
        <f t="shared" si="10"/>
        <v>1023</v>
      </c>
      <c r="D116" s="212">
        <f t="shared" si="10"/>
        <v>1038</v>
      </c>
      <c r="E116" s="212">
        <f t="shared" si="10"/>
        <v>1194</v>
      </c>
      <c r="F116" s="212">
        <f t="shared" si="10"/>
        <v>1327</v>
      </c>
      <c r="G116" s="212">
        <f t="shared" si="10"/>
        <v>1548</v>
      </c>
      <c r="H116" s="212">
        <f t="shared" si="10"/>
        <v>1769</v>
      </c>
      <c r="I116" s="212">
        <f t="shared" si="10"/>
        <v>1990</v>
      </c>
      <c r="J116" s="212">
        <f t="shared" si="10"/>
        <v>2211</v>
      </c>
      <c r="K116" s="212">
        <f t="shared" si="10"/>
        <v>2432</v>
      </c>
      <c r="L116" s="212">
        <f t="shared" si="10"/>
        <v>2653</v>
      </c>
      <c r="M116" s="212">
        <f t="shared" si="10"/>
        <v>2874</v>
      </c>
      <c r="N116" s="212">
        <f t="shared" si="10"/>
        <v>3095</v>
      </c>
      <c r="O116" s="212">
        <f t="shared" si="10"/>
        <v>3317</v>
      </c>
      <c r="P116" s="212">
        <f t="shared" si="10"/>
        <v>3538</v>
      </c>
      <c r="Q116" s="212">
        <f t="shared" si="12"/>
        <v>3759</v>
      </c>
      <c r="R116" s="212">
        <f t="shared" si="12"/>
        <v>3980</v>
      </c>
      <c r="S116" s="212">
        <f t="shared" si="12"/>
        <v>4201</v>
      </c>
      <c r="T116" s="213">
        <f t="shared" si="12"/>
        <v>4422</v>
      </c>
      <c r="V116" s="203">
        <v>44</v>
      </c>
      <c r="W116" s="319">
        <f>$W$74*V116*$W$134</f>
        <v>792</v>
      </c>
      <c r="X116" s="319">
        <f>$X$74*V116*$X$134</f>
        <v>818.4</v>
      </c>
      <c r="Y116" s="319">
        <f>$Y$74*V116*$Y$134</f>
        <v>830.71999999999991</v>
      </c>
      <c r="Z116" s="319">
        <f>$Z$74*V116*$Z$134</f>
        <v>954.8</v>
      </c>
      <c r="AA116" s="319">
        <f>$AA$74*V116*$AA$134</f>
        <v>1061.28</v>
      </c>
      <c r="AB116" s="319">
        <f>$AB$74*V116*$AB$134</f>
        <v>1238.1599999999999</v>
      </c>
      <c r="AC116" s="319">
        <f>$AC$74*V116*$AC$134</f>
        <v>1415.04</v>
      </c>
      <c r="AD116" s="319">
        <f>$AD$74*V116*$AD$134</f>
        <v>1591.9199999999998</v>
      </c>
      <c r="AE116" s="319">
        <f>$AE$74*V116*$AE$134</f>
        <v>1768.7999999999997</v>
      </c>
      <c r="AF116" s="319">
        <f>$AF$74*V116*$AF$134</f>
        <v>1945.6799999999998</v>
      </c>
      <c r="AG116" s="318">
        <f>$AG$74*V116*$AG$134</f>
        <v>2122.56</v>
      </c>
      <c r="AH116" s="319">
        <f>$AH$74*V116*$AH$134</f>
        <v>2299.4399999999996</v>
      </c>
      <c r="AI116" s="319">
        <f>$AI$74*V116*$AI$134</f>
        <v>2476.3199999999997</v>
      </c>
      <c r="AJ116" s="319">
        <f>$AJ$74*V116*$AJ$134</f>
        <v>2653.2</v>
      </c>
      <c r="AK116" s="319">
        <f>$AK$74*V116*$AK$134</f>
        <v>2830.08</v>
      </c>
      <c r="AL116" s="319">
        <f>$AL$74*V116*$AL$134</f>
        <v>3006.9599999999996</v>
      </c>
      <c r="AM116" s="319">
        <f>$AM$74*V116*$AM$134</f>
        <v>3183.8399999999997</v>
      </c>
      <c r="AN116" s="319">
        <f>$AN$74*V116*$AN$134</f>
        <v>3360.72</v>
      </c>
      <c r="AO116" s="319">
        <f>$AO$74*V116*$AO$134</f>
        <v>3537.5999999999995</v>
      </c>
      <c r="AP116" s="189">
        <v>2.0099999999999998</v>
      </c>
    </row>
    <row r="117" spans="1:42" x14ac:dyDescent="0.15">
      <c r="A117" s="208">
        <v>1100</v>
      </c>
      <c r="B117" s="209">
        <f t="shared" si="10"/>
        <v>1599</v>
      </c>
      <c r="C117" s="209">
        <f t="shared" si="10"/>
        <v>1632</v>
      </c>
      <c r="D117" s="209">
        <f t="shared" si="10"/>
        <v>1726</v>
      </c>
      <c r="E117" s="209">
        <f t="shared" si="10"/>
        <v>2011</v>
      </c>
      <c r="F117" s="209">
        <f t="shared" si="10"/>
        <v>2234</v>
      </c>
      <c r="G117" s="209">
        <f t="shared" si="10"/>
        <v>2576</v>
      </c>
      <c r="H117" s="209">
        <f t="shared" si="10"/>
        <v>2918</v>
      </c>
      <c r="I117" s="209">
        <f t="shared" si="10"/>
        <v>3259</v>
      </c>
      <c r="J117" s="209">
        <f t="shared" si="10"/>
        <v>3544</v>
      </c>
      <c r="K117" s="209">
        <f t="shared" si="10"/>
        <v>3897</v>
      </c>
      <c r="L117" s="209">
        <f t="shared" si="10"/>
        <v>4223</v>
      </c>
      <c r="M117" s="209">
        <f t="shared" si="10"/>
        <v>4576</v>
      </c>
      <c r="N117" s="209">
        <f t="shared" si="10"/>
        <v>4928</v>
      </c>
      <c r="O117" s="209">
        <f t="shared" si="10"/>
        <v>5280</v>
      </c>
      <c r="P117" s="209">
        <f t="shared" si="10"/>
        <v>5632</v>
      </c>
      <c r="Q117" s="209">
        <f t="shared" si="12"/>
        <v>5984</v>
      </c>
      <c r="R117" s="209">
        <f t="shared" si="12"/>
        <v>6336</v>
      </c>
      <c r="S117" s="209">
        <f t="shared" si="12"/>
        <v>6688</v>
      </c>
      <c r="T117" s="210">
        <f t="shared" si="12"/>
        <v>7040</v>
      </c>
      <c r="V117" s="203">
        <v>1100</v>
      </c>
      <c r="W117" s="319">
        <f t="shared" ref="W117:AO117" si="17">W116+B187</f>
        <v>1279</v>
      </c>
      <c r="X117" s="319">
        <f t="shared" si="17"/>
        <v>1305.4000000000001</v>
      </c>
      <c r="Y117" s="319">
        <f t="shared" si="17"/>
        <v>1380.7199999999998</v>
      </c>
      <c r="Z117" s="319">
        <f t="shared" si="17"/>
        <v>1608.8</v>
      </c>
      <c r="AA117" s="319">
        <f t="shared" si="17"/>
        <v>1787.28</v>
      </c>
      <c r="AB117" s="319">
        <f t="shared" si="17"/>
        <v>2061.16</v>
      </c>
      <c r="AC117" s="319">
        <f t="shared" si="17"/>
        <v>2334.04</v>
      </c>
      <c r="AD117" s="319">
        <f t="shared" si="17"/>
        <v>2606.92</v>
      </c>
      <c r="AE117" s="319">
        <f t="shared" si="17"/>
        <v>2834.7999999999997</v>
      </c>
      <c r="AF117" s="319">
        <f t="shared" si="17"/>
        <v>3117.68</v>
      </c>
      <c r="AG117" s="318">
        <f t="shared" si="17"/>
        <v>3378.56</v>
      </c>
      <c r="AH117" s="319">
        <f t="shared" si="17"/>
        <v>3660.7999999999993</v>
      </c>
      <c r="AI117" s="319">
        <f t="shared" si="17"/>
        <v>3942.3999999999996</v>
      </c>
      <c r="AJ117" s="319">
        <f t="shared" si="17"/>
        <v>4224</v>
      </c>
      <c r="AK117" s="319">
        <f t="shared" si="17"/>
        <v>4505.6000000000004</v>
      </c>
      <c r="AL117" s="319">
        <f t="shared" si="17"/>
        <v>4787.2</v>
      </c>
      <c r="AM117" s="319">
        <f t="shared" si="17"/>
        <v>5068.7999999999993</v>
      </c>
      <c r="AN117" s="319">
        <f t="shared" si="17"/>
        <v>5350.4</v>
      </c>
      <c r="AO117" s="319">
        <f t="shared" si="17"/>
        <v>5632</v>
      </c>
      <c r="AP117" s="189">
        <f>AP116+U187</f>
        <v>3.1999999999999997</v>
      </c>
    </row>
    <row r="118" spans="1:42" x14ac:dyDescent="0.15">
      <c r="A118" s="215" t="s">
        <v>21</v>
      </c>
      <c r="B118" s="212">
        <f t="shared" si="10"/>
        <v>1035</v>
      </c>
      <c r="C118" s="212">
        <f t="shared" si="10"/>
        <v>1070</v>
      </c>
      <c r="D118" s="212">
        <f t="shared" si="10"/>
        <v>1086</v>
      </c>
      <c r="E118" s="212">
        <f t="shared" si="10"/>
        <v>1248</v>
      </c>
      <c r="F118" s="212">
        <f t="shared" si="10"/>
        <v>1387</v>
      </c>
      <c r="G118" s="212">
        <f t="shared" si="10"/>
        <v>1618</v>
      </c>
      <c r="H118" s="212">
        <f t="shared" si="10"/>
        <v>1849</v>
      </c>
      <c r="I118" s="212">
        <f t="shared" si="10"/>
        <v>2080</v>
      </c>
      <c r="J118" s="212">
        <f t="shared" si="10"/>
        <v>2312</v>
      </c>
      <c r="K118" s="212">
        <f t="shared" si="10"/>
        <v>2543</v>
      </c>
      <c r="L118" s="212">
        <f t="shared" si="10"/>
        <v>2774</v>
      </c>
      <c r="M118" s="212">
        <f t="shared" si="10"/>
        <v>3005</v>
      </c>
      <c r="N118" s="212">
        <f t="shared" si="10"/>
        <v>3236</v>
      </c>
      <c r="O118" s="212">
        <f t="shared" si="10"/>
        <v>3467</v>
      </c>
      <c r="P118" s="212">
        <f t="shared" si="10"/>
        <v>3698</v>
      </c>
      <c r="Q118" s="212">
        <f t="shared" si="12"/>
        <v>3930</v>
      </c>
      <c r="R118" s="212">
        <f t="shared" si="12"/>
        <v>4161</v>
      </c>
      <c r="S118" s="212">
        <f t="shared" si="12"/>
        <v>4392</v>
      </c>
      <c r="T118" s="213">
        <f t="shared" si="12"/>
        <v>4623</v>
      </c>
      <c r="V118" s="203">
        <v>46</v>
      </c>
      <c r="W118" s="319">
        <f>$W$74*V118*$W$134</f>
        <v>828</v>
      </c>
      <c r="X118" s="319">
        <f>$X$74*V118*$X$134</f>
        <v>855.6</v>
      </c>
      <c r="Y118" s="319">
        <f>$Y$74*V118*$Y$134</f>
        <v>868.4799999999999</v>
      </c>
      <c r="Z118" s="319">
        <f>$Z$74*V118*$Z$134</f>
        <v>998.19999999999993</v>
      </c>
      <c r="AA118" s="319">
        <f>$AA$74*V118*$AA$134</f>
        <v>1109.52</v>
      </c>
      <c r="AB118" s="319">
        <f>$AB$74*V118*$AB$134</f>
        <v>1294.4399999999998</v>
      </c>
      <c r="AC118" s="319">
        <f>$AC$74*V118*$AC$134</f>
        <v>1479.36</v>
      </c>
      <c r="AD118" s="319">
        <f>$AD$74*V118*$AD$134</f>
        <v>1664.2799999999997</v>
      </c>
      <c r="AE118" s="319">
        <f>$AE$74*V118*$AE$134</f>
        <v>1849.1999999999998</v>
      </c>
      <c r="AF118" s="319">
        <f>$AF$74*V118*$AF$134</f>
        <v>2034.12</v>
      </c>
      <c r="AG118" s="318">
        <f>$AG$74*V118*$AG$134</f>
        <v>2219.04</v>
      </c>
      <c r="AH118" s="319">
        <f>$AH$74*V118*$AH$134</f>
        <v>2403.9599999999996</v>
      </c>
      <c r="AI118" s="319">
        <f>$AI$74*V118*$AI$134</f>
        <v>2588.8799999999997</v>
      </c>
      <c r="AJ118" s="319">
        <f>$AJ$74*V118*$AJ$134</f>
        <v>2773.7999999999997</v>
      </c>
      <c r="AK118" s="319">
        <f>$AK$74*V118*$AK$134</f>
        <v>2958.72</v>
      </c>
      <c r="AL118" s="319">
        <f>$AL$74*V118*$AL$134</f>
        <v>3143.64</v>
      </c>
      <c r="AM118" s="319">
        <f>$AM$74*V118*$AM$134</f>
        <v>3328.5599999999995</v>
      </c>
      <c r="AN118" s="319">
        <f>$AN$74*V118*$AN$134</f>
        <v>3513.4799999999996</v>
      </c>
      <c r="AO118" s="319">
        <f>$AO$74*V118*$AO$134</f>
        <v>3698.3999999999996</v>
      </c>
      <c r="AP118" s="189">
        <v>2.0099999999999998</v>
      </c>
    </row>
    <row r="119" spans="1:42" x14ac:dyDescent="0.15">
      <c r="A119" s="208">
        <v>1150</v>
      </c>
      <c r="B119" s="209">
        <f t="shared" si="10"/>
        <v>1669</v>
      </c>
      <c r="C119" s="209">
        <f t="shared" si="10"/>
        <v>1703</v>
      </c>
      <c r="D119" s="209">
        <f t="shared" si="10"/>
        <v>1804</v>
      </c>
      <c r="E119" s="209">
        <f t="shared" si="10"/>
        <v>2089</v>
      </c>
      <c r="F119" s="209">
        <f t="shared" si="10"/>
        <v>2336</v>
      </c>
      <c r="G119" s="209">
        <f t="shared" si="10"/>
        <v>2691</v>
      </c>
      <c r="H119" s="209">
        <f t="shared" si="10"/>
        <v>3049</v>
      </c>
      <c r="I119" s="209">
        <f t="shared" si="10"/>
        <v>3404</v>
      </c>
      <c r="J119" s="209">
        <f t="shared" si="10"/>
        <v>3703</v>
      </c>
      <c r="K119" s="209">
        <f t="shared" si="10"/>
        <v>4069</v>
      </c>
      <c r="L119" s="209">
        <f t="shared" si="10"/>
        <v>4409</v>
      </c>
      <c r="M119" s="209">
        <f t="shared" si="10"/>
        <v>4769</v>
      </c>
      <c r="N119" s="209">
        <f t="shared" si="10"/>
        <v>5136</v>
      </c>
      <c r="O119" s="209">
        <f t="shared" si="10"/>
        <v>5503</v>
      </c>
      <c r="P119" s="209">
        <f t="shared" si="10"/>
        <v>5870</v>
      </c>
      <c r="Q119" s="209">
        <f t="shared" si="12"/>
        <v>6236</v>
      </c>
      <c r="R119" s="209">
        <f t="shared" si="12"/>
        <v>6603</v>
      </c>
      <c r="S119" s="209">
        <f t="shared" si="12"/>
        <v>6970</v>
      </c>
      <c r="T119" s="210">
        <f t="shared" si="12"/>
        <v>7337</v>
      </c>
      <c r="V119" s="203">
        <v>1150</v>
      </c>
      <c r="W119" s="319">
        <f t="shared" ref="W119:AO119" si="18">W118+B189</f>
        <v>1335</v>
      </c>
      <c r="X119" s="319">
        <f t="shared" si="18"/>
        <v>1362.6</v>
      </c>
      <c r="Y119" s="319">
        <f t="shared" si="18"/>
        <v>1443.48</v>
      </c>
      <c r="Z119" s="319">
        <f t="shared" si="18"/>
        <v>1671.1999999999998</v>
      </c>
      <c r="AA119" s="319">
        <f t="shared" si="18"/>
        <v>1868.52</v>
      </c>
      <c r="AB119" s="319">
        <f t="shared" si="18"/>
        <v>2152.4399999999996</v>
      </c>
      <c r="AC119" s="319">
        <f t="shared" si="18"/>
        <v>2439.3599999999997</v>
      </c>
      <c r="AD119" s="319">
        <f t="shared" si="18"/>
        <v>2723.2799999999997</v>
      </c>
      <c r="AE119" s="319">
        <f t="shared" si="18"/>
        <v>2962.2</v>
      </c>
      <c r="AF119" s="319">
        <f t="shared" si="18"/>
        <v>3255.12</v>
      </c>
      <c r="AG119" s="318">
        <f t="shared" si="18"/>
        <v>3527.04</v>
      </c>
      <c r="AH119" s="319">
        <f t="shared" si="18"/>
        <v>3815.24</v>
      </c>
      <c r="AI119" s="319">
        <f t="shared" si="18"/>
        <v>4108.7199999999993</v>
      </c>
      <c r="AJ119" s="319">
        <f t="shared" si="18"/>
        <v>4402.2</v>
      </c>
      <c r="AK119" s="319">
        <f t="shared" si="18"/>
        <v>4695.6799999999994</v>
      </c>
      <c r="AL119" s="319">
        <f t="shared" si="18"/>
        <v>4989.16</v>
      </c>
      <c r="AM119" s="319">
        <f t="shared" si="18"/>
        <v>5282.6399999999994</v>
      </c>
      <c r="AN119" s="319">
        <f t="shared" si="18"/>
        <v>5576.119999999999</v>
      </c>
      <c r="AO119" s="319">
        <f t="shared" si="18"/>
        <v>5869.5999999999995</v>
      </c>
      <c r="AP119" s="189">
        <f>AP118+U189</f>
        <v>3.1899999999999995</v>
      </c>
    </row>
    <row r="120" spans="1:42" x14ac:dyDescent="0.15">
      <c r="A120" s="215" t="s">
        <v>22</v>
      </c>
      <c r="B120" s="212">
        <f t="shared" si="10"/>
        <v>1080</v>
      </c>
      <c r="C120" s="212">
        <f t="shared" si="10"/>
        <v>1116</v>
      </c>
      <c r="D120" s="212">
        <f t="shared" si="10"/>
        <v>1133</v>
      </c>
      <c r="E120" s="212">
        <f t="shared" si="10"/>
        <v>1302</v>
      </c>
      <c r="F120" s="212">
        <f t="shared" si="10"/>
        <v>1447</v>
      </c>
      <c r="G120" s="212">
        <f t="shared" si="10"/>
        <v>1688</v>
      </c>
      <c r="H120" s="212">
        <f t="shared" si="10"/>
        <v>1930</v>
      </c>
      <c r="I120" s="212">
        <f t="shared" si="10"/>
        <v>2171</v>
      </c>
      <c r="J120" s="212">
        <f t="shared" si="10"/>
        <v>2412</v>
      </c>
      <c r="K120" s="212">
        <f t="shared" si="10"/>
        <v>2653</v>
      </c>
      <c r="L120" s="212">
        <f t="shared" si="10"/>
        <v>2894</v>
      </c>
      <c r="M120" s="212">
        <f t="shared" si="10"/>
        <v>3136</v>
      </c>
      <c r="N120" s="212">
        <f t="shared" si="10"/>
        <v>3377</v>
      </c>
      <c r="O120" s="212">
        <f t="shared" si="10"/>
        <v>3618</v>
      </c>
      <c r="P120" s="212">
        <f t="shared" si="10"/>
        <v>3859</v>
      </c>
      <c r="Q120" s="212">
        <f t="shared" si="12"/>
        <v>4100</v>
      </c>
      <c r="R120" s="212">
        <f t="shared" si="12"/>
        <v>4342</v>
      </c>
      <c r="S120" s="212">
        <f t="shared" si="12"/>
        <v>4583</v>
      </c>
      <c r="T120" s="213">
        <f t="shared" si="12"/>
        <v>4824</v>
      </c>
      <c r="V120" s="317">
        <v>48</v>
      </c>
      <c r="W120" s="318">
        <f>$W$74*V120*$W$134</f>
        <v>864</v>
      </c>
      <c r="X120" s="318">
        <f>$X$74*V120*$X$134</f>
        <v>892.80000000000007</v>
      </c>
      <c r="Y120" s="318">
        <f>$Y$74*V120*$Y$134</f>
        <v>906.24</v>
      </c>
      <c r="Z120" s="318">
        <f>$Z$74*V120*$Z$134</f>
        <v>1041.5999999999999</v>
      </c>
      <c r="AA120" s="318">
        <f>$AA$74*V120*$AA$134</f>
        <v>1157.7599999999998</v>
      </c>
      <c r="AB120" s="318">
        <f>$AB$74*V120*$AB$134</f>
        <v>1350.7199999999998</v>
      </c>
      <c r="AC120" s="318">
        <f>$AC$74*V120*$AC$134</f>
        <v>1543.6799999999998</v>
      </c>
      <c r="AD120" s="318">
        <f>$AD$74*V120*$AD$134</f>
        <v>1736.6399999999999</v>
      </c>
      <c r="AE120" s="318">
        <f>$AE$74*V120*$AE$134</f>
        <v>1929.6</v>
      </c>
      <c r="AF120" s="318">
        <f>$AF$74*V120*$AF$134</f>
        <v>2122.56</v>
      </c>
      <c r="AG120" s="318">
        <f>$AG$74*V120*$AG$134</f>
        <v>2315.5199999999995</v>
      </c>
      <c r="AH120" s="318">
        <f>$AH$74*V120*$AH$134</f>
        <v>2508.4799999999996</v>
      </c>
      <c r="AI120" s="318">
        <f>$AI$74*V120*$AI$134</f>
        <v>2701.4399999999996</v>
      </c>
      <c r="AJ120" s="318">
        <f>$AJ$74*V120*$AJ$134</f>
        <v>2894.3999999999996</v>
      </c>
      <c r="AK120" s="318">
        <f>$AK$74*V120*$AK$134</f>
        <v>3087.3599999999997</v>
      </c>
      <c r="AL120" s="318">
        <f>$AL$74*V120*$AL$134</f>
        <v>3280.3199999999997</v>
      </c>
      <c r="AM120" s="318">
        <f>$AM$74*V120*$AM$134</f>
        <v>3473.2799999999997</v>
      </c>
      <c r="AN120" s="318">
        <f>$AN$74*V120*$AN$134</f>
        <v>3666.24</v>
      </c>
      <c r="AO120" s="318">
        <f>$AO$74*V120*$AO$134</f>
        <v>3859.2</v>
      </c>
      <c r="AP120" s="189">
        <v>2.0099999999999998</v>
      </c>
    </row>
    <row r="121" spans="1:42" ht="13" thickBot="1" x14ac:dyDescent="0.2">
      <c r="A121" s="204">
        <v>1200</v>
      </c>
      <c r="B121" s="216">
        <f t="shared" si="10"/>
        <v>1741</v>
      </c>
      <c r="C121" s="216">
        <f t="shared" si="10"/>
        <v>1777</v>
      </c>
      <c r="D121" s="216">
        <f t="shared" si="10"/>
        <v>1883</v>
      </c>
      <c r="E121" s="216">
        <f t="shared" si="10"/>
        <v>2157</v>
      </c>
      <c r="F121" s="216">
        <f t="shared" si="10"/>
        <v>2410</v>
      </c>
      <c r="G121" s="216">
        <f t="shared" si="10"/>
        <v>2778</v>
      </c>
      <c r="H121" s="216">
        <f t="shared" si="10"/>
        <v>3150</v>
      </c>
      <c r="I121" s="216">
        <f t="shared" si="10"/>
        <v>3542</v>
      </c>
      <c r="J121" s="216">
        <f t="shared" si="10"/>
        <v>3862</v>
      </c>
      <c r="K121" s="216">
        <f t="shared" si="10"/>
        <v>4242</v>
      </c>
      <c r="L121" s="216">
        <f t="shared" si="10"/>
        <v>4597</v>
      </c>
      <c r="M121" s="216">
        <f t="shared" si="10"/>
        <v>4976</v>
      </c>
      <c r="N121" s="216">
        <f t="shared" si="10"/>
        <v>5359</v>
      </c>
      <c r="O121" s="216">
        <f t="shared" si="10"/>
        <v>5742</v>
      </c>
      <c r="P121" s="216">
        <f t="shared" si="10"/>
        <v>6125</v>
      </c>
      <c r="Q121" s="216">
        <f t="shared" si="12"/>
        <v>6508</v>
      </c>
      <c r="R121" s="216">
        <f t="shared" si="12"/>
        <v>6890</v>
      </c>
      <c r="S121" s="216">
        <f t="shared" si="12"/>
        <v>7273</v>
      </c>
      <c r="T121" s="217">
        <f t="shared" si="12"/>
        <v>7656</v>
      </c>
      <c r="V121" s="317">
        <v>1200</v>
      </c>
      <c r="W121" s="318">
        <f t="shared" ref="W121:AO121" si="19">W120+B191</f>
        <v>1393</v>
      </c>
      <c r="X121" s="318">
        <f t="shared" si="19"/>
        <v>1421.8000000000002</v>
      </c>
      <c r="Y121" s="318">
        <f t="shared" si="19"/>
        <v>1506.24</v>
      </c>
      <c r="Z121" s="318">
        <f t="shared" si="19"/>
        <v>1725.6</v>
      </c>
      <c r="AA121" s="318">
        <f t="shared" si="19"/>
        <v>1927.7599999999998</v>
      </c>
      <c r="AB121" s="318">
        <f t="shared" si="19"/>
        <v>2222.7199999999998</v>
      </c>
      <c r="AC121" s="318">
        <f t="shared" si="19"/>
        <v>2519.6799999999998</v>
      </c>
      <c r="AD121" s="318">
        <f t="shared" si="19"/>
        <v>2833.64</v>
      </c>
      <c r="AE121" s="318">
        <f t="shared" si="19"/>
        <v>3089.6</v>
      </c>
      <c r="AF121" s="318">
        <f t="shared" si="19"/>
        <v>3393.56</v>
      </c>
      <c r="AG121" s="318">
        <f t="shared" si="19"/>
        <v>3677.5199999999995</v>
      </c>
      <c r="AH121" s="318">
        <f t="shared" si="19"/>
        <v>3981.1199999999994</v>
      </c>
      <c r="AI121" s="318">
        <f t="shared" si="19"/>
        <v>4287.3599999999997</v>
      </c>
      <c r="AJ121" s="318">
        <f t="shared" si="19"/>
        <v>4593.5999999999995</v>
      </c>
      <c r="AK121" s="318">
        <f t="shared" si="19"/>
        <v>4899.84</v>
      </c>
      <c r="AL121" s="318">
        <f t="shared" si="19"/>
        <v>5206.08</v>
      </c>
      <c r="AM121" s="318">
        <f t="shared" si="19"/>
        <v>5512.32</v>
      </c>
      <c r="AN121" s="318">
        <f t="shared" si="19"/>
        <v>5818.5599999999995</v>
      </c>
      <c r="AO121" s="318">
        <f t="shared" si="19"/>
        <v>6124.7999999999993</v>
      </c>
      <c r="AP121" s="189">
        <f>AP120+U191</f>
        <v>3.1899999999999995</v>
      </c>
    </row>
    <row r="122" spans="1:42" x14ac:dyDescent="0.15">
      <c r="A122" s="202" t="s">
        <v>130</v>
      </c>
      <c r="B122" s="205">
        <f t="shared" si="10"/>
        <v>1125</v>
      </c>
      <c r="C122" s="205">
        <f t="shared" si="10"/>
        <v>1163</v>
      </c>
      <c r="D122" s="205">
        <f t="shared" si="10"/>
        <v>1180</v>
      </c>
      <c r="E122" s="205">
        <f t="shared" si="10"/>
        <v>1356</v>
      </c>
      <c r="F122" s="205">
        <f t="shared" si="10"/>
        <v>1508</v>
      </c>
      <c r="G122" s="205">
        <f t="shared" si="10"/>
        <v>1759</v>
      </c>
      <c r="H122" s="205">
        <f t="shared" si="10"/>
        <v>2010</v>
      </c>
      <c r="I122" s="205">
        <f t="shared" si="10"/>
        <v>2261</v>
      </c>
      <c r="J122" s="205">
        <f t="shared" si="10"/>
        <v>2513</v>
      </c>
      <c r="K122" s="205">
        <f t="shared" si="10"/>
        <v>2764</v>
      </c>
      <c r="L122" s="205">
        <f t="shared" si="10"/>
        <v>3015</v>
      </c>
      <c r="M122" s="205">
        <f t="shared" si="10"/>
        <v>3266</v>
      </c>
      <c r="N122" s="205">
        <f t="shared" si="10"/>
        <v>3518</v>
      </c>
      <c r="O122" s="205">
        <f t="shared" si="10"/>
        <v>3769</v>
      </c>
      <c r="P122" s="205">
        <f t="shared" si="10"/>
        <v>4020</v>
      </c>
      <c r="Q122" s="205">
        <f t="shared" si="12"/>
        <v>4271</v>
      </c>
      <c r="R122" s="205">
        <f t="shared" si="12"/>
        <v>4523</v>
      </c>
      <c r="S122" s="205">
        <f t="shared" si="12"/>
        <v>4774</v>
      </c>
      <c r="T122" s="206">
        <f t="shared" si="12"/>
        <v>5025</v>
      </c>
      <c r="V122" s="203">
        <v>50</v>
      </c>
      <c r="W122" s="319">
        <f>$W$74*V122*$W$134</f>
        <v>900</v>
      </c>
      <c r="X122" s="319">
        <f>$X$74*V122*$X$134</f>
        <v>930</v>
      </c>
      <c r="Y122" s="319">
        <f>$Y$74*V122*$Y$134</f>
        <v>944</v>
      </c>
      <c r="Z122" s="319">
        <f>$Z$74*V122*$Z$134</f>
        <v>1085</v>
      </c>
      <c r="AA122" s="319">
        <f>$AA$74*V122*$AA$134</f>
        <v>1205.9999999999998</v>
      </c>
      <c r="AB122" s="319">
        <f>$AB$74*V122*$AB$134</f>
        <v>1406.9999999999998</v>
      </c>
      <c r="AC122" s="319">
        <f>$AC$74*V122*$AC$134</f>
        <v>1607.9999999999998</v>
      </c>
      <c r="AD122" s="319">
        <f>$AD$74*V122*$AD$134</f>
        <v>1808.9999999999998</v>
      </c>
      <c r="AE122" s="319">
        <f>$AE$74*V122*$AE$134</f>
        <v>2009.9999999999998</v>
      </c>
      <c r="AF122" s="319">
        <f>$AF$74*V122*$AF$134</f>
        <v>2210.9999999999995</v>
      </c>
      <c r="AG122" s="318">
        <f>$AG$74*V122*$AG$134</f>
        <v>2411.9999999999995</v>
      </c>
      <c r="AH122" s="319">
        <f>$AH$74*V122*$AH$134</f>
        <v>2612.9999999999995</v>
      </c>
      <c r="AI122" s="319">
        <f>$AI$74*V122*$AI$134</f>
        <v>2813.9999999999995</v>
      </c>
      <c r="AJ122" s="319">
        <f>$AJ$74*V122*$AJ$134</f>
        <v>3014.9999999999995</v>
      </c>
      <c r="AK122" s="319">
        <f>$AK$74*V122*$AK$134</f>
        <v>3215.9999999999995</v>
      </c>
      <c r="AL122" s="319">
        <f>$AL$74*V122*$AL$134</f>
        <v>3416.9999999999995</v>
      </c>
      <c r="AM122" s="319">
        <f>$AM$74*V122*$AM$134</f>
        <v>3617.9999999999995</v>
      </c>
      <c r="AN122" s="319">
        <f>$AN$74*V122*$AN$134</f>
        <v>3818.9999999999995</v>
      </c>
      <c r="AO122" s="319">
        <f>$AO$74*V122*$AO$134</f>
        <v>4019.9999999999995</v>
      </c>
      <c r="AP122" s="189">
        <v>2.0099999999999998</v>
      </c>
    </row>
    <row r="123" spans="1:42" x14ac:dyDescent="0.15">
      <c r="A123" s="208">
        <v>1250</v>
      </c>
      <c r="B123" s="209">
        <f t="shared" si="10"/>
        <v>1788</v>
      </c>
      <c r="C123" s="209">
        <f t="shared" si="10"/>
        <v>1853</v>
      </c>
      <c r="D123" s="209">
        <f t="shared" si="10"/>
        <v>1960</v>
      </c>
      <c r="E123" s="209">
        <f t="shared" si="10"/>
        <v>2250</v>
      </c>
      <c r="F123" s="209">
        <f t="shared" si="10"/>
        <v>2513</v>
      </c>
      <c r="G123" s="209">
        <f t="shared" si="10"/>
        <v>2896</v>
      </c>
      <c r="H123" s="209">
        <f t="shared" si="10"/>
        <v>3280</v>
      </c>
      <c r="I123" s="209">
        <f t="shared" si="10"/>
        <v>3690</v>
      </c>
      <c r="J123" s="209">
        <f t="shared" si="10"/>
        <v>4025</v>
      </c>
      <c r="K123" s="209">
        <f t="shared" si="10"/>
        <v>4414</v>
      </c>
      <c r="L123" s="209">
        <f t="shared" si="10"/>
        <v>4785</v>
      </c>
      <c r="M123" s="209">
        <f t="shared" si="10"/>
        <v>5184</v>
      </c>
      <c r="N123" s="209">
        <f t="shared" si="10"/>
        <v>5583</v>
      </c>
      <c r="O123" s="209">
        <f t="shared" si="10"/>
        <v>5981</v>
      </c>
      <c r="P123" s="209">
        <f t="shared" si="10"/>
        <v>6380</v>
      </c>
      <c r="Q123" s="209">
        <f t="shared" si="12"/>
        <v>6779</v>
      </c>
      <c r="R123" s="209">
        <f t="shared" si="12"/>
        <v>7178</v>
      </c>
      <c r="S123" s="209">
        <f t="shared" si="12"/>
        <v>7576</v>
      </c>
      <c r="T123" s="210">
        <f t="shared" si="12"/>
        <v>7975</v>
      </c>
      <c r="V123" s="203">
        <v>1250</v>
      </c>
      <c r="W123" s="319">
        <f t="shared" ref="W123:AO123" si="20">W122+B193</f>
        <v>1430</v>
      </c>
      <c r="X123" s="319">
        <f t="shared" si="20"/>
        <v>1482</v>
      </c>
      <c r="Y123" s="319">
        <f t="shared" si="20"/>
        <v>1568</v>
      </c>
      <c r="Z123" s="319">
        <f t="shared" si="20"/>
        <v>1800</v>
      </c>
      <c r="AA123" s="319">
        <f t="shared" si="20"/>
        <v>2009.9999999999998</v>
      </c>
      <c r="AB123" s="319">
        <f t="shared" si="20"/>
        <v>2317</v>
      </c>
      <c r="AC123" s="319">
        <f t="shared" si="20"/>
        <v>2624</v>
      </c>
      <c r="AD123" s="319">
        <f t="shared" si="20"/>
        <v>2952</v>
      </c>
      <c r="AE123" s="319">
        <f t="shared" si="20"/>
        <v>3220</v>
      </c>
      <c r="AF123" s="319">
        <f t="shared" si="20"/>
        <v>3530.9999999999995</v>
      </c>
      <c r="AG123" s="318">
        <f t="shared" si="20"/>
        <v>3827.9999999999995</v>
      </c>
      <c r="AH123" s="319">
        <f t="shared" si="20"/>
        <v>4147</v>
      </c>
      <c r="AI123" s="319">
        <f t="shared" si="20"/>
        <v>4466</v>
      </c>
      <c r="AJ123" s="319">
        <f t="shared" si="20"/>
        <v>4785</v>
      </c>
      <c r="AK123" s="319">
        <f t="shared" si="20"/>
        <v>5104</v>
      </c>
      <c r="AL123" s="319">
        <f t="shared" si="20"/>
        <v>5423</v>
      </c>
      <c r="AM123" s="319">
        <f t="shared" si="20"/>
        <v>5742</v>
      </c>
      <c r="AN123" s="319">
        <f t="shared" si="20"/>
        <v>6061</v>
      </c>
      <c r="AO123" s="319">
        <f t="shared" si="20"/>
        <v>6380</v>
      </c>
      <c r="AP123" s="189">
        <f>AP122+U193</f>
        <v>3.1899999999999995</v>
      </c>
    </row>
    <row r="124" spans="1:42" x14ac:dyDescent="0.15">
      <c r="A124" s="215" t="s">
        <v>131</v>
      </c>
      <c r="B124" s="212">
        <f t="shared" ref="B124:B133" si="21">ROUND(W124*$T$76,0)</f>
        <v>1170</v>
      </c>
      <c r="C124" s="212">
        <f t="shared" ref="C124:C133" si="22">ROUND(X124*$T$76,0)</f>
        <v>1209</v>
      </c>
      <c r="D124" s="212">
        <f t="shared" ref="D124:D133" si="23">ROUND(Y124*$T$76,0)</f>
        <v>1227</v>
      </c>
      <c r="E124" s="212">
        <f t="shared" ref="E124:E133" si="24">ROUND(Z124*$T$76,0)</f>
        <v>1411</v>
      </c>
      <c r="F124" s="212">
        <f t="shared" ref="F124:F133" si="25">ROUND(AA124*$T$76,0)</f>
        <v>1568</v>
      </c>
      <c r="G124" s="212">
        <f t="shared" ref="G124:G133" si="26">ROUND(AB124*$T$76,0)</f>
        <v>1829</v>
      </c>
      <c r="H124" s="212">
        <f t="shared" ref="H124:H133" si="27">ROUND(AC124*$T$76,0)</f>
        <v>2090</v>
      </c>
      <c r="I124" s="212">
        <f t="shared" ref="I124:I133" si="28">ROUND(AD124*$T$76,0)</f>
        <v>2352</v>
      </c>
      <c r="J124" s="212">
        <f t="shared" ref="J124:J133" si="29">ROUND(AE124*$T$76,0)</f>
        <v>2613</v>
      </c>
      <c r="K124" s="212">
        <f t="shared" ref="K124:K133" si="30">ROUND(AF124*$T$76,0)</f>
        <v>2874</v>
      </c>
      <c r="L124" s="212">
        <f t="shared" ref="L124:L133" si="31">ROUND(AG124*$T$76,0)</f>
        <v>3136</v>
      </c>
      <c r="M124" s="212">
        <f t="shared" ref="M124:M133" si="32">ROUND(AH124*$T$76,0)</f>
        <v>3397</v>
      </c>
      <c r="N124" s="212">
        <f t="shared" ref="N124:N133" si="33">ROUND(AI124*$T$76,0)</f>
        <v>3658</v>
      </c>
      <c r="O124" s="212">
        <f t="shared" ref="O124:O133" si="34">ROUND(AJ124*$T$76,0)</f>
        <v>3920</v>
      </c>
      <c r="P124" s="212">
        <f t="shared" ref="P124:P133" si="35">ROUND(AK124*$T$76,0)</f>
        <v>4181</v>
      </c>
      <c r="Q124" s="212">
        <f t="shared" si="12"/>
        <v>4442</v>
      </c>
      <c r="R124" s="212">
        <f t="shared" si="12"/>
        <v>4703</v>
      </c>
      <c r="S124" s="212">
        <f t="shared" si="12"/>
        <v>4965</v>
      </c>
      <c r="T124" s="213">
        <f t="shared" si="12"/>
        <v>5226</v>
      </c>
      <c r="V124" s="203">
        <v>52</v>
      </c>
      <c r="W124" s="319">
        <f>$W$74*V124*$W$134</f>
        <v>936</v>
      </c>
      <c r="X124" s="319">
        <f>$X$74*V124*$X$134</f>
        <v>967.2</v>
      </c>
      <c r="Y124" s="319">
        <f>$Y$74*V124*$Y$134</f>
        <v>981.76</v>
      </c>
      <c r="Z124" s="319">
        <f>$Z$74*V124*$Z$134</f>
        <v>1128.3999999999999</v>
      </c>
      <c r="AA124" s="319">
        <f>$AA$74*V124*$AA$134</f>
        <v>1254.2399999999998</v>
      </c>
      <c r="AB124" s="319">
        <f>$AB$74*V124*$AB$134</f>
        <v>1463.2799999999997</v>
      </c>
      <c r="AC124" s="319">
        <f>$AC$74*V124*$AC$134</f>
        <v>1672.3199999999997</v>
      </c>
      <c r="AD124" s="319">
        <f>$AD$74*V124*$AD$134</f>
        <v>1881.36</v>
      </c>
      <c r="AE124" s="319">
        <f>$AE$74*V124*$AE$134</f>
        <v>2090.3999999999996</v>
      </c>
      <c r="AF124" s="319">
        <f>$AF$74*V124*$AF$134</f>
        <v>2299.4399999999996</v>
      </c>
      <c r="AG124" s="318">
        <f>$AG$74*V124*$AG$134</f>
        <v>2508.4799999999996</v>
      </c>
      <c r="AH124" s="319">
        <f>$AH$74*V124*$AH$134</f>
        <v>2717.5199999999995</v>
      </c>
      <c r="AI124" s="319">
        <f>$AI$74*V124*$AI$134</f>
        <v>2926.5599999999995</v>
      </c>
      <c r="AJ124" s="319">
        <f>$AJ$74*V124*$AJ$134</f>
        <v>3135.5999999999995</v>
      </c>
      <c r="AK124" s="319">
        <f>$AK$74*V124*$AK$134</f>
        <v>3344.6399999999994</v>
      </c>
      <c r="AL124" s="319">
        <f>$AL$74*V124*$AL$134</f>
        <v>3553.68</v>
      </c>
      <c r="AM124" s="319">
        <f>$AM$74*V124*$AM$134</f>
        <v>3762.72</v>
      </c>
      <c r="AN124" s="319">
        <f>$AN$74*V124*$AN$134</f>
        <v>3971.7599999999998</v>
      </c>
      <c r="AO124" s="319">
        <f>$AO$74*V124*$AO$134</f>
        <v>4180.7999999999993</v>
      </c>
      <c r="AP124" s="189">
        <v>2.0099999999999998</v>
      </c>
    </row>
    <row r="125" spans="1:42" x14ac:dyDescent="0.15">
      <c r="A125" s="208">
        <v>1300</v>
      </c>
      <c r="B125" s="209">
        <f t="shared" si="21"/>
        <v>1859</v>
      </c>
      <c r="C125" s="209">
        <f t="shared" si="22"/>
        <v>1927</v>
      </c>
      <c r="D125" s="209">
        <f t="shared" si="23"/>
        <v>2038</v>
      </c>
      <c r="E125" s="209">
        <f t="shared" si="24"/>
        <v>2340</v>
      </c>
      <c r="F125" s="209">
        <f t="shared" si="25"/>
        <v>2613</v>
      </c>
      <c r="G125" s="209">
        <f t="shared" si="26"/>
        <v>3012</v>
      </c>
      <c r="H125" s="209">
        <f t="shared" si="27"/>
        <v>3411</v>
      </c>
      <c r="I125" s="209">
        <f t="shared" si="28"/>
        <v>3838</v>
      </c>
      <c r="J125" s="209">
        <f t="shared" si="29"/>
        <v>4186</v>
      </c>
      <c r="K125" s="209">
        <f t="shared" si="30"/>
        <v>4590</v>
      </c>
      <c r="L125" s="209">
        <f t="shared" si="31"/>
        <v>4976</v>
      </c>
      <c r="M125" s="209">
        <f t="shared" si="32"/>
        <v>5391</v>
      </c>
      <c r="N125" s="209">
        <f t="shared" si="33"/>
        <v>5806</v>
      </c>
      <c r="O125" s="209">
        <f t="shared" si="34"/>
        <v>6221</v>
      </c>
      <c r="P125" s="209">
        <f t="shared" si="35"/>
        <v>6635</v>
      </c>
      <c r="Q125" s="209">
        <f t="shared" si="12"/>
        <v>7050</v>
      </c>
      <c r="R125" s="209">
        <f t="shared" si="12"/>
        <v>7465</v>
      </c>
      <c r="S125" s="209">
        <f t="shared" si="12"/>
        <v>7879</v>
      </c>
      <c r="T125" s="210">
        <f t="shared" si="12"/>
        <v>8294</v>
      </c>
      <c r="V125" s="203">
        <v>1300</v>
      </c>
      <c r="W125" s="319">
        <f t="shared" ref="W125:AO125" si="36">W124+B195</f>
        <v>1487.1999999999998</v>
      </c>
      <c r="X125" s="319">
        <f t="shared" si="36"/>
        <v>1541.2800000000002</v>
      </c>
      <c r="Y125" s="319">
        <f t="shared" si="36"/>
        <v>1630.72</v>
      </c>
      <c r="Z125" s="319">
        <f t="shared" si="36"/>
        <v>1872</v>
      </c>
      <c r="AA125" s="319">
        <f t="shared" si="36"/>
        <v>2090.3999999999996</v>
      </c>
      <c r="AB125" s="319">
        <f t="shared" si="36"/>
        <v>2409.6799999999998</v>
      </c>
      <c r="AC125" s="319">
        <f t="shared" si="36"/>
        <v>2728.96</v>
      </c>
      <c r="AD125" s="319">
        <f t="shared" si="36"/>
        <v>3070.08</v>
      </c>
      <c r="AE125" s="319">
        <f t="shared" si="36"/>
        <v>3348.7999999999993</v>
      </c>
      <c r="AF125" s="319">
        <f t="shared" si="36"/>
        <v>3672.24</v>
      </c>
      <c r="AG125" s="318">
        <f t="shared" si="36"/>
        <v>3981.1199999999994</v>
      </c>
      <c r="AH125" s="319">
        <f t="shared" si="36"/>
        <v>4312.8799999999992</v>
      </c>
      <c r="AI125" s="319">
        <f t="shared" si="36"/>
        <v>4644.6399999999994</v>
      </c>
      <c r="AJ125" s="319">
        <f t="shared" si="36"/>
        <v>4976.3999999999996</v>
      </c>
      <c r="AK125" s="319">
        <f t="shared" si="36"/>
        <v>5308.16</v>
      </c>
      <c r="AL125" s="319">
        <f t="shared" si="36"/>
        <v>5639.92</v>
      </c>
      <c r="AM125" s="319">
        <f t="shared" si="36"/>
        <v>5971.68</v>
      </c>
      <c r="AN125" s="319">
        <f t="shared" si="36"/>
        <v>6303.44</v>
      </c>
      <c r="AO125" s="319">
        <f t="shared" si="36"/>
        <v>6635.1999999999989</v>
      </c>
      <c r="AP125" s="189">
        <f>AP124+U195</f>
        <v>3.1899999999999995</v>
      </c>
    </row>
    <row r="126" spans="1:42" x14ac:dyDescent="0.15">
      <c r="A126" s="215" t="s">
        <v>132</v>
      </c>
      <c r="B126" s="212">
        <f t="shared" si="21"/>
        <v>1215</v>
      </c>
      <c r="C126" s="212">
        <f t="shared" si="22"/>
        <v>1256</v>
      </c>
      <c r="D126" s="212">
        <f t="shared" si="23"/>
        <v>1274</v>
      </c>
      <c r="E126" s="212">
        <f t="shared" si="24"/>
        <v>1465</v>
      </c>
      <c r="F126" s="212">
        <f t="shared" si="25"/>
        <v>1628</v>
      </c>
      <c r="G126" s="212">
        <f t="shared" si="26"/>
        <v>1899</v>
      </c>
      <c r="H126" s="212">
        <f t="shared" si="27"/>
        <v>2171</v>
      </c>
      <c r="I126" s="212">
        <f t="shared" si="28"/>
        <v>2442</v>
      </c>
      <c r="J126" s="212">
        <f t="shared" si="29"/>
        <v>2714</v>
      </c>
      <c r="K126" s="212">
        <f t="shared" si="30"/>
        <v>2985</v>
      </c>
      <c r="L126" s="212">
        <f t="shared" si="31"/>
        <v>3256</v>
      </c>
      <c r="M126" s="212">
        <f t="shared" si="32"/>
        <v>3528</v>
      </c>
      <c r="N126" s="212">
        <f t="shared" si="33"/>
        <v>3799</v>
      </c>
      <c r="O126" s="212">
        <f t="shared" si="34"/>
        <v>4070</v>
      </c>
      <c r="P126" s="212">
        <f t="shared" si="35"/>
        <v>4342</v>
      </c>
      <c r="Q126" s="212">
        <f t="shared" si="12"/>
        <v>4613</v>
      </c>
      <c r="R126" s="212">
        <f t="shared" si="12"/>
        <v>4884</v>
      </c>
      <c r="S126" s="212">
        <f t="shared" si="12"/>
        <v>5156</v>
      </c>
      <c r="T126" s="213">
        <f t="shared" si="12"/>
        <v>5427</v>
      </c>
      <c r="V126" s="203">
        <v>54</v>
      </c>
      <c r="W126" s="319">
        <f>$W$74*V126*$W$134</f>
        <v>972</v>
      </c>
      <c r="X126" s="319">
        <f>$X$74*V126*$X$134</f>
        <v>1004.4</v>
      </c>
      <c r="Y126" s="319">
        <f>$Y$74*V126*$Y$134</f>
        <v>1019.52</v>
      </c>
      <c r="Z126" s="319">
        <f>$Z$74*V126*$Z$134</f>
        <v>1171.8</v>
      </c>
      <c r="AA126" s="319">
        <f>$AA$74*V126*$AA$134</f>
        <v>1302.4799999999998</v>
      </c>
      <c r="AB126" s="319">
        <f>$AB$74*V126*$AB$134</f>
        <v>1519.56</v>
      </c>
      <c r="AC126" s="319">
        <f>$AC$74*V126*$AC$134</f>
        <v>1736.6399999999999</v>
      </c>
      <c r="AD126" s="319">
        <f>$AD$74*V126*$AD$134</f>
        <v>1953.7199999999998</v>
      </c>
      <c r="AE126" s="319">
        <f>$AE$74*V126*$AE$134</f>
        <v>2170.7999999999997</v>
      </c>
      <c r="AF126" s="319">
        <f>$AF$74*V126*$AF$134</f>
        <v>2387.8799999999997</v>
      </c>
      <c r="AG126" s="318">
        <f>$AG$74*V126*$AG$134</f>
        <v>2604.9599999999996</v>
      </c>
      <c r="AH126" s="319">
        <f>$AH$74*V126*$AH$134</f>
        <v>2822.0399999999995</v>
      </c>
      <c r="AI126" s="319">
        <f>$AI$74*V126*$AI$134</f>
        <v>3039.12</v>
      </c>
      <c r="AJ126" s="319">
        <f>$AJ$74*V126*$AJ$134</f>
        <v>3256.2</v>
      </c>
      <c r="AK126" s="319">
        <f>$AK$74*V126*$AK$134</f>
        <v>3473.2799999999997</v>
      </c>
      <c r="AL126" s="319">
        <f>$AL$74*V126*$AL$134</f>
        <v>3690.3599999999997</v>
      </c>
      <c r="AM126" s="319">
        <f>$AM$74*V126*$AM$134</f>
        <v>3907.4399999999996</v>
      </c>
      <c r="AN126" s="319">
        <f>$AN$74*V126*$AN$134</f>
        <v>4124.5199999999995</v>
      </c>
      <c r="AO126" s="319">
        <f>$AO$74*V126*$AO$134</f>
        <v>4341.5999999999995</v>
      </c>
      <c r="AP126" s="189">
        <v>2.0099999999999998</v>
      </c>
    </row>
    <row r="127" spans="1:42" x14ac:dyDescent="0.15">
      <c r="A127" s="208">
        <v>1350</v>
      </c>
      <c r="B127" s="209">
        <f t="shared" si="21"/>
        <v>1931</v>
      </c>
      <c r="C127" s="209">
        <f t="shared" si="22"/>
        <v>2001</v>
      </c>
      <c r="D127" s="209">
        <f t="shared" si="23"/>
        <v>2117</v>
      </c>
      <c r="E127" s="209">
        <f t="shared" si="24"/>
        <v>2430</v>
      </c>
      <c r="F127" s="209">
        <f t="shared" si="25"/>
        <v>2714</v>
      </c>
      <c r="G127" s="209">
        <f t="shared" si="26"/>
        <v>3128</v>
      </c>
      <c r="H127" s="209">
        <f t="shared" si="27"/>
        <v>3542</v>
      </c>
      <c r="I127" s="209">
        <f t="shared" si="28"/>
        <v>3985</v>
      </c>
      <c r="J127" s="209">
        <f t="shared" si="29"/>
        <v>4347</v>
      </c>
      <c r="K127" s="209">
        <f t="shared" si="30"/>
        <v>4767</v>
      </c>
      <c r="L127" s="209">
        <f t="shared" si="31"/>
        <v>5168</v>
      </c>
      <c r="M127" s="209">
        <f t="shared" si="32"/>
        <v>5598</v>
      </c>
      <c r="N127" s="209">
        <f t="shared" si="33"/>
        <v>6029</v>
      </c>
      <c r="O127" s="209">
        <f t="shared" si="34"/>
        <v>6460</v>
      </c>
      <c r="P127" s="209">
        <f t="shared" si="35"/>
        <v>6890</v>
      </c>
      <c r="Q127" s="209">
        <f t="shared" si="12"/>
        <v>7321</v>
      </c>
      <c r="R127" s="209">
        <f t="shared" si="12"/>
        <v>7752</v>
      </c>
      <c r="S127" s="209">
        <f t="shared" si="12"/>
        <v>8182</v>
      </c>
      <c r="T127" s="210">
        <f t="shared" si="12"/>
        <v>8613</v>
      </c>
      <c r="V127" s="203">
        <v>1350</v>
      </c>
      <c r="W127" s="319">
        <f t="shared" ref="W127:AO127" si="37">W126+B197</f>
        <v>1544.4</v>
      </c>
      <c r="X127" s="319">
        <f t="shared" si="37"/>
        <v>1600.56</v>
      </c>
      <c r="Y127" s="319">
        <f t="shared" si="37"/>
        <v>1693.44</v>
      </c>
      <c r="Z127" s="319">
        <f t="shared" si="37"/>
        <v>1944</v>
      </c>
      <c r="AA127" s="319">
        <f t="shared" si="37"/>
        <v>2170.7999999999997</v>
      </c>
      <c r="AB127" s="319">
        <f t="shared" si="37"/>
        <v>2502.36</v>
      </c>
      <c r="AC127" s="319">
        <f t="shared" si="37"/>
        <v>2833.92</v>
      </c>
      <c r="AD127" s="319">
        <f t="shared" si="37"/>
        <v>3188.16</v>
      </c>
      <c r="AE127" s="319">
        <f t="shared" si="37"/>
        <v>3477.5999999999995</v>
      </c>
      <c r="AF127" s="319">
        <f t="shared" si="37"/>
        <v>3813.4799999999996</v>
      </c>
      <c r="AG127" s="318">
        <f t="shared" si="37"/>
        <v>4134.24</v>
      </c>
      <c r="AH127" s="319">
        <f t="shared" si="37"/>
        <v>4478.7599999999993</v>
      </c>
      <c r="AI127" s="319">
        <f t="shared" si="37"/>
        <v>4823.28</v>
      </c>
      <c r="AJ127" s="319">
        <f t="shared" si="37"/>
        <v>5167.7999999999993</v>
      </c>
      <c r="AK127" s="319">
        <f t="shared" si="37"/>
        <v>5512.32</v>
      </c>
      <c r="AL127" s="319">
        <f t="shared" si="37"/>
        <v>5856.84</v>
      </c>
      <c r="AM127" s="319">
        <f t="shared" si="37"/>
        <v>6201.36</v>
      </c>
      <c r="AN127" s="319">
        <f t="shared" si="37"/>
        <v>6545.8799999999992</v>
      </c>
      <c r="AO127" s="319">
        <f t="shared" si="37"/>
        <v>6890.4</v>
      </c>
      <c r="AP127" s="189">
        <f>AP126+U197</f>
        <v>3.1899999999999995</v>
      </c>
    </row>
    <row r="128" spans="1:42" x14ac:dyDescent="0.15">
      <c r="A128" s="215" t="s">
        <v>133</v>
      </c>
      <c r="B128" s="212">
        <f t="shared" si="21"/>
        <v>1260</v>
      </c>
      <c r="C128" s="212">
        <f t="shared" si="22"/>
        <v>1302</v>
      </c>
      <c r="D128" s="212">
        <f t="shared" si="23"/>
        <v>1322</v>
      </c>
      <c r="E128" s="212">
        <f t="shared" si="24"/>
        <v>1519</v>
      </c>
      <c r="F128" s="212">
        <f t="shared" si="25"/>
        <v>1688</v>
      </c>
      <c r="G128" s="212">
        <f t="shared" si="26"/>
        <v>1970</v>
      </c>
      <c r="H128" s="212">
        <f t="shared" si="27"/>
        <v>2251</v>
      </c>
      <c r="I128" s="212">
        <f t="shared" si="28"/>
        <v>2533</v>
      </c>
      <c r="J128" s="212">
        <f t="shared" si="29"/>
        <v>2814</v>
      </c>
      <c r="K128" s="212">
        <f t="shared" si="30"/>
        <v>3095</v>
      </c>
      <c r="L128" s="212">
        <f t="shared" si="31"/>
        <v>3377</v>
      </c>
      <c r="M128" s="212">
        <f t="shared" si="32"/>
        <v>3658</v>
      </c>
      <c r="N128" s="212">
        <f t="shared" si="33"/>
        <v>3940</v>
      </c>
      <c r="O128" s="212">
        <f t="shared" si="34"/>
        <v>4221</v>
      </c>
      <c r="P128" s="212">
        <f t="shared" si="35"/>
        <v>4502</v>
      </c>
      <c r="Q128" s="212">
        <f t="shared" si="12"/>
        <v>4784</v>
      </c>
      <c r="R128" s="212">
        <f t="shared" si="12"/>
        <v>5065</v>
      </c>
      <c r="S128" s="212">
        <f t="shared" si="12"/>
        <v>5347</v>
      </c>
      <c r="T128" s="213">
        <f t="shared" si="12"/>
        <v>5628</v>
      </c>
      <c r="V128" s="203">
        <v>56</v>
      </c>
      <c r="W128" s="319">
        <f>$W$74*V128*$W$134</f>
        <v>1008</v>
      </c>
      <c r="X128" s="319">
        <f>$X$74*V128*$X$134</f>
        <v>1041.6000000000001</v>
      </c>
      <c r="Y128" s="319">
        <f>$Y$74*V128*$Y$134</f>
        <v>1057.28</v>
      </c>
      <c r="Z128" s="319">
        <f>$Z$74*V128*$Z$134</f>
        <v>1215.2</v>
      </c>
      <c r="AA128" s="319">
        <f>$AA$74*V128*$AA$134</f>
        <v>1350.7199999999998</v>
      </c>
      <c r="AB128" s="319">
        <f>$AB$74*V128*$AB$134</f>
        <v>1575.84</v>
      </c>
      <c r="AC128" s="319">
        <f>$AC$74*V128*$AC$134</f>
        <v>1800.9599999999998</v>
      </c>
      <c r="AD128" s="319">
        <f>$AD$74*V128*$AD$134</f>
        <v>2026.0799999999997</v>
      </c>
      <c r="AE128" s="319">
        <f>$AE$74*V128*$AE$134</f>
        <v>2251.1999999999998</v>
      </c>
      <c r="AF128" s="319">
        <f>$AF$74*V128*$AF$134</f>
        <v>2476.3199999999997</v>
      </c>
      <c r="AG128" s="318">
        <f>$AG$74*V128*$AG$134</f>
        <v>2701.4399999999996</v>
      </c>
      <c r="AH128" s="319">
        <f>$AH$74*V128*$AH$134</f>
        <v>2926.5599999999995</v>
      </c>
      <c r="AI128" s="319">
        <f>$AI$74*V128*$AI$134</f>
        <v>3151.68</v>
      </c>
      <c r="AJ128" s="319">
        <f>$AJ$74*V128*$AJ$134</f>
        <v>3376.7999999999997</v>
      </c>
      <c r="AK128" s="319">
        <f>$AK$74*V128*$AK$134</f>
        <v>3601.9199999999996</v>
      </c>
      <c r="AL128" s="319">
        <f>$AL$74*V128*$AL$134</f>
        <v>3827.0399999999995</v>
      </c>
      <c r="AM128" s="319">
        <f>$AM$74*V128*$AM$134</f>
        <v>4052.1599999999994</v>
      </c>
      <c r="AN128" s="319">
        <f>$AN$74*V128*$AN$134</f>
        <v>4277.28</v>
      </c>
      <c r="AO128" s="319">
        <f>$AO$74*V128*$AO$134</f>
        <v>4502.3999999999996</v>
      </c>
      <c r="AP128" s="189">
        <v>2.0099999999999998</v>
      </c>
    </row>
    <row r="129" spans="1:45" x14ac:dyDescent="0.15">
      <c r="A129" s="208">
        <v>1400</v>
      </c>
      <c r="B129" s="209">
        <f t="shared" si="21"/>
        <v>2002</v>
      </c>
      <c r="C129" s="209">
        <f t="shared" si="22"/>
        <v>2075</v>
      </c>
      <c r="D129" s="209">
        <f t="shared" si="23"/>
        <v>2195</v>
      </c>
      <c r="E129" s="209">
        <f t="shared" si="24"/>
        <v>2520</v>
      </c>
      <c r="F129" s="209">
        <f t="shared" si="25"/>
        <v>2814</v>
      </c>
      <c r="G129" s="209">
        <f t="shared" si="26"/>
        <v>3244</v>
      </c>
      <c r="H129" s="209">
        <f t="shared" si="27"/>
        <v>3674</v>
      </c>
      <c r="I129" s="209">
        <f t="shared" si="28"/>
        <v>4133</v>
      </c>
      <c r="J129" s="209">
        <f t="shared" si="29"/>
        <v>4508</v>
      </c>
      <c r="K129" s="209">
        <f t="shared" si="30"/>
        <v>4943</v>
      </c>
      <c r="L129" s="209">
        <f t="shared" si="31"/>
        <v>5359</v>
      </c>
      <c r="M129" s="209">
        <f t="shared" si="32"/>
        <v>5806</v>
      </c>
      <c r="N129" s="209">
        <f t="shared" si="33"/>
        <v>6252</v>
      </c>
      <c r="O129" s="209">
        <f t="shared" si="34"/>
        <v>6699</v>
      </c>
      <c r="P129" s="209">
        <f t="shared" si="35"/>
        <v>7146</v>
      </c>
      <c r="Q129" s="209">
        <f t="shared" si="12"/>
        <v>7592</v>
      </c>
      <c r="R129" s="209">
        <f t="shared" si="12"/>
        <v>8039</v>
      </c>
      <c r="S129" s="209">
        <f t="shared" si="12"/>
        <v>8485</v>
      </c>
      <c r="T129" s="210">
        <f t="shared" si="12"/>
        <v>8932</v>
      </c>
      <c r="V129" s="203">
        <v>1400</v>
      </c>
      <c r="W129" s="319">
        <f t="shared" ref="W129:AO129" si="38">W128+B199</f>
        <v>1601.6</v>
      </c>
      <c r="X129" s="319">
        <f t="shared" si="38"/>
        <v>1659.8400000000001</v>
      </c>
      <c r="Y129" s="319">
        <f t="shared" si="38"/>
        <v>1756.1599999999999</v>
      </c>
      <c r="Z129" s="319">
        <f t="shared" si="38"/>
        <v>2016</v>
      </c>
      <c r="AA129" s="319">
        <f t="shared" si="38"/>
        <v>2251.1999999999998</v>
      </c>
      <c r="AB129" s="319">
        <f t="shared" si="38"/>
        <v>2595.04</v>
      </c>
      <c r="AC129" s="319">
        <f t="shared" si="38"/>
        <v>2938.88</v>
      </c>
      <c r="AD129" s="319">
        <f t="shared" si="38"/>
        <v>3306.24</v>
      </c>
      <c r="AE129" s="319">
        <f t="shared" si="38"/>
        <v>3606.3999999999996</v>
      </c>
      <c r="AF129" s="319">
        <f t="shared" si="38"/>
        <v>3954.7199999999993</v>
      </c>
      <c r="AG129" s="318">
        <f t="shared" si="38"/>
        <v>4287.3599999999997</v>
      </c>
      <c r="AH129" s="319">
        <f t="shared" si="38"/>
        <v>4644.6399999999994</v>
      </c>
      <c r="AI129" s="319">
        <f t="shared" si="38"/>
        <v>5001.92</v>
      </c>
      <c r="AJ129" s="319">
        <f t="shared" si="38"/>
        <v>5359.2</v>
      </c>
      <c r="AK129" s="319">
        <f t="shared" si="38"/>
        <v>5716.48</v>
      </c>
      <c r="AL129" s="319">
        <f t="shared" si="38"/>
        <v>6073.7599999999993</v>
      </c>
      <c r="AM129" s="319">
        <f t="shared" si="38"/>
        <v>6431.0399999999991</v>
      </c>
      <c r="AN129" s="319">
        <f t="shared" si="38"/>
        <v>6788.32</v>
      </c>
      <c r="AO129" s="319">
        <f t="shared" si="38"/>
        <v>7145.5999999999995</v>
      </c>
      <c r="AP129" s="189">
        <f>AP128+U199</f>
        <v>3.1899999999999995</v>
      </c>
    </row>
    <row r="130" spans="1:45" x14ac:dyDescent="0.15">
      <c r="A130" s="215" t="s">
        <v>134</v>
      </c>
      <c r="B130" s="212">
        <f t="shared" si="21"/>
        <v>1305</v>
      </c>
      <c r="C130" s="212">
        <f t="shared" si="22"/>
        <v>1349</v>
      </c>
      <c r="D130" s="212">
        <f t="shared" si="23"/>
        <v>1369</v>
      </c>
      <c r="E130" s="212">
        <f t="shared" si="24"/>
        <v>1573</v>
      </c>
      <c r="F130" s="212">
        <f t="shared" si="25"/>
        <v>1749</v>
      </c>
      <c r="G130" s="212">
        <f t="shared" si="26"/>
        <v>2040</v>
      </c>
      <c r="H130" s="212">
        <f t="shared" si="27"/>
        <v>2332</v>
      </c>
      <c r="I130" s="212">
        <f t="shared" si="28"/>
        <v>2623</v>
      </c>
      <c r="J130" s="212">
        <f t="shared" si="29"/>
        <v>2915</v>
      </c>
      <c r="K130" s="212">
        <f t="shared" si="30"/>
        <v>3206</v>
      </c>
      <c r="L130" s="212">
        <f t="shared" si="31"/>
        <v>3497</v>
      </c>
      <c r="M130" s="212">
        <f t="shared" si="32"/>
        <v>3789</v>
      </c>
      <c r="N130" s="212">
        <f t="shared" si="33"/>
        <v>4080</v>
      </c>
      <c r="O130" s="212">
        <f t="shared" si="34"/>
        <v>4372</v>
      </c>
      <c r="P130" s="212">
        <f t="shared" si="35"/>
        <v>4663</v>
      </c>
      <c r="Q130" s="212">
        <f t="shared" si="12"/>
        <v>4955</v>
      </c>
      <c r="R130" s="212">
        <f t="shared" si="12"/>
        <v>5246</v>
      </c>
      <c r="S130" s="212">
        <f t="shared" si="12"/>
        <v>5538</v>
      </c>
      <c r="T130" s="213">
        <f t="shared" si="12"/>
        <v>5829</v>
      </c>
      <c r="V130" s="203">
        <v>58</v>
      </c>
      <c r="W130" s="319">
        <f>$W$74*V130*$W$134</f>
        <v>1044</v>
      </c>
      <c r="X130" s="319">
        <f>$X$74*V130*$X$134</f>
        <v>1078.8</v>
      </c>
      <c r="Y130" s="319">
        <f>$Y$74*V130*$Y$134</f>
        <v>1095.04</v>
      </c>
      <c r="Z130" s="319">
        <f>$Z$74*V130*$Z$134</f>
        <v>1258.5999999999999</v>
      </c>
      <c r="AA130" s="319">
        <f>$AA$74*V130*$AA$134</f>
        <v>1398.9599999999998</v>
      </c>
      <c r="AB130" s="319">
        <f>$AB$74*V130*$AB$134</f>
        <v>1632.12</v>
      </c>
      <c r="AC130" s="319">
        <f>$AC$74*V130*$AC$134</f>
        <v>1865.2799999999997</v>
      </c>
      <c r="AD130" s="319">
        <f>$AD$74*V130*$AD$134</f>
        <v>2098.4399999999996</v>
      </c>
      <c r="AE130" s="319">
        <f>$AE$74*V130*$AE$134</f>
        <v>2331.6</v>
      </c>
      <c r="AF130" s="319">
        <f>$AF$74*V130*$AF$134</f>
        <v>2564.7599999999998</v>
      </c>
      <c r="AG130" s="318">
        <f>$AG$74*V130*$AG$134</f>
        <v>2797.9199999999996</v>
      </c>
      <c r="AH130" s="319">
        <f>$AH$74*V130*$AH$134</f>
        <v>3031.0799999999995</v>
      </c>
      <c r="AI130" s="319">
        <f>$AI$74*V130*$AI$134</f>
        <v>3264.24</v>
      </c>
      <c r="AJ130" s="319">
        <f>$AJ$74*V130*$AJ$134</f>
        <v>3497.3999999999996</v>
      </c>
      <c r="AK130" s="319">
        <f>$AK$74*V130*$AK$134</f>
        <v>3730.5599999999995</v>
      </c>
      <c r="AL130" s="319">
        <f>$AL$74*V130*$AL$134</f>
        <v>3963.72</v>
      </c>
      <c r="AM130" s="319">
        <f>$AM$74*V130*$AM$134</f>
        <v>4196.8799999999992</v>
      </c>
      <c r="AN130" s="319">
        <f>$AN$74*V130*$AN$134</f>
        <v>4430.04</v>
      </c>
      <c r="AO130" s="319">
        <f>$AO$74*V130*$AO$134</f>
        <v>4663.2</v>
      </c>
      <c r="AP130" s="189">
        <v>2.0099999999999998</v>
      </c>
    </row>
    <row r="131" spans="1:45" x14ac:dyDescent="0.15">
      <c r="A131" s="208">
        <v>1450</v>
      </c>
      <c r="B131" s="209">
        <f t="shared" si="21"/>
        <v>2074</v>
      </c>
      <c r="C131" s="209">
        <f t="shared" si="22"/>
        <v>2149</v>
      </c>
      <c r="D131" s="209">
        <f t="shared" si="23"/>
        <v>2274</v>
      </c>
      <c r="E131" s="209">
        <f t="shared" si="24"/>
        <v>2610</v>
      </c>
      <c r="F131" s="209">
        <f t="shared" si="25"/>
        <v>2915</v>
      </c>
      <c r="G131" s="209">
        <f t="shared" si="26"/>
        <v>3360</v>
      </c>
      <c r="H131" s="209">
        <f t="shared" si="27"/>
        <v>3805</v>
      </c>
      <c r="I131" s="209">
        <f t="shared" si="28"/>
        <v>4280</v>
      </c>
      <c r="J131" s="209">
        <f t="shared" si="29"/>
        <v>4669</v>
      </c>
      <c r="K131" s="209">
        <f t="shared" si="30"/>
        <v>5120</v>
      </c>
      <c r="L131" s="209">
        <f t="shared" si="31"/>
        <v>5551</v>
      </c>
      <c r="M131" s="209">
        <f t="shared" si="32"/>
        <v>6013</v>
      </c>
      <c r="N131" s="209">
        <f t="shared" si="33"/>
        <v>6476</v>
      </c>
      <c r="O131" s="209">
        <f t="shared" si="34"/>
        <v>6938</v>
      </c>
      <c r="P131" s="209">
        <f t="shared" si="35"/>
        <v>7401</v>
      </c>
      <c r="Q131" s="209">
        <f t="shared" si="12"/>
        <v>7863</v>
      </c>
      <c r="R131" s="209">
        <f t="shared" si="12"/>
        <v>8326</v>
      </c>
      <c r="S131" s="209">
        <f t="shared" si="12"/>
        <v>8788</v>
      </c>
      <c r="T131" s="210">
        <f t="shared" si="12"/>
        <v>9251</v>
      </c>
      <c r="V131" s="203">
        <v>1450</v>
      </c>
      <c r="W131" s="319">
        <f t="shared" ref="W131:AO131" si="39">W130+B201</f>
        <v>1658.8</v>
      </c>
      <c r="X131" s="319">
        <f t="shared" si="39"/>
        <v>1719.12</v>
      </c>
      <c r="Y131" s="319">
        <f t="shared" si="39"/>
        <v>1818.88</v>
      </c>
      <c r="Z131" s="319">
        <f t="shared" si="39"/>
        <v>2088</v>
      </c>
      <c r="AA131" s="319">
        <f t="shared" si="39"/>
        <v>2331.6</v>
      </c>
      <c r="AB131" s="319">
        <f t="shared" si="39"/>
        <v>2687.7200000000003</v>
      </c>
      <c r="AC131" s="319">
        <f t="shared" si="39"/>
        <v>3043.8399999999997</v>
      </c>
      <c r="AD131" s="319">
        <f t="shared" si="39"/>
        <v>3424.3199999999997</v>
      </c>
      <c r="AE131" s="319">
        <f t="shared" si="39"/>
        <v>3735.2</v>
      </c>
      <c r="AF131" s="319">
        <f t="shared" si="39"/>
        <v>4095.96</v>
      </c>
      <c r="AG131" s="318">
        <f t="shared" si="39"/>
        <v>4440.4799999999996</v>
      </c>
      <c r="AH131" s="319">
        <f t="shared" si="39"/>
        <v>4810.5199999999995</v>
      </c>
      <c r="AI131" s="319">
        <f t="shared" si="39"/>
        <v>5180.5599999999995</v>
      </c>
      <c r="AJ131" s="319">
        <f t="shared" si="39"/>
        <v>5550.5999999999995</v>
      </c>
      <c r="AK131" s="319">
        <f t="shared" si="39"/>
        <v>5920.6399999999994</v>
      </c>
      <c r="AL131" s="319">
        <f t="shared" si="39"/>
        <v>6290.68</v>
      </c>
      <c r="AM131" s="319">
        <f t="shared" si="39"/>
        <v>6660.7199999999993</v>
      </c>
      <c r="AN131" s="319">
        <f t="shared" si="39"/>
        <v>7030.76</v>
      </c>
      <c r="AO131" s="319">
        <f t="shared" si="39"/>
        <v>7400.7999999999993</v>
      </c>
      <c r="AP131" s="189">
        <f>AP130+U201</f>
        <v>3.1899999999999995</v>
      </c>
    </row>
    <row r="132" spans="1:45" x14ac:dyDescent="0.15">
      <c r="A132" s="215" t="s">
        <v>135</v>
      </c>
      <c r="B132" s="212">
        <f t="shared" si="21"/>
        <v>1350</v>
      </c>
      <c r="C132" s="212">
        <f t="shared" si="22"/>
        <v>1395</v>
      </c>
      <c r="D132" s="212">
        <f t="shared" si="23"/>
        <v>1416</v>
      </c>
      <c r="E132" s="212">
        <f t="shared" si="24"/>
        <v>1628</v>
      </c>
      <c r="F132" s="212">
        <f t="shared" si="25"/>
        <v>1809</v>
      </c>
      <c r="G132" s="212">
        <f t="shared" si="26"/>
        <v>2111</v>
      </c>
      <c r="H132" s="212">
        <f t="shared" si="27"/>
        <v>2412</v>
      </c>
      <c r="I132" s="212">
        <f t="shared" si="28"/>
        <v>2714</v>
      </c>
      <c r="J132" s="212">
        <f t="shared" si="29"/>
        <v>3015</v>
      </c>
      <c r="K132" s="212">
        <f t="shared" si="30"/>
        <v>3317</v>
      </c>
      <c r="L132" s="212">
        <f t="shared" si="31"/>
        <v>3618</v>
      </c>
      <c r="M132" s="212">
        <f t="shared" si="32"/>
        <v>3920</v>
      </c>
      <c r="N132" s="212">
        <f t="shared" si="33"/>
        <v>4221</v>
      </c>
      <c r="O132" s="212">
        <f t="shared" si="34"/>
        <v>4523</v>
      </c>
      <c r="P132" s="212">
        <f t="shared" si="35"/>
        <v>4824</v>
      </c>
      <c r="Q132" s="212">
        <f t="shared" si="12"/>
        <v>5126</v>
      </c>
      <c r="R132" s="212">
        <f t="shared" si="12"/>
        <v>5427</v>
      </c>
      <c r="S132" s="212">
        <f t="shared" si="12"/>
        <v>5729</v>
      </c>
      <c r="T132" s="213">
        <f t="shared" si="12"/>
        <v>6030</v>
      </c>
      <c r="V132" s="203">
        <v>60</v>
      </c>
      <c r="W132" s="319">
        <f>$W$74*V132*$W$134</f>
        <v>1080</v>
      </c>
      <c r="X132" s="319">
        <f>$X$74*V132*$X$134</f>
        <v>1116</v>
      </c>
      <c r="Y132" s="319">
        <f>$Y$74*V132*$Y$134</f>
        <v>1132.8</v>
      </c>
      <c r="Z132" s="319">
        <f>$Z$74*V132*$Z$134</f>
        <v>1302</v>
      </c>
      <c r="AA132" s="319">
        <f>$AA$74*V132*$AA$134</f>
        <v>1447.1999999999998</v>
      </c>
      <c r="AB132" s="319">
        <f>$AB$74*V132*$AB$134</f>
        <v>1688.3999999999999</v>
      </c>
      <c r="AC132" s="319">
        <f>$AC$74*V132*$AC$134</f>
        <v>1929.6</v>
      </c>
      <c r="AD132" s="319">
        <f>$AD$74*V132*$AD$134</f>
        <v>2170.7999999999997</v>
      </c>
      <c r="AE132" s="319">
        <f>$AE$74*V132*$AE$134</f>
        <v>2411.9999999999995</v>
      </c>
      <c r="AF132" s="319">
        <f>$AF$74*V132*$AF$134</f>
        <v>2653.2</v>
      </c>
      <c r="AG132" s="318">
        <f>$AG$74*V132*$AG$134</f>
        <v>2894.3999999999996</v>
      </c>
      <c r="AH132" s="319">
        <f>$AH$74*V132*$AH$134</f>
        <v>3135.5999999999995</v>
      </c>
      <c r="AI132" s="319">
        <f>$AI$74*V132*$AI$134</f>
        <v>3376.7999999999997</v>
      </c>
      <c r="AJ132" s="319">
        <f>$AJ$74*V132*$AJ$134</f>
        <v>3617.9999999999995</v>
      </c>
      <c r="AK132" s="319">
        <f>$AK$74*V132*$AK$134</f>
        <v>3859.2</v>
      </c>
      <c r="AL132" s="319">
        <f>$AL$74*V132*$AL$134</f>
        <v>4100.3999999999996</v>
      </c>
      <c r="AM132" s="319">
        <f>$AM$74*V132*$AM$134</f>
        <v>4341.5999999999995</v>
      </c>
      <c r="AN132" s="319">
        <f>$AN$74*V132*$AN$134</f>
        <v>4582.7999999999993</v>
      </c>
      <c r="AO132" s="319">
        <f>$AO$74*V132*$AO$134</f>
        <v>4823.9999999999991</v>
      </c>
      <c r="AP132" s="189">
        <v>2.0099999999999998</v>
      </c>
    </row>
    <row r="133" spans="1:45" ht="13" thickBot="1" x14ac:dyDescent="0.2">
      <c r="A133" s="204">
        <v>1500</v>
      </c>
      <c r="B133" s="216">
        <f t="shared" si="21"/>
        <v>2145</v>
      </c>
      <c r="C133" s="216">
        <f t="shared" si="22"/>
        <v>2223</v>
      </c>
      <c r="D133" s="216">
        <f t="shared" si="23"/>
        <v>2352</v>
      </c>
      <c r="E133" s="216">
        <f t="shared" si="24"/>
        <v>2700</v>
      </c>
      <c r="F133" s="216">
        <f t="shared" si="25"/>
        <v>3015</v>
      </c>
      <c r="G133" s="216">
        <f t="shared" si="26"/>
        <v>3476</v>
      </c>
      <c r="H133" s="216">
        <f t="shared" si="27"/>
        <v>3936</v>
      </c>
      <c r="I133" s="216">
        <f t="shared" si="28"/>
        <v>4428</v>
      </c>
      <c r="J133" s="216">
        <f t="shared" si="29"/>
        <v>4830</v>
      </c>
      <c r="K133" s="216">
        <f t="shared" si="30"/>
        <v>5297</v>
      </c>
      <c r="L133" s="216">
        <f t="shared" si="31"/>
        <v>5742</v>
      </c>
      <c r="M133" s="216">
        <f t="shared" si="32"/>
        <v>6221</v>
      </c>
      <c r="N133" s="216">
        <f t="shared" si="33"/>
        <v>6699</v>
      </c>
      <c r="O133" s="216">
        <f t="shared" si="34"/>
        <v>7178</v>
      </c>
      <c r="P133" s="216">
        <f t="shared" si="35"/>
        <v>7656</v>
      </c>
      <c r="Q133" s="216">
        <f t="shared" si="12"/>
        <v>8135</v>
      </c>
      <c r="R133" s="216">
        <f t="shared" si="12"/>
        <v>8613</v>
      </c>
      <c r="S133" s="216">
        <f t="shared" si="12"/>
        <v>9092</v>
      </c>
      <c r="T133" s="217">
        <f t="shared" si="12"/>
        <v>9570</v>
      </c>
      <c r="V133" s="203">
        <v>1500</v>
      </c>
      <c r="W133" s="319">
        <f t="shared" ref="W133:AO133" si="40">W132+B203</f>
        <v>1716</v>
      </c>
      <c r="X133" s="319">
        <f t="shared" si="40"/>
        <v>1778.4</v>
      </c>
      <c r="Y133" s="319">
        <f t="shared" si="40"/>
        <v>1881.6</v>
      </c>
      <c r="Z133" s="319">
        <f t="shared" si="40"/>
        <v>2160</v>
      </c>
      <c r="AA133" s="319">
        <f t="shared" si="40"/>
        <v>2412</v>
      </c>
      <c r="AB133" s="319">
        <f t="shared" si="40"/>
        <v>2780.3999999999996</v>
      </c>
      <c r="AC133" s="319">
        <f t="shared" si="40"/>
        <v>3148.8</v>
      </c>
      <c r="AD133" s="319">
        <f t="shared" si="40"/>
        <v>3542.3999999999996</v>
      </c>
      <c r="AE133" s="319">
        <f t="shared" si="40"/>
        <v>3863.9999999999995</v>
      </c>
      <c r="AF133" s="319">
        <f t="shared" si="40"/>
        <v>4237.2</v>
      </c>
      <c r="AG133" s="318">
        <f t="shared" si="40"/>
        <v>4593.5999999999995</v>
      </c>
      <c r="AH133" s="319">
        <f t="shared" si="40"/>
        <v>4976.3999999999996</v>
      </c>
      <c r="AI133" s="319">
        <f t="shared" si="40"/>
        <v>5359.2</v>
      </c>
      <c r="AJ133" s="319">
        <f t="shared" si="40"/>
        <v>5742</v>
      </c>
      <c r="AK133" s="319">
        <f t="shared" si="40"/>
        <v>6124.7999999999993</v>
      </c>
      <c r="AL133" s="319">
        <f t="shared" si="40"/>
        <v>6507.5999999999995</v>
      </c>
      <c r="AM133" s="319">
        <f t="shared" si="40"/>
        <v>6890.4</v>
      </c>
      <c r="AN133" s="319">
        <f t="shared" si="40"/>
        <v>7273.1999999999989</v>
      </c>
      <c r="AO133" s="319">
        <f t="shared" si="40"/>
        <v>7655.9999999999991</v>
      </c>
      <c r="AP133" s="189">
        <f>AP132+U203</f>
        <v>3.1899999999999995</v>
      </c>
    </row>
    <row r="134" spans="1:45" x14ac:dyDescent="0.15">
      <c r="W134" s="227">
        <v>4.5</v>
      </c>
      <c r="X134" s="227">
        <v>3.1</v>
      </c>
      <c r="Y134" s="315">
        <v>2.36</v>
      </c>
      <c r="Z134" s="315">
        <v>2.17</v>
      </c>
      <c r="AA134" s="315">
        <v>2.0099999999999998</v>
      </c>
      <c r="AB134" s="315">
        <v>2.0099999999999998</v>
      </c>
      <c r="AC134" s="315">
        <v>2.0099999999999998</v>
      </c>
      <c r="AD134" s="315">
        <v>2.0099999999999998</v>
      </c>
      <c r="AE134" s="188">
        <v>2.0099999999999998</v>
      </c>
      <c r="AF134" s="188">
        <v>2.0099999999999998</v>
      </c>
      <c r="AG134" s="188">
        <v>2.0099999999999998</v>
      </c>
      <c r="AH134" s="188">
        <v>2.0099999999999998</v>
      </c>
      <c r="AI134" s="188">
        <v>2.0099999999999998</v>
      </c>
      <c r="AJ134" s="188">
        <v>2.0099999999999998</v>
      </c>
      <c r="AK134" s="188">
        <v>2.0099999999999998</v>
      </c>
      <c r="AL134" s="188">
        <v>2.0099999999999998</v>
      </c>
      <c r="AM134" s="188">
        <v>2.0099999999999998</v>
      </c>
      <c r="AN134" s="188">
        <v>2.0099999999999998</v>
      </c>
      <c r="AO134" s="188">
        <v>2.0099999999999998</v>
      </c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29">
        <f>W134+B204</f>
        <v>7.15</v>
      </c>
      <c r="X135" s="230">
        <f t="shared" ref="X135:AO135" si="41">X134+C204</f>
        <v>4.9400000000000004</v>
      </c>
      <c r="Y135" s="230">
        <f t="shared" si="41"/>
        <v>3.92</v>
      </c>
      <c r="Z135" s="230">
        <f t="shared" si="41"/>
        <v>3.5999999999999996</v>
      </c>
      <c r="AA135" s="230">
        <f t="shared" si="41"/>
        <v>3.3499999999999996</v>
      </c>
      <c r="AB135" s="230">
        <f t="shared" si="41"/>
        <v>3.3099999999999996</v>
      </c>
      <c r="AC135" s="230">
        <f t="shared" si="41"/>
        <v>3.28</v>
      </c>
      <c r="AD135" s="230">
        <f t="shared" si="41"/>
        <v>3.28</v>
      </c>
      <c r="AE135" s="230">
        <f t="shared" si="41"/>
        <v>3.2199999999999998</v>
      </c>
      <c r="AF135" s="230">
        <f t="shared" si="41"/>
        <v>3.21</v>
      </c>
      <c r="AG135" s="230">
        <f t="shared" si="41"/>
        <v>3.1899999999999995</v>
      </c>
      <c r="AH135" s="230">
        <f t="shared" si="41"/>
        <v>3.1899999999999995</v>
      </c>
      <c r="AI135" s="230">
        <f t="shared" si="41"/>
        <v>3.1899999999999995</v>
      </c>
      <c r="AJ135" s="230">
        <f t="shared" si="41"/>
        <v>3.1899999999999995</v>
      </c>
      <c r="AK135" s="230">
        <f t="shared" si="41"/>
        <v>3.1899999999999995</v>
      </c>
      <c r="AL135" s="230">
        <f t="shared" si="41"/>
        <v>3.1899999999999995</v>
      </c>
      <c r="AM135" s="230">
        <f t="shared" si="41"/>
        <v>3.1899999999999995</v>
      </c>
      <c r="AN135" s="230">
        <f t="shared" si="41"/>
        <v>3.1899999999999995</v>
      </c>
      <c r="AO135" s="230">
        <f t="shared" si="41"/>
        <v>3.1899999999999995</v>
      </c>
      <c r="AS135" s="188" t="s">
        <v>164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  <row r="144" spans="1:45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42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42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42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42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42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42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42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43">B144*$A$192*B204</f>
        <v>530</v>
      </c>
      <c r="C193" s="207">
        <f t="shared" si="43"/>
        <v>552</v>
      </c>
      <c r="D193" s="207">
        <f t="shared" si="43"/>
        <v>624</v>
      </c>
      <c r="E193" s="207">
        <f t="shared" si="43"/>
        <v>715</v>
      </c>
      <c r="F193" s="207">
        <f t="shared" si="43"/>
        <v>804</v>
      </c>
      <c r="G193" s="207">
        <f t="shared" si="43"/>
        <v>910</v>
      </c>
      <c r="H193" s="207">
        <f t="shared" si="43"/>
        <v>1016</v>
      </c>
      <c r="I193" s="207">
        <f t="shared" si="43"/>
        <v>1143</v>
      </c>
      <c r="J193" s="207">
        <f t="shared" si="43"/>
        <v>1210</v>
      </c>
      <c r="K193" s="207">
        <f t="shared" si="43"/>
        <v>1320</v>
      </c>
      <c r="L193" s="207">
        <f t="shared" si="43"/>
        <v>1416</v>
      </c>
      <c r="M193" s="207">
        <f t="shared" si="43"/>
        <v>1534</v>
      </c>
      <c r="N193" s="207">
        <f t="shared" si="43"/>
        <v>1652</v>
      </c>
      <c r="O193" s="207">
        <f t="shared" si="43"/>
        <v>1770</v>
      </c>
      <c r="P193" s="207">
        <f t="shared" si="43"/>
        <v>1888</v>
      </c>
      <c r="Q193" s="207">
        <f t="shared" si="43"/>
        <v>2006</v>
      </c>
      <c r="R193" s="207">
        <f t="shared" si="43"/>
        <v>2124</v>
      </c>
      <c r="S193" s="207">
        <f t="shared" si="43"/>
        <v>2242</v>
      </c>
      <c r="T193" s="207">
        <f t="shared" si="43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44">B144*$A$194*B204</f>
        <v>551.19999999999993</v>
      </c>
      <c r="C195" s="207">
        <f t="shared" si="44"/>
        <v>574.08000000000004</v>
      </c>
      <c r="D195" s="207">
        <f t="shared" si="44"/>
        <v>648.96</v>
      </c>
      <c r="E195" s="207">
        <f t="shared" si="44"/>
        <v>743.6</v>
      </c>
      <c r="F195" s="207">
        <f t="shared" si="44"/>
        <v>836.16000000000008</v>
      </c>
      <c r="G195" s="207">
        <f t="shared" si="44"/>
        <v>946.4</v>
      </c>
      <c r="H195" s="207">
        <f t="shared" si="44"/>
        <v>1056.6400000000001</v>
      </c>
      <c r="I195" s="207">
        <f t="shared" si="44"/>
        <v>1188.72</v>
      </c>
      <c r="J195" s="207">
        <f t="shared" si="44"/>
        <v>1258.3999999999999</v>
      </c>
      <c r="K195" s="207">
        <f t="shared" si="44"/>
        <v>1372.8</v>
      </c>
      <c r="L195" s="207">
        <f t="shared" si="44"/>
        <v>1472.6399999999999</v>
      </c>
      <c r="M195" s="207">
        <f t="shared" si="44"/>
        <v>1595.36</v>
      </c>
      <c r="N195" s="207">
        <f t="shared" si="44"/>
        <v>1718.08</v>
      </c>
      <c r="O195" s="207">
        <f t="shared" si="44"/>
        <v>1840.8</v>
      </c>
      <c r="P195" s="207">
        <f t="shared" si="44"/>
        <v>1963.52</v>
      </c>
      <c r="Q195" s="207">
        <f t="shared" si="44"/>
        <v>2086.2399999999998</v>
      </c>
      <c r="R195" s="207">
        <f t="shared" si="44"/>
        <v>2208.96</v>
      </c>
      <c r="S195" s="207">
        <f t="shared" si="44"/>
        <v>2331.6799999999998</v>
      </c>
      <c r="T195" s="207">
        <f t="shared" si="44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45">B144*$A$196*B204</f>
        <v>572.4</v>
      </c>
      <c r="C197" s="207">
        <f t="shared" si="45"/>
        <v>596.16000000000008</v>
      </c>
      <c r="D197" s="207">
        <f t="shared" si="45"/>
        <v>673.92000000000007</v>
      </c>
      <c r="E197" s="207">
        <f t="shared" si="45"/>
        <v>772.19999999999993</v>
      </c>
      <c r="F197" s="207">
        <f t="shared" si="45"/>
        <v>868.32</v>
      </c>
      <c r="G197" s="207">
        <f t="shared" si="45"/>
        <v>982.80000000000007</v>
      </c>
      <c r="H197" s="207">
        <f t="shared" si="45"/>
        <v>1097.28</v>
      </c>
      <c r="I197" s="207">
        <f t="shared" si="45"/>
        <v>1234.44</v>
      </c>
      <c r="J197" s="207">
        <f t="shared" si="45"/>
        <v>1306.8</v>
      </c>
      <c r="K197" s="207">
        <f t="shared" si="45"/>
        <v>1425.6</v>
      </c>
      <c r="L197" s="207">
        <f t="shared" si="45"/>
        <v>1529.28</v>
      </c>
      <c r="M197" s="207">
        <f t="shared" si="45"/>
        <v>1656.7199999999998</v>
      </c>
      <c r="N197" s="207">
        <f t="shared" si="45"/>
        <v>1784.1599999999999</v>
      </c>
      <c r="O197" s="207">
        <f t="shared" si="45"/>
        <v>1911.6</v>
      </c>
      <c r="P197" s="207">
        <f t="shared" si="45"/>
        <v>2039.04</v>
      </c>
      <c r="Q197" s="207">
        <f t="shared" si="45"/>
        <v>2166.48</v>
      </c>
      <c r="R197" s="207">
        <f t="shared" si="45"/>
        <v>2293.92</v>
      </c>
      <c r="S197" s="207">
        <f t="shared" si="45"/>
        <v>2421.3599999999997</v>
      </c>
      <c r="T197" s="207">
        <f t="shared" si="45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46">B144*$A$198*B204</f>
        <v>593.6</v>
      </c>
      <c r="C199" s="207">
        <f t="shared" si="46"/>
        <v>618.24</v>
      </c>
      <c r="D199" s="207">
        <f t="shared" si="46"/>
        <v>698.88</v>
      </c>
      <c r="E199" s="207">
        <f t="shared" si="46"/>
        <v>800.8</v>
      </c>
      <c r="F199" s="207">
        <f t="shared" si="46"/>
        <v>900.48</v>
      </c>
      <c r="G199" s="207">
        <f t="shared" si="46"/>
        <v>1019.2</v>
      </c>
      <c r="H199" s="207">
        <f t="shared" si="46"/>
        <v>1137.92</v>
      </c>
      <c r="I199" s="207">
        <f t="shared" si="46"/>
        <v>1280.1600000000001</v>
      </c>
      <c r="J199" s="207">
        <f t="shared" si="46"/>
        <v>1355.2</v>
      </c>
      <c r="K199" s="207">
        <f t="shared" si="46"/>
        <v>1478.3999999999999</v>
      </c>
      <c r="L199" s="207">
        <f t="shared" si="46"/>
        <v>1585.9199999999998</v>
      </c>
      <c r="M199" s="207">
        <f t="shared" si="46"/>
        <v>1718.08</v>
      </c>
      <c r="N199" s="207">
        <f t="shared" si="46"/>
        <v>1850.24</v>
      </c>
      <c r="O199" s="207">
        <f t="shared" si="46"/>
        <v>1982.3999999999999</v>
      </c>
      <c r="P199" s="207">
        <f t="shared" si="46"/>
        <v>2114.56</v>
      </c>
      <c r="Q199" s="207">
        <f t="shared" si="46"/>
        <v>2246.7199999999998</v>
      </c>
      <c r="R199" s="207">
        <f t="shared" si="46"/>
        <v>2378.8799999999997</v>
      </c>
      <c r="S199" s="207">
        <f t="shared" si="46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47">B144*$A$200*B204</f>
        <v>614.79999999999995</v>
      </c>
      <c r="C201" s="207">
        <f t="shared" si="47"/>
        <v>640.32000000000005</v>
      </c>
      <c r="D201" s="207">
        <f t="shared" si="47"/>
        <v>723.84</v>
      </c>
      <c r="E201" s="207">
        <f t="shared" si="47"/>
        <v>829.4</v>
      </c>
      <c r="F201" s="207">
        <f t="shared" si="47"/>
        <v>932.6400000000001</v>
      </c>
      <c r="G201" s="207">
        <f t="shared" si="47"/>
        <v>1055.6000000000001</v>
      </c>
      <c r="H201" s="207">
        <f t="shared" si="47"/>
        <v>1178.56</v>
      </c>
      <c r="I201" s="207">
        <f t="shared" si="47"/>
        <v>1325.88</v>
      </c>
      <c r="J201" s="207">
        <f t="shared" si="47"/>
        <v>1403.6</v>
      </c>
      <c r="K201" s="207">
        <f t="shared" si="47"/>
        <v>1531.2</v>
      </c>
      <c r="L201" s="207">
        <f t="shared" si="47"/>
        <v>1642.56</v>
      </c>
      <c r="M201" s="207">
        <f t="shared" si="47"/>
        <v>1779.4399999999998</v>
      </c>
      <c r="N201" s="207">
        <f t="shared" si="47"/>
        <v>1916.32</v>
      </c>
      <c r="O201" s="207">
        <f t="shared" si="47"/>
        <v>2053.1999999999998</v>
      </c>
      <c r="P201" s="207">
        <f t="shared" si="47"/>
        <v>2190.08</v>
      </c>
      <c r="Q201" s="207">
        <f t="shared" si="47"/>
        <v>2326.96</v>
      </c>
      <c r="R201" s="207">
        <f t="shared" si="47"/>
        <v>2463.8399999999997</v>
      </c>
      <c r="S201" s="207">
        <f t="shared" si="47"/>
        <v>2600.7199999999998</v>
      </c>
      <c r="T201" s="207">
        <f t="shared" si="47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48">B144*$A$202*B204</f>
        <v>636</v>
      </c>
      <c r="C203" s="207">
        <f t="shared" si="48"/>
        <v>662.4</v>
      </c>
      <c r="D203" s="207">
        <f t="shared" si="48"/>
        <v>748.80000000000007</v>
      </c>
      <c r="E203" s="207">
        <f t="shared" si="48"/>
        <v>858</v>
      </c>
      <c r="F203" s="207">
        <f t="shared" si="48"/>
        <v>964.80000000000007</v>
      </c>
      <c r="G203" s="207">
        <f t="shared" si="48"/>
        <v>1092</v>
      </c>
      <c r="H203" s="207">
        <f t="shared" si="48"/>
        <v>1219.2</v>
      </c>
      <c r="I203" s="207">
        <f t="shared" si="48"/>
        <v>1371.6</v>
      </c>
      <c r="J203" s="207">
        <f t="shared" si="48"/>
        <v>1452</v>
      </c>
      <c r="K203" s="207">
        <f t="shared" si="48"/>
        <v>1584</v>
      </c>
      <c r="L203" s="207">
        <f t="shared" si="48"/>
        <v>1699.1999999999998</v>
      </c>
      <c r="M203" s="207">
        <f t="shared" si="48"/>
        <v>1840.8</v>
      </c>
      <c r="N203" s="207">
        <f t="shared" si="48"/>
        <v>1982.3999999999999</v>
      </c>
      <c r="O203" s="207">
        <f t="shared" si="48"/>
        <v>2124</v>
      </c>
      <c r="P203" s="207">
        <f t="shared" si="48"/>
        <v>2265.6</v>
      </c>
      <c r="Q203" s="207">
        <f t="shared" si="48"/>
        <v>2407.1999999999998</v>
      </c>
      <c r="R203" s="207">
        <f t="shared" si="48"/>
        <v>2548.7999999999997</v>
      </c>
      <c r="S203" s="207">
        <f t="shared" si="48"/>
        <v>2690.3999999999996</v>
      </c>
      <c r="T203" s="207">
        <f t="shared" si="48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EB477-8B00-204A-8CA4-CAE5245F4E2D}">
  <sheetPr>
    <tabColor theme="5" tint="0.79998168889431442"/>
  </sheetPr>
  <dimension ref="A1:AS205"/>
  <sheetViews>
    <sheetView showGridLines="0" zoomScaleNormal="100" workbookViewId="0">
      <selection activeCell="Z29" sqref="Z29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261</v>
      </c>
      <c r="H3" s="192"/>
      <c r="I3" s="192"/>
      <c r="J3" s="192"/>
      <c r="L3" s="192"/>
      <c r="M3" s="194" t="s">
        <v>262</v>
      </c>
      <c r="N3" s="193"/>
      <c r="O3" s="380" t="s">
        <v>233</v>
      </c>
      <c r="P3" s="191" t="s">
        <v>264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263</v>
      </c>
      <c r="H4" s="192"/>
      <c r="I4" s="192"/>
      <c r="J4" s="192"/>
      <c r="K4" s="192"/>
      <c r="L4" s="192"/>
      <c r="M4" s="194" t="s">
        <v>262</v>
      </c>
      <c r="N4" s="193"/>
      <c r="O4" s="380" t="s">
        <v>233</v>
      </c>
      <c r="P4" s="191" t="s">
        <v>265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/>
      <c r="H5" s="192"/>
      <c r="I5" s="192"/>
      <c r="J5" s="192"/>
      <c r="K5" s="192"/>
      <c r="L5" s="192"/>
      <c r="M5" s="192"/>
      <c r="O5" s="189"/>
      <c r="P5" s="191"/>
      <c r="Q5" s="191"/>
      <c r="R5" s="192"/>
      <c r="S5" s="192"/>
      <c r="T5" s="192"/>
    </row>
    <row r="6" spans="1:45" s="189" customFormat="1" x14ac:dyDescent="0.15">
      <c r="A6" s="187"/>
      <c r="B6" s="187"/>
      <c r="C6" s="188"/>
      <c r="D6" s="188"/>
      <c r="E6" s="188"/>
      <c r="F6" s="188"/>
      <c r="G6" s="191"/>
      <c r="H6" s="192"/>
      <c r="I6" s="192"/>
      <c r="J6" s="192"/>
      <c r="K6" s="192"/>
      <c r="L6" s="192"/>
      <c r="M6" s="192"/>
      <c r="P6" s="191"/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63"/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67"/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71">
        <v>429</v>
      </c>
      <c r="C12" s="272"/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75">
        <v>629</v>
      </c>
      <c r="C13" s="276"/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79">
        <v>429</v>
      </c>
      <c r="C14" s="280">
        <v>429</v>
      </c>
      <c r="D14" s="281"/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67">
        <v>657</v>
      </c>
      <c r="C15" s="268">
        <v>657</v>
      </c>
      <c r="D15" s="269"/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71">
        <v>429</v>
      </c>
      <c r="C16" s="272">
        <v>429</v>
      </c>
      <c r="D16" s="273">
        <v>429</v>
      </c>
      <c r="E16" s="274"/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67">
        <v>683</v>
      </c>
      <c r="C17" s="268">
        <v>683</v>
      </c>
      <c r="D17" s="269">
        <v>696</v>
      </c>
      <c r="E17" s="270"/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71">
        <v>479</v>
      </c>
      <c r="C18" s="272">
        <v>479</v>
      </c>
      <c r="D18" s="273">
        <v>479</v>
      </c>
      <c r="E18" s="274">
        <v>542</v>
      </c>
      <c r="F18" s="272"/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75">
        <v>754</v>
      </c>
      <c r="C19" s="276">
        <v>754</v>
      </c>
      <c r="D19" s="277">
        <v>786</v>
      </c>
      <c r="E19" s="278">
        <v>863</v>
      </c>
      <c r="F19" s="276"/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79">
        <v>531</v>
      </c>
      <c r="C20" s="280">
        <v>531</v>
      </c>
      <c r="D20" s="281">
        <v>531</v>
      </c>
      <c r="E20" s="282">
        <v>593</v>
      </c>
      <c r="F20" s="280">
        <v>670</v>
      </c>
      <c r="G20" s="281"/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67">
        <v>832</v>
      </c>
      <c r="C21" s="268">
        <v>832</v>
      </c>
      <c r="D21" s="269">
        <v>873</v>
      </c>
      <c r="E21" s="270">
        <v>956</v>
      </c>
      <c r="F21" s="268">
        <v>1063</v>
      </c>
      <c r="G21" s="269"/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71">
        <v>568</v>
      </c>
      <c r="C22" s="272">
        <v>568</v>
      </c>
      <c r="D22" s="273">
        <v>568</v>
      </c>
      <c r="E22" s="274">
        <v>645</v>
      </c>
      <c r="F22" s="272">
        <v>732</v>
      </c>
      <c r="G22" s="273">
        <v>809</v>
      </c>
      <c r="H22" s="274"/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67">
        <v>900</v>
      </c>
      <c r="C23" s="268">
        <v>900</v>
      </c>
      <c r="D23" s="269">
        <v>935</v>
      </c>
      <c r="E23" s="270">
        <v>1051</v>
      </c>
      <c r="F23" s="268">
        <v>1172</v>
      </c>
      <c r="G23" s="269">
        <v>1269</v>
      </c>
      <c r="H23" s="270"/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71">
        <v>619</v>
      </c>
      <c r="C24" s="272">
        <v>619</v>
      </c>
      <c r="D24" s="273">
        <v>619</v>
      </c>
      <c r="E24" s="274">
        <v>696</v>
      </c>
      <c r="F24" s="272">
        <v>796</v>
      </c>
      <c r="G24" s="273">
        <v>886</v>
      </c>
      <c r="H24" s="274">
        <v>1088</v>
      </c>
      <c r="I24" s="272"/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75">
        <v>980</v>
      </c>
      <c r="C25" s="276">
        <v>980</v>
      </c>
      <c r="D25" s="277">
        <v>1016</v>
      </c>
      <c r="E25" s="278">
        <v>1125</v>
      </c>
      <c r="F25" s="276">
        <v>1282</v>
      </c>
      <c r="G25" s="277">
        <v>1388</v>
      </c>
      <c r="H25" s="278">
        <v>1675</v>
      </c>
      <c r="I25" s="276"/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79">
        <v>645</v>
      </c>
      <c r="C26" s="280">
        <v>645</v>
      </c>
      <c r="D26" s="281">
        <v>645</v>
      </c>
      <c r="E26" s="282">
        <v>732</v>
      </c>
      <c r="F26" s="280">
        <v>834</v>
      </c>
      <c r="G26" s="281">
        <v>947</v>
      </c>
      <c r="H26" s="282">
        <v>1150</v>
      </c>
      <c r="I26" s="280">
        <v>1251</v>
      </c>
      <c r="J26" s="281"/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U26" s="257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67">
        <v>1025</v>
      </c>
      <c r="C27" s="268">
        <v>1025</v>
      </c>
      <c r="D27" s="269">
        <v>1082</v>
      </c>
      <c r="E27" s="270">
        <v>1192</v>
      </c>
      <c r="F27" s="268">
        <v>1364</v>
      </c>
      <c r="G27" s="269">
        <v>1499</v>
      </c>
      <c r="H27" s="270">
        <v>1795</v>
      </c>
      <c r="I27" s="268">
        <v>1965</v>
      </c>
      <c r="J27" s="269"/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71">
        <v>683</v>
      </c>
      <c r="C28" s="272">
        <v>683</v>
      </c>
      <c r="D28" s="273">
        <v>683</v>
      </c>
      <c r="E28" s="274">
        <v>758</v>
      </c>
      <c r="F28" s="272">
        <v>886</v>
      </c>
      <c r="G28" s="273">
        <v>999</v>
      </c>
      <c r="H28" s="274">
        <v>1214</v>
      </c>
      <c r="I28" s="272">
        <v>1314</v>
      </c>
      <c r="J28" s="273">
        <v>1455</v>
      </c>
      <c r="K28" s="274"/>
      <c r="L28" s="272"/>
      <c r="M28" s="273"/>
      <c r="N28" s="274"/>
      <c r="O28" s="272"/>
      <c r="P28" s="273"/>
      <c r="Q28" s="274"/>
      <c r="R28" s="272"/>
      <c r="S28" s="271"/>
      <c r="T28" s="272"/>
      <c r="U28" s="257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67">
        <v>1098</v>
      </c>
      <c r="C29" s="268">
        <v>1098</v>
      </c>
      <c r="D29" s="269">
        <v>1143</v>
      </c>
      <c r="E29" s="270">
        <v>1260</v>
      </c>
      <c r="F29" s="268">
        <v>1466</v>
      </c>
      <c r="G29" s="269">
        <v>1614</v>
      </c>
      <c r="H29" s="270">
        <v>1918</v>
      </c>
      <c r="I29" s="268">
        <v>2095</v>
      </c>
      <c r="J29" s="269">
        <v>2320</v>
      </c>
      <c r="K29" s="270"/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71">
        <v>719</v>
      </c>
      <c r="C30" s="272">
        <v>719</v>
      </c>
      <c r="D30" s="273">
        <v>719</v>
      </c>
      <c r="E30" s="274">
        <v>822</v>
      </c>
      <c r="F30" s="272">
        <v>947</v>
      </c>
      <c r="G30" s="273">
        <v>1074</v>
      </c>
      <c r="H30" s="274">
        <v>1291</v>
      </c>
      <c r="I30" s="272">
        <v>1404</v>
      </c>
      <c r="J30" s="273">
        <v>1559</v>
      </c>
      <c r="K30" s="274">
        <v>1715</v>
      </c>
      <c r="L30" s="272"/>
      <c r="M30" s="273"/>
      <c r="N30" s="274"/>
      <c r="O30" s="272"/>
      <c r="P30" s="273"/>
      <c r="Q30" s="274"/>
      <c r="R30" s="272"/>
      <c r="S30" s="271"/>
      <c r="T30" s="272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75">
        <v>1159</v>
      </c>
      <c r="C31" s="276">
        <v>1159</v>
      </c>
      <c r="D31" s="277">
        <v>1209</v>
      </c>
      <c r="E31" s="278">
        <v>1363</v>
      </c>
      <c r="F31" s="276">
        <v>1559</v>
      </c>
      <c r="G31" s="277">
        <v>1740</v>
      </c>
      <c r="H31" s="278">
        <v>2033</v>
      </c>
      <c r="I31" s="276">
        <v>2227</v>
      </c>
      <c r="J31" s="277">
        <v>2467</v>
      </c>
      <c r="K31" s="278">
        <v>2727</v>
      </c>
      <c r="L31" s="276"/>
      <c r="M31" s="277"/>
      <c r="N31" s="278"/>
      <c r="O31" s="276"/>
      <c r="P31" s="277"/>
      <c r="Q31" s="278"/>
      <c r="R31" s="276"/>
      <c r="S31" s="275"/>
      <c r="T31" s="276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79">
        <v>758</v>
      </c>
      <c r="C32" s="280">
        <v>758</v>
      </c>
      <c r="D32" s="281">
        <v>758</v>
      </c>
      <c r="E32" s="282">
        <v>886</v>
      </c>
      <c r="F32" s="280">
        <v>1011</v>
      </c>
      <c r="G32" s="281">
        <v>1137</v>
      </c>
      <c r="H32" s="282">
        <v>1364</v>
      </c>
      <c r="I32" s="280">
        <v>1478</v>
      </c>
      <c r="J32" s="281">
        <v>1636</v>
      </c>
      <c r="K32" s="282">
        <v>1800</v>
      </c>
      <c r="L32" s="280">
        <v>1963</v>
      </c>
      <c r="M32" s="281"/>
      <c r="N32" s="282"/>
      <c r="O32" s="280"/>
      <c r="P32" s="281"/>
      <c r="Q32" s="282"/>
      <c r="R32" s="280"/>
      <c r="S32" s="279"/>
      <c r="T32" s="280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67">
        <v>1222</v>
      </c>
      <c r="C33" s="268">
        <v>1222</v>
      </c>
      <c r="D33" s="269">
        <v>1286</v>
      </c>
      <c r="E33" s="270">
        <v>1470</v>
      </c>
      <c r="F33" s="268">
        <v>1659</v>
      </c>
      <c r="G33" s="269">
        <v>1855</v>
      </c>
      <c r="H33" s="270">
        <v>2146</v>
      </c>
      <c r="I33" s="268">
        <v>2342</v>
      </c>
      <c r="J33" s="269">
        <v>2590</v>
      </c>
      <c r="K33" s="270">
        <v>2858</v>
      </c>
      <c r="L33" s="268">
        <v>3158</v>
      </c>
      <c r="M33" s="269"/>
      <c r="N33" s="270"/>
      <c r="O33" s="268"/>
      <c r="P33" s="269"/>
      <c r="Q33" s="270"/>
      <c r="R33" s="268"/>
      <c r="S33" s="267"/>
      <c r="T33" s="26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71">
        <v>809</v>
      </c>
      <c r="C34" s="272">
        <v>809</v>
      </c>
      <c r="D34" s="273">
        <v>809</v>
      </c>
      <c r="E34" s="274">
        <v>935</v>
      </c>
      <c r="F34" s="272">
        <v>1063</v>
      </c>
      <c r="G34" s="273">
        <v>1188</v>
      </c>
      <c r="H34" s="274">
        <v>1441</v>
      </c>
      <c r="I34" s="272">
        <v>1567</v>
      </c>
      <c r="J34" s="273">
        <v>1738</v>
      </c>
      <c r="K34" s="274">
        <v>1911</v>
      </c>
      <c r="L34" s="272">
        <v>2085</v>
      </c>
      <c r="M34" s="273">
        <v>2259</v>
      </c>
      <c r="N34" s="274"/>
      <c r="O34" s="272"/>
      <c r="P34" s="273"/>
      <c r="Q34" s="274"/>
      <c r="R34" s="272"/>
      <c r="S34" s="271"/>
      <c r="T34" s="272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67">
        <v>1296</v>
      </c>
      <c r="C35" s="268">
        <v>1296</v>
      </c>
      <c r="D35" s="269">
        <v>1362</v>
      </c>
      <c r="E35" s="270">
        <v>1563</v>
      </c>
      <c r="F35" s="268">
        <v>1759</v>
      </c>
      <c r="G35" s="269">
        <v>1958</v>
      </c>
      <c r="H35" s="270">
        <v>2303</v>
      </c>
      <c r="I35" s="268">
        <v>2520</v>
      </c>
      <c r="J35" s="269">
        <v>2787</v>
      </c>
      <c r="K35" s="270">
        <v>3021</v>
      </c>
      <c r="L35" s="268">
        <v>3364</v>
      </c>
      <c r="M35" s="269">
        <v>3642</v>
      </c>
      <c r="N35" s="270"/>
      <c r="O35" s="268"/>
      <c r="P35" s="269"/>
      <c r="Q35" s="270"/>
      <c r="R35" s="268"/>
      <c r="S35" s="267"/>
      <c r="T35" s="26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71">
        <v>860</v>
      </c>
      <c r="C36" s="272">
        <v>860</v>
      </c>
      <c r="D36" s="273">
        <v>860</v>
      </c>
      <c r="E36" s="274">
        <v>986</v>
      </c>
      <c r="F36" s="272">
        <v>1114</v>
      </c>
      <c r="G36" s="273">
        <v>1251</v>
      </c>
      <c r="H36" s="274">
        <v>1504</v>
      </c>
      <c r="I36" s="272">
        <v>1644</v>
      </c>
      <c r="J36" s="273">
        <v>1827</v>
      </c>
      <c r="K36" s="274">
        <v>2010</v>
      </c>
      <c r="L36" s="272">
        <v>2192</v>
      </c>
      <c r="M36" s="273">
        <v>2375</v>
      </c>
      <c r="N36" s="274">
        <v>2558</v>
      </c>
      <c r="O36" s="272">
        <v>2741</v>
      </c>
      <c r="P36" s="273"/>
      <c r="Q36" s="274"/>
      <c r="R36" s="272"/>
      <c r="S36" s="271"/>
      <c r="T36" s="272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75">
        <v>1382</v>
      </c>
      <c r="C37" s="276">
        <v>1382</v>
      </c>
      <c r="D37" s="277">
        <v>1451</v>
      </c>
      <c r="E37" s="278">
        <v>1657</v>
      </c>
      <c r="F37" s="276">
        <v>1857</v>
      </c>
      <c r="G37" s="277">
        <v>2075</v>
      </c>
      <c r="H37" s="278">
        <v>2423</v>
      </c>
      <c r="I37" s="276">
        <v>2664</v>
      </c>
      <c r="J37" s="277">
        <v>2948</v>
      </c>
      <c r="K37" s="278">
        <v>3191</v>
      </c>
      <c r="L37" s="276">
        <v>3555</v>
      </c>
      <c r="M37" s="277">
        <v>3857</v>
      </c>
      <c r="N37" s="278">
        <v>4153</v>
      </c>
      <c r="O37" s="276">
        <v>4450</v>
      </c>
      <c r="P37" s="277"/>
      <c r="Q37" s="278"/>
      <c r="R37" s="276"/>
      <c r="S37" s="275"/>
      <c r="T37" s="276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79">
        <v>887</v>
      </c>
      <c r="C38" s="280">
        <v>896</v>
      </c>
      <c r="D38" s="281">
        <v>896</v>
      </c>
      <c r="E38" s="282">
        <v>1037</v>
      </c>
      <c r="F38" s="280">
        <v>1176</v>
      </c>
      <c r="G38" s="281">
        <v>1314</v>
      </c>
      <c r="H38" s="282">
        <v>1567</v>
      </c>
      <c r="I38" s="280">
        <v>1731</v>
      </c>
      <c r="J38" s="281">
        <v>1921</v>
      </c>
      <c r="K38" s="282">
        <v>2113</v>
      </c>
      <c r="L38" s="280">
        <v>2305</v>
      </c>
      <c r="M38" s="281">
        <v>2497</v>
      </c>
      <c r="N38" s="282">
        <v>2689</v>
      </c>
      <c r="O38" s="280">
        <v>2881</v>
      </c>
      <c r="P38" s="281">
        <v>3074</v>
      </c>
      <c r="Q38" s="282"/>
      <c r="R38" s="280"/>
      <c r="S38" s="279"/>
      <c r="T38" s="280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67">
        <v>1433</v>
      </c>
      <c r="C39" s="268">
        <v>1441</v>
      </c>
      <c r="D39" s="269">
        <v>1514</v>
      </c>
      <c r="E39" s="270">
        <v>1739</v>
      </c>
      <c r="F39" s="268">
        <v>1949</v>
      </c>
      <c r="G39" s="269">
        <v>2192</v>
      </c>
      <c r="H39" s="270">
        <v>2526</v>
      </c>
      <c r="I39" s="268">
        <v>2791</v>
      </c>
      <c r="J39" s="269">
        <v>3088</v>
      </c>
      <c r="K39" s="270">
        <v>3372</v>
      </c>
      <c r="L39" s="268">
        <v>3719</v>
      </c>
      <c r="M39" s="269">
        <v>4029</v>
      </c>
      <c r="N39" s="270">
        <v>4339</v>
      </c>
      <c r="O39" s="268">
        <v>4649</v>
      </c>
      <c r="P39" s="269">
        <v>4959</v>
      </c>
      <c r="Q39" s="270"/>
      <c r="R39" s="268"/>
      <c r="S39" s="267"/>
      <c r="T39" s="26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71">
        <v>935</v>
      </c>
      <c r="C40" s="272">
        <v>935</v>
      </c>
      <c r="D40" s="273">
        <v>935</v>
      </c>
      <c r="E40" s="274">
        <v>1088</v>
      </c>
      <c r="F40" s="272">
        <v>1227</v>
      </c>
      <c r="G40" s="273">
        <v>1392</v>
      </c>
      <c r="H40" s="274">
        <v>1618</v>
      </c>
      <c r="I40" s="272">
        <v>1821</v>
      </c>
      <c r="J40" s="273">
        <v>2021</v>
      </c>
      <c r="K40" s="274">
        <v>2223</v>
      </c>
      <c r="L40" s="272">
        <v>2426</v>
      </c>
      <c r="M40" s="273">
        <v>2628</v>
      </c>
      <c r="N40" s="274">
        <v>2830</v>
      </c>
      <c r="O40" s="272">
        <v>3032</v>
      </c>
      <c r="P40" s="273">
        <v>3234</v>
      </c>
      <c r="Q40" s="274">
        <v>3436</v>
      </c>
      <c r="R40" s="272"/>
      <c r="S40" s="271"/>
      <c r="T40" s="272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67">
        <v>1499</v>
      </c>
      <c r="C41" s="268">
        <v>1499</v>
      </c>
      <c r="D41" s="269">
        <v>1586</v>
      </c>
      <c r="E41" s="270">
        <v>1828</v>
      </c>
      <c r="F41" s="268">
        <v>2047</v>
      </c>
      <c r="G41" s="269">
        <v>2321</v>
      </c>
      <c r="H41" s="270">
        <v>2635</v>
      </c>
      <c r="I41" s="268">
        <v>2971</v>
      </c>
      <c r="J41" s="269">
        <v>3284</v>
      </c>
      <c r="K41" s="270">
        <v>3553</v>
      </c>
      <c r="L41" s="268">
        <v>3886</v>
      </c>
      <c r="M41" s="269">
        <v>4204</v>
      </c>
      <c r="N41" s="270">
        <v>4528</v>
      </c>
      <c r="O41" s="268">
        <v>4851</v>
      </c>
      <c r="P41" s="269">
        <v>5175</v>
      </c>
      <c r="Q41" s="270">
        <v>5498</v>
      </c>
      <c r="R41" s="268"/>
      <c r="S41" s="267"/>
      <c r="T41" s="26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71">
        <v>986</v>
      </c>
      <c r="C42" s="272">
        <v>986</v>
      </c>
      <c r="D42" s="273">
        <v>986</v>
      </c>
      <c r="E42" s="274">
        <v>1137</v>
      </c>
      <c r="F42" s="272">
        <v>1264</v>
      </c>
      <c r="G42" s="273">
        <v>1470</v>
      </c>
      <c r="H42" s="274">
        <v>1682</v>
      </c>
      <c r="I42" s="272">
        <v>1895</v>
      </c>
      <c r="J42" s="273">
        <v>2098</v>
      </c>
      <c r="K42" s="274">
        <v>2308</v>
      </c>
      <c r="L42" s="272">
        <v>2518</v>
      </c>
      <c r="M42" s="273">
        <v>2728</v>
      </c>
      <c r="N42" s="274">
        <v>2938</v>
      </c>
      <c r="O42" s="272">
        <v>3148</v>
      </c>
      <c r="P42" s="273">
        <v>3358</v>
      </c>
      <c r="Q42" s="274">
        <v>3567</v>
      </c>
      <c r="R42" s="272">
        <v>3777</v>
      </c>
      <c r="S42" s="271"/>
      <c r="T42" s="272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75">
        <v>1582</v>
      </c>
      <c r="C43" s="276">
        <v>1582</v>
      </c>
      <c r="D43" s="277">
        <v>1675</v>
      </c>
      <c r="E43" s="278">
        <v>1920</v>
      </c>
      <c r="F43" s="276">
        <v>2133</v>
      </c>
      <c r="G43" s="277">
        <v>2453</v>
      </c>
      <c r="H43" s="278">
        <v>2780</v>
      </c>
      <c r="I43" s="276">
        <v>3107</v>
      </c>
      <c r="J43" s="277">
        <v>3374</v>
      </c>
      <c r="K43" s="278">
        <v>3710</v>
      </c>
      <c r="L43" s="276">
        <v>4057</v>
      </c>
      <c r="M43" s="277">
        <v>4397</v>
      </c>
      <c r="N43" s="278">
        <v>4736</v>
      </c>
      <c r="O43" s="276">
        <v>5074</v>
      </c>
      <c r="P43" s="277">
        <v>5412</v>
      </c>
      <c r="Q43" s="278">
        <v>5750</v>
      </c>
      <c r="R43" s="276">
        <v>6089</v>
      </c>
      <c r="S43" s="275"/>
      <c r="T43" s="276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79">
        <v>992</v>
      </c>
      <c r="C44" s="280">
        <v>1025</v>
      </c>
      <c r="D44" s="281">
        <v>1040</v>
      </c>
      <c r="E44" s="282">
        <v>1196</v>
      </c>
      <c r="F44" s="280">
        <v>1329</v>
      </c>
      <c r="G44" s="281">
        <v>1551</v>
      </c>
      <c r="H44" s="282">
        <v>1772</v>
      </c>
      <c r="I44" s="280">
        <v>1994</v>
      </c>
      <c r="J44" s="281">
        <v>2215</v>
      </c>
      <c r="K44" s="282">
        <v>2437</v>
      </c>
      <c r="L44" s="280">
        <v>2658</v>
      </c>
      <c r="M44" s="281">
        <v>2880</v>
      </c>
      <c r="N44" s="282">
        <v>3101</v>
      </c>
      <c r="O44" s="280">
        <v>3323</v>
      </c>
      <c r="P44" s="281">
        <v>3544</v>
      </c>
      <c r="Q44" s="282">
        <v>3766</v>
      </c>
      <c r="R44" s="280">
        <v>3987</v>
      </c>
      <c r="S44" s="279">
        <v>4209</v>
      </c>
      <c r="T44" s="280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67">
        <v>1618</v>
      </c>
      <c r="C45" s="268">
        <v>1651</v>
      </c>
      <c r="D45" s="269">
        <v>1765</v>
      </c>
      <c r="E45" s="270">
        <v>2018</v>
      </c>
      <c r="F45" s="268">
        <v>2244</v>
      </c>
      <c r="G45" s="269">
        <v>2584</v>
      </c>
      <c r="H45" s="270">
        <v>2929</v>
      </c>
      <c r="I45" s="268">
        <v>3268</v>
      </c>
      <c r="J45" s="269">
        <v>3559</v>
      </c>
      <c r="K45" s="270">
        <v>3910</v>
      </c>
      <c r="L45" s="268">
        <v>4281</v>
      </c>
      <c r="M45" s="269">
        <v>4642</v>
      </c>
      <c r="N45" s="270">
        <v>4999</v>
      </c>
      <c r="O45" s="268">
        <v>5356</v>
      </c>
      <c r="P45" s="269">
        <v>5713</v>
      </c>
      <c r="Q45" s="270">
        <v>6070</v>
      </c>
      <c r="R45" s="268">
        <v>6427</v>
      </c>
      <c r="S45" s="267">
        <v>6784</v>
      </c>
      <c r="T45" s="26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71">
        <v>1044</v>
      </c>
      <c r="C46" s="272">
        <v>1079</v>
      </c>
      <c r="D46" s="273">
        <v>1095</v>
      </c>
      <c r="E46" s="274">
        <v>1259</v>
      </c>
      <c r="F46" s="272">
        <v>1399</v>
      </c>
      <c r="G46" s="273">
        <v>1632</v>
      </c>
      <c r="H46" s="274">
        <v>1865</v>
      </c>
      <c r="I46" s="272">
        <v>2098</v>
      </c>
      <c r="J46" s="273">
        <v>2332</v>
      </c>
      <c r="K46" s="274">
        <v>2565</v>
      </c>
      <c r="L46" s="272">
        <v>2798</v>
      </c>
      <c r="M46" s="273">
        <v>3031</v>
      </c>
      <c r="N46" s="274">
        <v>3264</v>
      </c>
      <c r="O46" s="272">
        <v>3497</v>
      </c>
      <c r="P46" s="273">
        <v>3731</v>
      </c>
      <c r="Q46" s="274">
        <v>3964</v>
      </c>
      <c r="R46" s="272">
        <v>4197</v>
      </c>
      <c r="S46" s="271">
        <v>4430</v>
      </c>
      <c r="T46" s="272">
        <v>4663</v>
      </c>
      <c r="U46" s="257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67">
        <v>1688</v>
      </c>
      <c r="C47" s="268">
        <v>1723</v>
      </c>
      <c r="D47" s="269">
        <v>1855</v>
      </c>
      <c r="E47" s="270">
        <v>2123</v>
      </c>
      <c r="F47" s="268">
        <v>2360</v>
      </c>
      <c r="G47" s="269">
        <v>2721</v>
      </c>
      <c r="H47" s="270">
        <v>3080</v>
      </c>
      <c r="I47" s="268">
        <v>3441</v>
      </c>
      <c r="J47" s="269">
        <v>3744</v>
      </c>
      <c r="K47" s="270">
        <v>4115</v>
      </c>
      <c r="L47" s="268">
        <v>4464</v>
      </c>
      <c r="M47" s="269">
        <v>4841</v>
      </c>
      <c r="N47" s="270">
        <v>5213</v>
      </c>
      <c r="O47" s="268">
        <v>5585</v>
      </c>
      <c r="P47" s="269">
        <v>5958</v>
      </c>
      <c r="Q47" s="270">
        <v>6330</v>
      </c>
      <c r="R47" s="268">
        <v>6702</v>
      </c>
      <c r="S47" s="267">
        <v>7075</v>
      </c>
      <c r="T47" s="268">
        <v>7447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71">
        <v>1096</v>
      </c>
      <c r="C48" s="272">
        <v>1133</v>
      </c>
      <c r="D48" s="273">
        <v>1150</v>
      </c>
      <c r="E48" s="274">
        <v>1322</v>
      </c>
      <c r="F48" s="272">
        <v>1469</v>
      </c>
      <c r="G48" s="273">
        <v>1714</v>
      </c>
      <c r="H48" s="274">
        <v>1959</v>
      </c>
      <c r="I48" s="272">
        <v>2203</v>
      </c>
      <c r="J48" s="273">
        <v>2448</v>
      </c>
      <c r="K48" s="274">
        <v>2693</v>
      </c>
      <c r="L48" s="272">
        <v>2938</v>
      </c>
      <c r="M48" s="273">
        <v>3183</v>
      </c>
      <c r="N48" s="274">
        <v>3427</v>
      </c>
      <c r="O48" s="272">
        <v>3672</v>
      </c>
      <c r="P48" s="273">
        <v>3917</v>
      </c>
      <c r="Q48" s="274">
        <v>4162</v>
      </c>
      <c r="R48" s="272">
        <v>4407</v>
      </c>
      <c r="S48" s="271">
        <v>4652</v>
      </c>
      <c r="T48" s="272">
        <v>4896</v>
      </c>
      <c r="U48" s="257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75">
        <v>1770</v>
      </c>
      <c r="C49" s="276">
        <v>1807</v>
      </c>
      <c r="D49" s="277">
        <v>1928</v>
      </c>
      <c r="E49" s="278">
        <v>2228</v>
      </c>
      <c r="F49" s="276">
        <v>2462</v>
      </c>
      <c r="G49" s="277">
        <v>2853</v>
      </c>
      <c r="H49" s="278">
        <v>3233</v>
      </c>
      <c r="I49" s="276">
        <v>3610</v>
      </c>
      <c r="J49" s="277">
        <v>3924</v>
      </c>
      <c r="K49" s="278">
        <v>4320</v>
      </c>
      <c r="L49" s="276">
        <v>4685</v>
      </c>
      <c r="M49" s="277">
        <v>5083</v>
      </c>
      <c r="N49" s="278">
        <v>5474</v>
      </c>
      <c r="O49" s="276">
        <v>5865</v>
      </c>
      <c r="P49" s="277">
        <v>6256</v>
      </c>
      <c r="Q49" s="278">
        <v>6647</v>
      </c>
      <c r="R49" s="276">
        <v>7038</v>
      </c>
      <c r="S49" s="275">
        <v>7429</v>
      </c>
      <c r="T49" s="276">
        <v>7820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79">
        <v>1148</v>
      </c>
      <c r="C50" s="280">
        <v>1187</v>
      </c>
      <c r="D50" s="281">
        <v>1205</v>
      </c>
      <c r="E50" s="282">
        <v>1384</v>
      </c>
      <c r="F50" s="280">
        <v>1539</v>
      </c>
      <c r="G50" s="281">
        <v>1795</v>
      </c>
      <c r="H50" s="282">
        <v>2052</v>
      </c>
      <c r="I50" s="280">
        <v>2308</v>
      </c>
      <c r="J50" s="281">
        <v>2565</v>
      </c>
      <c r="K50" s="282">
        <v>2821</v>
      </c>
      <c r="L50" s="280">
        <v>3078</v>
      </c>
      <c r="M50" s="281">
        <v>3334</v>
      </c>
      <c r="N50" s="282">
        <v>3591</v>
      </c>
      <c r="O50" s="280">
        <v>3847</v>
      </c>
      <c r="P50" s="281">
        <v>4104</v>
      </c>
      <c r="Q50" s="282">
        <v>4360</v>
      </c>
      <c r="R50" s="280">
        <v>4617</v>
      </c>
      <c r="S50" s="279">
        <v>4873</v>
      </c>
      <c r="T50" s="280">
        <v>5130</v>
      </c>
      <c r="U50" s="257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67">
        <v>1855</v>
      </c>
      <c r="C51" s="268">
        <v>1893</v>
      </c>
      <c r="D51" s="269">
        <v>2002</v>
      </c>
      <c r="E51" s="270">
        <v>2333</v>
      </c>
      <c r="F51" s="268">
        <v>2592</v>
      </c>
      <c r="G51" s="269">
        <v>2989</v>
      </c>
      <c r="H51" s="270">
        <v>3384</v>
      </c>
      <c r="I51" s="268">
        <v>3780</v>
      </c>
      <c r="J51" s="269">
        <v>4110</v>
      </c>
      <c r="K51" s="270">
        <v>4521</v>
      </c>
      <c r="L51" s="268">
        <v>4899</v>
      </c>
      <c r="M51" s="269">
        <v>5308</v>
      </c>
      <c r="N51" s="270">
        <v>5716</v>
      </c>
      <c r="O51" s="268">
        <v>6125</v>
      </c>
      <c r="P51" s="269">
        <v>6533</v>
      </c>
      <c r="Q51" s="270">
        <v>6941</v>
      </c>
      <c r="R51" s="268">
        <v>7350</v>
      </c>
      <c r="S51" s="267">
        <v>7758</v>
      </c>
      <c r="T51" s="268">
        <v>8166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71">
        <v>1201</v>
      </c>
      <c r="C52" s="272">
        <v>1241</v>
      </c>
      <c r="D52" s="273">
        <v>1259</v>
      </c>
      <c r="E52" s="274">
        <v>1447</v>
      </c>
      <c r="F52" s="272">
        <v>1609</v>
      </c>
      <c r="G52" s="273">
        <v>1877</v>
      </c>
      <c r="H52" s="274">
        <v>2145</v>
      </c>
      <c r="I52" s="272">
        <v>2413</v>
      </c>
      <c r="J52" s="273">
        <v>2681</v>
      </c>
      <c r="K52" s="274">
        <v>2949</v>
      </c>
      <c r="L52" s="272">
        <v>3218</v>
      </c>
      <c r="M52" s="273">
        <v>3486</v>
      </c>
      <c r="N52" s="274">
        <v>3754</v>
      </c>
      <c r="O52" s="272">
        <v>4022</v>
      </c>
      <c r="P52" s="273">
        <v>4290</v>
      </c>
      <c r="Q52" s="274">
        <v>4558</v>
      </c>
      <c r="R52" s="272">
        <v>4826</v>
      </c>
      <c r="S52" s="271">
        <v>5095</v>
      </c>
      <c r="T52" s="272">
        <v>5363</v>
      </c>
      <c r="U52" s="257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67">
        <v>1936</v>
      </c>
      <c r="C53" s="268">
        <v>1976</v>
      </c>
      <c r="D53" s="269">
        <v>2093</v>
      </c>
      <c r="E53" s="270">
        <v>2423</v>
      </c>
      <c r="F53" s="268">
        <v>2709</v>
      </c>
      <c r="G53" s="269">
        <v>3121</v>
      </c>
      <c r="H53" s="270">
        <v>3537</v>
      </c>
      <c r="I53" s="268">
        <v>3949</v>
      </c>
      <c r="J53" s="269">
        <v>4295</v>
      </c>
      <c r="K53" s="270">
        <v>4720</v>
      </c>
      <c r="L53" s="268">
        <v>5114</v>
      </c>
      <c r="M53" s="269">
        <v>5532</v>
      </c>
      <c r="N53" s="270">
        <v>5958</v>
      </c>
      <c r="O53" s="268">
        <v>6383</v>
      </c>
      <c r="P53" s="269">
        <v>6809</v>
      </c>
      <c r="Q53" s="270">
        <v>7234</v>
      </c>
      <c r="R53" s="268">
        <v>7660</v>
      </c>
      <c r="S53" s="267">
        <v>8085</v>
      </c>
      <c r="T53" s="268">
        <v>8511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71">
        <v>1253</v>
      </c>
      <c r="C54" s="272">
        <v>1295</v>
      </c>
      <c r="D54" s="273">
        <v>1314</v>
      </c>
      <c r="E54" s="274">
        <v>1510</v>
      </c>
      <c r="F54" s="272">
        <v>1679</v>
      </c>
      <c r="G54" s="273">
        <v>1959</v>
      </c>
      <c r="H54" s="274">
        <v>2238</v>
      </c>
      <c r="I54" s="272">
        <v>2518</v>
      </c>
      <c r="J54" s="273">
        <v>2798</v>
      </c>
      <c r="K54" s="274">
        <v>3078</v>
      </c>
      <c r="L54" s="272">
        <v>3358</v>
      </c>
      <c r="M54" s="273">
        <v>3637</v>
      </c>
      <c r="N54" s="274">
        <v>3917</v>
      </c>
      <c r="O54" s="272">
        <v>4197</v>
      </c>
      <c r="P54" s="273">
        <v>4477</v>
      </c>
      <c r="Q54" s="274">
        <v>4756</v>
      </c>
      <c r="R54" s="272">
        <v>5036</v>
      </c>
      <c r="S54" s="271">
        <v>5316</v>
      </c>
      <c r="T54" s="272">
        <v>5596</v>
      </c>
      <c r="U54" s="257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75">
        <v>2020</v>
      </c>
      <c r="C55" s="276">
        <v>2062</v>
      </c>
      <c r="D55" s="277">
        <v>2184</v>
      </c>
      <c r="E55" s="278">
        <v>2502</v>
      </c>
      <c r="F55" s="276">
        <v>2795</v>
      </c>
      <c r="G55" s="277">
        <v>3223</v>
      </c>
      <c r="H55" s="278">
        <v>3654</v>
      </c>
      <c r="I55" s="276">
        <v>4109</v>
      </c>
      <c r="J55" s="277">
        <v>4480</v>
      </c>
      <c r="K55" s="278">
        <v>4921</v>
      </c>
      <c r="L55" s="276">
        <v>5332</v>
      </c>
      <c r="M55" s="277">
        <v>5773</v>
      </c>
      <c r="N55" s="278">
        <v>6217</v>
      </c>
      <c r="O55" s="276">
        <v>6661</v>
      </c>
      <c r="P55" s="277">
        <v>7105</v>
      </c>
      <c r="Q55" s="278">
        <v>7549</v>
      </c>
      <c r="R55" s="276">
        <v>7993</v>
      </c>
      <c r="S55" s="275">
        <v>8437</v>
      </c>
      <c r="T55" s="276">
        <v>8881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79">
        <v>1305</v>
      </c>
      <c r="C56" s="280">
        <v>1349</v>
      </c>
      <c r="D56" s="281">
        <v>1369</v>
      </c>
      <c r="E56" s="282">
        <v>1573</v>
      </c>
      <c r="F56" s="280">
        <v>1749</v>
      </c>
      <c r="G56" s="281">
        <v>2040</v>
      </c>
      <c r="H56" s="282">
        <v>2332</v>
      </c>
      <c r="I56" s="280">
        <v>2623</v>
      </c>
      <c r="J56" s="281">
        <v>2915</v>
      </c>
      <c r="K56" s="282">
        <v>3206</v>
      </c>
      <c r="L56" s="280">
        <v>3497</v>
      </c>
      <c r="M56" s="281">
        <v>3789</v>
      </c>
      <c r="N56" s="282">
        <v>4080</v>
      </c>
      <c r="O56" s="280">
        <v>4372</v>
      </c>
      <c r="P56" s="281">
        <v>4663</v>
      </c>
      <c r="Q56" s="282">
        <v>4955</v>
      </c>
      <c r="R56" s="280">
        <v>5246</v>
      </c>
      <c r="S56" s="279">
        <v>5538</v>
      </c>
      <c r="T56" s="280">
        <v>5829</v>
      </c>
      <c r="U56" s="257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67">
        <v>2074</v>
      </c>
      <c r="C57" s="268">
        <v>2149</v>
      </c>
      <c r="D57" s="269">
        <v>2274</v>
      </c>
      <c r="E57" s="270">
        <v>2610</v>
      </c>
      <c r="F57" s="268">
        <v>2915</v>
      </c>
      <c r="G57" s="269">
        <v>3360</v>
      </c>
      <c r="H57" s="270">
        <v>3805</v>
      </c>
      <c r="I57" s="268">
        <v>4280</v>
      </c>
      <c r="J57" s="269">
        <v>4669</v>
      </c>
      <c r="K57" s="270">
        <v>5120</v>
      </c>
      <c r="L57" s="268">
        <v>5551</v>
      </c>
      <c r="M57" s="269">
        <v>6013</v>
      </c>
      <c r="N57" s="270">
        <v>6476</v>
      </c>
      <c r="O57" s="268">
        <v>6938</v>
      </c>
      <c r="P57" s="269">
        <v>7401</v>
      </c>
      <c r="Q57" s="270">
        <v>7863</v>
      </c>
      <c r="R57" s="268">
        <v>8326</v>
      </c>
      <c r="S57" s="267">
        <v>8788</v>
      </c>
      <c r="T57" s="268">
        <v>9251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5" t="s">
        <v>131</v>
      </c>
      <c r="B58" s="271">
        <v>1357</v>
      </c>
      <c r="C58" s="272">
        <v>1402</v>
      </c>
      <c r="D58" s="273">
        <v>1424</v>
      </c>
      <c r="E58" s="274">
        <v>1636</v>
      </c>
      <c r="F58" s="272">
        <v>1819</v>
      </c>
      <c r="G58" s="273">
        <v>2122</v>
      </c>
      <c r="H58" s="274">
        <v>2425</v>
      </c>
      <c r="I58" s="272">
        <v>2728</v>
      </c>
      <c r="J58" s="273">
        <v>3031</v>
      </c>
      <c r="K58" s="274">
        <v>3334</v>
      </c>
      <c r="L58" s="272">
        <v>3637</v>
      </c>
      <c r="M58" s="273">
        <v>3940</v>
      </c>
      <c r="N58" s="274">
        <v>4244</v>
      </c>
      <c r="O58" s="272">
        <v>4547</v>
      </c>
      <c r="P58" s="273">
        <v>4850</v>
      </c>
      <c r="Q58" s="274">
        <v>5153</v>
      </c>
      <c r="R58" s="272">
        <v>5456</v>
      </c>
      <c r="S58" s="271">
        <v>5759</v>
      </c>
      <c r="T58" s="272">
        <v>6062</v>
      </c>
      <c r="U58" s="257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67">
        <v>2156</v>
      </c>
      <c r="C59" s="268">
        <v>2235</v>
      </c>
      <c r="D59" s="269">
        <v>2365</v>
      </c>
      <c r="E59" s="270">
        <v>2714</v>
      </c>
      <c r="F59" s="268">
        <v>3031</v>
      </c>
      <c r="G59" s="269">
        <v>3494</v>
      </c>
      <c r="H59" s="270">
        <v>3957</v>
      </c>
      <c r="I59" s="268">
        <v>4452</v>
      </c>
      <c r="J59" s="269">
        <v>4856</v>
      </c>
      <c r="K59" s="270">
        <v>5325</v>
      </c>
      <c r="L59" s="268">
        <v>5773</v>
      </c>
      <c r="M59" s="269">
        <v>6254</v>
      </c>
      <c r="N59" s="270">
        <v>6735</v>
      </c>
      <c r="O59" s="268">
        <v>7216</v>
      </c>
      <c r="P59" s="269">
        <v>7697</v>
      </c>
      <c r="Q59" s="270">
        <v>8178</v>
      </c>
      <c r="R59" s="268">
        <v>8659</v>
      </c>
      <c r="S59" s="267">
        <v>9140</v>
      </c>
      <c r="T59" s="268">
        <v>9621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71">
        <v>1409</v>
      </c>
      <c r="C60" s="272">
        <v>1456</v>
      </c>
      <c r="D60" s="273">
        <v>1478</v>
      </c>
      <c r="E60" s="274">
        <v>1699</v>
      </c>
      <c r="F60" s="272">
        <v>1889</v>
      </c>
      <c r="G60" s="273">
        <v>2203</v>
      </c>
      <c r="H60" s="274">
        <v>2518</v>
      </c>
      <c r="I60" s="272">
        <v>2833</v>
      </c>
      <c r="J60" s="273">
        <v>3148</v>
      </c>
      <c r="K60" s="274">
        <v>3462</v>
      </c>
      <c r="L60" s="272">
        <v>3777</v>
      </c>
      <c r="M60" s="273">
        <v>4092</v>
      </c>
      <c r="N60" s="274">
        <v>4407</v>
      </c>
      <c r="O60" s="272">
        <v>4721</v>
      </c>
      <c r="P60" s="273">
        <v>5036</v>
      </c>
      <c r="Q60" s="274">
        <v>5351</v>
      </c>
      <c r="R60" s="272">
        <v>5666</v>
      </c>
      <c r="S60" s="271">
        <v>5981</v>
      </c>
      <c r="T60" s="272">
        <v>6295</v>
      </c>
      <c r="U60" s="257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75">
        <v>2239</v>
      </c>
      <c r="C61" s="276">
        <v>2321</v>
      </c>
      <c r="D61" s="277">
        <v>2455</v>
      </c>
      <c r="E61" s="278">
        <v>2819</v>
      </c>
      <c r="F61" s="276">
        <v>3148</v>
      </c>
      <c r="G61" s="277">
        <v>3628</v>
      </c>
      <c r="H61" s="278">
        <v>4109</v>
      </c>
      <c r="I61" s="276">
        <v>4623</v>
      </c>
      <c r="J61" s="277">
        <v>5043</v>
      </c>
      <c r="K61" s="278">
        <v>5530</v>
      </c>
      <c r="L61" s="276">
        <v>5995</v>
      </c>
      <c r="M61" s="277">
        <v>6494</v>
      </c>
      <c r="N61" s="278">
        <v>6994</v>
      </c>
      <c r="O61" s="276">
        <v>7493</v>
      </c>
      <c r="P61" s="277">
        <v>7993</v>
      </c>
      <c r="Q61" s="278">
        <v>8492</v>
      </c>
      <c r="R61" s="276">
        <v>8992</v>
      </c>
      <c r="S61" s="275">
        <v>9492</v>
      </c>
      <c r="T61" s="276">
        <v>9991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79">
        <v>1462</v>
      </c>
      <c r="C62" s="280">
        <v>1510</v>
      </c>
      <c r="D62" s="281">
        <v>1533</v>
      </c>
      <c r="E62" s="282">
        <v>1762</v>
      </c>
      <c r="F62" s="280">
        <v>1959</v>
      </c>
      <c r="G62" s="281">
        <v>2285</v>
      </c>
      <c r="H62" s="282">
        <v>2611</v>
      </c>
      <c r="I62" s="280">
        <v>2938</v>
      </c>
      <c r="J62" s="281">
        <v>3264</v>
      </c>
      <c r="K62" s="282">
        <v>3591</v>
      </c>
      <c r="L62" s="280">
        <v>3917</v>
      </c>
      <c r="M62" s="281">
        <v>4244</v>
      </c>
      <c r="N62" s="282">
        <v>4570</v>
      </c>
      <c r="O62" s="280">
        <v>4896</v>
      </c>
      <c r="P62" s="281">
        <v>5223</v>
      </c>
      <c r="Q62" s="282">
        <v>5549</v>
      </c>
      <c r="R62" s="280">
        <v>5876</v>
      </c>
      <c r="S62" s="279">
        <v>6202</v>
      </c>
      <c r="T62" s="280">
        <v>6528</v>
      </c>
      <c r="U62" s="257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67">
        <v>2322</v>
      </c>
      <c r="C63" s="268">
        <v>2407</v>
      </c>
      <c r="D63" s="269">
        <v>2546</v>
      </c>
      <c r="E63" s="270">
        <v>2923</v>
      </c>
      <c r="F63" s="268">
        <v>3264</v>
      </c>
      <c r="G63" s="269">
        <v>3763</v>
      </c>
      <c r="H63" s="270">
        <v>4261</v>
      </c>
      <c r="I63" s="268">
        <v>4794</v>
      </c>
      <c r="J63" s="269">
        <v>5229</v>
      </c>
      <c r="K63" s="270">
        <v>5734</v>
      </c>
      <c r="L63" s="268">
        <v>6217</v>
      </c>
      <c r="M63" s="269">
        <v>6735</v>
      </c>
      <c r="N63" s="270">
        <v>7253</v>
      </c>
      <c r="O63" s="268">
        <v>7771</v>
      </c>
      <c r="P63" s="269">
        <v>8289</v>
      </c>
      <c r="Q63" s="270">
        <v>8807</v>
      </c>
      <c r="R63" s="268">
        <v>9325</v>
      </c>
      <c r="S63" s="267">
        <v>9843</v>
      </c>
      <c r="T63" s="268">
        <v>10361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71">
        <v>1514</v>
      </c>
      <c r="C64" s="272">
        <v>1564</v>
      </c>
      <c r="D64" s="273">
        <v>1588</v>
      </c>
      <c r="E64" s="274">
        <v>1825</v>
      </c>
      <c r="F64" s="272">
        <v>2028</v>
      </c>
      <c r="G64" s="273">
        <v>2367</v>
      </c>
      <c r="H64" s="274">
        <v>2705</v>
      </c>
      <c r="I64" s="272">
        <v>3043</v>
      </c>
      <c r="J64" s="273">
        <v>3381</v>
      </c>
      <c r="K64" s="274">
        <v>3719</v>
      </c>
      <c r="L64" s="272">
        <v>4057</v>
      </c>
      <c r="M64" s="273">
        <v>4395</v>
      </c>
      <c r="N64" s="274">
        <v>4733</v>
      </c>
      <c r="O64" s="272">
        <v>5071</v>
      </c>
      <c r="P64" s="273">
        <v>5409</v>
      </c>
      <c r="Q64" s="274">
        <v>5747</v>
      </c>
      <c r="R64" s="272">
        <v>6085</v>
      </c>
      <c r="S64" s="271">
        <v>6424</v>
      </c>
      <c r="T64" s="272">
        <v>6762</v>
      </c>
      <c r="U64" s="257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67">
        <v>2405</v>
      </c>
      <c r="C65" s="268">
        <v>2493</v>
      </c>
      <c r="D65" s="269">
        <v>2637</v>
      </c>
      <c r="E65" s="270">
        <v>3028</v>
      </c>
      <c r="F65" s="268">
        <v>3381</v>
      </c>
      <c r="G65" s="269">
        <v>3897</v>
      </c>
      <c r="H65" s="270">
        <v>4414</v>
      </c>
      <c r="I65" s="268">
        <v>4965</v>
      </c>
      <c r="J65" s="269">
        <v>5416</v>
      </c>
      <c r="K65" s="270">
        <v>5939</v>
      </c>
      <c r="L65" s="268">
        <v>6439</v>
      </c>
      <c r="M65" s="269">
        <v>6975</v>
      </c>
      <c r="N65" s="270">
        <v>7512</v>
      </c>
      <c r="O65" s="268">
        <v>8048</v>
      </c>
      <c r="P65" s="269">
        <v>8585</v>
      </c>
      <c r="Q65" s="270">
        <v>9121</v>
      </c>
      <c r="R65" s="268">
        <v>9658</v>
      </c>
      <c r="S65" s="267">
        <v>10195</v>
      </c>
      <c r="T65" s="268">
        <v>10731</v>
      </c>
    </row>
    <row r="66" spans="1:42" x14ac:dyDescent="0.15">
      <c r="A66" s="231" t="s">
        <v>135</v>
      </c>
      <c r="B66" s="271">
        <v>1566</v>
      </c>
      <c r="C66" s="272">
        <v>1618</v>
      </c>
      <c r="D66" s="273">
        <v>1643</v>
      </c>
      <c r="E66" s="274">
        <v>1888</v>
      </c>
      <c r="F66" s="272">
        <v>2098</v>
      </c>
      <c r="G66" s="273">
        <v>2448</v>
      </c>
      <c r="H66" s="274">
        <v>2798</v>
      </c>
      <c r="I66" s="272">
        <v>3148</v>
      </c>
      <c r="J66" s="273">
        <v>3497</v>
      </c>
      <c r="K66" s="274">
        <v>3847</v>
      </c>
      <c r="L66" s="272">
        <v>4197</v>
      </c>
      <c r="M66" s="273">
        <v>4547</v>
      </c>
      <c r="N66" s="274">
        <v>4896</v>
      </c>
      <c r="O66" s="272">
        <v>5246</v>
      </c>
      <c r="P66" s="273">
        <v>5596</v>
      </c>
      <c r="Q66" s="274">
        <v>5946</v>
      </c>
      <c r="R66" s="272">
        <v>6295</v>
      </c>
      <c r="S66" s="271">
        <v>6645</v>
      </c>
      <c r="T66" s="272">
        <v>6995</v>
      </c>
      <c r="U66" s="257"/>
    </row>
    <row r="67" spans="1:42" x14ac:dyDescent="0.15">
      <c r="A67" s="233">
        <v>1500</v>
      </c>
      <c r="B67" s="275">
        <v>2488</v>
      </c>
      <c r="C67" s="276">
        <v>2579</v>
      </c>
      <c r="D67" s="277">
        <v>2728</v>
      </c>
      <c r="E67" s="278">
        <v>3132</v>
      </c>
      <c r="F67" s="276">
        <v>3497</v>
      </c>
      <c r="G67" s="277">
        <v>4032</v>
      </c>
      <c r="H67" s="278">
        <v>4566</v>
      </c>
      <c r="I67" s="276">
        <v>5136</v>
      </c>
      <c r="J67" s="277">
        <v>5603</v>
      </c>
      <c r="K67" s="278">
        <v>6144</v>
      </c>
      <c r="L67" s="276">
        <v>6661</v>
      </c>
      <c r="M67" s="277">
        <v>7216</v>
      </c>
      <c r="N67" s="278">
        <v>7771</v>
      </c>
      <c r="O67" s="276">
        <v>8326</v>
      </c>
      <c r="P67" s="277">
        <v>8881</v>
      </c>
      <c r="Q67" s="278">
        <v>9436</v>
      </c>
      <c r="R67" s="276">
        <v>9991</v>
      </c>
      <c r="S67" s="275">
        <v>10546</v>
      </c>
      <c r="T67" s="276">
        <v>11101</v>
      </c>
    </row>
    <row r="68" spans="1:42" x14ac:dyDescent="0.15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</row>
    <row r="69" spans="1:42" x14ac:dyDescent="0.15">
      <c r="A69" s="194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317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317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 t="shared" ref="B76:P106" si="0">ROUND(W76*$T$76,0)</f>
        <v>0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1.45</v>
      </c>
      <c r="U76" s="188"/>
      <c r="V76" s="203">
        <v>4</v>
      </c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318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 t="shared" si="0"/>
        <v>0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318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429</v>
      </c>
      <c r="C78" s="212">
        <f t="shared" si="0"/>
        <v>0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>
        <v>296</v>
      </c>
      <c r="X78" s="207"/>
      <c r="Y78" s="207"/>
      <c r="Z78" s="207"/>
      <c r="AA78" s="207"/>
      <c r="AB78" s="207"/>
      <c r="AC78" s="207"/>
      <c r="AD78" s="207"/>
      <c r="AE78" s="207"/>
      <c r="AF78" s="207"/>
      <c r="AG78" s="318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629</v>
      </c>
      <c r="C79" s="209">
        <f t="shared" si="0"/>
        <v>0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W78+B149</f>
        <v>434</v>
      </c>
      <c r="X79" s="207"/>
      <c r="Y79" s="207"/>
      <c r="Z79" s="207"/>
      <c r="AA79" s="207"/>
      <c r="AB79" s="207"/>
      <c r="AC79" s="207"/>
      <c r="AD79" s="207"/>
      <c r="AE79" s="207"/>
      <c r="AF79" s="207"/>
      <c r="AG79" s="318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429</v>
      </c>
      <c r="C80" s="212">
        <f t="shared" si="0"/>
        <v>429</v>
      </c>
      <c r="D80" s="212">
        <f t="shared" si="0"/>
        <v>0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>
        <v>296</v>
      </c>
      <c r="X80" s="207">
        <v>296</v>
      </c>
      <c r="Y80" s="207"/>
      <c r="Z80" s="207"/>
      <c r="AA80" s="207"/>
      <c r="AB80" s="207"/>
      <c r="AC80" s="207"/>
      <c r="AD80" s="207"/>
      <c r="AE80" s="207"/>
      <c r="AF80" s="207"/>
      <c r="AG80" s="318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657</v>
      </c>
      <c r="C81" s="209">
        <f t="shared" si="0"/>
        <v>657</v>
      </c>
      <c r="D81" s="209">
        <f t="shared" si="0"/>
        <v>0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W80+B151</f>
        <v>453</v>
      </c>
      <c r="X81" s="207">
        <f>X80+C151</f>
        <v>453</v>
      </c>
      <c r="Y81" s="207"/>
      <c r="Z81" s="207"/>
      <c r="AA81" s="207"/>
      <c r="AB81" s="207"/>
      <c r="AC81" s="207"/>
      <c r="AD81" s="207"/>
      <c r="AE81" s="207"/>
      <c r="AF81" s="207"/>
      <c r="AG81" s="318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429</v>
      </c>
      <c r="C82" s="212">
        <f t="shared" si="0"/>
        <v>429</v>
      </c>
      <c r="D82" s="212">
        <f t="shared" si="0"/>
        <v>429</v>
      </c>
      <c r="E82" s="212">
        <f t="shared" si="0"/>
        <v>0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>
        <v>296</v>
      </c>
      <c r="X82" s="207">
        <v>296</v>
      </c>
      <c r="Y82" s="214">
        <v>296</v>
      </c>
      <c r="Z82" s="214"/>
      <c r="AA82" s="214"/>
      <c r="AB82" s="214"/>
      <c r="AC82" s="214"/>
      <c r="AD82" s="214"/>
      <c r="AE82" s="207"/>
      <c r="AF82" s="207"/>
      <c r="AG82" s="318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683</v>
      </c>
      <c r="C83" s="209">
        <f t="shared" si="0"/>
        <v>683</v>
      </c>
      <c r="D83" s="209">
        <f t="shared" si="0"/>
        <v>696</v>
      </c>
      <c r="E83" s="209">
        <f t="shared" si="0"/>
        <v>0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W82+B153</f>
        <v>471</v>
      </c>
      <c r="X83" s="207">
        <f>X82+C153</f>
        <v>471</v>
      </c>
      <c r="Y83" s="214">
        <f>Y82+D153</f>
        <v>480</v>
      </c>
      <c r="Z83" s="214"/>
      <c r="AA83" s="214"/>
      <c r="AB83" s="214"/>
      <c r="AC83" s="214"/>
      <c r="AD83" s="214"/>
      <c r="AE83" s="207"/>
      <c r="AF83" s="207"/>
      <c r="AG83" s="318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479</v>
      </c>
      <c r="C84" s="212">
        <f t="shared" si="0"/>
        <v>479</v>
      </c>
      <c r="D84" s="212">
        <f t="shared" si="0"/>
        <v>479</v>
      </c>
      <c r="E84" s="212">
        <f t="shared" si="0"/>
        <v>542</v>
      </c>
      <c r="F84" s="212">
        <f t="shared" si="0"/>
        <v>0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>
        <v>330</v>
      </c>
      <c r="X84" s="207">
        <v>330</v>
      </c>
      <c r="Y84" s="214">
        <v>330</v>
      </c>
      <c r="Z84" s="214">
        <v>374</v>
      </c>
      <c r="AA84" s="214"/>
      <c r="AB84" s="214"/>
      <c r="AC84" s="214"/>
      <c r="AD84" s="214"/>
      <c r="AE84" s="207"/>
      <c r="AF84" s="207"/>
      <c r="AG84" s="318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754</v>
      </c>
      <c r="C85" s="216">
        <f t="shared" si="0"/>
        <v>754</v>
      </c>
      <c r="D85" s="216">
        <f t="shared" si="0"/>
        <v>786</v>
      </c>
      <c r="E85" s="216">
        <f t="shared" si="0"/>
        <v>863</v>
      </c>
      <c r="F85" s="216">
        <f t="shared" si="0"/>
        <v>0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W84+B155</f>
        <v>520</v>
      </c>
      <c r="X85" s="207">
        <f>X84+C155</f>
        <v>520</v>
      </c>
      <c r="Y85" s="214">
        <f>Y84+D155</f>
        <v>542</v>
      </c>
      <c r="Z85" s="214">
        <f>Z84+E155</f>
        <v>595</v>
      </c>
      <c r="AA85" s="214"/>
      <c r="AB85" s="214"/>
      <c r="AC85" s="214"/>
      <c r="AD85" s="214"/>
      <c r="AE85" s="207"/>
      <c r="AF85" s="207"/>
      <c r="AG85" s="318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531</v>
      </c>
      <c r="C86" s="205">
        <f t="shared" si="0"/>
        <v>531</v>
      </c>
      <c r="D86" s="205">
        <f t="shared" si="0"/>
        <v>531</v>
      </c>
      <c r="E86" s="205">
        <f t="shared" si="0"/>
        <v>593</v>
      </c>
      <c r="F86" s="205">
        <f t="shared" si="0"/>
        <v>670</v>
      </c>
      <c r="G86" s="205">
        <f t="shared" si="0"/>
        <v>0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>
        <v>366</v>
      </c>
      <c r="X86" s="207">
        <v>366</v>
      </c>
      <c r="Y86" s="214">
        <v>366</v>
      </c>
      <c r="Z86" s="214">
        <v>409</v>
      </c>
      <c r="AA86" s="214">
        <v>462</v>
      </c>
      <c r="AB86" s="214"/>
      <c r="AC86" s="214"/>
      <c r="AD86" s="214"/>
      <c r="AE86" s="207"/>
      <c r="AF86" s="207"/>
      <c r="AG86" s="318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832</v>
      </c>
      <c r="C87" s="209">
        <f t="shared" si="0"/>
        <v>832</v>
      </c>
      <c r="D87" s="209">
        <f t="shared" si="0"/>
        <v>873</v>
      </c>
      <c r="E87" s="209">
        <f t="shared" si="0"/>
        <v>956</v>
      </c>
      <c r="F87" s="209">
        <f t="shared" si="0"/>
        <v>1063</v>
      </c>
      <c r="G87" s="209">
        <f t="shared" si="0"/>
        <v>0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>W86+B157</f>
        <v>574</v>
      </c>
      <c r="X87" s="207">
        <f>X86+C157</f>
        <v>574</v>
      </c>
      <c r="Y87" s="214">
        <f>Y86+D157</f>
        <v>602</v>
      </c>
      <c r="Z87" s="214">
        <f>Z86+E157</f>
        <v>659</v>
      </c>
      <c r="AA87" s="214">
        <f>AA86+F157</f>
        <v>733</v>
      </c>
      <c r="AB87" s="214"/>
      <c r="AC87" s="214"/>
      <c r="AD87" s="214"/>
      <c r="AE87" s="207"/>
      <c r="AF87" s="207"/>
      <c r="AG87" s="318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568</v>
      </c>
      <c r="C88" s="212">
        <f t="shared" si="0"/>
        <v>568</v>
      </c>
      <c r="D88" s="212">
        <f t="shared" si="0"/>
        <v>568</v>
      </c>
      <c r="E88" s="212">
        <f t="shared" si="0"/>
        <v>645</v>
      </c>
      <c r="F88" s="212">
        <f t="shared" si="0"/>
        <v>732</v>
      </c>
      <c r="G88" s="212">
        <f t="shared" si="0"/>
        <v>809</v>
      </c>
      <c r="H88" s="212">
        <f t="shared" si="0"/>
        <v>0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>
        <v>392</v>
      </c>
      <c r="X88" s="207">
        <v>392</v>
      </c>
      <c r="Y88" s="214">
        <v>392</v>
      </c>
      <c r="Z88" s="214">
        <v>445</v>
      </c>
      <c r="AA88" s="214">
        <v>505</v>
      </c>
      <c r="AB88" s="214">
        <v>558</v>
      </c>
      <c r="AC88" s="214"/>
      <c r="AD88" s="214"/>
      <c r="AE88" s="207"/>
      <c r="AF88" s="207"/>
      <c r="AG88" s="318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900</v>
      </c>
      <c r="C89" s="209">
        <f t="shared" si="0"/>
        <v>900</v>
      </c>
      <c r="D89" s="209">
        <f t="shared" si="0"/>
        <v>935</v>
      </c>
      <c r="E89" s="209">
        <f t="shared" si="0"/>
        <v>1051</v>
      </c>
      <c r="F89" s="209">
        <f t="shared" si="0"/>
        <v>1172</v>
      </c>
      <c r="G89" s="209">
        <f t="shared" si="0"/>
        <v>1269</v>
      </c>
      <c r="H89" s="209">
        <f t="shared" si="0"/>
        <v>0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 t="shared" ref="W89:AB89" si="1">W88+B159</f>
        <v>621</v>
      </c>
      <c r="X89" s="207">
        <f t="shared" si="1"/>
        <v>621</v>
      </c>
      <c r="Y89" s="214">
        <f t="shared" si="1"/>
        <v>645</v>
      </c>
      <c r="Z89" s="214">
        <f t="shared" si="1"/>
        <v>725</v>
      </c>
      <c r="AA89" s="214">
        <f t="shared" si="1"/>
        <v>808</v>
      </c>
      <c r="AB89" s="214">
        <f t="shared" si="1"/>
        <v>875</v>
      </c>
      <c r="AC89" s="214"/>
      <c r="AD89" s="214"/>
      <c r="AE89" s="207"/>
      <c r="AF89" s="207"/>
      <c r="AG89" s="318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619</v>
      </c>
      <c r="C90" s="212">
        <f t="shared" si="0"/>
        <v>619</v>
      </c>
      <c r="D90" s="212">
        <f t="shared" si="0"/>
        <v>619</v>
      </c>
      <c r="E90" s="212">
        <f t="shared" si="0"/>
        <v>696</v>
      </c>
      <c r="F90" s="212">
        <f t="shared" si="0"/>
        <v>796</v>
      </c>
      <c r="G90" s="212">
        <f t="shared" si="0"/>
        <v>886</v>
      </c>
      <c r="H90" s="212">
        <f t="shared" si="0"/>
        <v>1088</v>
      </c>
      <c r="I90" s="212">
        <f t="shared" si="0"/>
        <v>0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>
        <v>427</v>
      </c>
      <c r="X90" s="207">
        <v>427</v>
      </c>
      <c r="Y90" s="214">
        <v>427</v>
      </c>
      <c r="Z90" s="214">
        <v>480</v>
      </c>
      <c r="AA90" s="214">
        <v>549</v>
      </c>
      <c r="AB90" s="214">
        <v>611</v>
      </c>
      <c r="AC90" s="214">
        <v>750</v>
      </c>
      <c r="AD90" s="214"/>
      <c r="AE90" s="207"/>
      <c r="AF90" s="207"/>
      <c r="AG90" s="318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si="0"/>
        <v>980</v>
      </c>
      <c r="C91" s="209">
        <f t="shared" si="0"/>
        <v>980</v>
      </c>
      <c r="D91" s="209">
        <f t="shared" si="0"/>
        <v>1016</v>
      </c>
      <c r="E91" s="209">
        <f t="shared" si="0"/>
        <v>1125</v>
      </c>
      <c r="F91" s="209">
        <f t="shared" si="0"/>
        <v>1282</v>
      </c>
      <c r="G91" s="209">
        <f t="shared" si="0"/>
        <v>1388</v>
      </c>
      <c r="H91" s="209">
        <f t="shared" si="0"/>
        <v>1675</v>
      </c>
      <c r="I91" s="209">
        <f t="shared" si="0"/>
        <v>0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 t="shared" ref="W91:AC91" si="2">W90+B161</f>
        <v>676</v>
      </c>
      <c r="X91" s="207">
        <f t="shared" si="2"/>
        <v>676</v>
      </c>
      <c r="Y91" s="214">
        <f t="shared" si="2"/>
        <v>701</v>
      </c>
      <c r="Z91" s="214">
        <f t="shared" si="2"/>
        <v>776</v>
      </c>
      <c r="AA91" s="214">
        <f t="shared" si="2"/>
        <v>884</v>
      </c>
      <c r="AB91" s="214">
        <f t="shared" si="2"/>
        <v>957</v>
      </c>
      <c r="AC91" s="214">
        <f t="shared" si="2"/>
        <v>1155</v>
      </c>
      <c r="AD91" s="214"/>
      <c r="AE91" s="207"/>
      <c r="AF91" s="207"/>
      <c r="AG91" s="318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645</v>
      </c>
      <c r="C92" s="212">
        <f t="shared" si="0"/>
        <v>645</v>
      </c>
      <c r="D92" s="212">
        <f t="shared" si="0"/>
        <v>645</v>
      </c>
      <c r="E92" s="212">
        <f t="shared" si="0"/>
        <v>732</v>
      </c>
      <c r="F92" s="212">
        <f t="shared" si="0"/>
        <v>834</v>
      </c>
      <c r="G92" s="212">
        <f t="shared" si="0"/>
        <v>947</v>
      </c>
      <c r="H92" s="212">
        <f t="shared" si="0"/>
        <v>1150</v>
      </c>
      <c r="I92" s="212">
        <f t="shared" si="0"/>
        <v>1251</v>
      </c>
      <c r="J92" s="212">
        <f t="shared" si="0"/>
        <v>0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>
        <v>445</v>
      </c>
      <c r="X92" s="207">
        <v>445</v>
      </c>
      <c r="Y92" s="214">
        <v>445</v>
      </c>
      <c r="Z92" s="214">
        <v>505</v>
      </c>
      <c r="AA92" s="214">
        <v>575</v>
      </c>
      <c r="AB92" s="214">
        <v>653</v>
      </c>
      <c r="AC92" s="214">
        <v>793</v>
      </c>
      <c r="AD92" s="214">
        <v>863</v>
      </c>
      <c r="AE92" s="207"/>
      <c r="AF92" s="207"/>
      <c r="AG92" s="318"/>
      <c r="AH92" s="207"/>
      <c r="AI92" s="207"/>
      <c r="AJ92" s="207"/>
      <c r="AK92" s="207"/>
      <c r="AL92" s="207"/>
      <c r="AM92" s="207"/>
      <c r="AN92" s="207"/>
      <c r="AO92" s="207"/>
      <c r="AP92" s="316">
        <v>2.39</v>
      </c>
    </row>
    <row r="93" spans="1:42" x14ac:dyDescent="0.15">
      <c r="A93" s="208">
        <v>500</v>
      </c>
      <c r="B93" s="209">
        <f t="shared" si="0"/>
        <v>1025</v>
      </c>
      <c r="C93" s="209">
        <f t="shared" si="0"/>
        <v>1025</v>
      </c>
      <c r="D93" s="209">
        <f t="shared" si="0"/>
        <v>1082</v>
      </c>
      <c r="E93" s="209">
        <f t="shared" si="0"/>
        <v>1192</v>
      </c>
      <c r="F93" s="209">
        <f t="shared" si="0"/>
        <v>1364</v>
      </c>
      <c r="G93" s="209">
        <f t="shared" si="0"/>
        <v>1499</v>
      </c>
      <c r="H93" s="209">
        <f t="shared" si="0"/>
        <v>1795</v>
      </c>
      <c r="I93" s="209">
        <f t="shared" si="0"/>
        <v>1965</v>
      </c>
      <c r="J93" s="209">
        <f t="shared" si="0"/>
        <v>0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 t="shared" ref="W93:AD93" si="3">W92+B163</f>
        <v>707</v>
      </c>
      <c r="X93" s="207">
        <f t="shared" si="3"/>
        <v>707</v>
      </c>
      <c r="Y93" s="214">
        <f t="shared" si="3"/>
        <v>746</v>
      </c>
      <c r="Z93" s="214">
        <f t="shared" si="3"/>
        <v>822</v>
      </c>
      <c r="AA93" s="214">
        <f t="shared" si="3"/>
        <v>941</v>
      </c>
      <c r="AB93" s="214">
        <f t="shared" si="3"/>
        <v>1034</v>
      </c>
      <c r="AC93" s="214">
        <f t="shared" si="3"/>
        <v>1238</v>
      </c>
      <c r="AD93" s="214">
        <f t="shared" si="3"/>
        <v>1355</v>
      </c>
      <c r="AE93" s="207"/>
      <c r="AF93" s="207"/>
      <c r="AG93" s="318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683</v>
      </c>
      <c r="C94" s="212">
        <f t="shared" si="0"/>
        <v>683</v>
      </c>
      <c r="D94" s="212">
        <f t="shared" si="0"/>
        <v>683</v>
      </c>
      <c r="E94" s="212">
        <f t="shared" si="0"/>
        <v>758</v>
      </c>
      <c r="F94" s="212">
        <f t="shared" si="0"/>
        <v>886</v>
      </c>
      <c r="G94" s="212">
        <f t="shared" si="0"/>
        <v>999</v>
      </c>
      <c r="H94" s="212">
        <f t="shared" si="0"/>
        <v>1214</v>
      </c>
      <c r="I94" s="212">
        <f t="shared" si="0"/>
        <v>1314</v>
      </c>
      <c r="J94" s="212">
        <f t="shared" si="0"/>
        <v>1455</v>
      </c>
      <c r="K94" s="212">
        <f t="shared" si="0"/>
        <v>0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>
        <v>471</v>
      </c>
      <c r="X94" s="207">
        <v>471</v>
      </c>
      <c r="Y94" s="214">
        <v>471</v>
      </c>
      <c r="Z94" s="214">
        <v>523</v>
      </c>
      <c r="AA94" s="214">
        <v>611</v>
      </c>
      <c r="AB94" s="214">
        <v>689</v>
      </c>
      <c r="AC94" s="214">
        <v>837</v>
      </c>
      <c r="AD94" s="214">
        <v>906</v>
      </c>
      <c r="AE94" s="320">
        <f>$AE$74*V94*AP94</f>
        <v>1003.1999999999999</v>
      </c>
      <c r="AF94" s="207"/>
      <c r="AG94" s="318"/>
      <c r="AH94" s="207"/>
      <c r="AI94" s="207"/>
      <c r="AJ94" s="207"/>
      <c r="AK94" s="207"/>
      <c r="AL94" s="207"/>
      <c r="AM94" s="207"/>
      <c r="AN94" s="207"/>
      <c r="AO94" s="207"/>
      <c r="AP94" s="316">
        <v>2.2799999999999998</v>
      </c>
    </row>
    <row r="95" spans="1:42" x14ac:dyDescent="0.15">
      <c r="A95" s="208">
        <v>550</v>
      </c>
      <c r="B95" s="209">
        <f t="shared" si="0"/>
        <v>1098</v>
      </c>
      <c r="C95" s="209">
        <f t="shared" si="0"/>
        <v>1098</v>
      </c>
      <c r="D95" s="209">
        <f t="shared" si="0"/>
        <v>1143</v>
      </c>
      <c r="E95" s="209">
        <f t="shared" si="0"/>
        <v>1260</v>
      </c>
      <c r="F95" s="209">
        <f t="shared" si="0"/>
        <v>1466</v>
      </c>
      <c r="G95" s="209">
        <f t="shared" si="0"/>
        <v>1614</v>
      </c>
      <c r="H95" s="209">
        <f t="shared" si="0"/>
        <v>1918</v>
      </c>
      <c r="I95" s="209">
        <f t="shared" si="0"/>
        <v>2095</v>
      </c>
      <c r="J95" s="209">
        <f t="shared" si="0"/>
        <v>2320</v>
      </c>
      <c r="K95" s="209">
        <f t="shared" si="0"/>
        <v>0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 t="shared" ref="W95:AE95" si="4">W94+B165</f>
        <v>757</v>
      </c>
      <c r="X95" s="207">
        <f t="shared" si="4"/>
        <v>757</v>
      </c>
      <c r="Y95" s="214">
        <f t="shared" si="4"/>
        <v>788</v>
      </c>
      <c r="Z95" s="214">
        <f t="shared" si="4"/>
        <v>869</v>
      </c>
      <c r="AA95" s="214">
        <f t="shared" si="4"/>
        <v>1011</v>
      </c>
      <c r="AB95" s="214">
        <f t="shared" si="4"/>
        <v>1113</v>
      </c>
      <c r="AC95" s="214">
        <f t="shared" si="4"/>
        <v>1323</v>
      </c>
      <c r="AD95" s="214">
        <f t="shared" si="4"/>
        <v>1445</v>
      </c>
      <c r="AE95" s="320">
        <f t="shared" si="4"/>
        <v>1600.1999999999998</v>
      </c>
      <c r="AF95" s="207"/>
      <c r="AG95" s="318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719</v>
      </c>
      <c r="C96" s="212">
        <f t="shared" si="0"/>
        <v>719</v>
      </c>
      <c r="D96" s="212">
        <f t="shared" si="0"/>
        <v>719</v>
      </c>
      <c r="E96" s="212">
        <f t="shared" si="0"/>
        <v>822</v>
      </c>
      <c r="F96" s="212">
        <f t="shared" si="0"/>
        <v>947</v>
      </c>
      <c r="G96" s="212">
        <f t="shared" si="0"/>
        <v>1074</v>
      </c>
      <c r="H96" s="212">
        <f t="shared" si="0"/>
        <v>1291</v>
      </c>
      <c r="I96" s="212">
        <f t="shared" si="0"/>
        <v>1404</v>
      </c>
      <c r="J96" s="212">
        <f t="shared" si="0"/>
        <v>1559</v>
      </c>
      <c r="K96" s="212">
        <f t="shared" si="0"/>
        <v>1715</v>
      </c>
      <c r="L96" s="212">
        <f t="shared" si="0"/>
        <v>0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>
        <v>496</v>
      </c>
      <c r="X96" s="207">
        <v>496</v>
      </c>
      <c r="Y96" s="214">
        <v>496</v>
      </c>
      <c r="Z96" s="214">
        <v>567</v>
      </c>
      <c r="AA96" s="214">
        <v>653</v>
      </c>
      <c r="AB96" s="214">
        <v>741</v>
      </c>
      <c r="AC96" s="214">
        <v>890</v>
      </c>
      <c r="AD96" s="214">
        <v>968</v>
      </c>
      <c r="AE96" s="320">
        <f>$AE$74*V96*AP96</f>
        <v>1075.2</v>
      </c>
      <c r="AF96" s="320">
        <f>$AF$74*V96*AP96</f>
        <v>1182.72</v>
      </c>
      <c r="AG96" s="318"/>
      <c r="AH96" s="207"/>
      <c r="AI96" s="207"/>
      <c r="AJ96" s="207"/>
      <c r="AK96" s="207"/>
      <c r="AL96" s="207"/>
      <c r="AM96" s="207"/>
      <c r="AN96" s="207"/>
      <c r="AO96" s="207"/>
      <c r="AP96" s="316">
        <v>2.2400000000000002</v>
      </c>
    </row>
    <row r="97" spans="1:42" ht="13" thickBot="1" x14ac:dyDescent="0.2">
      <c r="A97" s="204">
        <v>600</v>
      </c>
      <c r="B97" s="216">
        <f t="shared" si="0"/>
        <v>1159</v>
      </c>
      <c r="C97" s="216">
        <f t="shared" si="0"/>
        <v>1159</v>
      </c>
      <c r="D97" s="216">
        <f t="shared" si="0"/>
        <v>1209</v>
      </c>
      <c r="E97" s="216">
        <f t="shared" si="0"/>
        <v>1363</v>
      </c>
      <c r="F97" s="216">
        <f t="shared" si="0"/>
        <v>1559</v>
      </c>
      <c r="G97" s="216">
        <f t="shared" si="0"/>
        <v>1740</v>
      </c>
      <c r="H97" s="216">
        <f t="shared" si="0"/>
        <v>2033</v>
      </c>
      <c r="I97" s="216">
        <f t="shared" si="0"/>
        <v>2227</v>
      </c>
      <c r="J97" s="216">
        <f t="shared" si="0"/>
        <v>2467</v>
      </c>
      <c r="K97" s="216">
        <f t="shared" si="0"/>
        <v>2727</v>
      </c>
      <c r="L97" s="216">
        <f t="shared" si="0"/>
        <v>0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 t="shared" ref="W97:AF97" si="5">W96+B167</f>
        <v>799</v>
      </c>
      <c r="X97" s="207">
        <f t="shared" si="5"/>
        <v>799</v>
      </c>
      <c r="Y97" s="214">
        <f t="shared" si="5"/>
        <v>834</v>
      </c>
      <c r="Z97" s="214">
        <f t="shared" si="5"/>
        <v>940</v>
      </c>
      <c r="AA97" s="214">
        <f t="shared" si="5"/>
        <v>1075</v>
      </c>
      <c r="AB97" s="214">
        <f t="shared" si="5"/>
        <v>1200</v>
      </c>
      <c r="AC97" s="214">
        <f t="shared" si="5"/>
        <v>1402</v>
      </c>
      <c r="AD97" s="214">
        <f t="shared" si="5"/>
        <v>1536</v>
      </c>
      <c r="AE97" s="320">
        <f t="shared" si="5"/>
        <v>1701.2</v>
      </c>
      <c r="AF97" s="320">
        <f t="shared" si="5"/>
        <v>1880.72</v>
      </c>
      <c r="AG97" s="318"/>
      <c r="AH97" s="207"/>
      <c r="AI97" s="207"/>
      <c r="AJ97" s="207"/>
      <c r="AK97" s="207"/>
      <c r="AL97" s="207"/>
      <c r="AM97" s="207"/>
      <c r="AN97" s="207"/>
      <c r="AO97" s="207"/>
      <c r="AP97" s="189">
        <f>AP96+U167</f>
        <v>3.5700000000000003</v>
      </c>
    </row>
    <row r="98" spans="1:42" x14ac:dyDescent="0.15">
      <c r="A98" s="202" t="s">
        <v>11</v>
      </c>
      <c r="B98" s="205">
        <f t="shared" si="0"/>
        <v>758</v>
      </c>
      <c r="C98" s="205">
        <f t="shared" si="0"/>
        <v>758</v>
      </c>
      <c r="D98" s="205">
        <f t="shared" si="0"/>
        <v>758</v>
      </c>
      <c r="E98" s="205">
        <f t="shared" si="0"/>
        <v>886</v>
      </c>
      <c r="F98" s="205">
        <f t="shared" si="0"/>
        <v>1011</v>
      </c>
      <c r="G98" s="205">
        <f t="shared" si="0"/>
        <v>1137</v>
      </c>
      <c r="H98" s="205">
        <f t="shared" si="0"/>
        <v>1364</v>
      </c>
      <c r="I98" s="205">
        <f t="shared" si="0"/>
        <v>1478</v>
      </c>
      <c r="J98" s="205">
        <f t="shared" si="0"/>
        <v>1636</v>
      </c>
      <c r="K98" s="205">
        <f t="shared" si="0"/>
        <v>1800</v>
      </c>
      <c r="L98" s="205">
        <f t="shared" si="0"/>
        <v>1963</v>
      </c>
      <c r="M98" s="205">
        <f t="shared" si="0"/>
        <v>0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07">
        <v>523</v>
      </c>
      <c r="X98" s="207">
        <v>523</v>
      </c>
      <c r="Y98" s="214">
        <v>523</v>
      </c>
      <c r="Z98" s="214">
        <v>611</v>
      </c>
      <c r="AA98" s="214">
        <v>697</v>
      </c>
      <c r="AB98" s="214">
        <v>784</v>
      </c>
      <c r="AC98" s="214">
        <v>941</v>
      </c>
      <c r="AD98" s="214">
        <v>1019</v>
      </c>
      <c r="AE98" s="320">
        <f>$AE$74*V98*AP98</f>
        <v>1128.3999999999999</v>
      </c>
      <c r="AF98" s="320">
        <f>$AF$74*V98*AP98</f>
        <v>1241.24</v>
      </c>
      <c r="AG98" s="318">
        <f>$AG$74*V98*AP98</f>
        <v>1354.08</v>
      </c>
      <c r="AH98" s="207"/>
      <c r="AI98" s="207"/>
      <c r="AJ98" s="207"/>
      <c r="AK98" s="207"/>
      <c r="AL98" s="207"/>
      <c r="AM98" s="207"/>
      <c r="AN98" s="207"/>
      <c r="AO98" s="207"/>
      <c r="AP98" s="316">
        <v>2.17</v>
      </c>
    </row>
    <row r="99" spans="1:42" x14ac:dyDescent="0.15">
      <c r="A99" s="208">
        <v>650</v>
      </c>
      <c r="B99" s="209">
        <f t="shared" si="0"/>
        <v>1222</v>
      </c>
      <c r="C99" s="209">
        <f t="shared" si="0"/>
        <v>1222</v>
      </c>
      <c r="D99" s="209">
        <f t="shared" si="0"/>
        <v>1286</v>
      </c>
      <c r="E99" s="209">
        <f t="shared" si="0"/>
        <v>1470</v>
      </c>
      <c r="F99" s="209">
        <f t="shared" si="0"/>
        <v>1659</v>
      </c>
      <c r="G99" s="209">
        <f t="shared" si="0"/>
        <v>1855</v>
      </c>
      <c r="H99" s="209">
        <f t="shared" si="0"/>
        <v>2146</v>
      </c>
      <c r="I99" s="209">
        <f t="shared" si="0"/>
        <v>2342</v>
      </c>
      <c r="J99" s="209">
        <f t="shared" si="0"/>
        <v>2590</v>
      </c>
      <c r="K99" s="209">
        <f t="shared" si="0"/>
        <v>2858</v>
      </c>
      <c r="L99" s="209">
        <f t="shared" si="0"/>
        <v>3158</v>
      </c>
      <c r="M99" s="209">
        <f t="shared" si="0"/>
        <v>0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 t="shared" ref="W99:AG99" si="6">W98+B169</f>
        <v>843</v>
      </c>
      <c r="X99" s="207">
        <f t="shared" si="6"/>
        <v>843</v>
      </c>
      <c r="Y99" s="214">
        <f t="shared" si="6"/>
        <v>887</v>
      </c>
      <c r="Z99" s="214">
        <f t="shared" si="6"/>
        <v>1014</v>
      </c>
      <c r="AA99" s="214">
        <f t="shared" si="6"/>
        <v>1144</v>
      </c>
      <c r="AB99" s="214">
        <f t="shared" si="6"/>
        <v>1279</v>
      </c>
      <c r="AC99" s="214">
        <f t="shared" si="6"/>
        <v>1480</v>
      </c>
      <c r="AD99" s="214">
        <f t="shared" si="6"/>
        <v>1615</v>
      </c>
      <c r="AE99" s="320">
        <f t="shared" si="6"/>
        <v>1786.3999999999999</v>
      </c>
      <c r="AF99" s="320">
        <f t="shared" si="6"/>
        <v>1971.24</v>
      </c>
      <c r="AG99" s="318">
        <f t="shared" si="6"/>
        <v>2178.08</v>
      </c>
      <c r="AH99" s="207"/>
      <c r="AI99" s="207"/>
      <c r="AJ99" s="207"/>
      <c r="AK99" s="207"/>
      <c r="AL99" s="207"/>
      <c r="AM99" s="207"/>
      <c r="AN99" s="207"/>
      <c r="AO99" s="207"/>
      <c r="AP99" s="189">
        <f>AP98+U169</f>
        <v>3.49</v>
      </c>
    </row>
    <row r="100" spans="1:42" x14ac:dyDescent="0.15">
      <c r="A100" s="215" t="s">
        <v>12</v>
      </c>
      <c r="B100" s="212">
        <f t="shared" si="0"/>
        <v>809</v>
      </c>
      <c r="C100" s="212">
        <f t="shared" si="0"/>
        <v>809</v>
      </c>
      <c r="D100" s="212">
        <f t="shared" si="0"/>
        <v>809</v>
      </c>
      <c r="E100" s="212">
        <f t="shared" si="0"/>
        <v>935</v>
      </c>
      <c r="F100" s="212">
        <f t="shared" si="0"/>
        <v>1063</v>
      </c>
      <c r="G100" s="212">
        <f t="shared" si="0"/>
        <v>1188</v>
      </c>
      <c r="H100" s="212">
        <f t="shared" si="0"/>
        <v>1441</v>
      </c>
      <c r="I100" s="212">
        <f t="shared" si="0"/>
        <v>1567</v>
      </c>
      <c r="J100" s="212">
        <f t="shared" si="0"/>
        <v>1738</v>
      </c>
      <c r="K100" s="212">
        <f t="shared" si="0"/>
        <v>1911</v>
      </c>
      <c r="L100" s="212">
        <f t="shared" si="0"/>
        <v>2085</v>
      </c>
      <c r="M100" s="212">
        <f t="shared" si="0"/>
        <v>2259</v>
      </c>
      <c r="N100" s="212">
        <f t="shared" si="0"/>
        <v>0</v>
      </c>
      <c r="O100" s="212"/>
      <c r="P100" s="212"/>
      <c r="Q100" s="212"/>
      <c r="R100" s="212"/>
      <c r="S100" s="212"/>
      <c r="T100" s="213"/>
      <c r="V100" s="203">
        <v>28</v>
      </c>
      <c r="W100" s="207">
        <v>558</v>
      </c>
      <c r="X100" s="207">
        <v>558</v>
      </c>
      <c r="Y100" s="214">
        <v>558</v>
      </c>
      <c r="Z100" s="214">
        <v>645</v>
      </c>
      <c r="AA100" s="214">
        <v>733</v>
      </c>
      <c r="AB100" s="214">
        <v>819</v>
      </c>
      <c r="AC100" s="214">
        <v>994</v>
      </c>
      <c r="AD100" s="214">
        <v>1081</v>
      </c>
      <c r="AE100" s="320">
        <f>$AE$74*V100*AP100</f>
        <v>1198.4000000000001</v>
      </c>
      <c r="AF100" s="320">
        <f>$AF$74*V100*AP100</f>
        <v>1318.24</v>
      </c>
      <c r="AG100" s="318">
        <f>$AG$74*V100*AP100</f>
        <v>1438.0800000000002</v>
      </c>
      <c r="AH100" s="320">
        <f>$AH$74*V100*AP100</f>
        <v>1557.92</v>
      </c>
      <c r="AI100" s="207"/>
      <c r="AJ100" s="207"/>
      <c r="AK100" s="207"/>
      <c r="AL100" s="207"/>
      <c r="AM100" s="207"/>
      <c r="AN100" s="207"/>
      <c r="AO100" s="207"/>
      <c r="AP100" s="316">
        <v>2.14</v>
      </c>
    </row>
    <row r="101" spans="1:42" x14ac:dyDescent="0.15">
      <c r="A101" s="208">
        <v>700</v>
      </c>
      <c r="B101" s="209">
        <f t="shared" si="0"/>
        <v>1296</v>
      </c>
      <c r="C101" s="209">
        <f t="shared" si="0"/>
        <v>1296</v>
      </c>
      <c r="D101" s="209">
        <f t="shared" si="0"/>
        <v>1362</v>
      </c>
      <c r="E101" s="209">
        <f t="shared" si="0"/>
        <v>1563</v>
      </c>
      <c r="F101" s="209">
        <f t="shared" si="0"/>
        <v>1759</v>
      </c>
      <c r="G101" s="209">
        <f t="shared" si="0"/>
        <v>1958</v>
      </c>
      <c r="H101" s="209">
        <f t="shared" si="0"/>
        <v>2303</v>
      </c>
      <c r="I101" s="209">
        <f t="shared" si="0"/>
        <v>2520</v>
      </c>
      <c r="J101" s="209">
        <f t="shared" si="0"/>
        <v>2787</v>
      </c>
      <c r="K101" s="209">
        <f t="shared" si="0"/>
        <v>3021</v>
      </c>
      <c r="L101" s="209">
        <f t="shared" si="0"/>
        <v>3364</v>
      </c>
      <c r="M101" s="209">
        <f t="shared" si="0"/>
        <v>3642</v>
      </c>
      <c r="N101" s="209">
        <f t="shared" si="0"/>
        <v>0</v>
      </c>
      <c r="O101" s="209"/>
      <c r="P101" s="209"/>
      <c r="Q101" s="209"/>
      <c r="R101" s="209"/>
      <c r="S101" s="209"/>
      <c r="T101" s="210"/>
      <c r="V101" s="203">
        <v>700</v>
      </c>
      <c r="W101" s="207">
        <f t="shared" ref="W101:AH101" si="7">W100+B171</f>
        <v>894</v>
      </c>
      <c r="X101" s="207">
        <f t="shared" si="7"/>
        <v>894</v>
      </c>
      <c r="Y101" s="214">
        <f t="shared" si="7"/>
        <v>939</v>
      </c>
      <c r="Z101" s="214">
        <f t="shared" si="7"/>
        <v>1078</v>
      </c>
      <c r="AA101" s="214">
        <f t="shared" si="7"/>
        <v>1213</v>
      </c>
      <c r="AB101" s="214">
        <f t="shared" si="7"/>
        <v>1350</v>
      </c>
      <c r="AC101" s="214">
        <f t="shared" si="7"/>
        <v>1588</v>
      </c>
      <c r="AD101" s="214">
        <f t="shared" si="7"/>
        <v>1738</v>
      </c>
      <c r="AE101" s="320">
        <f t="shared" si="7"/>
        <v>1922.4</v>
      </c>
      <c r="AF101" s="320">
        <f t="shared" si="7"/>
        <v>2083.2399999999998</v>
      </c>
      <c r="AG101" s="318">
        <f t="shared" si="7"/>
        <v>2320.08</v>
      </c>
      <c r="AH101" s="320">
        <f t="shared" si="7"/>
        <v>2511.6000000000004</v>
      </c>
      <c r="AI101" s="207"/>
      <c r="AJ101" s="207"/>
      <c r="AK101" s="207"/>
      <c r="AL101" s="207"/>
      <c r="AM101" s="207"/>
      <c r="AN101" s="207"/>
      <c r="AO101" s="207"/>
      <c r="AP101" s="189">
        <f>AP100+U171</f>
        <v>3.45</v>
      </c>
    </row>
    <row r="102" spans="1:42" x14ac:dyDescent="0.15">
      <c r="A102" s="215" t="s">
        <v>13</v>
      </c>
      <c r="B102" s="212">
        <f t="shared" si="0"/>
        <v>860</v>
      </c>
      <c r="C102" s="212">
        <f t="shared" si="0"/>
        <v>860</v>
      </c>
      <c r="D102" s="212">
        <f t="shared" si="0"/>
        <v>860</v>
      </c>
      <c r="E102" s="212">
        <f t="shared" si="0"/>
        <v>986</v>
      </c>
      <c r="F102" s="212">
        <f t="shared" si="0"/>
        <v>1114</v>
      </c>
      <c r="G102" s="212">
        <f t="shared" si="0"/>
        <v>1251</v>
      </c>
      <c r="H102" s="212">
        <f t="shared" si="0"/>
        <v>1504</v>
      </c>
      <c r="I102" s="212">
        <f t="shared" si="0"/>
        <v>1644</v>
      </c>
      <c r="J102" s="212">
        <f t="shared" si="0"/>
        <v>1827</v>
      </c>
      <c r="K102" s="212">
        <f t="shared" si="0"/>
        <v>2010</v>
      </c>
      <c r="L102" s="212">
        <f t="shared" si="0"/>
        <v>2192</v>
      </c>
      <c r="M102" s="212">
        <f t="shared" si="0"/>
        <v>2375</v>
      </c>
      <c r="N102" s="212">
        <f t="shared" si="0"/>
        <v>2558</v>
      </c>
      <c r="O102" s="212">
        <f t="shared" si="0"/>
        <v>2741</v>
      </c>
      <c r="P102" s="212"/>
      <c r="Q102" s="212"/>
      <c r="R102" s="212"/>
      <c r="S102" s="212"/>
      <c r="T102" s="213"/>
      <c r="V102" s="203">
        <v>30</v>
      </c>
      <c r="W102" s="207">
        <v>593</v>
      </c>
      <c r="X102" s="207">
        <v>593</v>
      </c>
      <c r="Y102" s="214">
        <v>593</v>
      </c>
      <c r="Z102" s="214">
        <v>680</v>
      </c>
      <c r="AA102" s="214">
        <v>768</v>
      </c>
      <c r="AB102" s="214">
        <v>863</v>
      </c>
      <c r="AC102" s="214">
        <v>1037</v>
      </c>
      <c r="AD102" s="214">
        <v>1134</v>
      </c>
      <c r="AE102" s="320">
        <f>$AE$74*V102*AP102</f>
        <v>1260</v>
      </c>
      <c r="AF102" s="320">
        <f>$AF$74*V102*AP102</f>
        <v>1386</v>
      </c>
      <c r="AG102" s="318">
        <f>$AG$74*V102*AP102</f>
        <v>1512</v>
      </c>
      <c r="AH102" s="320">
        <f>$AH$74*V102*AP102</f>
        <v>1638</v>
      </c>
      <c r="AI102" s="320">
        <f>$AI$74*V102*AP102</f>
        <v>1764</v>
      </c>
      <c r="AJ102" s="320">
        <f>$AJ$74*V102*AP102</f>
        <v>1890</v>
      </c>
      <c r="AK102" s="207"/>
      <c r="AL102" s="207"/>
      <c r="AM102" s="207"/>
      <c r="AN102" s="207"/>
      <c r="AO102" s="207"/>
      <c r="AP102" s="316">
        <v>2.1</v>
      </c>
    </row>
    <row r="103" spans="1:42" x14ac:dyDescent="0.15">
      <c r="A103" s="208">
        <v>750</v>
      </c>
      <c r="B103" s="209">
        <f t="shared" si="0"/>
        <v>1382</v>
      </c>
      <c r="C103" s="209">
        <f t="shared" si="0"/>
        <v>1382</v>
      </c>
      <c r="D103" s="209">
        <f t="shared" si="0"/>
        <v>1451</v>
      </c>
      <c r="E103" s="209">
        <f t="shared" si="0"/>
        <v>1657</v>
      </c>
      <c r="F103" s="209">
        <f t="shared" si="0"/>
        <v>1857</v>
      </c>
      <c r="G103" s="209">
        <f t="shared" si="0"/>
        <v>2075</v>
      </c>
      <c r="H103" s="209">
        <f t="shared" si="0"/>
        <v>2423</v>
      </c>
      <c r="I103" s="209">
        <f t="shared" si="0"/>
        <v>2664</v>
      </c>
      <c r="J103" s="209">
        <f t="shared" si="0"/>
        <v>2948</v>
      </c>
      <c r="K103" s="209">
        <f t="shared" si="0"/>
        <v>3191</v>
      </c>
      <c r="L103" s="209">
        <f t="shared" si="0"/>
        <v>3555</v>
      </c>
      <c r="M103" s="209">
        <f t="shared" si="0"/>
        <v>3857</v>
      </c>
      <c r="N103" s="209">
        <f t="shared" si="0"/>
        <v>4153</v>
      </c>
      <c r="O103" s="209">
        <f t="shared" si="0"/>
        <v>4450</v>
      </c>
      <c r="P103" s="209"/>
      <c r="Q103" s="209"/>
      <c r="R103" s="209"/>
      <c r="S103" s="209"/>
      <c r="T103" s="210"/>
      <c r="V103" s="203">
        <v>750</v>
      </c>
      <c r="W103" s="207">
        <f t="shared" ref="W103:AJ103" si="8">W102+B173</f>
        <v>953</v>
      </c>
      <c r="X103" s="207">
        <f t="shared" si="8"/>
        <v>953</v>
      </c>
      <c r="Y103" s="214">
        <f t="shared" si="8"/>
        <v>1001</v>
      </c>
      <c r="Z103" s="214">
        <f t="shared" si="8"/>
        <v>1143</v>
      </c>
      <c r="AA103" s="214">
        <f t="shared" si="8"/>
        <v>1281</v>
      </c>
      <c r="AB103" s="214">
        <f t="shared" si="8"/>
        <v>1431</v>
      </c>
      <c r="AC103" s="214">
        <f t="shared" si="8"/>
        <v>1671</v>
      </c>
      <c r="AD103" s="214">
        <f t="shared" si="8"/>
        <v>1837</v>
      </c>
      <c r="AE103" s="320">
        <f t="shared" si="8"/>
        <v>2033</v>
      </c>
      <c r="AF103" s="320">
        <f t="shared" si="8"/>
        <v>2201</v>
      </c>
      <c r="AG103" s="318">
        <f t="shared" si="8"/>
        <v>2452</v>
      </c>
      <c r="AH103" s="320">
        <f t="shared" si="8"/>
        <v>2659.8</v>
      </c>
      <c r="AI103" s="320">
        <f t="shared" si="8"/>
        <v>2864.4</v>
      </c>
      <c r="AJ103" s="320">
        <f t="shared" si="8"/>
        <v>3069</v>
      </c>
      <c r="AK103" s="207"/>
      <c r="AL103" s="207"/>
      <c r="AM103" s="207"/>
      <c r="AN103" s="207"/>
      <c r="AO103" s="207"/>
      <c r="AP103" s="189">
        <f>AP102+U173</f>
        <v>3.41</v>
      </c>
    </row>
    <row r="104" spans="1:42" x14ac:dyDescent="0.15">
      <c r="A104" s="215" t="s">
        <v>14</v>
      </c>
      <c r="B104" s="212">
        <f t="shared" si="0"/>
        <v>887</v>
      </c>
      <c r="C104" s="212">
        <f t="shared" si="0"/>
        <v>896</v>
      </c>
      <c r="D104" s="212">
        <f t="shared" si="0"/>
        <v>896</v>
      </c>
      <c r="E104" s="212">
        <f t="shared" si="0"/>
        <v>1037</v>
      </c>
      <c r="F104" s="212">
        <f t="shared" si="0"/>
        <v>1176</v>
      </c>
      <c r="G104" s="212">
        <f t="shared" si="0"/>
        <v>1314</v>
      </c>
      <c r="H104" s="212">
        <f t="shared" si="0"/>
        <v>1567</v>
      </c>
      <c r="I104" s="212">
        <f t="shared" si="0"/>
        <v>1731</v>
      </c>
      <c r="J104" s="212">
        <f t="shared" si="0"/>
        <v>1921</v>
      </c>
      <c r="K104" s="212">
        <f t="shared" si="0"/>
        <v>2113</v>
      </c>
      <c r="L104" s="212">
        <f t="shared" si="0"/>
        <v>2305</v>
      </c>
      <c r="M104" s="212">
        <f t="shared" si="0"/>
        <v>2497</v>
      </c>
      <c r="N104" s="212">
        <f t="shared" si="0"/>
        <v>2689</v>
      </c>
      <c r="O104" s="212">
        <f t="shared" si="0"/>
        <v>2881</v>
      </c>
      <c r="P104" s="212">
        <f t="shared" si="0"/>
        <v>3074</v>
      </c>
      <c r="Q104" s="212"/>
      <c r="R104" s="212"/>
      <c r="S104" s="212"/>
      <c r="T104" s="213"/>
      <c r="V104" s="203">
        <v>32</v>
      </c>
      <c r="W104" s="207">
        <v>612</v>
      </c>
      <c r="X104" s="207">
        <v>618</v>
      </c>
      <c r="Y104" s="214">
        <v>618</v>
      </c>
      <c r="Z104" s="214">
        <v>715</v>
      </c>
      <c r="AA104" s="214">
        <v>811</v>
      </c>
      <c r="AB104" s="214">
        <v>906</v>
      </c>
      <c r="AC104" s="214">
        <v>1081</v>
      </c>
      <c r="AD104" s="214">
        <v>1194</v>
      </c>
      <c r="AE104" s="320">
        <f>$AE$74*V104*AP104</f>
        <v>1324.8</v>
      </c>
      <c r="AF104" s="320">
        <f>$AF$74*V104*AP104</f>
        <v>1457.28</v>
      </c>
      <c r="AG104" s="318">
        <f>$AG$74*V104*AP104</f>
        <v>1589.7599999999998</v>
      </c>
      <c r="AH104" s="320">
        <f>$AH$74*V104*AP104</f>
        <v>1722.2399999999998</v>
      </c>
      <c r="AI104" s="320">
        <f>$AI$74*V104*AP104</f>
        <v>1854.7199999999998</v>
      </c>
      <c r="AJ104" s="320">
        <f>$AJ$74*V104*AP104</f>
        <v>1987.1999999999998</v>
      </c>
      <c r="AK104" s="320">
        <f>$AK$74*V104*AP104</f>
        <v>2119.6799999999998</v>
      </c>
      <c r="AL104" s="207"/>
      <c r="AM104" s="207"/>
      <c r="AN104" s="207"/>
      <c r="AO104" s="207"/>
      <c r="AP104" s="316">
        <v>2.0699999999999998</v>
      </c>
    </row>
    <row r="105" spans="1:42" x14ac:dyDescent="0.15">
      <c r="A105" s="208">
        <v>800</v>
      </c>
      <c r="B105" s="209">
        <f t="shared" si="0"/>
        <v>1433</v>
      </c>
      <c r="C105" s="209">
        <f t="shared" si="0"/>
        <v>1441</v>
      </c>
      <c r="D105" s="209">
        <f t="shared" si="0"/>
        <v>1514</v>
      </c>
      <c r="E105" s="209">
        <f t="shared" si="0"/>
        <v>1739</v>
      </c>
      <c r="F105" s="209">
        <f t="shared" si="0"/>
        <v>1949</v>
      </c>
      <c r="G105" s="209">
        <f t="shared" si="0"/>
        <v>2192</v>
      </c>
      <c r="H105" s="209">
        <f t="shared" si="0"/>
        <v>2526</v>
      </c>
      <c r="I105" s="209">
        <f t="shared" si="0"/>
        <v>2791</v>
      </c>
      <c r="J105" s="209">
        <f t="shared" si="0"/>
        <v>3088</v>
      </c>
      <c r="K105" s="209">
        <f t="shared" si="0"/>
        <v>3372</v>
      </c>
      <c r="L105" s="209">
        <f t="shared" si="0"/>
        <v>3719</v>
      </c>
      <c r="M105" s="209">
        <f t="shared" si="0"/>
        <v>4029</v>
      </c>
      <c r="N105" s="209">
        <f t="shared" si="0"/>
        <v>4339</v>
      </c>
      <c r="O105" s="209">
        <f t="shared" si="0"/>
        <v>4649</v>
      </c>
      <c r="P105" s="209">
        <f t="shared" si="0"/>
        <v>4959</v>
      </c>
      <c r="Q105" s="209"/>
      <c r="R105" s="209"/>
      <c r="S105" s="209"/>
      <c r="T105" s="210"/>
      <c r="V105" s="203">
        <v>800</v>
      </c>
      <c r="W105" s="207">
        <f t="shared" ref="W105:AK105" si="9">W104+B175</f>
        <v>988</v>
      </c>
      <c r="X105" s="207">
        <f t="shared" si="9"/>
        <v>994</v>
      </c>
      <c r="Y105" s="214">
        <f t="shared" si="9"/>
        <v>1044</v>
      </c>
      <c r="Z105" s="214">
        <f t="shared" si="9"/>
        <v>1199</v>
      </c>
      <c r="AA105" s="214">
        <f t="shared" si="9"/>
        <v>1344</v>
      </c>
      <c r="AB105" s="214">
        <f t="shared" si="9"/>
        <v>1512</v>
      </c>
      <c r="AC105" s="214">
        <f t="shared" si="9"/>
        <v>1742</v>
      </c>
      <c r="AD105" s="214">
        <f t="shared" si="9"/>
        <v>1925</v>
      </c>
      <c r="AE105" s="320">
        <f t="shared" si="9"/>
        <v>2129.8000000000002</v>
      </c>
      <c r="AF105" s="320">
        <f t="shared" si="9"/>
        <v>2325.2799999999997</v>
      </c>
      <c r="AG105" s="318">
        <f t="shared" si="9"/>
        <v>2564.7599999999998</v>
      </c>
      <c r="AH105" s="320">
        <f t="shared" si="9"/>
        <v>2778.88</v>
      </c>
      <c r="AI105" s="320">
        <f t="shared" si="9"/>
        <v>2992.64</v>
      </c>
      <c r="AJ105" s="320">
        <f t="shared" si="9"/>
        <v>3206.3999999999996</v>
      </c>
      <c r="AK105" s="320">
        <f t="shared" si="9"/>
        <v>3420.16</v>
      </c>
      <c r="AL105" s="207"/>
      <c r="AM105" s="207"/>
      <c r="AN105" s="207"/>
      <c r="AO105" s="207"/>
      <c r="AP105" s="189">
        <f>AP104+U175</f>
        <v>3.34</v>
      </c>
    </row>
    <row r="106" spans="1:42" x14ac:dyDescent="0.15">
      <c r="A106" s="215" t="s">
        <v>15</v>
      </c>
      <c r="B106" s="212">
        <f t="shared" si="0"/>
        <v>935</v>
      </c>
      <c r="C106" s="212">
        <f t="shared" si="0"/>
        <v>935</v>
      </c>
      <c r="D106" s="212">
        <f t="shared" si="0"/>
        <v>935</v>
      </c>
      <c r="E106" s="212">
        <f t="shared" si="0"/>
        <v>1088</v>
      </c>
      <c r="F106" s="212">
        <f t="shared" si="0"/>
        <v>1227</v>
      </c>
      <c r="G106" s="212">
        <f t="shared" si="0"/>
        <v>1392</v>
      </c>
      <c r="H106" s="212">
        <f t="shared" si="0"/>
        <v>1618</v>
      </c>
      <c r="I106" s="212">
        <f t="shared" si="0"/>
        <v>1821</v>
      </c>
      <c r="J106" s="212">
        <f t="shared" si="0"/>
        <v>2021</v>
      </c>
      <c r="K106" s="212">
        <f t="shared" si="0"/>
        <v>2223</v>
      </c>
      <c r="L106" s="212">
        <f t="shared" si="0"/>
        <v>2426</v>
      </c>
      <c r="M106" s="212">
        <f t="shared" si="0"/>
        <v>2628</v>
      </c>
      <c r="N106" s="212">
        <f t="shared" si="0"/>
        <v>2830</v>
      </c>
      <c r="O106" s="212">
        <f t="shared" si="0"/>
        <v>3032</v>
      </c>
      <c r="P106" s="212">
        <f t="shared" si="0"/>
        <v>3234</v>
      </c>
      <c r="Q106" s="212">
        <f>ROUND(AL106*$T$76,0)</f>
        <v>3436</v>
      </c>
      <c r="R106" s="212"/>
      <c r="S106" s="212"/>
      <c r="T106" s="213"/>
      <c r="V106" s="203">
        <v>34</v>
      </c>
      <c r="W106" s="207">
        <v>645</v>
      </c>
      <c r="X106" s="207">
        <v>645</v>
      </c>
      <c r="Y106" s="214">
        <v>645</v>
      </c>
      <c r="Z106" s="214">
        <v>750</v>
      </c>
      <c r="AA106" s="214">
        <v>846</v>
      </c>
      <c r="AB106" s="214">
        <v>960</v>
      </c>
      <c r="AC106" s="214">
        <v>1116</v>
      </c>
      <c r="AD106" s="214">
        <v>1256</v>
      </c>
      <c r="AE106" s="320">
        <f>$AE$74*V106*AP106</f>
        <v>1393.9999999999998</v>
      </c>
      <c r="AF106" s="320">
        <f>$AF$74*V106*AP106</f>
        <v>1533.3999999999999</v>
      </c>
      <c r="AG106" s="318">
        <f>$AG$74*V106*AP106</f>
        <v>1672.8</v>
      </c>
      <c r="AH106" s="320">
        <f>$AH$74*V106*AP106</f>
        <v>1812.1999999999998</v>
      </c>
      <c r="AI106" s="320">
        <f>$AI$74*V106*AP106</f>
        <v>1951.6</v>
      </c>
      <c r="AJ106" s="320">
        <f>$AJ$74*V106*AP106</f>
        <v>2091</v>
      </c>
      <c r="AK106" s="320">
        <f>$AK$74*V106*AP106</f>
        <v>2230.3999999999996</v>
      </c>
      <c r="AL106" s="320">
        <f>$AL$74*V106*AP106</f>
        <v>2369.7999999999997</v>
      </c>
      <c r="AM106" s="207"/>
      <c r="AN106" s="207"/>
      <c r="AO106" s="207"/>
      <c r="AP106" s="316">
        <v>2.0499999999999998</v>
      </c>
    </row>
    <row r="107" spans="1:42" x14ac:dyDescent="0.15">
      <c r="A107" s="208">
        <v>850</v>
      </c>
      <c r="B107" s="209">
        <f t="shared" ref="B107:P123" si="10">ROUND(W107*$T$76,0)</f>
        <v>1499</v>
      </c>
      <c r="C107" s="209">
        <f t="shared" si="10"/>
        <v>1499</v>
      </c>
      <c r="D107" s="209">
        <f t="shared" si="10"/>
        <v>1586</v>
      </c>
      <c r="E107" s="209">
        <f t="shared" si="10"/>
        <v>1828</v>
      </c>
      <c r="F107" s="209">
        <f t="shared" si="10"/>
        <v>2047</v>
      </c>
      <c r="G107" s="209">
        <f t="shared" si="10"/>
        <v>2321</v>
      </c>
      <c r="H107" s="209">
        <f t="shared" si="10"/>
        <v>2635</v>
      </c>
      <c r="I107" s="209">
        <f t="shared" si="10"/>
        <v>2971</v>
      </c>
      <c r="J107" s="209">
        <f t="shared" si="10"/>
        <v>3284</v>
      </c>
      <c r="K107" s="209">
        <f t="shared" si="10"/>
        <v>3553</v>
      </c>
      <c r="L107" s="209">
        <f t="shared" si="10"/>
        <v>3886</v>
      </c>
      <c r="M107" s="209">
        <f t="shared" si="10"/>
        <v>4204</v>
      </c>
      <c r="N107" s="209">
        <f t="shared" si="10"/>
        <v>4528</v>
      </c>
      <c r="O107" s="209">
        <f t="shared" si="10"/>
        <v>4851</v>
      </c>
      <c r="P107" s="209">
        <f t="shared" si="10"/>
        <v>5175</v>
      </c>
      <c r="Q107" s="209">
        <f>ROUND(AL107*$T$76,0)</f>
        <v>5498</v>
      </c>
      <c r="R107" s="209"/>
      <c r="S107" s="209"/>
      <c r="T107" s="210"/>
      <c r="V107" s="203">
        <v>850</v>
      </c>
      <c r="W107" s="207">
        <f t="shared" ref="W107:AL107" si="11">W106+B177</f>
        <v>1034</v>
      </c>
      <c r="X107" s="207">
        <f t="shared" si="11"/>
        <v>1034</v>
      </c>
      <c r="Y107" s="214">
        <f t="shared" si="11"/>
        <v>1094</v>
      </c>
      <c r="Z107" s="214">
        <f t="shared" si="11"/>
        <v>1261</v>
      </c>
      <c r="AA107" s="214">
        <f t="shared" si="11"/>
        <v>1412</v>
      </c>
      <c r="AB107" s="214">
        <f t="shared" si="11"/>
        <v>1601</v>
      </c>
      <c r="AC107" s="214">
        <f t="shared" si="11"/>
        <v>1817</v>
      </c>
      <c r="AD107" s="214">
        <f t="shared" si="11"/>
        <v>2049</v>
      </c>
      <c r="AE107" s="320">
        <f t="shared" si="11"/>
        <v>2265</v>
      </c>
      <c r="AF107" s="320">
        <f t="shared" si="11"/>
        <v>2450.3999999999996</v>
      </c>
      <c r="AG107" s="318">
        <f t="shared" si="11"/>
        <v>2679.8</v>
      </c>
      <c r="AH107" s="320">
        <f t="shared" si="11"/>
        <v>2899.5199999999995</v>
      </c>
      <c r="AI107" s="320">
        <f t="shared" si="11"/>
        <v>3122.56</v>
      </c>
      <c r="AJ107" s="320">
        <f t="shared" si="11"/>
        <v>3345.6</v>
      </c>
      <c r="AK107" s="320">
        <f t="shared" si="11"/>
        <v>3568.6399999999994</v>
      </c>
      <c r="AL107" s="320">
        <f t="shared" si="11"/>
        <v>3791.6799999999994</v>
      </c>
      <c r="AM107" s="207"/>
      <c r="AN107" s="207"/>
      <c r="AO107" s="207"/>
      <c r="AP107" s="189">
        <f>AP106+U177</f>
        <v>3.28</v>
      </c>
    </row>
    <row r="108" spans="1:42" x14ac:dyDescent="0.15">
      <c r="A108" s="215" t="s">
        <v>16</v>
      </c>
      <c r="B108" s="212">
        <f t="shared" si="10"/>
        <v>986</v>
      </c>
      <c r="C108" s="212">
        <f t="shared" si="10"/>
        <v>986</v>
      </c>
      <c r="D108" s="212">
        <f t="shared" si="10"/>
        <v>986</v>
      </c>
      <c r="E108" s="212">
        <f t="shared" si="10"/>
        <v>1137</v>
      </c>
      <c r="F108" s="212">
        <f t="shared" si="10"/>
        <v>1264</v>
      </c>
      <c r="G108" s="212">
        <f t="shared" si="10"/>
        <v>1470</v>
      </c>
      <c r="H108" s="212">
        <f t="shared" si="10"/>
        <v>1682</v>
      </c>
      <c r="I108" s="212">
        <f t="shared" si="10"/>
        <v>1895</v>
      </c>
      <c r="J108" s="212">
        <f t="shared" si="10"/>
        <v>2098</v>
      </c>
      <c r="K108" s="212">
        <f t="shared" si="10"/>
        <v>2308</v>
      </c>
      <c r="L108" s="212">
        <f t="shared" si="10"/>
        <v>2518</v>
      </c>
      <c r="M108" s="212">
        <f t="shared" si="10"/>
        <v>2728</v>
      </c>
      <c r="N108" s="212">
        <f t="shared" si="10"/>
        <v>2938</v>
      </c>
      <c r="O108" s="212">
        <f t="shared" si="10"/>
        <v>3148</v>
      </c>
      <c r="P108" s="212">
        <f t="shared" si="10"/>
        <v>3358</v>
      </c>
      <c r="Q108" s="212">
        <f>ROUND(AL108*$T$76,0)</f>
        <v>3567</v>
      </c>
      <c r="R108" s="212">
        <f>ROUND(AM108*$T$76,0)</f>
        <v>3777</v>
      </c>
      <c r="S108" s="212"/>
      <c r="T108" s="213"/>
      <c r="V108" s="203">
        <v>36</v>
      </c>
      <c r="W108" s="207">
        <v>680</v>
      </c>
      <c r="X108" s="207">
        <v>680</v>
      </c>
      <c r="Y108" s="214">
        <v>680</v>
      </c>
      <c r="Z108" s="214">
        <v>784</v>
      </c>
      <c r="AA108" s="214">
        <v>872</v>
      </c>
      <c r="AB108" s="214">
        <v>1014</v>
      </c>
      <c r="AC108" s="214">
        <v>1160</v>
      </c>
      <c r="AD108" s="214">
        <v>1307</v>
      </c>
      <c r="AE108" s="320">
        <f>$AE$74*V108*AP108</f>
        <v>1447.1999999999998</v>
      </c>
      <c r="AF108" s="320">
        <f>$AF$74*V108*AP108</f>
        <v>1591.9199999999998</v>
      </c>
      <c r="AG108" s="318">
        <f>$AG$74*V108*AP108</f>
        <v>1736.6399999999999</v>
      </c>
      <c r="AH108" s="320">
        <f>$AH$74*V108*AP108</f>
        <v>1881.36</v>
      </c>
      <c r="AI108" s="320">
        <f>$AI$74*V108*AP108</f>
        <v>2026.0799999999997</v>
      </c>
      <c r="AJ108" s="320">
        <f>$AJ$74*V108*AP108</f>
        <v>2170.7999999999997</v>
      </c>
      <c r="AK108" s="320">
        <f>$AK$74*V108*AP108</f>
        <v>2315.5199999999995</v>
      </c>
      <c r="AL108" s="320">
        <f>$AL$74*V108*AP108</f>
        <v>2460.2399999999998</v>
      </c>
      <c r="AM108" s="320">
        <f>$AM$74*V108*AP108</f>
        <v>2604.9599999999996</v>
      </c>
      <c r="AN108" s="207"/>
      <c r="AO108" s="207"/>
      <c r="AP108" s="316">
        <v>2.0099999999999998</v>
      </c>
    </row>
    <row r="109" spans="1:42" ht="13" thickBot="1" x14ac:dyDescent="0.2">
      <c r="A109" s="204">
        <v>900</v>
      </c>
      <c r="B109" s="216">
        <f t="shared" si="10"/>
        <v>1582</v>
      </c>
      <c r="C109" s="216">
        <f t="shared" si="10"/>
        <v>1582</v>
      </c>
      <c r="D109" s="216">
        <f t="shared" si="10"/>
        <v>1675</v>
      </c>
      <c r="E109" s="216">
        <f t="shared" si="10"/>
        <v>1920</v>
      </c>
      <c r="F109" s="216">
        <f t="shared" si="10"/>
        <v>2133</v>
      </c>
      <c r="G109" s="216">
        <f t="shared" si="10"/>
        <v>2453</v>
      </c>
      <c r="H109" s="216">
        <f t="shared" si="10"/>
        <v>2780</v>
      </c>
      <c r="I109" s="216">
        <f t="shared" si="10"/>
        <v>3107</v>
      </c>
      <c r="J109" s="216">
        <f t="shared" si="10"/>
        <v>3374</v>
      </c>
      <c r="K109" s="216">
        <f t="shared" si="10"/>
        <v>3710</v>
      </c>
      <c r="L109" s="216">
        <f t="shared" si="10"/>
        <v>4057</v>
      </c>
      <c r="M109" s="216">
        <f t="shared" si="10"/>
        <v>4397</v>
      </c>
      <c r="N109" s="216">
        <f t="shared" si="10"/>
        <v>4736</v>
      </c>
      <c r="O109" s="216">
        <f t="shared" si="10"/>
        <v>5074</v>
      </c>
      <c r="P109" s="216">
        <f t="shared" si="10"/>
        <v>5412</v>
      </c>
      <c r="Q109" s="216">
        <f>ROUND(AL109*$T$76,0)</f>
        <v>5750</v>
      </c>
      <c r="R109" s="216">
        <f t="shared" ref="Q109:T133" si="12">ROUND(AM109*$T$76,0)</f>
        <v>6089</v>
      </c>
      <c r="S109" s="216"/>
      <c r="T109" s="217"/>
      <c r="V109" s="203">
        <v>900</v>
      </c>
      <c r="W109" s="207">
        <f t="shared" ref="W109:AM109" si="13">W108+B179</f>
        <v>1091</v>
      </c>
      <c r="X109" s="207">
        <f t="shared" si="13"/>
        <v>1091</v>
      </c>
      <c r="Y109" s="214">
        <f t="shared" si="13"/>
        <v>1155</v>
      </c>
      <c r="Z109" s="214">
        <f t="shared" si="13"/>
        <v>1324</v>
      </c>
      <c r="AA109" s="214">
        <f t="shared" si="13"/>
        <v>1471</v>
      </c>
      <c r="AB109" s="214">
        <f t="shared" si="13"/>
        <v>1692</v>
      </c>
      <c r="AC109" s="214">
        <f t="shared" si="13"/>
        <v>1917</v>
      </c>
      <c r="AD109" s="214">
        <f t="shared" si="13"/>
        <v>2143</v>
      </c>
      <c r="AE109" s="320">
        <f t="shared" si="13"/>
        <v>2327.1999999999998</v>
      </c>
      <c r="AF109" s="320">
        <f t="shared" si="13"/>
        <v>2558.92</v>
      </c>
      <c r="AG109" s="318">
        <f t="shared" si="13"/>
        <v>2797.64</v>
      </c>
      <c r="AH109" s="320">
        <f t="shared" si="13"/>
        <v>3032.64</v>
      </c>
      <c r="AI109" s="320">
        <f t="shared" si="13"/>
        <v>3265.9199999999996</v>
      </c>
      <c r="AJ109" s="320">
        <f t="shared" si="13"/>
        <v>3499.2</v>
      </c>
      <c r="AK109" s="320">
        <f t="shared" si="13"/>
        <v>3732.4799999999996</v>
      </c>
      <c r="AL109" s="320">
        <f t="shared" si="13"/>
        <v>3965.7599999999998</v>
      </c>
      <c r="AM109" s="320">
        <f t="shared" si="13"/>
        <v>4199.0399999999991</v>
      </c>
      <c r="AN109" s="207"/>
      <c r="AO109" s="207"/>
      <c r="AP109" s="189">
        <f>AP108+U179</f>
        <v>3.2399999999999998</v>
      </c>
    </row>
    <row r="110" spans="1:42" x14ac:dyDescent="0.15">
      <c r="A110" s="202" t="s">
        <v>17</v>
      </c>
      <c r="B110" s="205">
        <f t="shared" si="10"/>
        <v>992</v>
      </c>
      <c r="C110" s="205">
        <f t="shared" si="10"/>
        <v>1025</v>
      </c>
      <c r="D110" s="205">
        <f t="shared" si="10"/>
        <v>1040</v>
      </c>
      <c r="E110" s="205">
        <f t="shared" si="10"/>
        <v>1196</v>
      </c>
      <c r="F110" s="205">
        <f t="shared" si="10"/>
        <v>1329</v>
      </c>
      <c r="G110" s="205">
        <f t="shared" si="10"/>
        <v>1551</v>
      </c>
      <c r="H110" s="205">
        <f t="shared" si="10"/>
        <v>1772</v>
      </c>
      <c r="I110" s="205">
        <f t="shared" si="10"/>
        <v>1994</v>
      </c>
      <c r="J110" s="205">
        <f t="shared" si="10"/>
        <v>2215</v>
      </c>
      <c r="K110" s="205">
        <f t="shared" si="10"/>
        <v>2437</v>
      </c>
      <c r="L110" s="205">
        <f t="shared" si="10"/>
        <v>2658</v>
      </c>
      <c r="M110" s="205">
        <f t="shared" si="10"/>
        <v>2880</v>
      </c>
      <c r="N110" s="205">
        <f t="shared" si="10"/>
        <v>3101</v>
      </c>
      <c r="O110" s="205">
        <f t="shared" si="10"/>
        <v>3323</v>
      </c>
      <c r="P110" s="205">
        <f t="shared" si="10"/>
        <v>3544</v>
      </c>
      <c r="Q110" s="205">
        <f t="shared" si="12"/>
        <v>3766</v>
      </c>
      <c r="R110" s="205">
        <f t="shared" si="12"/>
        <v>3987</v>
      </c>
      <c r="S110" s="205">
        <f>ROUND(AN110*$T$76,0)</f>
        <v>4209</v>
      </c>
      <c r="T110" s="206"/>
      <c r="V110" s="203">
        <v>38</v>
      </c>
      <c r="W110" s="319">
        <f>$W$74*V110*$W$134</f>
        <v>684</v>
      </c>
      <c r="X110" s="319">
        <f>$X$74*V110*$X$134</f>
        <v>706.80000000000007</v>
      </c>
      <c r="Y110" s="319">
        <f>$Y$74*V110*$Y$134</f>
        <v>717.43999999999994</v>
      </c>
      <c r="Z110" s="319">
        <f>$Z$74*V110*$Z$134</f>
        <v>824.6</v>
      </c>
      <c r="AA110" s="319">
        <f>$AA$74*V110*$AA$134</f>
        <v>916.56</v>
      </c>
      <c r="AB110" s="319">
        <f>$AB$74*V110*$AB$134</f>
        <v>1069.32</v>
      </c>
      <c r="AC110" s="319">
        <f>$AC$74*V110*$AC$134</f>
        <v>1222.08</v>
      </c>
      <c r="AD110" s="319">
        <f>$AD$74*V110*$AD$134</f>
        <v>1374.84</v>
      </c>
      <c r="AE110" s="319">
        <f>$AE$74*V110*$AE$134</f>
        <v>1527.6</v>
      </c>
      <c r="AF110" s="319">
        <f>$AF$74*V110*$AF$134</f>
        <v>1680.36</v>
      </c>
      <c r="AG110" s="318">
        <f>$AG$74*V110*$AG$134</f>
        <v>1833.12</v>
      </c>
      <c r="AH110" s="319">
        <f>$AH$74*V110*$AH$134</f>
        <v>1985.8799999999999</v>
      </c>
      <c r="AI110" s="319">
        <f>$AI$74*V110*$AI$134</f>
        <v>2138.64</v>
      </c>
      <c r="AJ110" s="319">
        <f>$AJ$74*V110*$AJ$134</f>
        <v>2291.3999999999996</v>
      </c>
      <c r="AK110" s="319">
        <f>$AK$74*V110*$AK$134</f>
        <v>2444.16</v>
      </c>
      <c r="AL110" s="319">
        <f>$AL$74*V110*$AL$134</f>
        <v>2596.9199999999996</v>
      </c>
      <c r="AM110" s="319">
        <f>$AM$74*V110*$AM$134</f>
        <v>2749.68</v>
      </c>
      <c r="AN110" s="319">
        <f>$AN$74*V110*$AN$134</f>
        <v>2902.4399999999996</v>
      </c>
      <c r="AO110" s="207"/>
      <c r="AP110" s="189">
        <v>2.0099999999999998</v>
      </c>
    </row>
    <row r="111" spans="1:42" x14ac:dyDescent="0.15">
      <c r="A111" s="208">
        <v>950</v>
      </c>
      <c r="B111" s="209">
        <f t="shared" si="10"/>
        <v>1618</v>
      </c>
      <c r="C111" s="209">
        <f t="shared" si="10"/>
        <v>1651</v>
      </c>
      <c r="D111" s="209">
        <f t="shared" si="10"/>
        <v>1765</v>
      </c>
      <c r="E111" s="209">
        <f t="shared" si="10"/>
        <v>2018</v>
      </c>
      <c r="F111" s="209">
        <f t="shared" si="10"/>
        <v>2244</v>
      </c>
      <c r="G111" s="209">
        <f t="shared" si="10"/>
        <v>2584</v>
      </c>
      <c r="H111" s="209">
        <f t="shared" si="10"/>
        <v>2929</v>
      </c>
      <c r="I111" s="209">
        <f t="shared" si="10"/>
        <v>3268</v>
      </c>
      <c r="J111" s="209">
        <f t="shared" si="10"/>
        <v>3559</v>
      </c>
      <c r="K111" s="209">
        <f t="shared" si="10"/>
        <v>3910</v>
      </c>
      <c r="L111" s="209">
        <f t="shared" si="10"/>
        <v>4281</v>
      </c>
      <c r="M111" s="209">
        <f t="shared" si="10"/>
        <v>4642</v>
      </c>
      <c r="N111" s="209">
        <f t="shared" si="10"/>
        <v>4999</v>
      </c>
      <c r="O111" s="209">
        <f t="shared" si="10"/>
        <v>5356</v>
      </c>
      <c r="P111" s="209">
        <f t="shared" si="10"/>
        <v>5713</v>
      </c>
      <c r="Q111" s="209">
        <f t="shared" si="12"/>
        <v>6070</v>
      </c>
      <c r="R111" s="209">
        <f t="shared" si="12"/>
        <v>6427</v>
      </c>
      <c r="S111" s="209">
        <f t="shared" si="12"/>
        <v>6784</v>
      </c>
      <c r="T111" s="210"/>
      <c r="V111" s="203">
        <v>950</v>
      </c>
      <c r="W111" s="319">
        <f t="shared" ref="W111:AN111" si="14">W110+B181</f>
        <v>1116</v>
      </c>
      <c r="X111" s="319">
        <f t="shared" si="14"/>
        <v>1138.8000000000002</v>
      </c>
      <c r="Y111" s="319">
        <f t="shared" si="14"/>
        <v>1217.44</v>
      </c>
      <c r="Z111" s="319">
        <f t="shared" si="14"/>
        <v>1391.6</v>
      </c>
      <c r="AA111" s="319">
        <f t="shared" si="14"/>
        <v>1547.56</v>
      </c>
      <c r="AB111" s="319">
        <f t="shared" si="14"/>
        <v>1782.32</v>
      </c>
      <c r="AC111" s="319">
        <f t="shared" si="14"/>
        <v>2020.08</v>
      </c>
      <c r="AD111" s="319">
        <f t="shared" si="14"/>
        <v>2253.84</v>
      </c>
      <c r="AE111" s="319">
        <f t="shared" si="14"/>
        <v>2454.6</v>
      </c>
      <c r="AF111" s="319">
        <f t="shared" si="14"/>
        <v>2696.3599999999997</v>
      </c>
      <c r="AG111" s="318">
        <f t="shared" si="14"/>
        <v>2952.12</v>
      </c>
      <c r="AH111" s="319">
        <f t="shared" si="14"/>
        <v>3201.12</v>
      </c>
      <c r="AI111" s="319">
        <f t="shared" si="14"/>
        <v>3447.3599999999997</v>
      </c>
      <c r="AJ111" s="319">
        <f t="shared" si="14"/>
        <v>3693.5999999999995</v>
      </c>
      <c r="AK111" s="319">
        <f t="shared" si="14"/>
        <v>3939.84</v>
      </c>
      <c r="AL111" s="319">
        <f t="shared" si="14"/>
        <v>4186.08</v>
      </c>
      <c r="AM111" s="319">
        <f t="shared" si="14"/>
        <v>4432.32</v>
      </c>
      <c r="AN111" s="319">
        <f t="shared" si="14"/>
        <v>4678.5599999999995</v>
      </c>
      <c r="AO111" s="207"/>
      <c r="AP111" s="189">
        <f>AP110+U181</f>
        <v>3.2399999999999998</v>
      </c>
    </row>
    <row r="112" spans="1:42" x14ac:dyDescent="0.15">
      <c r="A112" s="215" t="s">
        <v>18</v>
      </c>
      <c r="B112" s="212">
        <f t="shared" si="10"/>
        <v>1044</v>
      </c>
      <c r="C112" s="212">
        <f t="shared" si="10"/>
        <v>1079</v>
      </c>
      <c r="D112" s="212">
        <f t="shared" si="10"/>
        <v>1095</v>
      </c>
      <c r="E112" s="212">
        <f t="shared" si="10"/>
        <v>1259</v>
      </c>
      <c r="F112" s="212">
        <f t="shared" si="10"/>
        <v>1399</v>
      </c>
      <c r="G112" s="212">
        <f t="shared" si="10"/>
        <v>1632</v>
      </c>
      <c r="H112" s="212">
        <f t="shared" si="10"/>
        <v>1865</v>
      </c>
      <c r="I112" s="212">
        <f t="shared" si="10"/>
        <v>2098</v>
      </c>
      <c r="J112" s="212">
        <f t="shared" si="10"/>
        <v>2332</v>
      </c>
      <c r="K112" s="212">
        <f t="shared" si="10"/>
        <v>2565</v>
      </c>
      <c r="L112" s="212">
        <f t="shared" si="10"/>
        <v>2798</v>
      </c>
      <c r="M112" s="212">
        <f t="shared" si="10"/>
        <v>3031</v>
      </c>
      <c r="N112" s="212">
        <f t="shared" si="10"/>
        <v>3264</v>
      </c>
      <c r="O112" s="212">
        <f t="shared" si="10"/>
        <v>3497</v>
      </c>
      <c r="P112" s="212">
        <f t="shared" si="10"/>
        <v>3731</v>
      </c>
      <c r="Q112" s="212">
        <f t="shared" si="12"/>
        <v>3964</v>
      </c>
      <c r="R112" s="212">
        <f t="shared" si="12"/>
        <v>4197</v>
      </c>
      <c r="S112" s="212">
        <f t="shared" si="12"/>
        <v>4430</v>
      </c>
      <c r="T112" s="213">
        <f>ROUND(AO112*$T$76,0)</f>
        <v>4663</v>
      </c>
      <c r="V112" s="203">
        <v>40</v>
      </c>
      <c r="W112" s="319">
        <f>$W$74*V112*$W$134</f>
        <v>720</v>
      </c>
      <c r="X112" s="319">
        <f>$X$74*V112*$X$134</f>
        <v>744</v>
      </c>
      <c r="Y112" s="319">
        <f>$Y$74*V112*$Y$134</f>
        <v>755.19999999999993</v>
      </c>
      <c r="Z112" s="319">
        <f>$Z$74*V112*$Z$134</f>
        <v>868</v>
      </c>
      <c r="AA112" s="319">
        <f>$AA$74*V112*$AA$134</f>
        <v>964.8</v>
      </c>
      <c r="AB112" s="319">
        <f>$AB$74*V112*$AB$134</f>
        <v>1125.5999999999999</v>
      </c>
      <c r="AC112" s="319">
        <f>$AC$74*V112*$AC$134</f>
        <v>1286.3999999999999</v>
      </c>
      <c r="AD112" s="319">
        <f>$AD$74*V112*$AD$134</f>
        <v>1447.1999999999998</v>
      </c>
      <c r="AE112" s="319">
        <f>$AE$74*V112*$AE$134</f>
        <v>1607.9999999999998</v>
      </c>
      <c r="AF112" s="319">
        <f>$AF$74*V112*$AF$134</f>
        <v>1768.7999999999997</v>
      </c>
      <c r="AG112" s="318">
        <f>$AG$74*V112*$AG$134</f>
        <v>1929.6</v>
      </c>
      <c r="AH112" s="319">
        <f>$AH$74*V112*$AH$134</f>
        <v>2090.3999999999996</v>
      </c>
      <c r="AI112" s="319">
        <f>$AI$74*V112*$AI$134</f>
        <v>2251.1999999999998</v>
      </c>
      <c r="AJ112" s="319">
        <f>$AJ$74*V112*$AJ$134</f>
        <v>2411.9999999999995</v>
      </c>
      <c r="AK112" s="319">
        <f>$AK$74*V112*$AK$134</f>
        <v>2572.7999999999997</v>
      </c>
      <c r="AL112" s="319">
        <f>$AL$74*V112*$AL$134</f>
        <v>2733.6</v>
      </c>
      <c r="AM112" s="319">
        <f>$AM$74*V112*$AM$134</f>
        <v>2894.3999999999996</v>
      </c>
      <c r="AN112" s="319">
        <f>$AN$74*V112*$AN$134</f>
        <v>3055.2</v>
      </c>
      <c r="AO112" s="319">
        <f>$AO$74*V112*$AO$134</f>
        <v>3215.9999999999995</v>
      </c>
      <c r="AP112" s="189">
        <v>2.0099999999999998</v>
      </c>
    </row>
    <row r="113" spans="1:42" x14ac:dyDescent="0.15">
      <c r="A113" s="208">
        <v>1000</v>
      </c>
      <c r="B113" s="209">
        <f t="shared" si="10"/>
        <v>1688</v>
      </c>
      <c r="C113" s="209">
        <f t="shared" si="10"/>
        <v>1723</v>
      </c>
      <c r="D113" s="209">
        <f t="shared" si="10"/>
        <v>1855</v>
      </c>
      <c r="E113" s="209">
        <f t="shared" si="10"/>
        <v>2123</v>
      </c>
      <c r="F113" s="209">
        <f t="shared" si="10"/>
        <v>2360</v>
      </c>
      <c r="G113" s="209">
        <f t="shared" si="10"/>
        <v>2721</v>
      </c>
      <c r="H113" s="209">
        <f t="shared" si="10"/>
        <v>3080</v>
      </c>
      <c r="I113" s="209">
        <f t="shared" si="10"/>
        <v>3441</v>
      </c>
      <c r="J113" s="209">
        <f t="shared" si="10"/>
        <v>3744</v>
      </c>
      <c r="K113" s="209">
        <f t="shared" si="10"/>
        <v>4115</v>
      </c>
      <c r="L113" s="209">
        <f t="shared" si="10"/>
        <v>4464</v>
      </c>
      <c r="M113" s="209">
        <f t="shared" si="10"/>
        <v>4841</v>
      </c>
      <c r="N113" s="209">
        <f t="shared" si="10"/>
        <v>5213</v>
      </c>
      <c r="O113" s="209">
        <f t="shared" si="10"/>
        <v>5585</v>
      </c>
      <c r="P113" s="209">
        <f t="shared" si="10"/>
        <v>5958</v>
      </c>
      <c r="Q113" s="209">
        <f t="shared" si="12"/>
        <v>6330</v>
      </c>
      <c r="R113" s="209">
        <f t="shared" si="12"/>
        <v>6702</v>
      </c>
      <c r="S113" s="209">
        <f t="shared" si="12"/>
        <v>7075</v>
      </c>
      <c r="T113" s="210">
        <f t="shared" si="12"/>
        <v>7447</v>
      </c>
      <c r="V113" s="203">
        <v>1000</v>
      </c>
      <c r="W113" s="319">
        <f t="shared" ref="W113:AO113" si="15">W112+B183</f>
        <v>1164</v>
      </c>
      <c r="X113" s="319">
        <f t="shared" si="15"/>
        <v>1188</v>
      </c>
      <c r="Y113" s="319">
        <f t="shared" si="15"/>
        <v>1279.1999999999998</v>
      </c>
      <c r="Z113" s="319">
        <f t="shared" si="15"/>
        <v>1464</v>
      </c>
      <c r="AA113" s="319">
        <f t="shared" si="15"/>
        <v>1627.8</v>
      </c>
      <c r="AB113" s="319">
        <f t="shared" si="15"/>
        <v>1876.6</v>
      </c>
      <c r="AC113" s="319">
        <f t="shared" si="15"/>
        <v>2124.3999999999996</v>
      </c>
      <c r="AD113" s="319">
        <f t="shared" si="15"/>
        <v>2373.1999999999998</v>
      </c>
      <c r="AE113" s="319">
        <f t="shared" si="15"/>
        <v>2582</v>
      </c>
      <c r="AF113" s="319">
        <f t="shared" si="15"/>
        <v>2837.7999999999997</v>
      </c>
      <c r="AG113" s="318">
        <f t="shared" si="15"/>
        <v>3078.6</v>
      </c>
      <c r="AH113" s="319">
        <f t="shared" si="15"/>
        <v>3338.3999999999996</v>
      </c>
      <c r="AI113" s="319">
        <f t="shared" si="15"/>
        <v>3595.2</v>
      </c>
      <c r="AJ113" s="319">
        <f t="shared" si="15"/>
        <v>3851.9999999999995</v>
      </c>
      <c r="AK113" s="319">
        <f t="shared" si="15"/>
        <v>4108.7999999999993</v>
      </c>
      <c r="AL113" s="319">
        <f t="shared" si="15"/>
        <v>4365.6000000000004</v>
      </c>
      <c r="AM113" s="319">
        <f t="shared" si="15"/>
        <v>4622.3999999999996</v>
      </c>
      <c r="AN113" s="319">
        <f t="shared" si="15"/>
        <v>4879.2</v>
      </c>
      <c r="AO113" s="319">
        <f t="shared" si="15"/>
        <v>5136</v>
      </c>
      <c r="AP113" s="189">
        <f>AP112+U183</f>
        <v>3.21</v>
      </c>
    </row>
    <row r="114" spans="1:42" x14ac:dyDescent="0.15">
      <c r="A114" s="215" t="s">
        <v>19</v>
      </c>
      <c r="B114" s="212">
        <f t="shared" si="10"/>
        <v>1096</v>
      </c>
      <c r="C114" s="212">
        <f t="shared" si="10"/>
        <v>1133</v>
      </c>
      <c r="D114" s="212">
        <f t="shared" si="10"/>
        <v>1150</v>
      </c>
      <c r="E114" s="212">
        <f t="shared" si="10"/>
        <v>1322</v>
      </c>
      <c r="F114" s="212">
        <f t="shared" si="10"/>
        <v>1469</v>
      </c>
      <c r="G114" s="212">
        <f t="shared" si="10"/>
        <v>1714</v>
      </c>
      <c r="H114" s="212">
        <f t="shared" si="10"/>
        <v>1959</v>
      </c>
      <c r="I114" s="212">
        <f t="shared" si="10"/>
        <v>2203</v>
      </c>
      <c r="J114" s="212">
        <f t="shared" si="10"/>
        <v>2448</v>
      </c>
      <c r="K114" s="212">
        <f t="shared" si="10"/>
        <v>2693</v>
      </c>
      <c r="L114" s="212">
        <f t="shared" si="10"/>
        <v>2938</v>
      </c>
      <c r="M114" s="212">
        <f t="shared" si="10"/>
        <v>3183</v>
      </c>
      <c r="N114" s="212">
        <f t="shared" si="10"/>
        <v>3427</v>
      </c>
      <c r="O114" s="212">
        <f t="shared" si="10"/>
        <v>3672</v>
      </c>
      <c r="P114" s="212">
        <f t="shared" si="10"/>
        <v>3917</v>
      </c>
      <c r="Q114" s="212">
        <f t="shared" si="12"/>
        <v>4162</v>
      </c>
      <c r="R114" s="212">
        <f t="shared" si="12"/>
        <v>4407</v>
      </c>
      <c r="S114" s="212">
        <f t="shared" si="12"/>
        <v>4652</v>
      </c>
      <c r="T114" s="213">
        <f t="shared" si="12"/>
        <v>4896</v>
      </c>
      <c r="V114" s="203">
        <v>42</v>
      </c>
      <c r="W114" s="319">
        <f>$W$74*V114*$W$134</f>
        <v>756</v>
      </c>
      <c r="X114" s="319">
        <f>$X$74*V114*$X$134</f>
        <v>781.2</v>
      </c>
      <c r="Y114" s="319">
        <f>$Y$74*V114*$Y$134</f>
        <v>792.95999999999992</v>
      </c>
      <c r="Z114" s="319">
        <f>$Z$74*V114*$Z$134</f>
        <v>911.4</v>
      </c>
      <c r="AA114" s="319">
        <f>$AA$74*V114*$AA$134</f>
        <v>1013.0399999999998</v>
      </c>
      <c r="AB114" s="319">
        <f>$AB$74*V114*$AB$134</f>
        <v>1181.8799999999999</v>
      </c>
      <c r="AC114" s="319">
        <f>$AC$74*V114*$AC$134</f>
        <v>1350.7199999999998</v>
      </c>
      <c r="AD114" s="319">
        <f>$AD$74*V114*$AD$134</f>
        <v>1519.56</v>
      </c>
      <c r="AE114" s="319">
        <f>$AE$74*V114*$AE$134</f>
        <v>1688.3999999999999</v>
      </c>
      <c r="AF114" s="319">
        <f>$AF$74*V114*$AF$134</f>
        <v>1857.2399999999998</v>
      </c>
      <c r="AG114" s="318">
        <f>$AG$74*V114*$AG$134</f>
        <v>2026.0799999999997</v>
      </c>
      <c r="AH114" s="319">
        <f>$AH$74*V114*$AH$134</f>
        <v>2194.9199999999996</v>
      </c>
      <c r="AI114" s="319">
        <f>$AI$74*V114*$AI$134</f>
        <v>2363.7599999999998</v>
      </c>
      <c r="AJ114" s="319">
        <f>$AJ$74*V114*$AJ$134</f>
        <v>2532.6</v>
      </c>
      <c r="AK114" s="319">
        <f>$AK$74*V114*$AK$134</f>
        <v>2701.4399999999996</v>
      </c>
      <c r="AL114" s="319">
        <f>$AL$74*V114*$AL$134</f>
        <v>2870.2799999999997</v>
      </c>
      <c r="AM114" s="319">
        <f>$AM$74*V114*$AM$134</f>
        <v>3039.12</v>
      </c>
      <c r="AN114" s="319">
        <f>$AN$74*V114*$AN$134</f>
        <v>3207.9599999999996</v>
      </c>
      <c r="AO114" s="319">
        <f>$AO$74*V114*$AO$134</f>
        <v>3376.7999999999997</v>
      </c>
      <c r="AP114" s="189">
        <v>2.0099999999999998</v>
      </c>
    </row>
    <row r="115" spans="1:42" x14ac:dyDescent="0.15">
      <c r="A115" s="208">
        <v>1050</v>
      </c>
      <c r="B115" s="209">
        <f t="shared" si="10"/>
        <v>1770</v>
      </c>
      <c r="C115" s="209">
        <f t="shared" si="10"/>
        <v>1807</v>
      </c>
      <c r="D115" s="209">
        <f t="shared" si="10"/>
        <v>1928</v>
      </c>
      <c r="E115" s="209">
        <f t="shared" si="10"/>
        <v>2228</v>
      </c>
      <c r="F115" s="209">
        <f t="shared" si="10"/>
        <v>2462</v>
      </c>
      <c r="G115" s="209">
        <f t="shared" si="10"/>
        <v>2853</v>
      </c>
      <c r="H115" s="209">
        <f t="shared" si="10"/>
        <v>3233</v>
      </c>
      <c r="I115" s="209">
        <f t="shared" si="10"/>
        <v>3610</v>
      </c>
      <c r="J115" s="209">
        <f t="shared" si="10"/>
        <v>3924</v>
      </c>
      <c r="K115" s="209">
        <f t="shared" si="10"/>
        <v>4320</v>
      </c>
      <c r="L115" s="209">
        <f t="shared" si="10"/>
        <v>4685</v>
      </c>
      <c r="M115" s="209">
        <f t="shared" si="10"/>
        <v>5083</v>
      </c>
      <c r="N115" s="209">
        <f t="shared" si="10"/>
        <v>5474</v>
      </c>
      <c r="O115" s="209">
        <f t="shared" si="10"/>
        <v>5865</v>
      </c>
      <c r="P115" s="209">
        <f t="shared" si="10"/>
        <v>6256</v>
      </c>
      <c r="Q115" s="209">
        <f t="shared" si="12"/>
        <v>6647</v>
      </c>
      <c r="R115" s="209">
        <f t="shared" si="12"/>
        <v>7038</v>
      </c>
      <c r="S115" s="209">
        <f t="shared" si="12"/>
        <v>7429</v>
      </c>
      <c r="T115" s="210">
        <f t="shared" si="12"/>
        <v>7820</v>
      </c>
      <c r="V115" s="203">
        <v>1050</v>
      </c>
      <c r="W115" s="319">
        <f t="shared" ref="W115:AO115" si="16">W114+B185</f>
        <v>1221</v>
      </c>
      <c r="X115" s="319">
        <f t="shared" si="16"/>
        <v>1246.2</v>
      </c>
      <c r="Y115" s="319">
        <f t="shared" si="16"/>
        <v>1329.96</v>
      </c>
      <c r="Z115" s="319">
        <f t="shared" si="16"/>
        <v>1536.4</v>
      </c>
      <c r="AA115" s="319">
        <f t="shared" si="16"/>
        <v>1698.04</v>
      </c>
      <c r="AB115" s="319">
        <f t="shared" si="16"/>
        <v>1967.8799999999999</v>
      </c>
      <c r="AC115" s="319">
        <f t="shared" si="16"/>
        <v>2229.7199999999998</v>
      </c>
      <c r="AD115" s="319">
        <f t="shared" si="16"/>
        <v>2489.56</v>
      </c>
      <c r="AE115" s="319">
        <f t="shared" si="16"/>
        <v>2706.3999999999996</v>
      </c>
      <c r="AF115" s="319">
        <f t="shared" si="16"/>
        <v>2979.24</v>
      </c>
      <c r="AG115" s="318">
        <f t="shared" si="16"/>
        <v>3231.08</v>
      </c>
      <c r="AH115" s="319">
        <f t="shared" si="16"/>
        <v>3505.3199999999997</v>
      </c>
      <c r="AI115" s="319">
        <f t="shared" si="16"/>
        <v>3774.96</v>
      </c>
      <c r="AJ115" s="319">
        <f t="shared" si="16"/>
        <v>4044.6</v>
      </c>
      <c r="AK115" s="319">
        <f t="shared" si="16"/>
        <v>4314.24</v>
      </c>
      <c r="AL115" s="319">
        <f t="shared" si="16"/>
        <v>4583.8799999999992</v>
      </c>
      <c r="AM115" s="319">
        <f t="shared" si="16"/>
        <v>4853.5199999999995</v>
      </c>
      <c r="AN115" s="319">
        <f t="shared" si="16"/>
        <v>5123.16</v>
      </c>
      <c r="AO115" s="319">
        <f t="shared" si="16"/>
        <v>5392.7999999999993</v>
      </c>
      <c r="AP115" s="189">
        <f>AP114+U185</f>
        <v>3.21</v>
      </c>
    </row>
    <row r="116" spans="1:42" x14ac:dyDescent="0.15">
      <c r="A116" s="215" t="s">
        <v>20</v>
      </c>
      <c r="B116" s="212">
        <f t="shared" si="10"/>
        <v>1148</v>
      </c>
      <c r="C116" s="212">
        <f t="shared" si="10"/>
        <v>1187</v>
      </c>
      <c r="D116" s="212">
        <f t="shared" si="10"/>
        <v>1205</v>
      </c>
      <c r="E116" s="212">
        <f t="shared" si="10"/>
        <v>1384</v>
      </c>
      <c r="F116" s="212">
        <f t="shared" si="10"/>
        <v>1539</v>
      </c>
      <c r="G116" s="212">
        <f t="shared" si="10"/>
        <v>1795</v>
      </c>
      <c r="H116" s="212">
        <f t="shared" si="10"/>
        <v>2052</v>
      </c>
      <c r="I116" s="212">
        <f t="shared" si="10"/>
        <v>2308</v>
      </c>
      <c r="J116" s="212">
        <f t="shared" si="10"/>
        <v>2565</v>
      </c>
      <c r="K116" s="212">
        <f t="shared" si="10"/>
        <v>2821</v>
      </c>
      <c r="L116" s="212">
        <f t="shared" si="10"/>
        <v>3078</v>
      </c>
      <c r="M116" s="212">
        <f t="shared" si="10"/>
        <v>3334</v>
      </c>
      <c r="N116" s="212">
        <f t="shared" si="10"/>
        <v>3591</v>
      </c>
      <c r="O116" s="212">
        <f t="shared" si="10"/>
        <v>3847</v>
      </c>
      <c r="P116" s="212">
        <f t="shared" si="10"/>
        <v>4104</v>
      </c>
      <c r="Q116" s="212">
        <f t="shared" si="12"/>
        <v>4360</v>
      </c>
      <c r="R116" s="212">
        <f t="shared" si="12"/>
        <v>4617</v>
      </c>
      <c r="S116" s="212">
        <f t="shared" si="12"/>
        <v>4873</v>
      </c>
      <c r="T116" s="213">
        <f t="shared" si="12"/>
        <v>5130</v>
      </c>
      <c r="V116" s="203">
        <v>44</v>
      </c>
      <c r="W116" s="319">
        <f>$W$74*V116*$W$134</f>
        <v>792</v>
      </c>
      <c r="X116" s="319">
        <f>$X$74*V116*$X$134</f>
        <v>818.4</v>
      </c>
      <c r="Y116" s="319">
        <f>$Y$74*V116*$Y$134</f>
        <v>830.71999999999991</v>
      </c>
      <c r="Z116" s="319">
        <f>$Z$74*V116*$Z$134</f>
        <v>954.8</v>
      </c>
      <c r="AA116" s="319">
        <f>$AA$74*V116*$AA$134</f>
        <v>1061.28</v>
      </c>
      <c r="AB116" s="319">
        <f>$AB$74*V116*$AB$134</f>
        <v>1238.1599999999999</v>
      </c>
      <c r="AC116" s="319">
        <f>$AC$74*V116*$AC$134</f>
        <v>1415.04</v>
      </c>
      <c r="AD116" s="319">
        <f>$AD$74*V116*$AD$134</f>
        <v>1591.9199999999998</v>
      </c>
      <c r="AE116" s="319">
        <f>$AE$74*V116*$AE$134</f>
        <v>1768.7999999999997</v>
      </c>
      <c r="AF116" s="319">
        <f>$AF$74*V116*$AF$134</f>
        <v>1945.6799999999998</v>
      </c>
      <c r="AG116" s="318">
        <f>$AG$74*V116*$AG$134</f>
        <v>2122.56</v>
      </c>
      <c r="AH116" s="319">
        <f>$AH$74*V116*$AH$134</f>
        <v>2299.4399999999996</v>
      </c>
      <c r="AI116" s="319">
        <f>$AI$74*V116*$AI$134</f>
        <v>2476.3199999999997</v>
      </c>
      <c r="AJ116" s="319">
        <f>$AJ$74*V116*$AJ$134</f>
        <v>2653.2</v>
      </c>
      <c r="AK116" s="319">
        <f>$AK$74*V116*$AK$134</f>
        <v>2830.08</v>
      </c>
      <c r="AL116" s="319">
        <f>$AL$74*V116*$AL$134</f>
        <v>3006.9599999999996</v>
      </c>
      <c r="AM116" s="319">
        <f>$AM$74*V116*$AM$134</f>
        <v>3183.8399999999997</v>
      </c>
      <c r="AN116" s="319">
        <f>$AN$74*V116*$AN$134</f>
        <v>3360.72</v>
      </c>
      <c r="AO116" s="319">
        <f>$AO$74*V116*$AO$134</f>
        <v>3537.5999999999995</v>
      </c>
      <c r="AP116" s="189">
        <v>2.0099999999999998</v>
      </c>
    </row>
    <row r="117" spans="1:42" x14ac:dyDescent="0.15">
      <c r="A117" s="208">
        <v>1100</v>
      </c>
      <c r="B117" s="209">
        <f t="shared" si="10"/>
        <v>1855</v>
      </c>
      <c r="C117" s="209">
        <f t="shared" si="10"/>
        <v>1893</v>
      </c>
      <c r="D117" s="209">
        <f t="shared" si="10"/>
        <v>2002</v>
      </c>
      <c r="E117" s="209">
        <f t="shared" si="10"/>
        <v>2333</v>
      </c>
      <c r="F117" s="209">
        <f t="shared" si="10"/>
        <v>2592</v>
      </c>
      <c r="G117" s="209">
        <f t="shared" si="10"/>
        <v>2989</v>
      </c>
      <c r="H117" s="209">
        <f t="shared" si="10"/>
        <v>3384</v>
      </c>
      <c r="I117" s="209">
        <f t="shared" si="10"/>
        <v>3780</v>
      </c>
      <c r="J117" s="209">
        <f t="shared" si="10"/>
        <v>4110</v>
      </c>
      <c r="K117" s="209">
        <f t="shared" si="10"/>
        <v>4521</v>
      </c>
      <c r="L117" s="209">
        <f t="shared" si="10"/>
        <v>4899</v>
      </c>
      <c r="M117" s="209">
        <f t="shared" si="10"/>
        <v>5308</v>
      </c>
      <c r="N117" s="209">
        <f t="shared" si="10"/>
        <v>5716</v>
      </c>
      <c r="O117" s="209">
        <f t="shared" si="10"/>
        <v>6125</v>
      </c>
      <c r="P117" s="209">
        <f t="shared" si="10"/>
        <v>6533</v>
      </c>
      <c r="Q117" s="209">
        <f t="shared" si="12"/>
        <v>6941</v>
      </c>
      <c r="R117" s="209">
        <f t="shared" si="12"/>
        <v>7350</v>
      </c>
      <c r="S117" s="209">
        <f t="shared" si="12"/>
        <v>7758</v>
      </c>
      <c r="T117" s="210">
        <f t="shared" si="12"/>
        <v>8166</v>
      </c>
      <c r="V117" s="203">
        <v>1100</v>
      </c>
      <c r="W117" s="319">
        <f t="shared" ref="W117:AO117" si="17">W116+B187</f>
        <v>1279</v>
      </c>
      <c r="X117" s="319">
        <f t="shared" si="17"/>
        <v>1305.4000000000001</v>
      </c>
      <c r="Y117" s="319">
        <f t="shared" si="17"/>
        <v>1380.7199999999998</v>
      </c>
      <c r="Z117" s="319">
        <f t="shared" si="17"/>
        <v>1608.8</v>
      </c>
      <c r="AA117" s="319">
        <f t="shared" si="17"/>
        <v>1787.28</v>
      </c>
      <c r="AB117" s="319">
        <f t="shared" si="17"/>
        <v>2061.16</v>
      </c>
      <c r="AC117" s="319">
        <f t="shared" si="17"/>
        <v>2334.04</v>
      </c>
      <c r="AD117" s="319">
        <f t="shared" si="17"/>
        <v>2606.92</v>
      </c>
      <c r="AE117" s="319">
        <f t="shared" si="17"/>
        <v>2834.7999999999997</v>
      </c>
      <c r="AF117" s="319">
        <f t="shared" si="17"/>
        <v>3117.68</v>
      </c>
      <c r="AG117" s="318">
        <f t="shared" si="17"/>
        <v>3378.56</v>
      </c>
      <c r="AH117" s="319">
        <f t="shared" si="17"/>
        <v>3660.7999999999993</v>
      </c>
      <c r="AI117" s="319">
        <f t="shared" si="17"/>
        <v>3942.3999999999996</v>
      </c>
      <c r="AJ117" s="319">
        <f t="shared" si="17"/>
        <v>4224</v>
      </c>
      <c r="AK117" s="319">
        <f t="shared" si="17"/>
        <v>4505.6000000000004</v>
      </c>
      <c r="AL117" s="319">
        <f t="shared" si="17"/>
        <v>4787.2</v>
      </c>
      <c r="AM117" s="319">
        <f t="shared" si="17"/>
        <v>5068.7999999999993</v>
      </c>
      <c r="AN117" s="319">
        <f t="shared" si="17"/>
        <v>5350.4</v>
      </c>
      <c r="AO117" s="319">
        <f t="shared" si="17"/>
        <v>5632</v>
      </c>
      <c r="AP117" s="189">
        <f>AP116+U187</f>
        <v>3.1999999999999997</v>
      </c>
    </row>
    <row r="118" spans="1:42" x14ac:dyDescent="0.15">
      <c r="A118" s="215" t="s">
        <v>21</v>
      </c>
      <c r="B118" s="212">
        <f t="shared" si="10"/>
        <v>1201</v>
      </c>
      <c r="C118" s="212">
        <f t="shared" si="10"/>
        <v>1241</v>
      </c>
      <c r="D118" s="212">
        <f t="shared" si="10"/>
        <v>1259</v>
      </c>
      <c r="E118" s="212">
        <f t="shared" si="10"/>
        <v>1447</v>
      </c>
      <c r="F118" s="212">
        <f t="shared" si="10"/>
        <v>1609</v>
      </c>
      <c r="G118" s="212">
        <f t="shared" si="10"/>
        <v>1877</v>
      </c>
      <c r="H118" s="212">
        <f t="shared" si="10"/>
        <v>2145</v>
      </c>
      <c r="I118" s="212">
        <f t="shared" si="10"/>
        <v>2413</v>
      </c>
      <c r="J118" s="212">
        <f t="shared" si="10"/>
        <v>2681</v>
      </c>
      <c r="K118" s="212">
        <f t="shared" si="10"/>
        <v>2949</v>
      </c>
      <c r="L118" s="212">
        <f t="shared" si="10"/>
        <v>3218</v>
      </c>
      <c r="M118" s="212">
        <f t="shared" si="10"/>
        <v>3486</v>
      </c>
      <c r="N118" s="212">
        <f t="shared" si="10"/>
        <v>3754</v>
      </c>
      <c r="O118" s="212">
        <f t="shared" si="10"/>
        <v>4022</v>
      </c>
      <c r="P118" s="212">
        <f t="shared" si="10"/>
        <v>4290</v>
      </c>
      <c r="Q118" s="212">
        <f t="shared" si="12"/>
        <v>4558</v>
      </c>
      <c r="R118" s="212">
        <f t="shared" si="12"/>
        <v>4826</v>
      </c>
      <c r="S118" s="212">
        <f t="shared" si="12"/>
        <v>5095</v>
      </c>
      <c r="T118" s="213">
        <f t="shared" si="12"/>
        <v>5363</v>
      </c>
      <c r="V118" s="203">
        <v>46</v>
      </c>
      <c r="W118" s="319">
        <f>$W$74*V118*$W$134</f>
        <v>828</v>
      </c>
      <c r="X118" s="319">
        <f>$X$74*V118*$X$134</f>
        <v>855.6</v>
      </c>
      <c r="Y118" s="319">
        <f>$Y$74*V118*$Y$134</f>
        <v>868.4799999999999</v>
      </c>
      <c r="Z118" s="319">
        <f>$Z$74*V118*$Z$134</f>
        <v>998.19999999999993</v>
      </c>
      <c r="AA118" s="319">
        <f>$AA$74*V118*$AA$134</f>
        <v>1109.52</v>
      </c>
      <c r="AB118" s="319">
        <f>$AB$74*V118*$AB$134</f>
        <v>1294.4399999999998</v>
      </c>
      <c r="AC118" s="319">
        <f>$AC$74*V118*$AC$134</f>
        <v>1479.36</v>
      </c>
      <c r="AD118" s="319">
        <f>$AD$74*V118*$AD$134</f>
        <v>1664.2799999999997</v>
      </c>
      <c r="AE118" s="319">
        <f>$AE$74*V118*$AE$134</f>
        <v>1849.1999999999998</v>
      </c>
      <c r="AF118" s="319">
        <f>$AF$74*V118*$AF$134</f>
        <v>2034.12</v>
      </c>
      <c r="AG118" s="318">
        <f>$AG$74*V118*$AG$134</f>
        <v>2219.04</v>
      </c>
      <c r="AH118" s="319">
        <f>$AH$74*V118*$AH$134</f>
        <v>2403.9599999999996</v>
      </c>
      <c r="AI118" s="319">
        <f>$AI$74*V118*$AI$134</f>
        <v>2588.8799999999997</v>
      </c>
      <c r="AJ118" s="319">
        <f>$AJ$74*V118*$AJ$134</f>
        <v>2773.7999999999997</v>
      </c>
      <c r="AK118" s="319">
        <f>$AK$74*V118*$AK$134</f>
        <v>2958.72</v>
      </c>
      <c r="AL118" s="319">
        <f>$AL$74*V118*$AL$134</f>
        <v>3143.64</v>
      </c>
      <c r="AM118" s="319">
        <f>$AM$74*V118*$AM$134</f>
        <v>3328.5599999999995</v>
      </c>
      <c r="AN118" s="319">
        <f>$AN$74*V118*$AN$134</f>
        <v>3513.4799999999996</v>
      </c>
      <c r="AO118" s="319">
        <f>$AO$74*V118*$AO$134</f>
        <v>3698.3999999999996</v>
      </c>
      <c r="AP118" s="189">
        <v>2.0099999999999998</v>
      </c>
    </row>
    <row r="119" spans="1:42" x14ac:dyDescent="0.15">
      <c r="A119" s="208">
        <v>1150</v>
      </c>
      <c r="B119" s="209">
        <f t="shared" si="10"/>
        <v>1936</v>
      </c>
      <c r="C119" s="209">
        <f t="shared" si="10"/>
        <v>1976</v>
      </c>
      <c r="D119" s="209">
        <f t="shared" si="10"/>
        <v>2093</v>
      </c>
      <c r="E119" s="209">
        <f t="shared" si="10"/>
        <v>2423</v>
      </c>
      <c r="F119" s="209">
        <f t="shared" si="10"/>
        <v>2709</v>
      </c>
      <c r="G119" s="209">
        <f t="shared" si="10"/>
        <v>3121</v>
      </c>
      <c r="H119" s="209">
        <f t="shared" si="10"/>
        <v>3537</v>
      </c>
      <c r="I119" s="209">
        <f t="shared" si="10"/>
        <v>3949</v>
      </c>
      <c r="J119" s="209">
        <f t="shared" si="10"/>
        <v>4295</v>
      </c>
      <c r="K119" s="209">
        <f t="shared" si="10"/>
        <v>4720</v>
      </c>
      <c r="L119" s="209">
        <f t="shared" si="10"/>
        <v>5114</v>
      </c>
      <c r="M119" s="209">
        <f t="shared" si="10"/>
        <v>5532</v>
      </c>
      <c r="N119" s="209">
        <f t="shared" si="10"/>
        <v>5958</v>
      </c>
      <c r="O119" s="209">
        <f t="shared" si="10"/>
        <v>6383</v>
      </c>
      <c r="P119" s="209">
        <f t="shared" si="10"/>
        <v>6809</v>
      </c>
      <c r="Q119" s="209">
        <f t="shared" si="12"/>
        <v>7234</v>
      </c>
      <c r="R119" s="209">
        <f t="shared" si="12"/>
        <v>7660</v>
      </c>
      <c r="S119" s="209">
        <f t="shared" si="12"/>
        <v>8085</v>
      </c>
      <c r="T119" s="210">
        <f t="shared" si="12"/>
        <v>8511</v>
      </c>
      <c r="V119" s="203">
        <v>1150</v>
      </c>
      <c r="W119" s="319">
        <f t="shared" ref="W119:AO119" si="18">W118+B189</f>
        <v>1335</v>
      </c>
      <c r="X119" s="319">
        <f t="shared" si="18"/>
        <v>1362.6</v>
      </c>
      <c r="Y119" s="319">
        <f t="shared" si="18"/>
        <v>1443.48</v>
      </c>
      <c r="Z119" s="319">
        <f t="shared" si="18"/>
        <v>1671.1999999999998</v>
      </c>
      <c r="AA119" s="319">
        <f t="shared" si="18"/>
        <v>1868.52</v>
      </c>
      <c r="AB119" s="319">
        <f t="shared" si="18"/>
        <v>2152.4399999999996</v>
      </c>
      <c r="AC119" s="319">
        <f t="shared" si="18"/>
        <v>2439.3599999999997</v>
      </c>
      <c r="AD119" s="319">
        <f t="shared" si="18"/>
        <v>2723.2799999999997</v>
      </c>
      <c r="AE119" s="319">
        <f t="shared" si="18"/>
        <v>2962.2</v>
      </c>
      <c r="AF119" s="319">
        <f t="shared" si="18"/>
        <v>3255.12</v>
      </c>
      <c r="AG119" s="318">
        <f t="shared" si="18"/>
        <v>3527.04</v>
      </c>
      <c r="AH119" s="319">
        <f t="shared" si="18"/>
        <v>3815.24</v>
      </c>
      <c r="AI119" s="319">
        <f t="shared" si="18"/>
        <v>4108.7199999999993</v>
      </c>
      <c r="AJ119" s="319">
        <f t="shared" si="18"/>
        <v>4402.2</v>
      </c>
      <c r="AK119" s="319">
        <f t="shared" si="18"/>
        <v>4695.6799999999994</v>
      </c>
      <c r="AL119" s="319">
        <f t="shared" si="18"/>
        <v>4989.16</v>
      </c>
      <c r="AM119" s="319">
        <f t="shared" si="18"/>
        <v>5282.6399999999994</v>
      </c>
      <c r="AN119" s="319">
        <f t="shared" si="18"/>
        <v>5576.119999999999</v>
      </c>
      <c r="AO119" s="319">
        <f t="shared" si="18"/>
        <v>5869.5999999999995</v>
      </c>
      <c r="AP119" s="189">
        <f>AP118+U189</f>
        <v>3.1899999999999995</v>
      </c>
    </row>
    <row r="120" spans="1:42" x14ac:dyDescent="0.15">
      <c r="A120" s="215" t="s">
        <v>22</v>
      </c>
      <c r="B120" s="212">
        <f t="shared" si="10"/>
        <v>1253</v>
      </c>
      <c r="C120" s="212">
        <f t="shared" si="10"/>
        <v>1295</v>
      </c>
      <c r="D120" s="212">
        <f t="shared" si="10"/>
        <v>1314</v>
      </c>
      <c r="E120" s="212">
        <f t="shared" si="10"/>
        <v>1510</v>
      </c>
      <c r="F120" s="212">
        <f t="shared" si="10"/>
        <v>1679</v>
      </c>
      <c r="G120" s="212">
        <f t="shared" si="10"/>
        <v>1959</v>
      </c>
      <c r="H120" s="212">
        <f t="shared" si="10"/>
        <v>2238</v>
      </c>
      <c r="I120" s="212">
        <f t="shared" si="10"/>
        <v>2518</v>
      </c>
      <c r="J120" s="212">
        <f t="shared" si="10"/>
        <v>2798</v>
      </c>
      <c r="K120" s="212">
        <f t="shared" si="10"/>
        <v>3078</v>
      </c>
      <c r="L120" s="212">
        <f t="shared" si="10"/>
        <v>3358</v>
      </c>
      <c r="M120" s="212">
        <f t="shared" si="10"/>
        <v>3637</v>
      </c>
      <c r="N120" s="212">
        <f t="shared" si="10"/>
        <v>3917</v>
      </c>
      <c r="O120" s="212">
        <f t="shared" si="10"/>
        <v>4197</v>
      </c>
      <c r="P120" s="212">
        <f t="shared" si="10"/>
        <v>4477</v>
      </c>
      <c r="Q120" s="212">
        <f t="shared" si="12"/>
        <v>4756</v>
      </c>
      <c r="R120" s="212">
        <f t="shared" si="12"/>
        <v>5036</v>
      </c>
      <c r="S120" s="212">
        <f t="shared" si="12"/>
        <v>5316</v>
      </c>
      <c r="T120" s="213">
        <f t="shared" si="12"/>
        <v>5596</v>
      </c>
      <c r="V120" s="317">
        <v>48</v>
      </c>
      <c r="W120" s="318">
        <f>$W$74*V120*$W$134</f>
        <v>864</v>
      </c>
      <c r="X120" s="318">
        <f>$X$74*V120*$X$134</f>
        <v>892.80000000000007</v>
      </c>
      <c r="Y120" s="318">
        <f>$Y$74*V120*$Y$134</f>
        <v>906.24</v>
      </c>
      <c r="Z120" s="318">
        <f>$Z$74*V120*$Z$134</f>
        <v>1041.5999999999999</v>
      </c>
      <c r="AA120" s="318">
        <f>$AA$74*V120*$AA$134</f>
        <v>1157.7599999999998</v>
      </c>
      <c r="AB120" s="318">
        <f>$AB$74*V120*$AB$134</f>
        <v>1350.7199999999998</v>
      </c>
      <c r="AC120" s="318">
        <f>$AC$74*V120*$AC$134</f>
        <v>1543.6799999999998</v>
      </c>
      <c r="AD120" s="318">
        <f>$AD$74*V120*$AD$134</f>
        <v>1736.6399999999999</v>
      </c>
      <c r="AE120" s="318">
        <f>$AE$74*V120*$AE$134</f>
        <v>1929.6</v>
      </c>
      <c r="AF120" s="318">
        <f>$AF$74*V120*$AF$134</f>
        <v>2122.56</v>
      </c>
      <c r="AG120" s="318">
        <f>$AG$74*V120*$AG$134</f>
        <v>2315.5199999999995</v>
      </c>
      <c r="AH120" s="318">
        <f>$AH$74*V120*$AH$134</f>
        <v>2508.4799999999996</v>
      </c>
      <c r="AI120" s="318">
        <f>$AI$74*V120*$AI$134</f>
        <v>2701.4399999999996</v>
      </c>
      <c r="AJ120" s="318">
        <f>$AJ$74*V120*$AJ$134</f>
        <v>2894.3999999999996</v>
      </c>
      <c r="AK120" s="318">
        <f>$AK$74*V120*$AK$134</f>
        <v>3087.3599999999997</v>
      </c>
      <c r="AL120" s="318">
        <f>$AL$74*V120*$AL$134</f>
        <v>3280.3199999999997</v>
      </c>
      <c r="AM120" s="318">
        <f>$AM$74*V120*$AM$134</f>
        <v>3473.2799999999997</v>
      </c>
      <c r="AN120" s="318">
        <f>$AN$74*V120*$AN$134</f>
        <v>3666.24</v>
      </c>
      <c r="AO120" s="318">
        <f>$AO$74*V120*$AO$134</f>
        <v>3859.2</v>
      </c>
      <c r="AP120" s="189">
        <v>2.0099999999999998</v>
      </c>
    </row>
    <row r="121" spans="1:42" ht="13" thickBot="1" x14ac:dyDescent="0.2">
      <c r="A121" s="204">
        <v>1200</v>
      </c>
      <c r="B121" s="216">
        <f t="shared" si="10"/>
        <v>2020</v>
      </c>
      <c r="C121" s="216">
        <f t="shared" si="10"/>
        <v>2062</v>
      </c>
      <c r="D121" s="216">
        <f t="shared" si="10"/>
        <v>2184</v>
      </c>
      <c r="E121" s="216">
        <f t="shared" si="10"/>
        <v>2502</v>
      </c>
      <c r="F121" s="216">
        <f t="shared" si="10"/>
        <v>2795</v>
      </c>
      <c r="G121" s="216">
        <f t="shared" si="10"/>
        <v>3223</v>
      </c>
      <c r="H121" s="216">
        <f t="shared" si="10"/>
        <v>3654</v>
      </c>
      <c r="I121" s="216">
        <f t="shared" si="10"/>
        <v>4109</v>
      </c>
      <c r="J121" s="216">
        <f t="shared" si="10"/>
        <v>4480</v>
      </c>
      <c r="K121" s="216">
        <f t="shared" si="10"/>
        <v>4921</v>
      </c>
      <c r="L121" s="216">
        <f t="shared" si="10"/>
        <v>5332</v>
      </c>
      <c r="M121" s="216">
        <f t="shared" si="10"/>
        <v>5773</v>
      </c>
      <c r="N121" s="216">
        <f t="shared" si="10"/>
        <v>6217</v>
      </c>
      <c r="O121" s="216">
        <f t="shared" si="10"/>
        <v>6661</v>
      </c>
      <c r="P121" s="216">
        <f t="shared" si="10"/>
        <v>7105</v>
      </c>
      <c r="Q121" s="216">
        <f t="shared" si="12"/>
        <v>7549</v>
      </c>
      <c r="R121" s="216">
        <f t="shared" si="12"/>
        <v>7993</v>
      </c>
      <c r="S121" s="216">
        <f t="shared" si="12"/>
        <v>8437</v>
      </c>
      <c r="T121" s="217">
        <f t="shared" si="12"/>
        <v>8881</v>
      </c>
      <c r="V121" s="317">
        <v>1200</v>
      </c>
      <c r="W121" s="318">
        <f t="shared" ref="W121:AO121" si="19">W120+B191</f>
        <v>1393</v>
      </c>
      <c r="X121" s="318">
        <f t="shared" si="19"/>
        <v>1421.8000000000002</v>
      </c>
      <c r="Y121" s="318">
        <f t="shared" si="19"/>
        <v>1506.24</v>
      </c>
      <c r="Z121" s="318">
        <f t="shared" si="19"/>
        <v>1725.6</v>
      </c>
      <c r="AA121" s="318">
        <f t="shared" si="19"/>
        <v>1927.7599999999998</v>
      </c>
      <c r="AB121" s="318">
        <f t="shared" si="19"/>
        <v>2222.7199999999998</v>
      </c>
      <c r="AC121" s="318">
        <f t="shared" si="19"/>
        <v>2519.6799999999998</v>
      </c>
      <c r="AD121" s="318">
        <f t="shared" si="19"/>
        <v>2833.64</v>
      </c>
      <c r="AE121" s="318">
        <f t="shared" si="19"/>
        <v>3089.6</v>
      </c>
      <c r="AF121" s="318">
        <f t="shared" si="19"/>
        <v>3393.56</v>
      </c>
      <c r="AG121" s="318">
        <f t="shared" si="19"/>
        <v>3677.5199999999995</v>
      </c>
      <c r="AH121" s="318">
        <f t="shared" si="19"/>
        <v>3981.1199999999994</v>
      </c>
      <c r="AI121" s="318">
        <f t="shared" si="19"/>
        <v>4287.3599999999997</v>
      </c>
      <c r="AJ121" s="318">
        <f t="shared" si="19"/>
        <v>4593.5999999999995</v>
      </c>
      <c r="AK121" s="318">
        <f t="shared" si="19"/>
        <v>4899.84</v>
      </c>
      <c r="AL121" s="318">
        <f t="shared" si="19"/>
        <v>5206.08</v>
      </c>
      <c r="AM121" s="318">
        <f t="shared" si="19"/>
        <v>5512.32</v>
      </c>
      <c r="AN121" s="318">
        <f t="shared" si="19"/>
        <v>5818.5599999999995</v>
      </c>
      <c r="AO121" s="318">
        <f t="shared" si="19"/>
        <v>6124.7999999999993</v>
      </c>
      <c r="AP121" s="189">
        <f>AP120+U191</f>
        <v>3.1899999999999995</v>
      </c>
    </row>
    <row r="122" spans="1:42" x14ac:dyDescent="0.15">
      <c r="A122" s="202" t="s">
        <v>130</v>
      </c>
      <c r="B122" s="205">
        <f t="shared" si="10"/>
        <v>1305</v>
      </c>
      <c r="C122" s="205">
        <f t="shared" si="10"/>
        <v>1349</v>
      </c>
      <c r="D122" s="205">
        <f t="shared" si="10"/>
        <v>1369</v>
      </c>
      <c r="E122" s="205">
        <f t="shared" si="10"/>
        <v>1573</v>
      </c>
      <c r="F122" s="205">
        <f t="shared" si="10"/>
        <v>1749</v>
      </c>
      <c r="G122" s="205">
        <f t="shared" si="10"/>
        <v>2040</v>
      </c>
      <c r="H122" s="205">
        <f t="shared" si="10"/>
        <v>2332</v>
      </c>
      <c r="I122" s="205">
        <f t="shared" si="10"/>
        <v>2623</v>
      </c>
      <c r="J122" s="205">
        <f t="shared" si="10"/>
        <v>2915</v>
      </c>
      <c r="K122" s="205">
        <f t="shared" si="10"/>
        <v>3206</v>
      </c>
      <c r="L122" s="205">
        <f t="shared" si="10"/>
        <v>3497</v>
      </c>
      <c r="M122" s="205">
        <f t="shared" si="10"/>
        <v>3789</v>
      </c>
      <c r="N122" s="205">
        <f t="shared" si="10"/>
        <v>4080</v>
      </c>
      <c r="O122" s="205">
        <f t="shared" si="10"/>
        <v>4372</v>
      </c>
      <c r="P122" s="205">
        <f t="shared" si="10"/>
        <v>4663</v>
      </c>
      <c r="Q122" s="205">
        <f t="shared" si="12"/>
        <v>4955</v>
      </c>
      <c r="R122" s="205">
        <f t="shared" si="12"/>
        <v>5246</v>
      </c>
      <c r="S122" s="205">
        <f t="shared" si="12"/>
        <v>5538</v>
      </c>
      <c r="T122" s="206">
        <f t="shared" si="12"/>
        <v>5829</v>
      </c>
      <c r="V122" s="203">
        <v>50</v>
      </c>
      <c r="W122" s="319">
        <f>$W$74*V122*$W$134</f>
        <v>900</v>
      </c>
      <c r="X122" s="319">
        <f>$X$74*V122*$X$134</f>
        <v>930</v>
      </c>
      <c r="Y122" s="319">
        <f>$Y$74*V122*$Y$134</f>
        <v>944</v>
      </c>
      <c r="Z122" s="319">
        <f>$Z$74*V122*$Z$134</f>
        <v>1085</v>
      </c>
      <c r="AA122" s="319">
        <f>$AA$74*V122*$AA$134</f>
        <v>1205.9999999999998</v>
      </c>
      <c r="AB122" s="319">
        <f>$AB$74*V122*$AB$134</f>
        <v>1406.9999999999998</v>
      </c>
      <c r="AC122" s="319">
        <f>$AC$74*V122*$AC$134</f>
        <v>1607.9999999999998</v>
      </c>
      <c r="AD122" s="319">
        <f>$AD$74*V122*$AD$134</f>
        <v>1808.9999999999998</v>
      </c>
      <c r="AE122" s="319">
        <f>$AE$74*V122*$AE$134</f>
        <v>2009.9999999999998</v>
      </c>
      <c r="AF122" s="319">
        <f>$AF$74*V122*$AF$134</f>
        <v>2210.9999999999995</v>
      </c>
      <c r="AG122" s="318">
        <f>$AG$74*V122*$AG$134</f>
        <v>2411.9999999999995</v>
      </c>
      <c r="AH122" s="319">
        <f>$AH$74*V122*$AH$134</f>
        <v>2612.9999999999995</v>
      </c>
      <c r="AI122" s="319">
        <f>$AI$74*V122*$AI$134</f>
        <v>2813.9999999999995</v>
      </c>
      <c r="AJ122" s="319">
        <f>$AJ$74*V122*$AJ$134</f>
        <v>3014.9999999999995</v>
      </c>
      <c r="AK122" s="319">
        <f>$AK$74*V122*$AK$134</f>
        <v>3215.9999999999995</v>
      </c>
      <c r="AL122" s="319">
        <f>$AL$74*V122*$AL$134</f>
        <v>3416.9999999999995</v>
      </c>
      <c r="AM122" s="319">
        <f>$AM$74*V122*$AM$134</f>
        <v>3617.9999999999995</v>
      </c>
      <c r="AN122" s="319">
        <f>$AN$74*V122*$AN$134</f>
        <v>3818.9999999999995</v>
      </c>
      <c r="AO122" s="319">
        <f>$AO$74*V122*$AO$134</f>
        <v>4019.9999999999995</v>
      </c>
      <c r="AP122" s="189">
        <v>2.0099999999999998</v>
      </c>
    </row>
    <row r="123" spans="1:42" x14ac:dyDescent="0.15">
      <c r="A123" s="208">
        <v>1250</v>
      </c>
      <c r="B123" s="209">
        <f t="shared" si="10"/>
        <v>2074</v>
      </c>
      <c r="C123" s="209">
        <f t="shared" si="10"/>
        <v>2149</v>
      </c>
      <c r="D123" s="209">
        <f t="shared" si="10"/>
        <v>2274</v>
      </c>
      <c r="E123" s="209">
        <f t="shared" si="10"/>
        <v>2610</v>
      </c>
      <c r="F123" s="209">
        <f t="shared" si="10"/>
        <v>2915</v>
      </c>
      <c r="G123" s="209">
        <f t="shared" si="10"/>
        <v>3360</v>
      </c>
      <c r="H123" s="209">
        <f t="shared" si="10"/>
        <v>3805</v>
      </c>
      <c r="I123" s="209">
        <f t="shared" si="10"/>
        <v>4280</v>
      </c>
      <c r="J123" s="209">
        <f t="shared" si="10"/>
        <v>4669</v>
      </c>
      <c r="K123" s="209">
        <f t="shared" si="10"/>
        <v>5120</v>
      </c>
      <c r="L123" s="209">
        <f t="shared" si="10"/>
        <v>5551</v>
      </c>
      <c r="M123" s="209">
        <f t="shared" si="10"/>
        <v>6013</v>
      </c>
      <c r="N123" s="209">
        <f t="shared" si="10"/>
        <v>6476</v>
      </c>
      <c r="O123" s="209">
        <f t="shared" si="10"/>
        <v>6938</v>
      </c>
      <c r="P123" s="209">
        <f t="shared" si="10"/>
        <v>7401</v>
      </c>
      <c r="Q123" s="209">
        <f t="shared" si="12"/>
        <v>7863</v>
      </c>
      <c r="R123" s="209">
        <f t="shared" si="12"/>
        <v>8326</v>
      </c>
      <c r="S123" s="209">
        <f t="shared" si="12"/>
        <v>8788</v>
      </c>
      <c r="T123" s="210">
        <f t="shared" si="12"/>
        <v>9251</v>
      </c>
      <c r="V123" s="203">
        <v>1250</v>
      </c>
      <c r="W123" s="319">
        <f t="shared" ref="W123:AO123" si="20">W122+B193</f>
        <v>1430</v>
      </c>
      <c r="X123" s="319">
        <f t="shared" si="20"/>
        <v>1482</v>
      </c>
      <c r="Y123" s="319">
        <f t="shared" si="20"/>
        <v>1568</v>
      </c>
      <c r="Z123" s="319">
        <f t="shared" si="20"/>
        <v>1800</v>
      </c>
      <c r="AA123" s="319">
        <f t="shared" si="20"/>
        <v>2009.9999999999998</v>
      </c>
      <c r="AB123" s="319">
        <f t="shared" si="20"/>
        <v>2317</v>
      </c>
      <c r="AC123" s="319">
        <f t="shared" si="20"/>
        <v>2624</v>
      </c>
      <c r="AD123" s="319">
        <f t="shared" si="20"/>
        <v>2952</v>
      </c>
      <c r="AE123" s="319">
        <f t="shared" si="20"/>
        <v>3220</v>
      </c>
      <c r="AF123" s="319">
        <f t="shared" si="20"/>
        <v>3530.9999999999995</v>
      </c>
      <c r="AG123" s="318">
        <f t="shared" si="20"/>
        <v>3827.9999999999995</v>
      </c>
      <c r="AH123" s="319">
        <f t="shared" si="20"/>
        <v>4147</v>
      </c>
      <c r="AI123" s="319">
        <f t="shared" si="20"/>
        <v>4466</v>
      </c>
      <c r="AJ123" s="319">
        <f t="shared" si="20"/>
        <v>4785</v>
      </c>
      <c r="AK123" s="319">
        <f t="shared" si="20"/>
        <v>5104</v>
      </c>
      <c r="AL123" s="319">
        <f t="shared" si="20"/>
        <v>5423</v>
      </c>
      <c r="AM123" s="319">
        <f t="shared" si="20"/>
        <v>5742</v>
      </c>
      <c r="AN123" s="319">
        <f t="shared" si="20"/>
        <v>6061</v>
      </c>
      <c r="AO123" s="319">
        <f t="shared" si="20"/>
        <v>6380</v>
      </c>
      <c r="AP123" s="189">
        <f>AP122+U193</f>
        <v>3.1899999999999995</v>
      </c>
    </row>
    <row r="124" spans="1:42" x14ac:dyDescent="0.15">
      <c r="A124" s="215" t="s">
        <v>131</v>
      </c>
      <c r="B124" s="212">
        <f t="shared" ref="B124:B133" si="21">ROUND(W124*$T$76,0)</f>
        <v>1357</v>
      </c>
      <c r="C124" s="212">
        <f t="shared" ref="C124:C133" si="22">ROUND(X124*$T$76,0)</f>
        <v>1402</v>
      </c>
      <c r="D124" s="212">
        <f t="shared" ref="D124:D133" si="23">ROUND(Y124*$T$76,0)</f>
        <v>1424</v>
      </c>
      <c r="E124" s="212">
        <f t="shared" ref="E124:E133" si="24">ROUND(Z124*$T$76,0)</f>
        <v>1636</v>
      </c>
      <c r="F124" s="212">
        <f t="shared" ref="F124:F133" si="25">ROUND(AA124*$T$76,0)</f>
        <v>1819</v>
      </c>
      <c r="G124" s="212">
        <f t="shared" ref="G124:G133" si="26">ROUND(AB124*$T$76,0)</f>
        <v>2122</v>
      </c>
      <c r="H124" s="212">
        <f t="shared" ref="H124:H133" si="27">ROUND(AC124*$T$76,0)</f>
        <v>2425</v>
      </c>
      <c r="I124" s="212">
        <f t="shared" ref="I124:I133" si="28">ROUND(AD124*$T$76,0)</f>
        <v>2728</v>
      </c>
      <c r="J124" s="212">
        <f t="shared" ref="J124:J133" si="29">ROUND(AE124*$T$76,0)</f>
        <v>3031</v>
      </c>
      <c r="K124" s="212">
        <f t="shared" ref="K124:K133" si="30">ROUND(AF124*$T$76,0)</f>
        <v>3334</v>
      </c>
      <c r="L124" s="212">
        <f t="shared" ref="L124:L133" si="31">ROUND(AG124*$T$76,0)</f>
        <v>3637</v>
      </c>
      <c r="M124" s="212">
        <f t="shared" ref="M124:M133" si="32">ROUND(AH124*$T$76,0)</f>
        <v>3940</v>
      </c>
      <c r="N124" s="212">
        <f t="shared" ref="N124:N133" si="33">ROUND(AI124*$T$76,0)</f>
        <v>4244</v>
      </c>
      <c r="O124" s="212">
        <f t="shared" ref="O124:O133" si="34">ROUND(AJ124*$T$76,0)</f>
        <v>4547</v>
      </c>
      <c r="P124" s="212">
        <f t="shared" ref="P124:P133" si="35">ROUND(AK124*$T$76,0)</f>
        <v>4850</v>
      </c>
      <c r="Q124" s="212">
        <f t="shared" si="12"/>
        <v>5153</v>
      </c>
      <c r="R124" s="212">
        <f t="shared" si="12"/>
        <v>5456</v>
      </c>
      <c r="S124" s="212">
        <f t="shared" si="12"/>
        <v>5759</v>
      </c>
      <c r="T124" s="213">
        <f t="shared" si="12"/>
        <v>6062</v>
      </c>
      <c r="V124" s="203">
        <v>52</v>
      </c>
      <c r="W124" s="319">
        <f>$W$74*V124*$W$134</f>
        <v>936</v>
      </c>
      <c r="X124" s="319">
        <f>$X$74*V124*$X$134</f>
        <v>967.2</v>
      </c>
      <c r="Y124" s="319">
        <f>$Y$74*V124*$Y$134</f>
        <v>981.76</v>
      </c>
      <c r="Z124" s="319">
        <f>$Z$74*V124*$Z$134</f>
        <v>1128.3999999999999</v>
      </c>
      <c r="AA124" s="319">
        <f>$AA$74*V124*$AA$134</f>
        <v>1254.2399999999998</v>
      </c>
      <c r="AB124" s="319">
        <f>$AB$74*V124*$AB$134</f>
        <v>1463.2799999999997</v>
      </c>
      <c r="AC124" s="319">
        <f>$AC$74*V124*$AC$134</f>
        <v>1672.3199999999997</v>
      </c>
      <c r="AD124" s="319">
        <f>$AD$74*V124*$AD$134</f>
        <v>1881.36</v>
      </c>
      <c r="AE124" s="319">
        <f>$AE$74*V124*$AE$134</f>
        <v>2090.3999999999996</v>
      </c>
      <c r="AF124" s="319">
        <f>$AF$74*V124*$AF$134</f>
        <v>2299.4399999999996</v>
      </c>
      <c r="AG124" s="318">
        <f>$AG$74*V124*$AG$134</f>
        <v>2508.4799999999996</v>
      </c>
      <c r="AH124" s="319">
        <f>$AH$74*V124*$AH$134</f>
        <v>2717.5199999999995</v>
      </c>
      <c r="AI124" s="319">
        <f>$AI$74*V124*$AI$134</f>
        <v>2926.5599999999995</v>
      </c>
      <c r="AJ124" s="319">
        <f>$AJ$74*V124*$AJ$134</f>
        <v>3135.5999999999995</v>
      </c>
      <c r="AK124" s="319">
        <f>$AK$74*V124*$AK$134</f>
        <v>3344.6399999999994</v>
      </c>
      <c r="AL124" s="319">
        <f>$AL$74*V124*$AL$134</f>
        <v>3553.68</v>
      </c>
      <c r="AM124" s="319">
        <f>$AM$74*V124*$AM$134</f>
        <v>3762.72</v>
      </c>
      <c r="AN124" s="319">
        <f>$AN$74*V124*$AN$134</f>
        <v>3971.7599999999998</v>
      </c>
      <c r="AO124" s="319">
        <f>$AO$74*V124*$AO$134</f>
        <v>4180.7999999999993</v>
      </c>
      <c r="AP124" s="189">
        <v>2.0099999999999998</v>
      </c>
    </row>
    <row r="125" spans="1:42" x14ac:dyDescent="0.15">
      <c r="A125" s="208">
        <v>1300</v>
      </c>
      <c r="B125" s="209">
        <f t="shared" si="21"/>
        <v>2156</v>
      </c>
      <c r="C125" s="209">
        <f t="shared" si="22"/>
        <v>2235</v>
      </c>
      <c r="D125" s="209">
        <f t="shared" si="23"/>
        <v>2365</v>
      </c>
      <c r="E125" s="209">
        <f t="shared" si="24"/>
        <v>2714</v>
      </c>
      <c r="F125" s="209">
        <f t="shared" si="25"/>
        <v>3031</v>
      </c>
      <c r="G125" s="209">
        <f t="shared" si="26"/>
        <v>3494</v>
      </c>
      <c r="H125" s="209">
        <f t="shared" si="27"/>
        <v>3957</v>
      </c>
      <c r="I125" s="209">
        <f t="shared" si="28"/>
        <v>4452</v>
      </c>
      <c r="J125" s="209">
        <f t="shared" si="29"/>
        <v>4856</v>
      </c>
      <c r="K125" s="209">
        <f t="shared" si="30"/>
        <v>5325</v>
      </c>
      <c r="L125" s="209">
        <f t="shared" si="31"/>
        <v>5773</v>
      </c>
      <c r="M125" s="209">
        <f t="shared" si="32"/>
        <v>6254</v>
      </c>
      <c r="N125" s="209">
        <f t="shared" si="33"/>
        <v>6735</v>
      </c>
      <c r="O125" s="209">
        <f t="shared" si="34"/>
        <v>7216</v>
      </c>
      <c r="P125" s="209">
        <f t="shared" si="35"/>
        <v>7697</v>
      </c>
      <c r="Q125" s="209">
        <f t="shared" si="12"/>
        <v>8178</v>
      </c>
      <c r="R125" s="209">
        <f t="shared" si="12"/>
        <v>8659</v>
      </c>
      <c r="S125" s="209">
        <f t="shared" si="12"/>
        <v>9140</v>
      </c>
      <c r="T125" s="210">
        <f t="shared" si="12"/>
        <v>9621</v>
      </c>
      <c r="V125" s="203">
        <v>1300</v>
      </c>
      <c r="W125" s="319">
        <f t="shared" ref="W125:AO125" si="36">W124+B195</f>
        <v>1487.1999999999998</v>
      </c>
      <c r="X125" s="319">
        <f t="shared" si="36"/>
        <v>1541.2800000000002</v>
      </c>
      <c r="Y125" s="319">
        <f t="shared" si="36"/>
        <v>1630.72</v>
      </c>
      <c r="Z125" s="319">
        <f t="shared" si="36"/>
        <v>1872</v>
      </c>
      <c r="AA125" s="319">
        <f t="shared" si="36"/>
        <v>2090.3999999999996</v>
      </c>
      <c r="AB125" s="319">
        <f t="shared" si="36"/>
        <v>2409.6799999999998</v>
      </c>
      <c r="AC125" s="319">
        <f t="shared" si="36"/>
        <v>2728.96</v>
      </c>
      <c r="AD125" s="319">
        <f t="shared" si="36"/>
        <v>3070.08</v>
      </c>
      <c r="AE125" s="319">
        <f t="shared" si="36"/>
        <v>3348.7999999999993</v>
      </c>
      <c r="AF125" s="319">
        <f t="shared" si="36"/>
        <v>3672.24</v>
      </c>
      <c r="AG125" s="318">
        <f t="shared" si="36"/>
        <v>3981.1199999999994</v>
      </c>
      <c r="AH125" s="319">
        <f t="shared" si="36"/>
        <v>4312.8799999999992</v>
      </c>
      <c r="AI125" s="319">
        <f t="shared" si="36"/>
        <v>4644.6399999999994</v>
      </c>
      <c r="AJ125" s="319">
        <f t="shared" si="36"/>
        <v>4976.3999999999996</v>
      </c>
      <c r="AK125" s="319">
        <f t="shared" si="36"/>
        <v>5308.16</v>
      </c>
      <c r="AL125" s="319">
        <f t="shared" si="36"/>
        <v>5639.92</v>
      </c>
      <c r="AM125" s="319">
        <f t="shared" si="36"/>
        <v>5971.68</v>
      </c>
      <c r="AN125" s="319">
        <f t="shared" si="36"/>
        <v>6303.44</v>
      </c>
      <c r="AO125" s="319">
        <f t="shared" si="36"/>
        <v>6635.1999999999989</v>
      </c>
      <c r="AP125" s="189">
        <f>AP124+U195</f>
        <v>3.1899999999999995</v>
      </c>
    </row>
    <row r="126" spans="1:42" x14ac:dyDescent="0.15">
      <c r="A126" s="215" t="s">
        <v>132</v>
      </c>
      <c r="B126" s="212">
        <f t="shared" si="21"/>
        <v>1409</v>
      </c>
      <c r="C126" s="212">
        <f t="shared" si="22"/>
        <v>1456</v>
      </c>
      <c r="D126" s="212">
        <f t="shared" si="23"/>
        <v>1478</v>
      </c>
      <c r="E126" s="212">
        <f t="shared" si="24"/>
        <v>1699</v>
      </c>
      <c r="F126" s="212">
        <f t="shared" si="25"/>
        <v>1889</v>
      </c>
      <c r="G126" s="212">
        <f t="shared" si="26"/>
        <v>2203</v>
      </c>
      <c r="H126" s="212">
        <f t="shared" si="27"/>
        <v>2518</v>
      </c>
      <c r="I126" s="212">
        <f t="shared" si="28"/>
        <v>2833</v>
      </c>
      <c r="J126" s="212">
        <f t="shared" si="29"/>
        <v>3148</v>
      </c>
      <c r="K126" s="212">
        <f t="shared" si="30"/>
        <v>3462</v>
      </c>
      <c r="L126" s="212">
        <f t="shared" si="31"/>
        <v>3777</v>
      </c>
      <c r="M126" s="212">
        <f t="shared" si="32"/>
        <v>4092</v>
      </c>
      <c r="N126" s="212">
        <f t="shared" si="33"/>
        <v>4407</v>
      </c>
      <c r="O126" s="212">
        <f t="shared" si="34"/>
        <v>4721</v>
      </c>
      <c r="P126" s="212">
        <f t="shared" si="35"/>
        <v>5036</v>
      </c>
      <c r="Q126" s="212">
        <f t="shared" si="12"/>
        <v>5351</v>
      </c>
      <c r="R126" s="212">
        <f t="shared" si="12"/>
        <v>5666</v>
      </c>
      <c r="S126" s="212">
        <f t="shared" si="12"/>
        <v>5981</v>
      </c>
      <c r="T126" s="213">
        <f t="shared" si="12"/>
        <v>6295</v>
      </c>
      <c r="V126" s="203">
        <v>54</v>
      </c>
      <c r="W126" s="319">
        <f>$W$74*V126*$W$134</f>
        <v>972</v>
      </c>
      <c r="X126" s="319">
        <f>$X$74*V126*$X$134</f>
        <v>1004.4</v>
      </c>
      <c r="Y126" s="319">
        <f>$Y$74*V126*$Y$134</f>
        <v>1019.52</v>
      </c>
      <c r="Z126" s="319">
        <f>$Z$74*V126*$Z$134</f>
        <v>1171.8</v>
      </c>
      <c r="AA126" s="319">
        <f>$AA$74*V126*$AA$134</f>
        <v>1302.4799999999998</v>
      </c>
      <c r="AB126" s="319">
        <f>$AB$74*V126*$AB$134</f>
        <v>1519.56</v>
      </c>
      <c r="AC126" s="319">
        <f>$AC$74*V126*$AC$134</f>
        <v>1736.6399999999999</v>
      </c>
      <c r="AD126" s="319">
        <f>$AD$74*V126*$AD$134</f>
        <v>1953.7199999999998</v>
      </c>
      <c r="AE126" s="319">
        <f>$AE$74*V126*$AE$134</f>
        <v>2170.7999999999997</v>
      </c>
      <c r="AF126" s="319">
        <f>$AF$74*V126*$AF$134</f>
        <v>2387.8799999999997</v>
      </c>
      <c r="AG126" s="318">
        <f>$AG$74*V126*$AG$134</f>
        <v>2604.9599999999996</v>
      </c>
      <c r="AH126" s="319">
        <f>$AH$74*V126*$AH$134</f>
        <v>2822.0399999999995</v>
      </c>
      <c r="AI126" s="319">
        <f>$AI$74*V126*$AI$134</f>
        <v>3039.12</v>
      </c>
      <c r="AJ126" s="319">
        <f>$AJ$74*V126*$AJ$134</f>
        <v>3256.2</v>
      </c>
      <c r="AK126" s="319">
        <f>$AK$74*V126*$AK$134</f>
        <v>3473.2799999999997</v>
      </c>
      <c r="AL126" s="319">
        <f>$AL$74*V126*$AL$134</f>
        <v>3690.3599999999997</v>
      </c>
      <c r="AM126" s="319">
        <f>$AM$74*V126*$AM$134</f>
        <v>3907.4399999999996</v>
      </c>
      <c r="AN126" s="319">
        <f>$AN$74*V126*$AN$134</f>
        <v>4124.5199999999995</v>
      </c>
      <c r="AO126" s="319">
        <f>$AO$74*V126*$AO$134</f>
        <v>4341.5999999999995</v>
      </c>
      <c r="AP126" s="189">
        <v>2.0099999999999998</v>
      </c>
    </row>
    <row r="127" spans="1:42" x14ac:dyDescent="0.15">
      <c r="A127" s="208">
        <v>1350</v>
      </c>
      <c r="B127" s="209">
        <f t="shared" si="21"/>
        <v>2239</v>
      </c>
      <c r="C127" s="209">
        <f t="shared" si="22"/>
        <v>2321</v>
      </c>
      <c r="D127" s="209">
        <f t="shared" si="23"/>
        <v>2455</v>
      </c>
      <c r="E127" s="209">
        <f t="shared" si="24"/>
        <v>2819</v>
      </c>
      <c r="F127" s="209">
        <f t="shared" si="25"/>
        <v>3148</v>
      </c>
      <c r="G127" s="209">
        <f t="shared" si="26"/>
        <v>3628</v>
      </c>
      <c r="H127" s="209">
        <f t="shared" si="27"/>
        <v>4109</v>
      </c>
      <c r="I127" s="209">
        <f t="shared" si="28"/>
        <v>4623</v>
      </c>
      <c r="J127" s="209">
        <f t="shared" si="29"/>
        <v>5043</v>
      </c>
      <c r="K127" s="209">
        <f t="shared" si="30"/>
        <v>5530</v>
      </c>
      <c r="L127" s="209">
        <f t="shared" si="31"/>
        <v>5995</v>
      </c>
      <c r="M127" s="209">
        <f t="shared" si="32"/>
        <v>6494</v>
      </c>
      <c r="N127" s="209">
        <f t="shared" si="33"/>
        <v>6994</v>
      </c>
      <c r="O127" s="209">
        <f t="shared" si="34"/>
        <v>7493</v>
      </c>
      <c r="P127" s="209">
        <f t="shared" si="35"/>
        <v>7993</v>
      </c>
      <c r="Q127" s="209">
        <f t="shared" si="12"/>
        <v>8492</v>
      </c>
      <c r="R127" s="209">
        <f t="shared" si="12"/>
        <v>8992</v>
      </c>
      <c r="S127" s="209">
        <f t="shared" si="12"/>
        <v>9492</v>
      </c>
      <c r="T127" s="210">
        <f t="shared" si="12"/>
        <v>9991</v>
      </c>
      <c r="V127" s="203">
        <v>1350</v>
      </c>
      <c r="W127" s="319">
        <f t="shared" ref="W127:AO127" si="37">W126+B197</f>
        <v>1544.4</v>
      </c>
      <c r="X127" s="319">
        <f t="shared" si="37"/>
        <v>1600.56</v>
      </c>
      <c r="Y127" s="319">
        <f t="shared" si="37"/>
        <v>1693.44</v>
      </c>
      <c r="Z127" s="319">
        <f t="shared" si="37"/>
        <v>1944</v>
      </c>
      <c r="AA127" s="319">
        <f t="shared" si="37"/>
        <v>2170.7999999999997</v>
      </c>
      <c r="AB127" s="319">
        <f t="shared" si="37"/>
        <v>2502.36</v>
      </c>
      <c r="AC127" s="319">
        <f t="shared" si="37"/>
        <v>2833.92</v>
      </c>
      <c r="AD127" s="319">
        <f t="shared" si="37"/>
        <v>3188.16</v>
      </c>
      <c r="AE127" s="319">
        <f t="shared" si="37"/>
        <v>3477.5999999999995</v>
      </c>
      <c r="AF127" s="319">
        <f t="shared" si="37"/>
        <v>3813.4799999999996</v>
      </c>
      <c r="AG127" s="318">
        <f t="shared" si="37"/>
        <v>4134.24</v>
      </c>
      <c r="AH127" s="319">
        <f t="shared" si="37"/>
        <v>4478.7599999999993</v>
      </c>
      <c r="AI127" s="319">
        <f t="shared" si="37"/>
        <v>4823.28</v>
      </c>
      <c r="AJ127" s="319">
        <f t="shared" si="37"/>
        <v>5167.7999999999993</v>
      </c>
      <c r="AK127" s="319">
        <f t="shared" si="37"/>
        <v>5512.32</v>
      </c>
      <c r="AL127" s="319">
        <f t="shared" si="37"/>
        <v>5856.84</v>
      </c>
      <c r="AM127" s="319">
        <f t="shared" si="37"/>
        <v>6201.36</v>
      </c>
      <c r="AN127" s="319">
        <f t="shared" si="37"/>
        <v>6545.8799999999992</v>
      </c>
      <c r="AO127" s="319">
        <f t="shared" si="37"/>
        <v>6890.4</v>
      </c>
      <c r="AP127" s="189">
        <f>AP126+U197</f>
        <v>3.1899999999999995</v>
      </c>
    </row>
    <row r="128" spans="1:42" x14ac:dyDescent="0.15">
      <c r="A128" s="215" t="s">
        <v>133</v>
      </c>
      <c r="B128" s="212">
        <f t="shared" si="21"/>
        <v>1462</v>
      </c>
      <c r="C128" s="212">
        <f t="shared" si="22"/>
        <v>1510</v>
      </c>
      <c r="D128" s="212">
        <f t="shared" si="23"/>
        <v>1533</v>
      </c>
      <c r="E128" s="212">
        <f t="shared" si="24"/>
        <v>1762</v>
      </c>
      <c r="F128" s="212">
        <f t="shared" si="25"/>
        <v>1959</v>
      </c>
      <c r="G128" s="212">
        <f t="shared" si="26"/>
        <v>2285</v>
      </c>
      <c r="H128" s="212">
        <f t="shared" si="27"/>
        <v>2611</v>
      </c>
      <c r="I128" s="212">
        <f t="shared" si="28"/>
        <v>2938</v>
      </c>
      <c r="J128" s="212">
        <f t="shared" si="29"/>
        <v>3264</v>
      </c>
      <c r="K128" s="212">
        <f t="shared" si="30"/>
        <v>3591</v>
      </c>
      <c r="L128" s="212">
        <f t="shared" si="31"/>
        <v>3917</v>
      </c>
      <c r="M128" s="212">
        <f t="shared" si="32"/>
        <v>4244</v>
      </c>
      <c r="N128" s="212">
        <f t="shared" si="33"/>
        <v>4570</v>
      </c>
      <c r="O128" s="212">
        <f t="shared" si="34"/>
        <v>4896</v>
      </c>
      <c r="P128" s="212">
        <f t="shared" si="35"/>
        <v>5223</v>
      </c>
      <c r="Q128" s="212">
        <f t="shared" si="12"/>
        <v>5549</v>
      </c>
      <c r="R128" s="212">
        <f t="shared" si="12"/>
        <v>5876</v>
      </c>
      <c r="S128" s="212">
        <f t="shared" si="12"/>
        <v>6202</v>
      </c>
      <c r="T128" s="213">
        <f t="shared" si="12"/>
        <v>6528</v>
      </c>
      <c r="V128" s="203">
        <v>56</v>
      </c>
      <c r="W128" s="319">
        <f>$W$74*V128*$W$134</f>
        <v>1008</v>
      </c>
      <c r="X128" s="319">
        <f>$X$74*V128*$X$134</f>
        <v>1041.6000000000001</v>
      </c>
      <c r="Y128" s="319">
        <f>$Y$74*V128*$Y$134</f>
        <v>1057.28</v>
      </c>
      <c r="Z128" s="319">
        <f>$Z$74*V128*$Z$134</f>
        <v>1215.2</v>
      </c>
      <c r="AA128" s="319">
        <f>$AA$74*V128*$AA$134</f>
        <v>1350.7199999999998</v>
      </c>
      <c r="AB128" s="319">
        <f>$AB$74*V128*$AB$134</f>
        <v>1575.84</v>
      </c>
      <c r="AC128" s="319">
        <f>$AC$74*V128*$AC$134</f>
        <v>1800.9599999999998</v>
      </c>
      <c r="AD128" s="319">
        <f>$AD$74*V128*$AD$134</f>
        <v>2026.0799999999997</v>
      </c>
      <c r="AE128" s="319">
        <f>$AE$74*V128*$AE$134</f>
        <v>2251.1999999999998</v>
      </c>
      <c r="AF128" s="319">
        <f>$AF$74*V128*$AF$134</f>
        <v>2476.3199999999997</v>
      </c>
      <c r="AG128" s="318">
        <f>$AG$74*V128*$AG$134</f>
        <v>2701.4399999999996</v>
      </c>
      <c r="AH128" s="319">
        <f>$AH$74*V128*$AH$134</f>
        <v>2926.5599999999995</v>
      </c>
      <c r="AI128" s="319">
        <f>$AI$74*V128*$AI$134</f>
        <v>3151.68</v>
      </c>
      <c r="AJ128" s="319">
        <f>$AJ$74*V128*$AJ$134</f>
        <v>3376.7999999999997</v>
      </c>
      <c r="AK128" s="319">
        <f>$AK$74*V128*$AK$134</f>
        <v>3601.9199999999996</v>
      </c>
      <c r="AL128" s="319">
        <f>$AL$74*V128*$AL$134</f>
        <v>3827.0399999999995</v>
      </c>
      <c r="AM128" s="319">
        <f>$AM$74*V128*$AM$134</f>
        <v>4052.1599999999994</v>
      </c>
      <c r="AN128" s="319">
        <f>$AN$74*V128*$AN$134</f>
        <v>4277.28</v>
      </c>
      <c r="AO128" s="319">
        <f>$AO$74*V128*$AO$134</f>
        <v>4502.3999999999996</v>
      </c>
      <c r="AP128" s="189">
        <v>2.0099999999999998</v>
      </c>
    </row>
    <row r="129" spans="1:45" x14ac:dyDescent="0.15">
      <c r="A129" s="208">
        <v>1400</v>
      </c>
      <c r="B129" s="209">
        <f t="shared" si="21"/>
        <v>2322</v>
      </c>
      <c r="C129" s="209">
        <f t="shared" si="22"/>
        <v>2407</v>
      </c>
      <c r="D129" s="209">
        <f t="shared" si="23"/>
        <v>2546</v>
      </c>
      <c r="E129" s="209">
        <f t="shared" si="24"/>
        <v>2923</v>
      </c>
      <c r="F129" s="209">
        <f t="shared" si="25"/>
        <v>3264</v>
      </c>
      <c r="G129" s="209">
        <f t="shared" si="26"/>
        <v>3763</v>
      </c>
      <c r="H129" s="209">
        <f t="shared" si="27"/>
        <v>4261</v>
      </c>
      <c r="I129" s="209">
        <f t="shared" si="28"/>
        <v>4794</v>
      </c>
      <c r="J129" s="209">
        <f t="shared" si="29"/>
        <v>5229</v>
      </c>
      <c r="K129" s="209">
        <f t="shared" si="30"/>
        <v>5734</v>
      </c>
      <c r="L129" s="209">
        <f t="shared" si="31"/>
        <v>6217</v>
      </c>
      <c r="M129" s="209">
        <f t="shared" si="32"/>
        <v>6735</v>
      </c>
      <c r="N129" s="209">
        <f t="shared" si="33"/>
        <v>7253</v>
      </c>
      <c r="O129" s="209">
        <f t="shared" si="34"/>
        <v>7771</v>
      </c>
      <c r="P129" s="209">
        <f t="shared" si="35"/>
        <v>8289</v>
      </c>
      <c r="Q129" s="209">
        <f t="shared" si="12"/>
        <v>8807</v>
      </c>
      <c r="R129" s="209">
        <f t="shared" si="12"/>
        <v>9325</v>
      </c>
      <c r="S129" s="209">
        <f t="shared" si="12"/>
        <v>9843</v>
      </c>
      <c r="T129" s="210">
        <f t="shared" si="12"/>
        <v>10361</v>
      </c>
      <c r="V129" s="203">
        <v>1400</v>
      </c>
      <c r="W129" s="319">
        <f t="shared" ref="W129:AO129" si="38">W128+B199</f>
        <v>1601.6</v>
      </c>
      <c r="X129" s="319">
        <f t="shared" si="38"/>
        <v>1659.8400000000001</v>
      </c>
      <c r="Y129" s="319">
        <f t="shared" si="38"/>
        <v>1756.1599999999999</v>
      </c>
      <c r="Z129" s="319">
        <f t="shared" si="38"/>
        <v>2016</v>
      </c>
      <c r="AA129" s="319">
        <f t="shared" si="38"/>
        <v>2251.1999999999998</v>
      </c>
      <c r="AB129" s="319">
        <f t="shared" si="38"/>
        <v>2595.04</v>
      </c>
      <c r="AC129" s="319">
        <f t="shared" si="38"/>
        <v>2938.88</v>
      </c>
      <c r="AD129" s="319">
        <f t="shared" si="38"/>
        <v>3306.24</v>
      </c>
      <c r="AE129" s="319">
        <f t="shared" si="38"/>
        <v>3606.3999999999996</v>
      </c>
      <c r="AF129" s="319">
        <f t="shared" si="38"/>
        <v>3954.7199999999993</v>
      </c>
      <c r="AG129" s="318">
        <f t="shared" si="38"/>
        <v>4287.3599999999997</v>
      </c>
      <c r="AH129" s="319">
        <f t="shared" si="38"/>
        <v>4644.6399999999994</v>
      </c>
      <c r="AI129" s="319">
        <f t="shared" si="38"/>
        <v>5001.92</v>
      </c>
      <c r="AJ129" s="319">
        <f t="shared" si="38"/>
        <v>5359.2</v>
      </c>
      <c r="AK129" s="319">
        <f t="shared" si="38"/>
        <v>5716.48</v>
      </c>
      <c r="AL129" s="319">
        <f t="shared" si="38"/>
        <v>6073.7599999999993</v>
      </c>
      <c r="AM129" s="319">
        <f t="shared" si="38"/>
        <v>6431.0399999999991</v>
      </c>
      <c r="AN129" s="319">
        <f t="shared" si="38"/>
        <v>6788.32</v>
      </c>
      <c r="AO129" s="319">
        <f t="shared" si="38"/>
        <v>7145.5999999999995</v>
      </c>
      <c r="AP129" s="189">
        <f>AP128+U199</f>
        <v>3.1899999999999995</v>
      </c>
    </row>
    <row r="130" spans="1:45" x14ac:dyDescent="0.15">
      <c r="A130" s="215" t="s">
        <v>134</v>
      </c>
      <c r="B130" s="212">
        <f t="shared" si="21"/>
        <v>1514</v>
      </c>
      <c r="C130" s="212">
        <f t="shared" si="22"/>
        <v>1564</v>
      </c>
      <c r="D130" s="212">
        <f t="shared" si="23"/>
        <v>1588</v>
      </c>
      <c r="E130" s="212">
        <f t="shared" si="24"/>
        <v>1825</v>
      </c>
      <c r="F130" s="212">
        <f t="shared" si="25"/>
        <v>2028</v>
      </c>
      <c r="G130" s="212">
        <f t="shared" si="26"/>
        <v>2367</v>
      </c>
      <c r="H130" s="212">
        <f t="shared" si="27"/>
        <v>2705</v>
      </c>
      <c r="I130" s="212">
        <f t="shared" si="28"/>
        <v>3043</v>
      </c>
      <c r="J130" s="212">
        <f t="shared" si="29"/>
        <v>3381</v>
      </c>
      <c r="K130" s="212">
        <f t="shared" si="30"/>
        <v>3719</v>
      </c>
      <c r="L130" s="212">
        <f t="shared" si="31"/>
        <v>4057</v>
      </c>
      <c r="M130" s="212">
        <f t="shared" si="32"/>
        <v>4395</v>
      </c>
      <c r="N130" s="212">
        <f t="shared" si="33"/>
        <v>4733</v>
      </c>
      <c r="O130" s="212">
        <f t="shared" si="34"/>
        <v>5071</v>
      </c>
      <c r="P130" s="212">
        <f t="shared" si="35"/>
        <v>5409</v>
      </c>
      <c r="Q130" s="212">
        <f t="shared" si="12"/>
        <v>5747</v>
      </c>
      <c r="R130" s="212">
        <f t="shared" si="12"/>
        <v>6085</v>
      </c>
      <c r="S130" s="212">
        <f t="shared" si="12"/>
        <v>6424</v>
      </c>
      <c r="T130" s="213">
        <f t="shared" si="12"/>
        <v>6762</v>
      </c>
      <c r="V130" s="203">
        <v>58</v>
      </c>
      <c r="W130" s="319">
        <f>$W$74*V130*$W$134</f>
        <v>1044</v>
      </c>
      <c r="X130" s="319">
        <f>$X$74*V130*$X$134</f>
        <v>1078.8</v>
      </c>
      <c r="Y130" s="319">
        <f>$Y$74*V130*$Y$134</f>
        <v>1095.04</v>
      </c>
      <c r="Z130" s="319">
        <f>$Z$74*V130*$Z$134</f>
        <v>1258.5999999999999</v>
      </c>
      <c r="AA130" s="319">
        <f>$AA$74*V130*$AA$134</f>
        <v>1398.9599999999998</v>
      </c>
      <c r="AB130" s="319">
        <f>$AB$74*V130*$AB$134</f>
        <v>1632.12</v>
      </c>
      <c r="AC130" s="319">
        <f>$AC$74*V130*$AC$134</f>
        <v>1865.2799999999997</v>
      </c>
      <c r="AD130" s="319">
        <f>$AD$74*V130*$AD$134</f>
        <v>2098.4399999999996</v>
      </c>
      <c r="AE130" s="319">
        <f>$AE$74*V130*$AE$134</f>
        <v>2331.6</v>
      </c>
      <c r="AF130" s="319">
        <f>$AF$74*V130*$AF$134</f>
        <v>2564.7599999999998</v>
      </c>
      <c r="AG130" s="318">
        <f>$AG$74*V130*$AG$134</f>
        <v>2797.9199999999996</v>
      </c>
      <c r="AH130" s="319">
        <f>$AH$74*V130*$AH$134</f>
        <v>3031.0799999999995</v>
      </c>
      <c r="AI130" s="319">
        <f>$AI$74*V130*$AI$134</f>
        <v>3264.24</v>
      </c>
      <c r="AJ130" s="319">
        <f>$AJ$74*V130*$AJ$134</f>
        <v>3497.3999999999996</v>
      </c>
      <c r="AK130" s="319">
        <f>$AK$74*V130*$AK$134</f>
        <v>3730.5599999999995</v>
      </c>
      <c r="AL130" s="319">
        <f>$AL$74*V130*$AL$134</f>
        <v>3963.72</v>
      </c>
      <c r="AM130" s="319">
        <f>$AM$74*V130*$AM$134</f>
        <v>4196.8799999999992</v>
      </c>
      <c r="AN130" s="319">
        <f>$AN$74*V130*$AN$134</f>
        <v>4430.04</v>
      </c>
      <c r="AO130" s="319">
        <f>$AO$74*V130*$AO$134</f>
        <v>4663.2</v>
      </c>
      <c r="AP130" s="189">
        <v>2.0099999999999998</v>
      </c>
    </row>
    <row r="131" spans="1:45" x14ac:dyDescent="0.15">
      <c r="A131" s="208">
        <v>1450</v>
      </c>
      <c r="B131" s="209">
        <f t="shared" si="21"/>
        <v>2405</v>
      </c>
      <c r="C131" s="209">
        <f t="shared" si="22"/>
        <v>2493</v>
      </c>
      <c r="D131" s="209">
        <f t="shared" si="23"/>
        <v>2637</v>
      </c>
      <c r="E131" s="209">
        <f t="shared" si="24"/>
        <v>3028</v>
      </c>
      <c r="F131" s="209">
        <f t="shared" si="25"/>
        <v>3381</v>
      </c>
      <c r="G131" s="209">
        <f t="shared" si="26"/>
        <v>3897</v>
      </c>
      <c r="H131" s="209">
        <f t="shared" si="27"/>
        <v>4414</v>
      </c>
      <c r="I131" s="209">
        <f t="shared" si="28"/>
        <v>4965</v>
      </c>
      <c r="J131" s="209">
        <f t="shared" si="29"/>
        <v>5416</v>
      </c>
      <c r="K131" s="209">
        <f t="shared" si="30"/>
        <v>5939</v>
      </c>
      <c r="L131" s="209">
        <f t="shared" si="31"/>
        <v>6439</v>
      </c>
      <c r="M131" s="209">
        <f t="shared" si="32"/>
        <v>6975</v>
      </c>
      <c r="N131" s="209">
        <f t="shared" si="33"/>
        <v>7512</v>
      </c>
      <c r="O131" s="209">
        <f t="shared" si="34"/>
        <v>8048</v>
      </c>
      <c r="P131" s="209">
        <f t="shared" si="35"/>
        <v>8585</v>
      </c>
      <c r="Q131" s="209">
        <f t="shared" si="12"/>
        <v>9121</v>
      </c>
      <c r="R131" s="209">
        <f t="shared" si="12"/>
        <v>9658</v>
      </c>
      <c r="S131" s="209">
        <f t="shared" si="12"/>
        <v>10195</v>
      </c>
      <c r="T131" s="210">
        <f t="shared" si="12"/>
        <v>10731</v>
      </c>
      <c r="V131" s="203">
        <v>1450</v>
      </c>
      <c r="W131" s="319">
        <f t="shared" ref="W131:AO131" si="39">W130+B201</f>
        <v>1658.8</v>
      </c>
      <c r="X131" s="319">
        <f t="shared" si="39"/>
        <v>1719.12</v>
      </c>
      <c r="Y131" s="319">
        <f t="shared" si="39"/>
        <v>1818.88</v>
      </c>
      <c r="Z131" s="319">
        <f t="shared" si="39"/>
        <v>2088</v>
      </c>
      <c r="AA131" s="319">
        <f t="shared" si="39"/>
        <v>2331.6</v>
      </c>
      <c r="AB131" s="319">
        <f t="shared" si="39"/>
        <v>2687.7200000000003</v>
      </c>
      <c r="AC131" s="319">
        <f t="shared" si="39"/>
        <v>3043.8399999999997</v>
      </c>
      <c r="AD131" s="319">
        <f t="shared" si="39"/>
        <v>3424.3199999999997</v>
      </c>
      <c r="AE131" s="319">
        <f t="shared" si="39"/>
        <v>3735.2</v>
      </c>
      <c r="AF131" s="319">
        <f t="shared" si="39"/>
        <v>4095.96</v>
      </c>
      <c r="AG131" s="318">
        <f t="shared" si="39"/>
        <v>4440.4799999999996</v>
      </c>
      <c r="AH131" s="319">
        <f t="shared" si="39"/>
        <v>4810.5199999999995</v>
      </c>
      <c r="AI131" s="319">
        <f t="shared" si="39"/>
        <v>5180.5599999999995</v>
      </c>
      <c r="AJ131" s="319">
        <f t="shared" si="39"/>
        <v>5550.5999999999995</v>
      </c>
      <c r="AK131" s="319">
        <f t="shared" si="39"/>
        <v>5920.6399999999994</v>
      </c>
      <c r="AL131" s="319">
        <f t="shared" si="39"/>
        <v>6290.68</v>
      </c>
      <c r="AM131" s="319">
        <f t="shared" si="39"/>
        <v>6660.7199999999993</v>
      </c>
      <c r="AN131" s="319">
        <f t="shared" si="39"/>
        <v>7030.76</v>
      </c>
      <c r="AO131" s="319">
        <f t="shared" si="39"/>
        <v>7400.7999999999993</v>
      </c>
      <c r="AP131" s="189">
        <f>AP130+U201</f>
        <v>3.1899999999999995</v>
      </c>
    </row>
    <row r="132" spans="1:45" x14ac:dyDescent="0.15">
      <c r="A132" s="215" t="s">
        <v>135</v>
      </c>
      <c r="B132" s="212">
        <f t="shared" si="21"/>
        <v>1566</v>
      </c>
      <c r="C132" s="212">
        <f t="shared" si="22"/>
        <v>1618</v>
      </c>
      <c r="D132" s="212">
        <f t="shared" si="23"/>
        <v>1643</v>
      </c>
      <c r="E132" s="212">
        <f t="shared" si="24"/>
        <v>1888</v>
      </c>
      <c r="F132" s="212">
        <f t="shared" si="25"/>
        <v>2098</v>
      </c>
      <c r="G132" s="212">
        <f t="shared" si="26"/>
        <v>2448</v>
      </c>
      <c r="H132" s="212">
        <f t="shared" si="27"/>
        <v>2798</v>
      </c>
      <c r="I132" s="212">
        <f t="shared" si="28"/>
        <v>3148</v>
      </c>
      <c r="J132" s="212">
        <f t="shared" si="29"/>
        <v>3497</v>
      </c>
      <c r="K132" s="212">
        <f t="shared" si="30"/>
        <v>3847</v>
      </c>
      <c r="L132" s="212">
        <f t="shared" si="31"/>
        <v>4197</v>
      </c>
      <c r="M132" s="212">
        <f t="shared" si="32"/>
        <v>4547</v>
      </c>
      <c r="N132" s="212">
        <f t="shared" si="33"/>
        <v>4896</v>
      </c>
      <c r="O132" s="212">
        <f t="shared" si="34"/>
        <v>5246</v>
      </c>
      <c r="P132" s="212">
        <f t="shared" si="35"/>
        <v>5596</v>
      </c>
      <c r="Q132" s="212">
        <f t="shared" si="12"/>
        <v>5946</v>
      </c>
      <c r="R132" s="212">
        <f t="shared" si="12"/>
        <v>6295</v>
      </c>
      <c r="S132" s="212">
        <f t="shared" si="12"/>
        <v>6645</v>
      </c>
      <c r="T132" s="213">
        <f t="shared" si="12"/>
        <v>6995</v>
      </c>
      <c r="V132" s="203">
        <v>60</v>
      </c>
      <c r="W132" s="319">
        <f>$W$74*V132*$W$134</f>
        <v>1080</v>
      </c>
      <c r="X132" s="319">
        <f>$X$74*V132*$X$134</f>
        <v>1116</v>
      </c>
      <c r="Y132" s="319">
        <f>$Y$74*V132*$Y$134</f>
        <v>1132.8</v>
      </c>
      <c r="Z132" s="319">
        <f>$Z$74*V132*$Z$134</f>
        <v>1302</v>
      </c>
      <c r="AA132" s="319">
        <f>$AA$74*V132*$AA$134</f>
        <v>1447.1999999999998</v>
      </c>
      <c r="AB132" s="319">
        <f>$AB$74*V132*$AB$134</f>
        <v>1688.3999999999999</v>
      </c>
      <c r="AC132" s="319">
        <f>$AC$74*V132*$AC$134</f>
        <v>1929.6</v>
      </c>
      <c r="AD132" s="319">
        <f>$AD$74*V132*$AD$134</f>
        <v>2170.7999999999997</v>
      </c>
      <c r="AE132" s="319">
        <f>$AE$74*V132*$AE$134</f>
        <v>2411.9999999999995</v>
      </c>
      <c r="AF132" s="319">
        <f>$AF$74*V132*$AF$134</f>
        <v>2653.2</v>
      </c>
      <c r="AG132" s="318">
        <f>$AG$74*V132*$AG$134</f>
        <v>2894.3999999999996</v>
      </c>
      <c r="AH132" s="319">
        <f>$AH$74*V132*$AH$134</f>
        <v>3135.5999999999995</v>
      </c>
      <c r="AI132" s="319">
        <f>$AI$74*V132*$AI$134</f>
        <v>3376.7999999999997</v>
      </c>
      <c r="AJ132" s="319">
        <f>$AJ$74*V132*$AJ$134</f>
        <v>3617.9999999999995</v>
      </c>
      <c r="AK132" s="319">
        <f>$AK$74*V132*$AK$134</f>
        <v>3859.2</v>
      </c>
      <c r="AL132" s="319">
        <f>$AL$74*V132*$AL$134</f>
        <v>4100.3999999999996</v>
      </c>
      <c r="AM132" s="319">
        <f>$AM$74*V132*$AM$134</f>
        <v>4341.5999999999995</v>
      </c>
      <c r="AN132" s="319">
        <f>$AN$74*V132*$AN$134</f>
        <v>4582.7999999999993</v>
      </c>
      <c r="AO132" s="319">
        <f>$AO$74*V132*$AO$134</f>
        <v>4823.9999999999991</v>
      </c>
      <c r="AP132" s="189">
        <v>2.0099999999999998</v>
      </c>
    </row>
    <row r="133" spans="1:45" ht="13" thickBot="1" x14ac:dyDescent="0.2">
      <c r="A133" s="204">
        <v>1500</v>
      </c>
      <c r="B133" s="216">
        <f t="shared" si="21"/>
        <v>2488</v>
      </c>
      <c r="C133" s="216">
        <f t="shared" si="22"/>
        <v>2579</v>
      </c>
      <c r="D133" s="216">
        <f t="shared" si="23"/>
        <v>2728</v>
      </c>
      <c r="E133" s="216">
        <f t="shared" si="24"/>
        <v>3132</v>
      </c>
      <c r="F133" s="216">
        <f t="shared" si="25"/>
        <v>3497</v>
      </c>
      <c r="G133" s="216">
        <f t="shared" si="26"/>
        <v>4032</v>
      </c>
      <c r="H133" s="216">
        <f t="shared" si="27"/>
        <v>4566</v>
      </c>
      <c r="I133" s="216">
        <f t="shared" si="28"/>
        <v>5136</v>
      </c>
      <c r="J133" s="216">
        <f t="shared" si="29"/>
        <v>5603</v>
      </c>
      <c r="K133" s="216">
        <f t="shared" si="30"/>
        <v>6144</v>
      </c>
      <c r="L133" s="216">
        <f t="shared" si="31"/>
        <v>6661</v>
      </c>
      <c r="M133" s="216">
        <f t="shared" si="32"/>
        <v>7216</v>
      </c>
      <c r="N133" s="216">
        <f t="shared" si="33"/>
        <v>7771</v>
      </c>
      <c r="O133" s="216">
        <f t="shared" si="34"/>
        <v>8326</v>
      </c>
      <c r="P133" s="216">
        <f t="shared" si="35"/>
        <v>8881</v>
      </c>
      <c r="Q133" s="216">
        <f t="shared" si="12"/>
        <v>9436</v>
      </c>
      <c r="R133" s="216">
        <f t="shared" si="12"/>
        <v>9991</v>
      </c>
      <c r="S133" s="216">
        <f t="shared" si="12"/>
        <v>10546</v>
      </c>
      <c r="T133" s="217">
        <f t="shared" si="12"/>
        <v>11101</v>
      </c>
      <c r="V133" s="203">
        <v>1500</v>
      </c>
      <c r="W133" s="319">
        <f t="shared" ref="W133:AO133" si="40">W132+B203</f>
        <v>1716</v>
      </c>
      <c r="X133" s="319">
        <f t="shared" si="40"/>
        <v>1778.4</v>
      </c>
      <c r="Y133" s="319">
        <f t="shared" si="40"/>
        <v>1881.6</v>
      </c>
      <c r="Z133" s="319">
        <f t="shared" si="40"/>
        <v>2160</v>
      </c>
      <c r="AA133" s="319">
        <f t="shared" si="40"/>
        <v>2412</v>
      </c>
      <c r="AB133" s="319">
        <f t="shared" si="40"/>
        <v>2780.3999999999996</v>
      </c>
      <c r="AC133" s="319">
        <f t="shared" si="40"/>
        <v>3148.8</v>
      </c>
      <c r="AD133" s="319">
        <f t="shared" si="40"/>
        <v>3542.3999999999996</v>
      </c>
      <c r="AE133" s="319">
        <f t="shared" si="40"/>
        <v>3863.9999999999995</v>
      </c>
      <c r="AF133" s="319">
        <f t="shared" si="40"/>
        <v>4237.2</v>
      </c>
      <c r="AG133" s="318">
        <f t="shared" si="40"/>
        <v>4593.5999999999995</v>
      </c>
      <c r="AH133" s="319">
        <f t="shared" si="40"/>
        <v>4976.3999999999996</v>
      </c>
      <c r="AI133" s="319">
        <f t="shared" si="40"/>
        <v>5359.2</v>
      </c>
      <c r="AJ133" s="319">
        <f t="shared" si="40"/>
        <v>5742</v>
      </c>
      <c r="AK133" s="319">
        <f t="shared" si="40"/>
        <v>6124.7999999999993</v>
      </c>
      <c r="AL133" s="319">
        <f t="shared" si="40"/>
        <v>6507.5999999999995</v>
      </c>
      <c r="AM133" s="319">
        <f t="shared" si="40"/>
        <v>6890.4</v>
      </c>
      <c r="AN133" s="319">
        <f t="shared" si="40"/>
        <v>7273.1999999999989</v>
      </c>
      <c r="AO133" s="319">
        <f t="shared" si="40"/>
        <v>7655.9999999999991</v>
      </c>
      <c r="AP133" s="189">
        <f>AP132+U203</f>
        <v>3.1899999999999995</v>
      </c>
    </row>
    <row r="134" spans="1:45" x14ac:dyDescent="0.15">
      <c r="W134" s="227">
        <v>4.5</v>
      </c>
      <c r="X134" s="227">
        <v>3.1</v>
      </c>
      <c r="Y134" s="315">
        <v>2.36</v>
      </c>
      <c r="Z134" s="315">
        <v>2.17</v>
      </c>
      <c r="AA134" s="315">
        <v>2.0099999999999998</v>
      </c>
      <c r="AB134" s="315">
        <v>2.0099999999999998</v>
      </c>
      <c r="AC134" s="315">
        <v>2.0099999999999998</v>
      </c>
      <c r="AD134" s="315">
        <v>2.0099999999999998</v>
      </c>
      <c r="AE134" s="188">
        <v>2.0099999999999998</v>
      </c>
      <c r="AF134" s="188">
        <v>2.0099999999999998</v>
      </c>
      <c r="AG134" s="188">
        <v>2.0099999999999998</v>
      </c>
      <c r="AH134" s="188">
        <v>2.0099999999999998</v>
      </c>
      <c r="AI134" s="188">
        <v>2.0099999999999998</v>
      </c>
      <c r="AJ134" s="188">
        <v>2.0099999999999998</v>
      </c>
      <c r="AK134" s="188">
        <v>2.0099999999999998</v>
      </c>
      <c r="AL134" s="188">
        <v>2.0099999999999998</v>
      </c>
      <c r="AM134" s="188">
        <v>2.0099999999999998</v>
      </c>
      <c r="AN134" s="188">
        <v>2.0099999999999998</v>
      </c>
      <c r="AO134" s="188">
        <v>2.0099999999999998</v>
      </c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29">
        <f>W134+B204</f>
        <v>7.15</v>
      </c>
      <c r="X135" s="230">
        <f t="shared" ref="X135:AO135" si="41">X134+C204</f>
        <v>4.9400000000000004</v>
      </c>
      <c r="Y135" s="230">
        <f t="shared" si="41"/>
        <v>3.92</v>
      </c>
      <c r="Z135" s="230">
        <f t="shared" si="41"/>
        <v>3.5999999999999996</v>
      </c>
      <c r="AA135" s="230">
        <f t="shared" si="41"/>
        <v>3.3499999999999996</v>
      </c>
      <c r="AB135" s="230">
        <f t="shared" si="41"/>
        <v>3.3099999999999996</v>
      </c>
      <c r="AC135" s="230">
        <f t="shared" si="41"/>
        <v>3.28</v>
      </c>
      <c r="AD135" s="230">
        <f t="shared" si="41"/>
        <v>3.28</v>
      </c>
      <c r="AE135" s="230">
        <f t="shared" si="41"/>
        <v>3.2199999999999998</v>
      </c>
      <c r="AF135" s="230">
        <f t="shared" si="41"/>
        <v>3.21</v>
      </c>
      <c r="AG135" s="230">
        <f t="shared" si="41"/>
        <v>3.1899999999999995</v>
      </c>
      <c r="AH135" s="230">
        <f t="shared" si="41"/>
        <v>3.1899999999999995</v>
      </c>
      <c r="AI135" s="230">
        <f t="shared" si="41"/>
        <v>3.1899999999999995</v>
      </c>
      <c r="AJ135" s="230">
        <f t="shared" si="41"/>
        <v>3.1899999999999995</v>
      </c>
      <c r="AK135" s="230">
        <f t="shared" si="41"/>
        <v>3.1899999999999995</v>
      </c>
      <c r="AL135" s="230">
        <f t="shared" si="41"/>
        <v>3.1899999999999995</v>
      </c>
      <c r="AM135" s="230">
        <f t="shared" si="41"/>
        <v>3.1899999999999995</v>
      </c>
      <c r="AN135" s="230">
        <f t="shared" si="41"/>
        <v>3.1899999999999995</v>
      </c>
      <c r="AO135" s="230">
        <f t="shared" si="41"/>
        <v>3.1899999999999995</v>
      </c>
      <c r="AS135" s="188" t="s">
        <v>164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  <row r="144" spans="1:45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42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42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42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42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42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42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42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43">B144*$A$192*B204</f>
        <v>530</v>
      </c>
      <c r="C193" s="207">
        <f t="shared" si="43"/>
        <v>552</v>
      </c>
      <c r="D193" s="207">
        <f t="shared" si="43"/>
        <v>624</v>
      </c>
      <c r="E193" s="207">
        <f t="shared" si="43"/>
        <v>715</v>
      </c>
      <c r="F193" s="207">
        <f t="shared" si="43"/>
        <v>804</v>
      </c>
      <c r="G193" s="207">
        <f t="shared" si="43"/>
        <v>910</v>
      </c>
      <c r="H193" s="207">
        <f t="shared" si="43"/>
        <v>1016</v>
      </c>
      <c r="I193" s="207">
        <f t="shared" si="43"/>
        <v>1143</v>
      </c>
      <c r="J193" s="207">
        <f t="shared" si="43"/>
        <v>1210</v>
      </c>
      <c r="K193" s="207">
        <f t="shared" si="43"/>
        <v>1320</v>
      </c>
      <c r="L193" s="207">
        <f t="shared" si="43"/>
        <v>1416</v>
      </c>
      <c r="M193" s="207">
        <f t="shared" si="43"/>
        <v>1534</v>
      </c>
      <c r="N193" s="207">
        <f t="shared" si="43"/>
        <v>1652</v>
      </c>
      <c r="O193" s="207">
        <f t="shared" si="43"/>
        <v>1770</v>
      </c>
      <c r="P193" s="207">
        <f t="shared" si="43"/>
        <v>1888</v>
      </c>
      <c r="Q193" s="207">
        <f t="shared" si="43"/>
        <v>2006</v>
      </c>
      <c r="R193" s="207">
        <f t="shared" si="43"/>
        <v>2124</v>
      </c>
      <c r="S193" s="207">
        <f t="shared" si="43"/>
        <v>2242</v>
      </c>
      <c r="T193" s="207">
        <f t="shared" si="43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44">B144*$A$194*B204</f>
        <v>551.19999999999993</v>
      </c>
      <c r="C195" s="207">
        <f t="shared" si="44"/>
        <v>574.08000000000004</v>
      </c>
      <c r="D195" s="207">
        <f t="shared" si="44"/>
        <v>648.96</v>
      </c>
      <c r="E195" s="207">
        <f t="shared" si="44"/>
        <v>743.6</v>
      </c>
      <c r="F195" s="207">
        <f t="shared" si="44"/>
        <v>836.16000000000008</v>
      </c>
      <c r="G195" s="207">
        <f t="shared" si="44"/>
        <v>946.4</v>
      </c>
      <c r="H195" s="207">
        <f t="shared" si="44"/>
        <v>1056.6400000000001</v>
      </c>
      <c r="I195" s="207">
        <f t="shared" si="44"/>
        <v>1188.72</v>
      </c>
      <c r="J195" s="207">
        <f t="shared" si="44"/>
        <v>1258.3999999999999</v>
      </c>
      <c r="K195" s="207">
        <f t="shared" si="44"/>
        <v>1372.8</v>
      </c>
      <c r="L195" s="207">
        <f t="shared" si="44"/>
        <v>1472.6399999999999</v>
      </c>
      <c r="M195" s="207">
        <f t="shared" si="44"/>
        <v>1595.36</v>
      </c>
      <c r="N195" s="207">
        <f t="shared" si="44"/>
        <v>1718.08</v>
      </c>
      <c r="O195" s="207">
        <f t="shared" si="44"/>
        <v>1840.8</v>
      </c>
      <c r="P195" s="207">
        <f t="shared" si="44"/>
        <v>1963.52</v>
      </c>
      <c r="Q195" s="207">
        <f t="shared" si="44"/>
        <v>2086.2399999999998</v>
      </c>
      <c r="R195" s="207">
        <f t="shared" si="44"/>
        <v>2208.96</v>
      </c>
      <c r="S195" s="207">
        <f t="shared" si="44"/>
        <v>2331.6799999999998</v>
      </c>
      <c r="T195" s="207">
        <f t="shared" si="44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45">B144*$A$196*B204</f>
        <v>572.4</v>
      </c>
      <c r="C197" s="207">
        <f t="shared" si="45"/>
        <v>596.16000000000008</v>
      </c>
      <c r="D197" s="207">
        <f t="shared" si="45"/>
        <v>673.92000000000007</v>
      </c>
      <c r="E197" s="207">
        <f t="shared" si="45"/>
        <v>772.19999999999993</v>
      </c>
      <c r="F197" s="207">
        <f t="shared" si="45"/>
        <v>868.32</v>
      </c>
      <c r="G197" s="207">
        <f t="shared" si="45"/>
        <v>982.80000000000007</v>
      </c>
      <c r="H197" s="207">
        <f t="shared" si="45"/>
        <v>1097.28</v>
      </c>
      <c r="I197" s="207">
        <f t="shared" si="45"/>
        <v>1234.44</v>
      </c>
      <c r="J197" s="207">
        <f t="shared" si="45"/>
        <v>1306.8</v>
      </c>
      <c r="K197" s="207">
        <f t="shared" si="45"/>
        <v>1425.6</v>
      </c>
      <c r="L197" s="207">
        <f t="shared" si="45"/>
        <v>1529.28</v>
      </c>
      <c r="M197" s="207">
        <f t="shared" si="45"/>
        <v>1656.7199999999998</v>
      </c>
      <c r="N197" s="207">
        <f t="shared" si="45"/>
        <v>1784.1599999999999</v>
      </c>
      <c r="O197" s="207">
        <f t="shared" si="45"/>
        <v>1911.6</v>
      </c>
      <c r="P197" s="207">
        <f t="shared" si="45"/>
        <v>2039.04</v>
      </c>
      <c r="Q197" s="207">
        <f t="shared" si="45"/>
        <v>2166.48</v>
      </c>
      <c r="R197" s="207">
        <f t="shared" si="45"/>
        <v>2293.92</v>
      </c>
      <c r="S197" s="207">
        <f t="shared" si="45"/>
        <v>2421.3599999999997</v>
      </c>
      <c r="T197" s="207">
        <f t="shared" si="45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46">B144*$A$198*B204</f>
        <v>593.6</v>
      </c>
      <c r="C199" s="207">
        <f t="shared" si="46"/>
        <v>618.24</v>
      </c>
      <c r="D199" s="207">
        <f t="shared" si="46"/>
        <v>698.88</v>
      </c>
      <c r="E199" s="207">
        <f t="shared" si="46"/>
        <v>800.8</v>
      </c>
      <c r="F199" s="207">
        <f t="shared" si="46"/>
        <v>900.48</v>
      </c>
      <c r="G199" s="207">
        <f t="shared" si="46"/>
        <v>1019.2</v>
      </c>
      <c r="H199" s="207">
        <f t="shared" si="46"/>
        <v>1137.92</v>
      </c>
      <c r="I199" s="207">
        <f t="shared" si="46"/>
        <v>1280.1600000000001</v>
      </c>
      <c r="J199" s="207">
        <f t="shared" si="46"/>
        <v>1355.2</v>
      </c>
      <c r="K199" s="207">
        <f t="shared" si="46"/>
        <v>1478.3999999999999</v>
      </c>
      <c r="L199" s="207">
        <f t="shared" si="46"/>
        <v>1585.9199999999998</v>
      </c>
      <c r="M199" s="207">
        <f t="shared" si="46"/>
        <v>1718.08</v>
      </c>
      <c r="N199" s="207">
        <f t="shared" si="46"/>
        <v>1850.24</v>
      </c>
      <c r="O199" s="207">
        <f t="shared" si="46"/>
        <v>1982.3999999999999</v>
      </c>
      <c r="P199" s="207">
        <f t="shared" si="46"/>
        <v>2114.56</v>
      </c>
      <c r="Q199" s="207">
        <f t="shared" si="46"/>
        <v>2246.7199999999998</v>
      </c>
      <c r="R199" s="207">
        <f t="shared" si="46"/>
        <v>2378.8799999999997</v>
      </c>
      <c r="S199" s="207">
        <f t="shared" si="46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47">B144*$A$200*B204</f>
        <v>614.79999999999995</v>
      </c>
      <c r="C201" s="207">
        <f t="shared" si="47"/>
        <v>640.32000000000005</v>
      </c>
      <c r="D201" s="207">
        <f t="shared" si="47"/>
        <v>723.84</v>
      </c>
      <c r="E201" s="207">
        <f t="shared" si="47"/>
        <v>829.4</v>
      </c>
      <c r="F201" s="207">
        <f t="shared" si="47"/>
        <v>932.6400000000001</v>
      </c>
      <c r="G201" s="207">
        <f t="shared" si="47"/>
        <v>1055.6000000000001</v>
      </c>
      <c r="H201" s="207">
        <f t="shared" si="47"/>
        <v>1178.56</v>
      </c>
      <c r="I201" s="207">
        <f t="shared" si="47"/>
        <v>1325.88</v>
      </c>
      <c r="J201" s="207">
        <f t="shared" si="47"/>
        <v>1403.6</v>
      </c>
      <c r="K201" s="207">
        <f t="shared" si="47"/>
        <v>1531.2</v>
      </c>
      <c r="L201" s="207">
        <f t="shared" si="47"/>
        <v>1642.56</v>
      </c>
      <c r="M201" s="207">
        <f t="shared" si="47"/>
        <v>1779.4399999999998</v>
      </c>
      <c r="N201" s="207">
        <f t="shared" si="47"/>
        <v>1916.32</v>
      </c>
      <c r="O201" s="207">
        <f t="shared" si="47"/>
        <v>2053.1999999999998</v>
      </c>
      <c r="P201" s="207">
        <f t="shared" si="47"/>
        <v>2190.08</v>
      </c>
      <c r="Q201" s="207">
        <f t="shared" si="47"/>
        <v>2326.96</v>
      </c>
      <c r="R201" s="207">
        <f t="shared" si="47"/>
        <v>2463.8399999999997</v>
      </c>
      <c r="S201" s="207">
        <f t="shared" si="47"/>
        <v>2600.7199999999998</v>
      </c>
      <c r="T201" s="207">
        <f t="shared" si="47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48">B144*$A$202*B204</f>
        <v>636</v>
      </c>
      <c r="C203" s="207">
        <f t="shared" si="48"/>
        <v>662.4</v>
      </c>
      <c r="D203" s="207">
        <f t="shared" si="48"/>
        <v>748.80000000000007</v>
      </c>
      <c r="E203" s="207">
        <f t="shared" si="48"/>
        <v>858</v>
      </c>
      <c r="F203" s="207">
        <f t="shared" si="48"/>
        <v>964.80000000000007</v>
      </c>
      <c r="G203" s="207">
        <f t="shared" si="48"/>
        <v>1092</v>
      </c>
      <c r="H203" s="207">
        <f t="shared" si="48"/>
        <v>1219.2</v>
      </c>
      <c r="I203" s="207">
        <f t="shared" si="48"/>
        <v>1371.6</v>
      </c>
      <c r="J203" s="207">
        <f t="shared" si="48"/>
        <v>1452</v>
      </c>
      <c r="K203" s="207">
        <f t="shared" si="48"/>
        <v>1584</v>
      </c>
      <c r="L203" s="207">
        <f t="shared" si="48"/>
        <v>1699.1999999999998</v>
      </c>
      <c r="M203" s="207">
        <f t="shared" si="48"/>
        <v>1840.8</v>
      </c>
      <c r="N203" s="207">
        <f t="shared" si="48"/>
        <v>1982.3999999999999</v>
      </c>
      <c r="O203" s="207">
        <f t="shared" si="48"/>
        <v>2124</v>
      </c>
      <c r="P203" s="207">
        <f t="shared" si="48"/>
        <v>2265.6</v>
      </c>
      <c r="Q203" s="207">
        <f t="shared" si="48"/>
        <v>2407.1999999999998</v>
      </c>
      <c r="R203" s="207">
        <f t="shared" si="48"/>
        <v>2548.7999999999997</v>
      </c>
      <c r="S203" s="207">
        <f t="shared" si="48"/>
        <v>2690.3999999999996</v>
      </c>
      <c r="T203" s="207">
        <f t="shared" si="48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F6D3A-1116-604D-AD35-701B57F08E39}">
  <sheetPr>
    <tabColor theme="5" tint="0.79998168889431442"/>
  </sheetPr>
  <dimension ref="A1:AS205"/>
  <sheetViews>
    <sheetView showGridLines="0" zoomScaleNormal="100" workbookViewId="0">
      <selection activeCell="X14" sqref="X14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261</v>
      </c>
      <c r="H3" s="192"/>
      <c r="I3" s="192"/>
      <c r="J3" s="192"/>
      <c r="L3" s="192"/>
      <c r="M3" s="194" t="s">
        <v>266</v>
      </c>
      <c r="N3" s="193"/>
      <c r="O3" s="380" t="s">
        <v>233</v>
      </c>
      <c r="P3" s="191" t="s">
        <v>267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263</v>
      </c>
      <c r="H4" s="192"/>
      <c r="I4" s="192"/>
      <c r="J4" s="192"/>
      <c r="K4" s="192"/>
      <c r="L4" s="192"/>
      <c r="M4" s="194" t="s">
        <v>266</v>
      </c>
      <c r="N4" s="193"/>
      <c r="O4" s="380" t="s">
        <v>233</v>
      </c>
      <c r="P4" s="191" t="s">
        <v>268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/>
      <c r="H5" s="192"/>
      <c r="I5" s="192"/>
      <c r="J5" s="192"/>
      <c r="K5" s="192"/>
      <c r="L5" s="192"/>
      <c r="M5" s="192"/>
      <c r="O5" s="189"/>
      <c r="P5" s="191"/>
      <c r="Q5" s="191"/>
      <c r="R5" s="192"/>
      <c r="S5" s="192"/>
      <c r="T5" s="192"/>
    </row>
    <row r="6" spans="1:45" s="189" customFormat="1" x14ac:dyDescent="0.15">
      <c r="A6" s="187"/>
      <c r="B6" s="187"/>
      <c r="C6" s="188"/>
      <c r="D6" s="188"/>
      <c r="E6" s="188"/>
      <c r="F6" s="188"/>
      <c r="G6" s="191"/>
      <c r="H6" s="192"/>
      <c r="I6" s="192"/>
      <c r="J6" s="192"/>
      <c r="K6" s="192"/>
      <c r="L6" s="192"/>
      <c r="M6" s="192"/>
      <c r="P6" s="191"/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63"/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67"/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71">
        <v>349</v>
      </c>
      <c r="C12" s="272"/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75">
        <v>487</v>
      </c>
      <c r="C13" s="276"/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79">
        <v>349</v>
      </c>
      <c r="C14" s="280">
        <v>349</v>
      </c>
      <c r="D14" s="281"/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67">
        <v>506</v>
      </c>
      <c r="C15" s="268">
        <v>506</v>
      </c>
      <c r="D15" s="269"/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71">
        <v>349</v>
      </c>
      <c r="C16" s="272">
        <v>349</v>
      </c>
      <c r="D16" s="273">
        <v>349</v>
      </c>
      <c r="E16" s="274"/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67">
        <v>524</v>
      </c>
      <c r="C17" s="268">
        <v>524</v>
      </c>
      <c r="D17" s="269">
        <v>533</v>
      </c>
      <c r="E17" s="270"/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71">
        <v>390</v>
      </c>
      <c r="C18" s="272">
        <v>390</v>
      </c>
      <c r="D18" s="273">
        <v>390</v>
      </c>
      <c r="E18" s="274">
        <v>441</v>
      </c>
      <c r="F18" s="272"/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75">
        <v>580</v>
      </c>
      <c r="C19" s="276">
        <v>580</v>
      </c>
      <c r="D19" s="277">
        <v>602</v>
      </c>
      <c r="E19" s="278">
        <v>662</v>
      </c>
      <c r="F19" s="276"/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79">
        <v>432</v>
      </c>
      <c r="C20" s="280">
        <v>432</v>
      </c>
      <c r="D20" s="281">
        <v>432</v>
      </c>
      <c r="E20" s="282">
        <v>482</v>
      </c>
      <c r="F20" s="280">
        <v>545</v>
      </c>
      <c r="G20" s="281"/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67">
        <v>640</v>
      </c>
      <c r="C21" s="268">
        <v>640</v>
      </c>
      <c r="D21" s="269">
        <v>668</v>
      </c>
      <c r="E21" s="270">
        <v>732</v>
      </c>
      <c r="F21" s="268">
        <v>816</v>
      </c>
      <c r="G21" s="269"/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71">
        <v>463</v>
      </c>
      <c r="C22" s="272">
        <v>463</v>
      </c>
      <c r="D22" s="273">
        <v>463</v>
      </c>
      <c r="E22" s="274">
        <v>525</v>
      </c>
      <c r="F22" s="272">
        <v>596</v>
      </c>
      <c r="G22" s="273">
        <v>658</v>
      </c>
      <c r="H22" s="274"/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67">
        <v>692</v>
      </c>
      <c r="C23" s="268">
        <v>692</v>
      </c>
      <c r="D23" s="269">
        <v>716</v>
      </c>
      <c r="E23" s="270">
        <v>805</v>
      </c>
      <c r="F23" s="268">
        <v>899</v>
      </c>
      <c r="G23" s="269">
        <v>975</v>
      </c>
      <c r="H23" s="270"/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71">
        <v>504</v>
      </c>
      <c r="C24" s="272">
        <v>504</v>
      </c>
      <c r="D24" s="273">
        <v>504</v>
      </c>
      <c r="E24" s="274">
        <v>566</v>
      </c>
      <c r="F24" s="272">
        <v>648</v>
      </c>
      <c r="G24" s="273">
        <v>721</v>
      </c>
      <c r="H24" s="274">
        <v>884</v>
      </c>
      <c r="I24" s="272"/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75">
        <v>753</v>
      </c>
      <c r="C25" s="276">
        <v>753</v>
      </c>
      <c r="D25" s="277">
        <v>778</v>
      </c>
      <c r="E25" s="278">
        <v>862</v>
      </c>
      <c r="F25" s="276">
        <v>983</v>
      </c>
      <c r="G25" s="277">
        <v>1067</v>
      </c>
      <c r="H25" s="278">
        <v>1289</v>
      </c>
      <c r="I25" s="276"/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79">
        <v>525</v>
      </c>
      <c r="C26" s="280">
        <v>525</v>
      </c>
      <c r="D26" s="281">
        <v>525</v>
      </c>
      <c r="E26" s="282">
        <v>596</v>
      </c>
      <c r="F26" s="280">
        <v>678</v>
      </c>
      <c r="G26" s="281">
        <v>771</v>
      </c>
      <c r="H26" s="282">
        <v>936</v>
      </c>
      <c r="I26" s="280">
        <v>1018</v>
      </c>
      <c r="J26" s="281"/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U26" s="257">
        <v>2.83</v>
      </c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67">
        <v>787</v>
      </c>
      <c r="C27" s="268">
        <v>787</v>
      </c>
      <c r="D27" s="269">
        <v>826</v>
      </c>
      <c r="E27" s="270">
        <v>913</v>
      </c>
      <c r="F27" s="268">
        <v>1044</v>
      </c>
      <c r="G27" s="269">
        <v>1152</v>
      </c>
      <c r="H27" s="270">
        <v>1381</v>
      </c>
      <c r="I27" s="268">
        <v>1510</v>
      </c>
      <c r="J27" s="269"/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71">
        <v>555</v>
      </c>
      <c r="C28" s="272">
        <v>555</v>
      </c>
      <c r="D28" s="273">
        <v>555</v>
      </c>
      <c r="E28" s="274">
        <v>617</v>
      </c>
      <c r="F28" s="272">
        <v>721</v>
      </c>
      <c r="G28" s="273">
        <v>813</v>
      </c>
      <c r="H28" s="274">
        <v>988</v>
      </c>
      <c r="I28" s="272">
        <v>1070</v>
      </c>
      <c r="J28" s="273">
        <v>1188</v>
      </c>
      <c r="K28" s="274"/>
      <c r="L28" s="272"/>
      <c r="M28" s="273"/>
      <c r="N28" s="274"/>
      <c r="O28" s="272"/>
      <c r="P28" s="273"/>
      <c r="Q28" s="274"/>
      <c r="R28" s="272"/>
      <c r="S28" s="271"/>
      <c r="T28" s="272"/>
      <c r="U28" s="257">
        <v>2.7</v>
      </c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67">
        <v>841</v>
      </c>
      <c r="C29" s="268">
        <v>841</v>
      </c>
      <c r="D29" s="269">
        <v>872</v>
      </c>
      <c r="E29" s="270">
        <v>963</v>
      </c>
      <c r="F29" s="268">
        <v>1121</v>
      </c>
      <c r="G29" s="269">
        <v>1237</v>
      </c>
      <c r="H29" s="270">
        <v>1474</v>
      </c>
      <c r="I29" s="268">
        <v>1609</v>
      </c>
      <c r="J29" s="269">
        <v>1785</v>
      </c>
      <c r="K29" s="270"/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71">
        <v>586</v>
      </c>
      <c r="C30" s="272">
        <v>586</v>
      </c>
      <c r="D30" s="273">
        <v>586</v>
      </c>
      <c r="E30" s="274">
        <v>669</v>
      </c>
      <c r="F30" s="272">
        <v>771</v>
      </c>
      <c r="G30" s="273">
        <v>874</v>
      </c>
      <c r="H30" s="274">
        <v>1050</v>
      </c>
      <c r="I30" s="272">
        <v>1142</v>
      </c>
      <c r="J30" s="273">
        <v>1296</v>
      </c>
      <c r="K30" s="274">
        <v>1426</v>
      </c>
      <c r="L30" s="272"/>
      <c r="M30" s="273"/>
      <c r="N30" s="274"/>
      <c r="O30" s="272"/>
      <c r="P30" s="273"/>
      <c r="Q30" s="274"/>
      <c r="R30" s="272"/>
      <c r="S30" s="271"/>
      <c r="T30" s="272"/>
      <c r="U30" s="257">
        <v>2.7</v>
      </c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75">
        <v>889</v>
      </c>
      <c r="C31" s="276">
        <v>889</v>
      </c>
      <c r="D31" s="277">
        <v>924</v>
      </c>
      <c r="E31" s="278">
        <v>1042</v>
      </c>
      <c r="F31" s="276">
        <v>1193</v>
      </c>
      <c r="G31" s="277">
        <v>1333</v>
      </c>
      <c r="H31" s="278">
        <v>1562</v>
      </c>
      <c r="I31" s="276">
        <v>1710</v>
      </c>
      <c r="J31" s="277">
        <v>1922</v>
      </c>
      <c r="K31" s="278">
        <v>2124</v>
      </c>
      <c r="L31" s="276"/>
      <c r="M31" s="277"/>
      <c r="N31" s="278"/>
      <c r="O31" s="276"/>
      <c r="P31" s="277"/>
      <c r="Q31" s="278"/>
      <c r="R31" s="276"/>
      <c r="S31" s="275"/>
      <c r="T31" s="276"/>
      <c r="U31" s="189">
        <v>4.03</v>
      </c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79">
        <v>617</v>
      </c>
      <c r="C32" s="280">
        <v>617</v>
      </c>
      <c r="D32" s="281">
        <v>617</v>
      </c>
      <c r="E32" s="282">
        <v>721</v>
      </c>
      <c r="F32" s="280">
        <v>822</v>
      </c>
      <c r="G32" s="281">
        <v>925</v>
      </c>
      <c r="H32" s="282">
        <v>1110</v>
      </c>
      <c r="I32" s="280">
        <v>1203</v>
      </c>
      <c r="J32" s="281">
        <v>1336</v>
      </c>
      <c r="K32" s="282">
        <v>1470</v>
      </c>
      <c r="L32" s="280">
        <v>1604</v>
      </c>
      <c r="M32" s="281"/>
      <c r="N32" s="282"/>
      <c r="O32" s="280"/>
      <c r="P32" s="281"/>
      <c r="Q32" s="282"/>
      <c r="R32" s="280"/>
      <c r="S32" s="279"/>
      <c r="T32" s="280"/>
      <c r="U32" s="257">
        <v>2.57</v>
      </c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67">
        <v>937</v>
      </c>
      <c r="C33" s="268">
        <v>937</v>
      </c>
      <c r="D33" s="269">
        <v>981</v>
      </c>
      <c r="E33" s="270">
        <v>1124</v>
      </c>
      <c r="F33" s="268">
        <v>1269</v>
      </c>
      <c r="G33" s="269">
        <v>1420</v>
      </c>
      <c r="H33" s="270">
        <v>1649</v>
      </c>
      <c r="I33" s="268">
        <v>1799</v>
      </c>
      <c r="J33" s="269">
        <v>1994</v>
      </c>
      <c r="K33" s="270">
        <v>2200</v>
      </c>
      <c r="L33" s="268">
        <v>2428</v>
      </c>
      <c r="M33" s="269"/>
      <c r="N33" s="270"/>
      <c r="O33" s="268"/>
      <c r="P33" s="269"/>
      <c r="Q33" s="270"/>
      <c r="R33" s="268"/>
      <c r="S33" s="267"/>
      <c r="T33" s="268"/>
      <c r="U33" s="189">
        <v>3.8899999999999997</v>
      </c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71">
        <v>658</v>
      </c>
      <c r="C34" s="272">
        <v>658</v>
      </c>
      <c r="D34" s="273">
        <v>658</v>
      </c>
      <c r="E34" s="274">
        <v>762</v>
      </c>
      <c r="F34" s="272">
        <v>865</v>
      </c>
      <c r="G34" s="273">
        <v>966</v>
      </c>
      <c r="H34" s="274">
        <v>1173</v>
      </c>
      <c r="I34" s="272">
        <v>1276</v>
      </c>
      <c r="J34" s="273">
        <v>1417</v>
      </c>
      <c r="K34" s="274">
        <v>1558</v>
      </c>
      <c r="L34" s="272">
        <v>1700</v>
      </c>
      <c r="M34" s="273">
        <v>1842</v>
      </c>
      <c r="N34" s="274"/>
      <c r="O34" s="272"/>
      <c r="P34" s="273"/>
      <c r="Q34" s="274"/>
      <c r="R34" s="272"/>
      <c r="S34" s="271"/>
      <c r="T34" s="272"/>
      <c r="U34" s="257">
        <v>2.5299999999999998</v>
      </c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67">
        <v>994</v>
      </c>
      <c r="C35" s="268">
        <v>994</v>
      </c>
      <c r="D35" s="269">
        <v>1039</v>
      </c>
      <c r="E35" s="270">
        <v>1195</v>
      </c>
      <c r="F35" s="268">
        <v>1345</v>
      </c>
      <c r="G35" s="269">
        <v>1497</v>
      </c>
      <c r="H35" s="270">
        <v>1767</v>
      </c>
      <c r="I35" s="268">
        <v>1933</v>
      </c>
      <c r="J35" s="269">
        <v>2141</v>
      </c>
      <c r="K35" s="270">
        <v>2323</v>
      </c>
      <c r="L35" s="268">
        <v>2582</v>
      </c>
      <c r="M35" s="269">
        <v>2796</v>
      </c>
      <c r="N35" s="270"/>
      <c r="O35" s="268"/>
      <c r="P35" s="269"/>
      <c r="Q35" s="270"/>
      <c r="R35" s="268"/>
      <c r="S35" s="267"/>
      <c r="T35" s="268"/>
      <c r="U35" s="189">
        <v>3.84</v>
      </c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71">
        <v>699</v>
      </c>
      <c r="C36" s="272">
        <v>699</v>
      </c>
      <c r="D36" s="273">
        <v>699</v>
      </c>
      <c r="E36" s="274">
        <v>803</v>
      </c>
      <c r="F36" s="272">
        <v>906</v>
      </c>
      <c r="G36" s="273">
        <v>1018</v>
      </c>
      <c r="H36" s="274">
        <v>1224</v>
      </c>
      <c r="I36" s="272">
        <v>1338</v>
      </c>
      <c r="J36" s="273">
        <v>1488</v>
      </c>
      <c r="K36" s="274">
        <v>1637</v>
      </c>
      <c r="L36" s="272">
        <v>1786</v>
      </c>
      <c r="M36" s="273">
        <v>1934</v>
      </c>
      <c r="N36" s="274">
        <v>2083</v>
      </c>
      <c r="O36" s="272">
        <v>2232</v>
      </c>
      <c r="P36" s="273"/>
      <c r="Q36" s="274"/>
      <c r="R36" s="272"/>
      <c r="S36" s="271"/>
      <c r="T36" s="272"/>
      <c r="U36" s="257">
        <v>2.48</v>
      </c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75">
        <v>1059</v>
      </c>
      <c r="C37" s="276">
        <v>1059</v>
      </c>
      <c r="D37" s="277">
        <v>1107</v>
      </c>
      <c r="E37" s="278">
        <v>1266</v>
      </c>
      <c r="F37" s="276">
        <v>1419</v>
      </c>
      <c r="G37" s="277">
        <v>1586</v>
      </c>
      <c r="H37" s="278">
        <v>1858</v>
      </c>
      <c r="I37" s="276">
        <v>2041</v>
      </c>
      <c r="J37" s="277">
        <v>2261</v>
      </c>
      <c r="K37" s="278">
        <v>2452</v>
      </c>
      <c r="L37" s="276">
        <v>2726</v>
      </c>
      <c r="M37" s="277">
        <v>2956</v>
      </c>
      <c r="N37" s="278">
        <v>3184</v>
      </c>
      <c r="O37" s="276">
        <v>3411</v>
      </c>
      <c r="P37" s="277"/>
      <c r="Q37" s="278"/>
      <c r="R37" s="276"/>
      <c r="S37" s="275"/>
      <c r="T37" s="276"/>
      <c r="U37" s="189">
        <v>3.79</v>
      </c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79">
        <v>730</v>
      </c>
      <c r="C38" s="280">
        <v>730</v>
      </c>
      <c r="D38" s="281">
        <v>730</v>
      </c>
      <c r="E38" s="282">
        <v>843</v>
      </c>
      <c r="F38" s="280">
        <v>957</v>
      </c>
      <c r="G38" s="281">
        <v>1070</v>
      </c>
      <c r="H38" s="282">
        <v>1276</v>
      </c>
      <c r="I38" s="280">
        <v>1409</v>
      </c>
      <c r="J38" s="281">
        <v>1568</v>
      </c>
      <c r="K38" s="282">
        <v>1725</v>
      </c>
      <c r="L38" s="280">
        <v>1882</v>
      </c>
      <c r="M38" s="281">
        <v>2038</v>
      </c>
      <c r="N38" s="282">
        <v>2195</v>
      </c>
      <c r="O38" s="280">
        <v>2352</v>
      </c>
      <c r="P38" s="281">
        <v>2509</v>
      </c>
      <c r="Q38" s="282"/>
      <c r="R38" s="280"/>
      <c r="S38" s="279"/>
      <c r="T38" s="280"/>
      <c r="U38" s="257">
        <v>2.4500000000000002</v>
      </c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67">
        <v>1106</v>
      </c>
      <c r="C39" s="268">
        <v>1106</v>
      </c>
      <c r="D39" s="269">
        <v>1156</v>
      </c>
      <c r="E39" s="270">
        <v>1327</v>
      </c>
      <c r="F39" s="268">
        <v>1490</v>
      </c>
      <c r="G39" s="269">
        <v>1676</v>
      </c>
      <c r="H39" s="270">
        <v>1937</v>
      </c>
      <c r="I39" s="268">
        <v>2140</v>
      </c>
      <c r="J39" s="269">
        <v>2373</v>
      </c>
      <c r="K39" s="270">
        <v>2593</v>
      </c>
      <c r="L39" s="268">
        <v>2857</v>
      </c>
      <c r="M39" s="269">
        <v>3095</v>
      </c>
      <c r="N39" s="270">
        <v>3333</v>
      </c>
      <c r="O39" s="268">
        <v>3571</v>
      </c>
      <c r="P39" s="269">
        <v>3809</v>
      </c>
      <c r="Q39" s="270"/>
      <c r="R39" s="268"/>
      <c r="S39" s="267"/>
      <c r="T39" s="268"/>
      <c r="U39" s="189">
        <v>3.72</v>
      </c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71">
        <v>762</v>
      </c>
      <c r="C40" s="272">
        <v>762</v>
      </c>
      <c r="D40" s="273">
        <v>762</v>
      </c>
      <c r="E40" s="274">
        <v>884</v>
      </c>
      <c r="F40" s="272">
        <v>998</v>
      </c>
      <c r="G40" s="273">
        <v>1135</v>
      </c>
      <c r="H40" s="274">
        <v>1317</v>
      </c>
      <c r="I40" s="272">
        <v>1482</v>
      </c>
      <c r="J40" s="273">
        <v>1646</v>
      </c>
      <c r="K40" s="274">
        <v>1810</v>
      </c>
      <c r="L40" s="272">
        <v>1975</v>
      </c>
      <c r="M40" s="273">
        <v>2139</v>
      </c>
      <c r="N40" s="274">
        <v>2304</v>
      </c>
      <c r="O40" s="272">
        <v>2468</v>
      </c>
      <c r="P40" s="273">
        <v>2633</v>
      </c>
      <c r="Q40" s="274">
        <v>2798</v>
      </c>
      <c r="R40" s="272"/>
      <c r="S40" s="271"/>
      <c r="T40" s="272"/>
      <c r="U40" s="257">
        <v>2.42</v>
      </c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67">
        <v>1151</v>
      </c>
      <c r="C41" s="268">
        <v>1151</v>
      </c>
      <c r="D41" s="269">
        <v>1211</v>
      </c>
      <c r="E41" s="270">
        <v>1395</v>
      </c>
      <c r="F41" s="268">
        <v>1564</v>
      </c>
      <c r="G41" s="269">
        <v>1776</v>
      </c>
      <c r="H41" s="270">
        <v>2018</v>
      </c>
      <c r="I41" s="268">
        <v>2275</v>
      </c>
      <c r="J41" s="269">
        <v>2517</v>
      </c>
      <c r="K41" s="270">
        <v>2727</v>
      </c>
      <c r="L41" s="268">
        <v>2982</v>
      </c>
      <c r="M41" s="269">
        <v>3227</v>
      </c>
      <c r="N41" s="270">
        <v>3475</v>
      </c>
      <c r="O41" s="268">
        <v>3723</v>
      </c>
      <c r="P41" s="269">
        <v>3971</v>
      </c>
      <c r="Q41" s="270">
        <v>4219</v>
      </c>
      <c r="R41" s="268"/>
      <c r="S41" s="267"/>
      <c r="T41" s="268"/>
      <c r="U41" s="189">
        <v>3.65</v>
      </c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71">
        <v>803</v>
      </c>
      <c r="C42" s="272">
        <v>803</v>
      </c>
      <c r="D42" s="273">
        <v>803</v>
      </c>
      <c r="E42" s="274">
        <v>925</v>
      </c>
      <c r="F42" s="272">
        <v>1029</v>
      </c>
      <c r="G42" s="273">
        <v>1200</v>
      </c>
      <c r="H42" s="274">
        <v>1371</v>
      </c>
      <c r="I42" s="272">
        <v>1543</v>
      </c>
      <c r="J42" s="273">
        <v>1714</v>
      </c>
      <c r="K42" s="274">
        <v>1885</v>
      </c>
      <c r="L42" s="272">
        <v>2056</v>
      </c>
      <c r="M42" s="273">
        <v>2228</v>
      </c>
      <c r="N42" s="274">
        <v>2399</v>
      </c>
      <c r="O42" s="272">
        <v>2570</v>
      </c>
      <c r="P42" s="273">
        <v>2742</v>
      </c>
      <c r="Q42" s="274">
        <v>2913</v>
      </c>
      <c r="R42" s="272">
        <v>3084</v>
      </c>
      <c r="S42" s="271"/>
      <c r="T42" s="272"/>
      <c r="U42" s="257">
        <v>2.38</v>
      </c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75">
        <v>1214</v>
      </c>
      <c r="C43" s="276">
        <v>1214</v>
      </c>
      <c r="D43" s="277">
        <v>1278</v>
      </c>
      <c r="E43" s="278">
        <v>1465</v>
      </c>
      <c r="F43" s="276">
        <v>1628</v>
      </c>
      <c r="G43" s="277">
        <v>1878</v>
      </c>
      <c r="H43" s="278">
        <v>2128</v>
      </c>
      <c r="I43" s="276">
        <v>2379</v>
      </c>
      <c r="J43" s="277">
        <v>2594</v>
      </c>
      <c r="K43" s="278">
        <v>2852</v>
      </c>
      <c r="L43" s="276">
        <v>3117</v>
      </c>
      <c r="M43" s="277">
        <v>3379</v>
      </c>
      <c r="N43" s="278">
        <v>3639</v>
      </c>
      <c r="O43" s="276">
        <v>3899</v>
      </c>
      <c r="P43" s="277">
        <v>4159</v>
      </c>
      <c r="Q43" s="278">
        <v>4419</v>
      </c>
      <c r="R43" s="276">
        <v>4679</v>
      </c>
      <c r="S43" s="275"/>
      <c r="T43" s="276"/>
      <c r="U43" s="189">
        <v>3.61</v>
      </c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79">
        <v>806</v>
      </c>
      <c r="C44" s="280">
        <v>821</v>
      </c>
      <c r="D44" s="281">
        <v>848</v>
      </c>
      <c r="E44" s="282">
        <v>977</v>
      </c>
      <c r="F44" s="280">
        <v>1085</v>
      </c>
      <c r="G44" s="281">
        <v>1266</v>
      </c>
      <c r="H44" s="282">
        <v>1447</v>
      </c>
      <c r="I44" s="280">
        <v>1628</v>
      </c>
      <c r="J44" s="281">
        <v>1809</v>
      </c>
      <c r="K44" s="282">
        <v>1990</v>
      </c>
      <c r="L44" s="280">
        <v>2171</v>
      </c>
      <c r="M44" s="281">
        <v>2351</v>
      </c>
      <c r="N44" s="282">
        <v>2532</v>
      </c>
      <c r="O44" s="280">
        <v>2713</v>
      </c>
      <c r="P44" s="281">
        <v>2894</v>
      </c>
      <c r="Q44" s="282">
        <v>3075</v>
      </c>
      <c r="R44" s="280">
        <v>3256</v>
      </c>
      <c r="S44" s="279">
        <v>3437</v>
      </c>
      <c r="T44" s="280"/>
      <c r="U44" s="257">
        <v>2.38</v>
      </c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67">
        <v>1238</v>
      </c>
      <c r="C45" s="268">
        <v>1253</v>
      </c>
      <c r="D45" s="269">
        <v>1348</v>
      </c>
      <c r="E45" s="270">
        <v>1544</v>
      </c>
      <c r="F45" s="268">
        <v>1716</v>
      </c>
      <c r="G45" s="269">
        <v>1979</v>
      </c>
      <c r="H45" s="270">
        <v>2245</v>
      </c>
      <c r="I45" s="268">
        <v>2507</v>
      </c>
      <c r="J45" s="269">
        <v>2736</v>
      </c>
      <c r="K45" s="270">
        <v>3006</v>
      </c>
      <c r="L45" s="268">
        <v>3290</v>
      </c>
      <c r="M45" s="269">
        <v>3567</v>
      </c>
      <c r="N45" s="270">
        <v>3841</v>
      </c>
      <c r="O45" s="268">
        <v>4115</v>
      </c>
      <c r="P45" s="269">
        <v>4390</v>
      </c>
      <c r="Q45" s="270">
        <v>4664</v>
      </c>
      <c r="R45" s="268">
        <v>4938</v>
      </c>
      <c r="S45" s="267">
        <v>5213</v>
      </c>
      <c r="T45" s="268"/>
      <c r="U45" s="189">
        <v>3.61</v>
      </c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71">
        <v>848</v>
      </c>
      <c r="C46" s="272">
        <v>864</v>
      </c>
      <c r="D46" s="273">
        <v>893</v>
      </c>
      <c r="E46" s="274">
        <v>1028</v>
      </c>
      <c r="F46" s="272">
        <v>1142</v>
      </c>
      <c r="G46" s="273">
        <v>1333</v>
      </c>
      <c r="H46" s="274">
        <v>1523</v>
      </c>
      <c r="I46" s="272">
        <v>1714</v>
      </c>
      <c r="J46" s="273">
        <v>1904</v>
      </c>
      <c r="K46" s="274">
        <v>2094</v>
      </c>
      <c r="L46" s="272">
        <v>2285</v>
      </c>
      <c r="M46" s="273">
        <v>2475</v>
      </c>
      <c r="N46" s="274">
        <v>2666</v>
      </c>
      <c r="O46" s="272">
        <v>2856</v>
      </c>
      <c r="P46" s="273">
        <v>3046</v>
      </c>
      <c r="Q46" s="274">
        <v>3237</v>
      </c>
      <c r="R46" s="272">
        <v>3427</v>
      </c>
      <c r="S46" s="271">
        <v>3618</v>
      </c>
      <c r="T46" s="272">
        <v>3808</v>
      </c>
      <c r="U46" s="257">
        <v>2.38</v>
      </c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67">
        <v>1292</v>
      </c>
      <c r="C47" s="268">
        <v>1308</v>
      </c>
      <c r="D47" s="269">
        <v>1417</v>
      </c>
      <c r="E47" s="270">
        <v>1624</v>
      </c>
      <c r="F47" s="268">
        <v>1805</v>
      </c>
      <c r="G47" s="269">
        <v>2084</v>
      </c>
      <c r="H47" s="270">
        <v>2361</v>
      </c>
      <c r="I47" s="268">
        <v>2640</v>
      </c>
      <c r="J47" s="269">
        <v>2878</v>
      </c>
      <c r="K47" s="270">
        <v>3163</v>
      </c>
      <c r="L47" s="268">
        <v>3434</v>
      </c>
      <c r="M47" s="269">
        <v>3723</v>
      </c>
      <c r="N47" s="270">
        <v>4010</v>
      </c>
      <c r="O47" s="268">
        <v>4296</v>
      </c>
      <c r="P47" s="269">
        <v>4582</v>
      </c>
      <c r="Q47" s="270">
        <v>4869</v>
      </c>
      <c r="R47" s="268">
        <v>5155</v>
      </c>
      <c r="S47" s="267">
        <v>5442</v>
      </c>
      <c r="T47" s="268">
        <v>5728</v>
      </c>
      <c r="U47" s="189">
        <v>3.58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71">
        <v>890</v>
      </c>
      <c r="C48" s="272">
        <v>907</v>
      </c>
      <c r="D48" s="273">
        <v>937</v>
      </c>
      <c r="E48" s="274">
        <v>1079</v>
      </c>
      <c r="F48" s="272">
        <v>1200</v>
      </c>
      <c r="G48" s="273">
        <v>1399</v>
      </c>
      <c r="H48" s="274">
        <v>1599</v>
      </c>
      <c r="I48" s="272">
        <v>1799</v>
      </c>
      <c r="J48" s="273">
        <v>1999</v>
      </c>
      <c r="K48" s="274">
        <v>2199</v>
      </c>
      <c r="L48" s="272">
        <v>2399</v>
      </c>
      <c r="M48" s="273">
        <v>2599</v>
      </c>
      <c r="N48" s="274">
        <v>2799</v>
      </c>
      <c r="O48" s="272">
        <v>2999</v>
      </c>
      <c r="P48" s="273">
        <v>3199</v>
      </c>
      <c r="Q48" s="274">
        <v>3399</v>
      </c>
      <c r="R48" s="272">
        <v>3599</v>
      </c>
      <c r="S48" s="271">
        <v>3798</v>
      </c>
      <c r="T48" s="272">
        <v>3998</v>
      </c>
      <c r="U48" s="257">
        <v>2.38</v>
      </c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75">
        <v>1355</v>
      </c>
      <c r="C49" s="276">
        <v>1372</v>
      </c>
      <c r="D49" s="277">
        <v>1474</v>
      </c>
      <c r="E49" s="278">
        <v>1704</v>
      </c>
      <c r="F49" s="276">
        <v>1885</v>
      </c>
      <c r="G49" s="277">
        <v>2185</v>
      </c>
      <c r="H49" s="278">
        <v>2478</v>
      </c>
      <c r="I49" s="276">
        <v>2769</v>
      </c>
      <c r="J49" s="277">
        <v>3017</v>
      </c>
      <c r="K49" s="278">
        <v>3321</v>
      </c>
      <c r="L49" s="276">
        <v>3604</v>
      </c>
      <c r="M49" s="277">
        <v>3909</v>
      </c>
      <c r="N49" s="278">
        <v>4210</v>
      </c>
      <c r="O49" s="276">
        <v>4511</v>
      </c>
      <c r="P49" s="277">
        <v>4812</v>
      </c>
      <c r="Q49" s="278">
        <v>5112</v>
      </c>
      <c r="R49" s="276">
        <v>5413</v>
      </c>
      <c r="S49" s="275">
        <v>5714</v>
      </c>
      <c r="T49" s="276">
        <v>6014</v>
      </c>
      <c r="U49" s="189">
        <v>3.58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79">
        <v>933</v>
      </c>
      <c r="C50" s="280">
        <v>950</v>
      </c>
      <c r="D50" s="281">
        <v>982</v>
      </c>
      <c r="E50" s="282">
        <v>1131</v>
      </c>
      <c r="F50" s="280">
        <v>1257</v>
      </c>
      <c r="G50" s="281">
        <v>1466</v>
      </c>
      <c r="H50" s="282">
        <v>1676</v>
      </c>
      <c r="I50" s="280">
        <v>1885</v>
      </c>
      <c r="J50" s="281">
        <v>2094</v>
      </c>
      <c r="K50" s="282">
        <v>2304</v>
      </c>
      <c r="L50" s="280">
        <v>2513</v>
      </c>
      <c r="M50" s="281">
        <v>2723</v>
      </c>
      <c r="N50" s="282">
        <v>2932</v>
      </c>
      <c r="O50" s="280">
        <v>3142</v>
      </c>
      <c r="P50" s="281">
        <v>3351</v>
      </c>
      <c r="Q50" s="282">
        <v>3560</v>
      </c>
      <c r="R50" s="280">
        <v>3770</v>
      </c>
      <c r="S50" s="279">
        <v>3979</v>
      </c>
      <c r="T50" s="280">
        <v>4189</v>
      </c>
      <c r="U50" s="257">
        <v>2.38</v>
      </c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67">
        <v>1420</v>
      </c>
      <c r="C51" s="268">
        <v>1437</v>
      </c>
      <c r="D51" s="269">
        <v>1532</v>
      </c>
      <c r="E51" s="270">
        <v>1785</v>
      </c>
      <c r="F51" s="268">
        <v>1983</v>
      </c>
      <c r="G51" s="269">
        <v>2289</v>
      </c>
      <c r="H51" s="270">
        <v>2595</v>
      </c>
      <c r="I51" s="268">
        <v>2900</v>
      </c>
      <c r="J51" s="269">
        <v>3160</v>
      </c>
      <c r="K51" s="270">
        <v>3476</v>
      </c>
      <c r="L51" s="268">
        <v>3769</v>
      </c>
      <c r="M51" s="269">
        <v>4084</v>
      </c>
      <c r="N51" s="270">
        <v>4398</v>
      </c>
      <c r="O51" s="268">
        <v>4712</v>
      </c>
      <c r="P51" s="269">
        <v>5027</v>
      </c>
      <c r="Q51" s="270">
        <v>5341</v>
      </c>
      <c r="R51" s="268">
        <v>5655</v>
      </c>
      <c r="S51" s="267">
        <v>5969</v>
      </c>
      <c r="T51" s="268">
        <v>6283</v>
      </c>
      <c r="U51" s="189">
        <v>3.57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71">
        <v>975</v>
      </c>
      <c r="C52" s="272">
        <v>994</v>
      </c>
      <c r="D52" s="273">
        <v>1027</v>
      </c>
      <c r="E52" s="274">
        <v>1182</v>
      </c>
      <c r="F52" s="272">
        <v>1314</v>
      </c>
      <c r="G52" s="273">
        <v>1533</v>
      </c>
      <c r="H52" s="274">
        <v>1752</v>
      </c>
      <c r="I52" s="272">
        <v>1971</v>
      </c>
      <c r="J52" s="273">
        <v>2190</v>
      </c>
      <c r="K52" s="274">
        <v>2409</v>
      </c>
      <c r="L52" s="272">
        <v>2628</v>
      </c>
      <c r="M52" s="273">
        <v>2846</v>
      </c>
      <c r="N52" s="274">
        <v>3065</v>
      </c>
      <c r="O52" s="272">
        <v>3284</v>
      </c>
      <c r="P52" s="273">
        <v>3503</v>
      </c>
      <c r="Q52" s="274">
        <v>3722</v>
      </c>
      <c r="R52" s="272">
        <v>3941</v>
      </c>
      <c r="S52" s="271">
        <v>4160</v>
      </c>
      <c r="T52" s="272">
        <v>4379</v>
      </c>
      <c r="U52" s="257">
        <v>2.38</v>
      </c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67">
        <v>1482</v>
      </c>
      <c r="C53" s="268">
        <v>1501</v>
      </c>
      <c r="D53" s="269">
        <v>1602</v>
      </c>
      <c r="E53" s="270">
        <v>1855</v>
      </c>
      <c r="F53" s="268">
        <v>2073</v>
      </c>
      <c r="G53" s="269">
        <v>2391</v>
      </c>
      <c r="H53" s="270">
        <v>2712</v>
      </c>
      <c r="I53" s="268">
        <v>3030</v>
      </c>
      <c r="J53" s="269">
        <v>3303</v>
      </c>
      <c r="K53" s="270">
        <v>3630</v>
      </c>
      <c r="L53" s="268">
        <v>3936</v>
      </c>
      <c r="M53" s="269">
        <v>4258</v>
      </c>
      <c r="N53" s="270">
        <v>4585</v>
      </c>
      <c r="O53" s="268">
        <v>4913</v>
      </c>
      <c r="P53" s="269">
        <v>5240</v>
      </c>
      <c r="Q53" s="270">
        <v>5568</v>
      </c>
      <c r="R53" s="268">
        <v>5895</v>
      </c>
      <c r="S53" s="267">
        <v>6223</v>
      </c>
      <c r="T53" s="268">
        <v>6550</v>
      </c>
      <c r="U53" s="189">
        <v>3.5599999999999996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71">
        <v>1018</v>
      </c>
      <c r="C54" s="272">
        <v>1037</v>
      </c>
      <c r="D54" s="273">
        <v>1071</v>
      </c>
      <c r="E54" s="274">
        <v>1234</v>
      </c>
      <c r="F54" s="272">
        <v>1371</v>
      </c>
      <c r="G54" s="273">
        <v>1599</v>
      </c>
      <c r="H54" s="274">
        <v>1828</v>
      </c>
      <c r="I54" s="272">
        <v>2056</v>
      </c>
      <c r="J54" s="273">
        <v>2285</v>
      </c>
      <c r="K54" s="274">
        <v>2513</v>
      </c>
      <c r="L54" s="272">
        <v>2742</v>
      </c>
      <c r="M54" s="273">
        <v>2970</v>
      </c>
      <c r="N54" s="274">
        <v>3199</v>
      </c>
      <c r="O54" s="272">
        <v>3427</v>
      </c>
      <c r="P54" s="273">
        <v>3656</v>
      </c>
      <c r="Q54" s="274">
        <v>3884</v>
      </c>
      <c r="R54" s="272">
        <v>4113</v>
      </c>
      <c r="S54" s="271">
        <v>4341</v>
      </c>
      <c r="T54" s="272">
        <v>4570</v>
      </c>
      <c r="U54" s="257">
        <v>2.38</v>
      </c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75">
        <v>1547</v>
      </c>
      <c r="C55" s="276">
        <v>1566</v>
      </c>
      <c r="D55" s="277">
        <v>1671</v>
      </c>
      <c r="E55" s="278">
        <v>1918</v>
      </c>
      <c r="F55" s="276">
        <v>2141</v>
      </c>
      <c r="G55" s="277">
        <v>2471</v>
      </c>
      <c r="H55" s="278">
        <v>2804</v>
      </c>
      <c r="I55" s="276">
        <v>3153</v>
      </c>
      <c r="J55" s="277">
        <v>3445</v>
      </c>
      <c r="K55" s="278">
        <v>3784</v>
      </c>
      <c r="L55" s="276">
        <v>4104</v>
      </c>
      <c r="M55" s="277">
        <v>4443</v>
      </c>
      <c r="N55" s="278">
        <v>4785</v>
      </c>
      <c r="O55" s="276">
        <v>5126</v>
      </c>
      <c r="P55" s="277">
        <v>5468</v>
      </c>
      <c r="Q55" s="278">
        <v>5810</v>
      </c>
      <c r="R55" s="276">
        <v>6152</v>
      </c>
      <c r="S55" s="275">
        <v>6493</v>
      </c>
      <c r="T55" s="276">
        <v>6835</v>
      </c>
      <c r="U55" s="189">
        <v>3.5599999999999996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79">
        <v>1060</v>
      </c>
      <c r="C56" s="280">
        <v>1080</v>
      </c>
      <c r="D56" s="281">
        <v>1116</v>
      </c>
      <c r="E56" s="282">
        <v>1285</v>
      </c>
      <c r="F56" s="280">
        <v>1428</v>
      </c>
      <c r="G56" s="281">
        <v>1666</v>
      </c>
      <c r="H56" s="282">
        <v>1904</v>
      </c>
      <c r="I56" s="280">
        <v>2142</v>
      </c>
      <c r="J56" s="281">
        <v>2380</v>
      </c>
      <c r="K56" s="282">
        <v>2618</v>
      </c>
      <c r="L56" s="280">
        <v>2856</v>
      </c>
      <c r="M56" s="281">
        <v>3094</v>
      </c>
      <c r="N56" s="282">
        <v>3332</v>
      </c>
      <c r="O56" s="280">
        <v>3570</v>
      </c>
      <c r="P56" s="281">
        <v>3808</v>
      </c>
      <c r="Q56" s="282">
        <v>4046</v>
      </c>
      <c r="R56" s="280">
        <v>4284</v>
      </c>
      <c r="S56" s="279">
        <v>4522</v>
      </c>
      <c r="T56" s="280">
        <v>4760</v>
      </c>
      <c r="U56" s="257">
        <v>2.38</v>
      </c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67">
        <v>1590</v>
      </c>
      <c r="C57" s="268">
        <v>1632</v>
      </c>
      <c r="D57" s="269">
        <v>1740</v>
      </c>
      <c r="E57" s="270">
        <v>2000</v>
      </c>
      <c r="F57" s="268">
        <v>2232</v>
      </c>
      <c r="G57" s="269">
        <v>2576</v>
      </c>
      <c r="H57" s="270">
        <v>2920</v>
      </c>
      <c r="I57" s="268">
        <v>3285</v>
      </c>
      <c r="J57" s="269">
        <v>3590</v>
      </c>
      <c r="K57" s="270">
        <v>3938</v>
      </c>
      <c r="L57" s="268">
        <v>4272</v>
      </c>
      <c r="M57" s="269">
        <v>4628</v>
      </c>
      <c r="N57" s="270">
        <v>4984</v>
      </c>
      <c r="O57" s="268">
        <v>5340</v>
      </c>
      <c r="P57" s="269">
        <v>5696</v>
      </c>
      <c r="Q57" s="270">
        <v>6052</v>
      </c>
      <c r="R57" s="268">
        <v>6408</v>
      </c>
      <c r="S57" s="267">
        <v>6764</v>
      </c>
      <c r="T57" s="268">
        <v>7120</v>
      </c>
      <c r="U57" s="189">
        <v>3.5599999999999996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5" t="s">
        <v>131</v>
      </c>
      <c r="B58" s="271">
        <v>1102</v>
      </c>
      <c r="C58" s="272">
        <v>1123</v>
      </c>
      <c r="D58" s="273">
        <v>1161</v>
      </c>
      <c r="E58" s="274">
        <v>1336</v>
      </c>
      <c r="F58" s="272">
        <v>1485</v>
      </c>
      <c r="G58" s="273">
        <v>1733</v>
      </c>
      <c r="H58" s="274">
        <v>1980</v>
      </c>
      <c r="I58" s="272">
        <v>2228</v>
      </c>
      <c r="J58" s="273">
        <v>2475</v>
      </c>
      <c r="K58" s="274">
        <v>2723</v>
      </c>
      <c r="L58" s="272">
        <v>2970</v>
      </c>
      <c r="M58" s="273">
        <v>3218</v>
      </c>
      <c r="N58" s="274">
        <v>3465</v>
      </c>
      <c r="O58" s="272">
        <v>3713</v>
      </c>
      <c r="P58" s="273">
        <v>3960</v>
      </c>
      <c r="Q58" s="274">
        <v>4208</v>
      </c>
      <c r="R58" s="272">
        <v>4455</v>
      </c>
      <c r="S58" s="271">
        <v>4703</v>
      </c>
      <c r="T58" s="272">
        <v>4950</v>
      </c>
      <c r="U58" s="257">
        <v>2.38</v>
      </c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67">
        <v>1654</v>
      </c>
      <c r="C59" s="268">
        <v>1697</v>
      </c>
      <c r="D59" s="269">
        <v>1810</v>
      </c>
      <c r="E59" s="270">
        <v>2080</v>
      </c>
      <c r="F59" s="268">
        <v>2321</v>
      </c>
      <c r="G59" s="269">
        <v>2679</v>
      </c>
      <c r="H59" s="270">
        <v>3037</v>
      </c>
      <c r="I59" s="268">
        <v>3416</v>
      </c>
      <c r="J59" s="269">
        <v>3734</v>
      </c>
      <c r="K59" s="270">
        <v>4096</v>
      </c>
      <c r="L59" s="268">
        <v>4443</v>
      </c>
      <c r="M59" s="269">
        <v>4813</v>
      </c>
      <c r="N59" s="270">
        <v>5183</v>
      </c>
      <c r="O59" s="268">
        <v>5554</v>
      </c>
      <c r="P59" s="269">
        <v>5924</v>
      </c>
      <c r="Q59" s="270">
        <v>6294</v>
      </c>
      <c r="R59" s="268">
        <v>6664</v>
      </c>
      <c r="S59" s="267">
        <v>7035</v>
      </c>
      <c r="T59" s="268">
        <v>7405</v>
      </c>
      <c r="U59" s="189">
        <v>3.5599999999999996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71">
        <v>1145</v>
      </c>
      <c r="C60" s="272">
        <v>1166</v>
      </c>
      <c r="D60" s="273">
        <v>1205</v>
      </c>
      <c r="E60" s="274">
        <v>1388</v>
      </c>
      <c r="F60" s="272">
        <v>1542</v>
      </c>
      <c r="G60" s="273">
        <v>1799</v>
      </c>
      <c r="H60" s="274">
        <v>2056</v>
      </c>
      <c r="I60" s="272">
        <v>2313</v>
      </c>
      <c r="J60" s="273">
        <v>2570</v>
      </c>
      <c r="K60" s="274">
        <v>2827</v>
      </c>
      <c r="L60" s="272">
        <v>3084</v>
      </c>
      <c r="M60" s="273">
        <v>3342</v>
      </c>
      <c r="N60" s="274">
        <v>3599</v>
      </c>
      <c r="O60" s="272">
        <v>3856</v>
      </c>
      <c r="P60" s="273">
        <v>4113</v>
      </c>
      <c r="Q60" s="274">
        <v>4370</v>
      </c>
      <c r="R60" s="272">
        <v>4627</v>
      </c>
      <c r="S60" s="271">
        <v>4884</v>
      </c>
      <c r="T60" s="272">
        <v>5141</v>
      </c>
      <c r="U60" s="257">
        <v>2.38</v>
      </c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75">
        <v>1717</v>
      </c>
      <c r="C61" s="276">
        <v>1763</v>
      </c>
      <c r="D61" s="277">
        <v>1879</v>
      </c>
      <c r="E61" s="278">
        <v>2160</v>
      </c>
      <c r="F61" s="276">
        <v>2411</v>
      </c>
      <c r="G61" s="277">
        <v>2782</v>
      </c>
      <c r="H61" s="278">
        <v>3154</v>
      </c>
      <c r="I61" s="276">
        <v>3548</v>
      </c>
      <c r="J61" s="277">
        <v>3877</v>
      </c>
      <c r="K61" s="278">
        <v>4253</v>
      </c>
      <c r="L61" s="276">
        <v>4614</v>
      </c>
      <c r="M61" s="277">
        <v>4998</v>
      </c>
      <c r="N61" s="278">
        <v>5383</v>
      </c>
      <c r="O61" s="276">
        <v>5767</v>
      </c>
      <c r="P61" s="277">
        <v>6152</v>
      </c>
      <c r="Q61" s="278">
        <v>6536</v>
      </c>
      <c r="R61" s="276">
        <v>6921</v>
      </c>
      <c r="S61" s="275">
        <v>7305</v>
      </c>
      <c r="T61" s="276">
        <v>7690</v>
      </c>
      <c r="U61" s="189">
        <v>3.5599999999999996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79">
        <v>1187</v>
      </c>
      <c r="C62" s="280">
        <v>1210</v>
      </c>
      <c r="D62" s="281">
        <v>1250</v>
      </c>
      <c r="E62" s="282">
        <v>1439</v>
      </c>
      <c r="F62" s="280">
        <v>1599</v>
      </c>
      <c r="G62" s="281">
        <v>1866</v>
      </c>
      <c r="H62" s="282">
        <v>2132</v>
      </c>
      <c r="I62" s="280">
        <v>2399</v>
      </c>
      <c r="J62" s="281">
        <v>2666</v>
      </c>
      <c r="K62" s="282">
        <v>2932</v>
      </c>
      <c r="L62" s="280">
        <v>3199</v>
      </c>
      <c r="M62" s="281">
        <v>3465</v>
      </c>
      <c r="N62" s="282">
        <v>3732</v>
      </c>
      <c r="O62" s="280">
        <v>3998</v>
      </c>
      <c r="P62" s="281">
        <v>4265</v>
      </c>
      <c r="Q62" s="282">
        <v>4532</v>
      </c>
      <c r="R62" s="280">
        <v>4798</v>
      </c>
      <c r="S62" s="279">
        <v>5065</v>
      </c>
      <c r="T62" s="280">
        <v>5331</v>
      </c>
      <c r="U62" s="257">
        <v>2.38</v>
      </c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67">
        <v>1781</v>
      </c>
      <c r="C63" s="268">
        <v>1828</v>
      </c>
      <c r="D63" s="269">
        <v>1949</v>
      </c>
      <c r="E63" s="270">
        <v>2240</v>
      </c>
      <c r="F63" s="268">
        <v>2500</v>
      </c>
      <c r="G63" s="269">
        <v>2885</v>
      </c>
      <c r="H63" s="270">
        <v>3270</v>
      </c>
      <c r="I63" s="268">
        <v>3679</v>
      </c>
      <c r="J63" s="269">
        <v>4021</v>
      </c>
      <c r="K63" s="270">
        <v>4411</v>
      </c>
      <c r="L63" s="268">
        <v>4785</v>
      </c>
      <c r="M63" s="269">
        <v>5183</v>
      </c>
      <c r="N63" s="270">
        <v>5582</v>
      </c>
      <c r="O63" s="268">
        <v>5981</v>
      </c>
      <c r="P63" s="269">
        <v>6380</v>
      </c>
      <c r="Q63" s="270">
        <v>6778</v>
      </c>
      <c r="R63" s="268">
        <v>7177</v>
      </c>
      <c r="S63" s="267">
        <v>7576</v>
      </c>
      <c r="T63" s="268">
        <v>7974</v>
      </c>
      <c r="U63" s="189">
        <v>3.5599999999999996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71">
        <v>1230</v>
      </c>
      <c r="C64" s="272">
        <v>1253</v>
      </c>
      <c r="D64" s="273">
        <v>1295</v>
      </c>
      <c r="E64" s="274">
        <v>1491</v>
      </c>
      <c r="F64" s="272">
        <v>1656</v>
      </c>
      <c r="G64" s="273">
        <v>1933</v>
      </c>
      <c r="H64" s="274">
        <v>2209</v>
      </c>
      <c r="I64" s="272">
        <v>2485</v>
      </c>
      <c r="J64" s="273">
        <v>2761</v>
      </c>
      <c r="K64" s="274">
        <v>3037</v>
      </c>
      <c r="L64" s="272">
        <v>3313</v>
      </c>
      <c r="M64" s="273">
        <v>3589</v>
      </c>
      <c r="N64" s="274">
        <v>3865</v>
      </c>
      <c r="O64" s="272">
        <v>4141</v>
      </c>
      <c r="P64" s="273">
        <v>4417</v>
      </c>
      <c r="Q64" s="274">
        <v>4693</v>
      </c>
      <c r="R64" s="272">
        <v>4969</v>
      </c>
      <c r="S64" s="271">
        <v>5246</v>
      </c>
      <c r="T64" s="272">
        <v>5522</v>
      </c>
      <c r="U64" s="257">
        <v>2.38</v>
      </c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67">
        <v>1844</v>
      </c>
      <c r="C65" s="268">
        <v>1893</v>
      </c>
      <c r="D65" s="269">
        <v>2018</v>
      </c>
      <c r="E65" s="270">
        <v>2320</v>
      </c>
      <c r="F65" s="268">
        <v>2589</v>
      </c>
      <c r="G65" s="269">
        <v>2988</v>
      </c>
      <c r="H65" s="270">
        <v>3387</v>
      </c>
      <c r="I65" s="268">
        <v>3811</v>
      </c>
      <c r="J65" s="269">
        <v>4164</v>
      </c>
      <c r="K65" s="270">
        <v>4568</v>
      </c>
      <c r="L65" s="268">
        <v>4956</v>
      </c>
      <c r="M65" s="269">
        <v>5368</v>
      </c>
      <c r="N65" s="270">
        <v>5781</v>
      </c>
      <c r="O65" s="268">
        <v>6194</v>
      </c>
      <c r="P65" s="269">
        <v>6607</v>
      </c>
      <c r="Q65" s="270">
        <v>7020</v>
      </c>
      <c r="R65" s="268">
        <v>7433</v>
      </c>
      <c r="S65" s="267">
        <v>7846</v>
      </c>
      <c r="T65" s="268">
        <v>8259</v>
      </c>
      <c r="U65" s="189">
        <v>3.5599999999999996</v>
      </c>
    </row>
    <row r="66" spans="1:42" x14ac:dyDescent="0.15">
      <c r="A66" s="231" t="s">
        <v>135</v>
      </c>
      <c r="B66" s="271">
        <v>1272</v>
      </c>
      <c r="C66" s="272">
        <v>1296</v>
      </c>
      <c r="D66" s="273">
        <v>1339</v>
      </c>
      <c r="E66" s="274">
        <v>1542</v>
      </c>
      <c r="F66" s="272">
        <v>1714</v>
      </c>
      <c r="G66" s="273">
        <v>1999</v>
      </c>
      <c r="H66" s="274">
        <v>2285</v>
      </c>
      <c r="I66" s="272">
        <v>2570</v>
      </c>
      <c r="J66" s="273">
        <v>2856</v>
      </c>
      <c r="K66" s="274">
        <v>3142</v>
      </c>
      <c r="L66" s="272">
        <v>3427</v>
      </c>
      <c r="M66" s="273">
        <v>3713</v>
      </c>
      <c r="N66" s="274">
        <v>3998</v>
      </c>
      <c r="O66" s="272">
        <v>4284</v>
      </c>
      <c r="P66" s="273">
        <v>4570</v>
      </c>
      <c r="Q66" s="274">
        <v>4855</v>
      </c>
      <c r="R66" s="272">
        <v>5141</v>
      </c>
      <c r="S66" s="271">
        <v>5426</v>
      </c>
      <c r="T66" s="272">
        <v>5712</v>
      </c>
      <c r="U66" s="257">
        <v>2.38</v>
      </c>
    </row>
    <row r="67" spans="1:42" x14ac:dyDescent="0.15">
      <c r="A67" s="233">
        <v>1500</v>
      </c>
      <c r="B67" s="275">
        <v>1908</v>
      </c>
      <c r="C67" s="276">
        <v>1958</v>
      </c>
      <c r="D67" s="277">
        <v>2088</v>
      </c>
      <c r="E67" s="278">
        <v>2400</v>
      </c>
      <c r="F67" s="276">
        <v>2678</v>
      </c>
      <c r="G67" s="277">
        <v>3091</v>
      </c>
      <c r="H67" s="278">
        <v>3504</v>
      </c>
      <c r="I67" s="276">
        <v>3942</v>
      </c>
      <c r="J67" s="277">
        <v>4308</v>
      </c>
      <c r="K67" s="278">
        <v>4726</v>
      </c>
      <c r="L67" s="276">
        <v>5126</v>
      </c>
      <c r="M67" s="277">
        <v>5554</v>
      </c>
      <c r="N67" s="278">
        <v>5981</v>
      </c>
      <c r="O67" s="276">
        <v>6408</v>
      </c>
      <c r="P67" s="277">
        <v>6835</v>
      </c>
      <c r="Q67" s="278">
        <v>7262</v>
      </c>
      <c r="R67" s="276">
        <v>7690</v>
      </c>
      <c r="S67" s="275">
        <v>8117</v>
      </c>
      <c r="T67" s="276">
        <v>8544</v>
      </c>
      <c r="U67" s="189">
        <v>3.5599999999999996</v>
      </c>
    </row>
    <row r="68" spans="1:42" x14ac:dyDescent="0.15">
      <c r="A68" s="194"/>
      <c r="B68" s="256">
        <v>5.3</v>
      </c>
      <c r="C68" s="256">
        <v>3.6</v>
      </c>
      <c r="D68" s="194">
        <v>2.79</v>
      </c>
      <c r="E68" s="194">
        <v>2.57</v>
      </c>
      <c r="F68" s="194">
        <v>2.38</v>
      </c>
      <c r="G68" s="194">
        <v>2.38</v>
      </c>
      <c r="H68" s="194">
        <v>2.38</v>
      </c>
      <c r="I68" s="194">
        <v>2.38</v>
      </c>
      <c r="J68" s="194">
        <v>2.38</v>
      </c>
      <c r="K68" s="194">
        <v>2.38</v>
      </c>
      <c r="L68" s="194">
        <v>2.38</v>
      </c>
      <c r="M68" s="194">
        <v>2.38</v>
      </c>
      <c r="N68" s="194">
        <v>2.38</v>
      </c>
      <c r="O68" s="194">
        <v>2.38</v>
      </c>
      <c r="P68" s="194">
        <v>2.38</v>
      </c>
      <c r="Q68" s="194">
        <v>2.38</v>
      </c>
      <c r="R68" s="194">
        <v>2.38</v>
      </c>
      <c r="S68" s="194">
        <v>2.38</v>
      </c>
      <c r="T68" s="194">
        <v>2.38</v>
      </c>
    </row>
    <row r="69" spans="1:42" x14ac:dyDescent="0.15">
      <c r="A69" s="194"/>
      <c r="B69" s="228">
        <v>7.9499999999999993</v>
      </c>
      <c r="C69" s="187">
        <v>5.44</v>
      </c>
      <c r="D69" s="187">
        <v>4.3499999999999996</v>
      </c>
      <c r="E69" s="187">
        <v>4</v>
      </c>
      <c r="F69" s="187">
        <v>3.7199999999999998</v>
      </c>
      <c r="G69" s="187">
        <v>3.6799999999999997</v>
      </c>
      <c r="H69" s="187">
        <v>3.65</v>
      </c>
      <c r="I69" s="187">
        <v>3.65</v>
      </c>
      <c r="J69" s="187">
        <v>3.59</v>
      </c>
      <c r="K69" s="187">
        <v>3.58</v>
      </c>
      <c r="L69" s="187">
        <v>3.5599999999999996</v>
      </c>
      <c r="M69" s="187">
        <v>3.5599999999999996</v>
      </c>
      <c r="N69" s="187">
        <v>3.5599999999999996</v>
      </c>
      <c r="O69" s="187">
        <v>3.5599999999999996</v>
      </c>
      <c r="P69" s="187">
        <v>3.5599999999999996</v>
      </c>
      <c r="Q69" s="187">
        <v>3.5599999999999996</v>
      </c>
      <c r="R69" s="187">
        <v>3.5599999999999996</v>
      </c>
      <c r="S69" s="187">
        <v>3.5599999999999996</v>
      </c>
      <c r="T69" s="187">
        <v>3.5599999999999996</v>
      </c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317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317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 t="shared" ref="B76:P106" si="0">ROUND(W76*$T$76,0)</f>
        <v>0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</v>
      </c>
      <c r="U76" s="188"/>
      <c r="V76" s="203">
        <v>4</v>
      </c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318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 t="shared" si="0"/>
        <v>0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318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349</v>
      </c>
      <c r="C78" s="212">
        <f t="shared" si="0"/>
        <v>0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>
        <v>349</v>
      </c>
      <c r="X78" s="207"/>
      <c r="Y78" s="207"/>
      <c r="Z78" s="207"/>
      <c r="AA78" s="207"/>
      <c r="AB78" s="207"/>
      <c r="AC78" s="207"/>
      <c r="AD78" s="207"/>
      <c r="AE78" s="207"/>
      <c r="AF78" s="207"/>
      <c r="AG78" s="318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487</v>
      </c>
      <c r="C79" s="209">
        <f t="shared" si="0"/>
        <v>0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W78+B149</f>
        <v>487</v>
      </c>
      <c r="X79" s="207"/>
      <c r="Y79" s="207"/>
      <c r="Z79" s="207"/>
      <c r="AA79" s="207"/>
      <c r="AB79" s="207"/>
      <c r="AC79" s="207"/>
      <c r="AD79" s="207"/>
      <c r="AE79" s="207"/>
      <c r="AF79" s="207"/>
      <c r="AG79" s="318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349</v>
      </c>
      <c r="C80" s="212">
        <f t="shared" si="0"/>
        <v>349</v>
      </c>
      <c r="D80" s="212">
        <f t="shared" si="0"/>
        <v>0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>
        <v>349</v>
      </c>
      <c r="X80" s="207">
        <v>349</v>
      </c>
      <c r="Y80" s="207"/>
      <c r="Z80" s="207"/>
      <c r="AA80" s="207"/>
      <c r="AB80" s="207"/>
      <c r="AC80" s="207"/>
      <c r="AD80" s="207"/>
      <c r="AE80" s="207"/>
      <c r="AF80" s="207"/>
      <c r="AG80" s="318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506</v>
      </c>
      <c r="C81" s="209">
        <f t="shared" si="0"/>
        <v>506</v>
      </c>
      <c r="D81" s="209">
        <f t="shared" si="0"/>
        <v>0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W80+B151</f>
        <v>506</v>
      </c>
      <c r="X81" s="207">
        <f>X80+C151</f>
        <v>506</v>
      </c>
      <c r="Y81" s="207"/>
      <c r="Z81" s="207"/>
      <c r="AA81" s="207"/>
      <c r="AB81" s="207"/>
      <c r="AC81" s="207"/>
      <c r="AD81" s="207"/>
      <c r="AE81" s="207"/>
      <c r="AF81" s="207"/>
      <c r="AG81" s="318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349</v>
      </c>
      <c r="C82" s="212">
        <f t="shared" si="0"/>
        <v>349</v>
      </c>
      <c r="D82" s="212">
        <f t="shared" si="0"/>
        <v>349</v>
      </c>
      <c r="E82" s="212">
        <f t="shared" si="0"/>
        <v>0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>
        <v>349</v>
      </c>
      <c r="X82" s="207">
        <v>349</v>
      </c>
      <c r="Y82" s="214">
        <v>349</v>
      </c>
      <c r="Z82" s="214"/>
      <c r="AA82" s="214"/>
      <c r="AB82" s="214"/>
      <c r="AC82" s="214"/>
      <c r="AD82" s="214"/>
      <c r="AE82" s="207"/>
      <c r="AF82" s="207"/>
      <c r="AG82" s="318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524</v>
      </c>
      <c r="C83" s="209">
        <f t="shared" si="0"/>
        <v>524</v>
      </c>
      <c r="D83" s="209">
        <f t="shared" si="0"/>
        <v>533</v>
      </c>
      <c r="E83" s="209">
        <f t="shared" si="0"/>
        <v>0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W82+B153</f>
        <v>524</v>
      </c>
      <c r="X83" s="207">
        <f>X82+C153</f>
        <v>524</v>
      </c>
      <c r="Y83" s="214">
        <f>Y82+D153</f>
        <v>533</v>
      </c>
      <c r="Z83" s="214"/>
      <c r="AA83" s="214"/>
      <c r="AB83" s="214"/>
      <c r="AC83" s="214"/>
      <c r="AD83" s="214"/>
      <c r="AE83" s="207"/>
      <c r="AF83" s="207"/>
      <c r="AG83" s="318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390</v>
      </c>
      <c r="C84" s="212">
        <f t="shared" si="0"/>
        <v>390</v>
      </c>
      <c r="D84" s="212">
        <f t="shared" si="0"/>
        <v>390</v>
      </c>
      <c r="E84" s="212">
        <f t="shared" si="0"/>
        <v>441</v>
      </c>
      <c r="F84" s="212">
        <f t="shared" si="0"/>
        <v>0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>
        <v>390</v>
      </c>
      <c r="X84" s="207">
        <v>390</v>
      </c>
      <c r="Y84" s="214">
        <v>390</v>
      </c>
      <c r="Z84" s="214">
        <v>441</v>
      </c>
      <c r="AA84" s="214"/>
      <c r="AB84" s="214"/>
      <c r="AC84" s="214"/>
      <c r="AD84" s="214"/>
      <c r="AE84" s="207"/>
      <c r="AF84" s="207"/>
      <c r="AG84" s="318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580</v>
      </c>
      <c r="C85" s="216">
        <f t="shared" si="0"/>
        <v>580</v>
      </c>
      <c r="D85" s="216">
        <f t="shared" si="0"/>
        <v>602</v>
      </c>
      <c r="E85" s="216">
        <f t="shared" si="0"/>
        <v>662</v>
      </c>
      <c r="F85" s="216">
        <f t="shared" si="0"/>
        <v>0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W84+B155</f>
        <v>580</v>
      </c>
      <c r="X85" s="207">
        <f>X84+C155</f>
        <v>580</v>
      </c>
      <c r="Y85" s="214">
        <f>Y84+D155</f>
        <v>602</v>
      </c>
      <c r="Z85" s="214">
        <f>Z84+E155</f>
        <v>662</v>
      </c>
      <c r="AA85" s="214"/>
      <c r="AB85" s="214"/>
      <c r="AC85" s="214"/>
      <c r="AD85" s="214"/>
      <c r="AE85" s="207"/>
      <c r="AF85" s="207"/>
      <c r="AG85" s="318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432</v>
      </c>
      <c r="C86" s="205">
        <f t="shared" si="0"/>
        <v>432</v>
      </c>
      <c r="D86" s="205">
        <f t="shared" si="0"/>
        <v>432</v>
      </c>
      <c r="E86" s="205">
        <f t="shared" si="0"/>
        <v>482</v>
      </c>
      <c r="F86" s="205">
        <f t="shared" si="0"/>
        <v>545</v>
      </c>
      <c r="G86" s="205">
        <f t="shared" si="0"/>
        <v>0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>
        <v>432</v>
      </c>
      <c r="X86" s="207">
        <v>432</v>
      </c>
      <c r="Y86" s="214">
        <v>432</v>
      </c>
      <c r="Z86" s="214">
        <v>482</v>
      </c>
      <c r="AA86" s="214">
        <v>545</v>
      </c>
      <c r="AB86" s="214"/>
      <c r="AC86" s="214"/>
      <c r="AD86" s="214"/>
      <c r="AE86" s="207"/>
      <c r="AF86" s="207"/>
      <c r="AG86" s="318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640</v>
      </c>
      <c r="C87" s="209">
        <f t="shared" si="0"/>
        <v>640</v>
      </c>
      <c r="D87" s="209">
        <f t="shared" si="0"/>
        <v>668</v>
      </c>
      <c r="E87" s="209">
        <f t="shared" si="0"/>
        <v>732</v>
      </c>
      <c r="F87" s="209">
        <f t="shared" si="0"/>
        <v>816</v>
      </c>
      <c r="G87" s="209">
        <f t="shared" si="0"/>
        <v>0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>W86+B157</f>
        <v>640</v>
      </c>
      <c r="X87" s="207">
        <f>X86+C157</f>
        <v>640</v>
      </c>
      <c r="Y87" s="214">
        <f>Y86+D157</f>
        <v>668</v>
      </c>
      <c r="Z87" s="214">
        <f>Z86+E157</f>
        <v>732</v>
      </c>
      <c r="AA87" s="214">
        <f>AA86+F157</f>
        <v>816</v>
      </c>
      <c r="AB87" s="214"/>
      <c r="AC87" s="214"/>
      <c r="AD87" s="214"/>
      <c r="AE87" s="207"/>
      <c r="AF87" s="207"/>
      <c r="AG87" s="318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463</v>
      </c>
      <c r="C88" s="212">
        <f t="shared" si="0"/>
        <v>463</v>
      </c>
      <c r="D88" s="212">
        <f t="shared" si="0"/>
        <v>463</v>
      </c>
      <c r="E88" s="212">
        <f t="shared" si="0"/>
        <v>525</v>
      </c>
      <c r="F88" s="212">
        <f t="shared" si="0"/>
        <v>596</v>
      </c>
      <c r="G88" s="212">
        <f t="shared" si="0"/>
        <v>658</v>
      </c>
      <c r="H88" s="212">
        <f t="shared" si="0"/>
        <v>0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>
        <v>463</v>
      </c>
      <c r="X88" s="207">
        <v>463</v>
      </c>
      <c r="Y88" s="214">
        <v>463</v>
      </c>
      <c r="Z88" s="214">
        <v>525</v>
      </c>
      <c r="AA88" s="214">
        <v>596</v>
      </c>
      <c r="AB88" s="214">
        <v>658</v>
      </c>
      <c r="AC88" s="214"/>
      <c r="AD88" s="214"/>
      <c r="AE88" s="207"/>
      <c r="AF88" s="207"/>
      <c r="AG88" s="318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692</v>
      </c>
      <c r="C89" s="209">
        <f t="shared" si="0"/>
        <v>692</v>
      </c>
      <c r="D89" s="209">
        <f t="shared" si="0"/>
        <v>716</v>
      </c>
      <c r="E89" s="209">
        <f t="shared" si="0"/>
        <v>805</v>
      </c>
      <c r="F89" s="209">
        <f t="shared" si="0"/>
        <v>899</v>
      </c>
      <c r="G89" s="209">
        <f t="shared" si="0"/>
        <v>975</v>
      </c>
      <c r="H89" s="209">
        <f t="shared" si="0"/>
        <v>0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 t="shared" ref="W89:AB89" si="1">W88+B159</f>
        <v>692</v>
      </c>
      <c r="X89" s="207">
        <f t="shared" si="1"/>
        <v>692</v>
      </c>
      <c r="Y89" s="214">
        <f t="shared" si="1"/>
        <v>716</v>
      </c>
      <c r="Z89" s="214">
        <f t="shared" si="1"/>
        <v>805</v>
      </c>
      <c r="AA89" s="214">
        <f t="shared" si="1"/>
        <v>899</v>
      </c>
      <c r="AB89" s="214">
        <f t="shared" si="1"/>
        <v>975</v>
      </c>
      <c r="AC89" s="214"/>
      <c r="AD89" s="214"/>
      <c r="AE89" s="207"/>
      <c r="AF89" s="207"/>
      <c r="AG89" s="318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504</v>
      </c>
      <c r="C90" s="212">
        <f t="shared" si="0"/>
        <v>504</v>
      </c>
      <c r="D90" s="212">
        <f t="shared" si="0"/>
        <v>504</v>
      </c>
      <c r="E90" s="212">
        <f t="shared" si="0"/>
        <v>566</v>
      </c>
      <c r="F90" s="212">
        <f t="shared" si="0"/>
        <v>648</v>
      </c>
      <c r="G90" s="212">
        <f t="shared" si="0"/>
        <v>721</v>
      </c>
      <c r="H90" s="212">
        <f t="shared" si="0"/>
        <v>884</v>
      </c>
      <c r="I90" s="212">
        <f t="shared" si="0"/>
        <v>0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>
        <v>504</v>
      </c>
      <c r="X90" s="207">
        <v>504</v>
      </c>
      <c r="Y90" s="214">
        <v>504</v>
      </c>
      <c r="Z90" s="214">
        <v>566</v>
      </c>
      <c r="AA90" s="214">
        <v>648</v>
      </c>
      <c r="AB90" s="214">
        <v>721</v>
      </c>
      <c r="AC90" s="214">
        <v>884</v>
      </c>
      <c r="AD90" s="214"/>
      <c r="AE90" s="207"/>
      <c r="AF90" s="207"/>
      <c r="AG90" s="318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si="0"/>
        <v>753</v>
      </c>
      <c r="C91" s="209">
        <f t="shared" si="0"/>
        <v>753</v>
      </c>
      <c r="D91" s="209">
        <f t="shared" si="0"/>
        <v>778</v>
      </c>
      <c r="E91" s="209">
        <f t="shared" si="0"/>
        <v>862</v>
      </c>
      <c r="F91" s="209">
        <f t="shared" si="0"/>
        <v>983</v>
      </c>
      <c r="G91" s="209">
        <f t="shared" si="0"/>
        <v>1067</v>
      </c>
      <c r="H91" s="209">
        <f t="shared" si="0"/>
        <v>1289</v>
      </c>
      <c r="I91" s="209">
        <f t="shared" si="0"/>
        <v>0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 t="shared" ref="W91:AC91" si="2">W90+B161</f>
        <v>753</v>
      </c>
      <c r="X91" s="207">
        <f t="shared" si="2"/>
        <v>753</v>
      </c>
      <c r="Y91" s="214">
        <f t="shared" si="2"/>
        <v>778</v>
      </c>
      <c r="Z91" s="214">
        <f t="shared" si="2"/>
        <v>862</v>
      </c>
      <c r="AA91" s="214">
        <f t="shared" si="2"/>
        <v>983</v>
      </c>
      <c r="AB91" s="214">
        <f t="shared" si="2"/>
        <v>1067</v>
      </c>
      <c r="AC91" s="214">
        <f t="shared" si="2"/>
        <v>1289</v>
      </c>
      <c r="AD91" s="214"/>
      <c r="AE91" s="207"/>
      <c r="AF91" s="207"/>
      <c r="AG91" s="318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525</v>
      </c>
      <c r="C92" s="212">
        <f t="shared" si="0"/>
        <v>525</v>
      </c>
      <c r="D92" s="212">
        <f t="shared" si="0"/>
        <v>525</v>
      </c>
      <c r="E92" s="212">
        <f t="shared" si="0"/>
        <v>596</v>
      </c>
      <c r="F92" s="212">
        <f t="shared" si="0"/>
        <v>678</v>
      </c>
      <c r="G92" s="212">
        <f t="shared" si="0"/>
        <v>771</v>
      </c>
      <c r="H92" s="212">
        <f t="shared" si="0"/>
        <v>936</v>
      </c>
      <c r="I92" s="212">
        <f t="shared" si="0"/>
        <v>1018</v>
      </c>
      <c r="J92" s="212">
        <f t="shared" si="0"/>
        <v>0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>
        <v>525</v>
      </c>
      <c r="X92" s="207">
        <v>525</v>
      </c>
      <c r="Y92" s="214">
        <v>525</v>
      </c>
      <c r="Z92" s="214">
        <v>596</v>
      </c>
      <c r="AA92" s="214">
        <v>678</v>
      </c>
      <c r="AB92" s="214">
        <v>771</v>
      </c>
      <c r="AC92" s="214">
        <v>936</v>
      </c>
      <c r="AD92" s="214">
        <v>1018</v>
      </c>
      <c r="AE92" s="207"/>
      <c r="AF92" s="207"/>
      <c r="AG92" s="318"/>
      <c r="AH92" s="207"/>
      <c r="AI92" s="207"/>
      <c r="AJ92" s="207"/>
      <c r="AK92" s="207"/>
      <c r="AL92" s="207"/>
      <c r="AM92" s="207"/>
      <c r="AN92" s="207"/>
      <c r="AO92" s="207"/>
      <c r="AP92" s="316">
        <v>2.83</v>
      </c>
    </row>
    <row r="93" spans="1:42" x14ac:dyDescent="0.15">
      <c r="A93" s="208">
        <v>500</v>
      </c>
      <c r="B93" s="209">
        <f t="shared" si="0"/>
        <v>787</v>
      </c>
      <c r="C93" s="209">
        <f t="shared" si="0"/>
        <v>787</v>
      </c>
      <c r="D93" s="209">
        <f t="shared" si="0"/>
        <v>826</v>
      </c>
      <c r="E93" s="209">
        <f t="shared" si="0"/>
        <v>913</v>
      </c>
      <c r="F93" s="209">
        <f t="shared" si="0"/>
        <v>1044</v>
      </c>
      <c r="G93" s="209">
        <f t="shared" si="0"/>
        <v>1152</v>
      </c>
      <c r="H93" s="209">
        <f t="shared" si="0"/>
        <v>1381</v>
      </c>
      <c r="I93" s="209">
        <f t="shared" si="0"/>
        <v>1510</v>
      </c>
      <c r="J93" s="209">
        <f t="shared" si="0"/>
        <v>0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 t="shared" ref="W93:AD93" si="3">W92+B163</f>
        <v>787</v>
      </c>
      <c r="X93" s="207">
        <f t="shared" si="3"/>
        <v>787</v>
      </c>
      <c r="Y93" s="214">
        <f t="shared" si="3"/>
        <v>826</v>
      </c>
      <c r="Z93" s="214">
        <f t="shared" si="3"/>
        <v>913</v>
      </c>
      <c r="AA93" s="214">
        <f t="shared" si="3"/>
        <v>1044</v>
      </c>
      <c r="AB93" s="214">
        <f t="shared" si="3"/>
        <v>1152</v>
      </c>
      <c r="AC93" s="214">
        <f t="shared" si="3"/>
        <v>1381</v>
      </c>
      <c r="AD93" s="214">
        <f t="shared" si="3"/>
        <v>1510</v>
      </c>
      <c r="AE93" s="207"/>
      <c r="AF93" s="207"/>
      <c r="AG93" s="318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555</v>
      </c>
      <c r="C94" s="212">
        <f t="shared" si="0"/>
        <v>555</v>
      </c>
      <c r="D94" s="212">
        <f t="shared" si="0"/>
        <v>555</v>
      </c>
      <c r="E94" s="212">
        <f t="shared" si="0"/>
        <v>617</v>
      </c>
      <c r="F94" s="212">
        <f t="shared" si="0"/>
        <v>721</v>
      </c>
      <c r="G94" s="212">
        <f t="shared" si="0"/>
        <v>813</v>
      </c>
      <c r="H94" s="212">
        <f t="shared" si="0"/>
        <v>988</v>
      </c>
      <c r="I94" s="212">
        <f t="shared" si="0"/>
        <v>1070</v>
      </c>
      <c r="J94" s="212">
        <f t="shared" si="0"/>
        <v>1188</v>
      </c>
      <c r="K94" s="212">
        <f t="shared" si="0"/>
        <v>0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>
        <v>555</v>
      </c>
      <c r="X94" s="207">
        <v>555</v>
      </c>
      <c r="Y94" s="214">
        <v>555</v>
      </c>
      <c r="Z94" s="214">
        <v>617</v>
      </c>
      <c r="AA94" s="214">
        <v>721</v>
      </c>
      <c r="AB94" s="214">
        <v>813</v>
      </c>
      <c r="AC94" s="214">
        <v>988</v>
      </c>
      <c r="AD94" s="214">
        <v>1070</v>
      </c>
      <c r="AE94" s="320">
        <f>$AE$74*V94*AP94</f>
        <v>1188</v>
      </c>
      <c r="AF94" s="207"/>
      <c r="AG94" s="318"/>
      <c r="AH94" s="207"/>
      <c r="AI94" s="207"/>
      <c r="AJ94" s="207"/>
      <c r="AK94" s="207"/>
      <c r="AL94" s="207"/>
      <c r="AM94" s="207"/>
      <c r="AN94" s="207"/>
      <c r="AO94" s="207"/>
      <c r="AP94" s="316">
        <v>2.7</v>
      </c>
    </row>
    <row r="95" spans="1:42" x14ac:dyDescent="0.15">
      <c r="A95" s="208">
        <v>550</v>
      </c>
      <c r="B95" s="209">
        <f t="shared" si="0"/>
        <v>841</v>
      </c>
      <c r="C95" s="209">
        <f t="shared" si="0"/>
        <v>841</v>
      </c>
      <c r="D95" s="209">
        <f t="shared" si="0"/>
        <v>872</v>
      </c>
      <c r="E95" s="209">
        <f t="shared" si="0"/>
        <v>963</v>
      </c>
      <c r="F95" s="209">
        <f t="shared" si="0"/>
        <v>1121</v>
      </c>
      <c r="G95" s="209">
        <f t="shared" si="0"/>
        <v>1237</v>
      </c>
      <c r="H95" s="209">
        <f t="shared" si="0"/>
        <v>1474</v>
      </c>
      <c r="I95" s="209">
        <f t="shared" si="0"/>
        <v>1609</v>
      </c>
      <c r="J95" s="209">
        <f t="shared" si="0"/>
        <v>1785</v>
      </c>
      <c r="K95" s="209">
        <f t="shared" si="0"/>
        <v>0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 t="shared" ref="W95:AE95" si="4">W94+B165</f>
        <v>841</v>
      </c>
      <c r="X95" s="207">
        <f t="shared" si="4"/>
        <v>841</v>
      </c>
      <c r="Y95" s="214">
        <f t="shared" si="4"/>
        <v>872</v>
      </c>
      <c r="Z95" s="214">
        <f t="shared" si="4"/>
        <v>963</v>
      </c>
      <c r="AA95" s="214">
        <f t="shared" si="4"/>
        <v>1121</v>
      </c>
      <c r="AB95" s="214">
        <f t="shared" si="4"/>
        <v>1237</v>
      </c>
      <c r="AC95" s="214">
        <f t="shared" si="4"/>
        <v>1474</v>
      </c>
      <c r="AD95" s="214">
        <f t="shared" si="4"/>
        <v>1609</v>
      </c>
      <c r="AE95" s="320">
        <f t="shared" si="4"/>
        <v>1785</v>
      </c>
      <c r="AF95" s="207"/>
      <c r="AG95" s="318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586</v>
      </c>
      <c r="C96" s="212">
        <f t="shared" si="0"/>
        <v>586</v>
      </c>
      <c r="D96" s="212">
        <f t="shared" si="0"/>
        <v>586</v>
      </c>
      <c r="E96" s="212">
        <f t="shared" si="0"/>
        <v>669</v>
      </c>
      <c r="F96" s="212">
        <f t="shared" si="0"/>
        <v>771</v>
      </c>
      <c r="G96" s="212">
        <f t="shared" si="0"/>
        <v>874</v>
      </c>
      <c r="H96" s="212">
        <f t="shared" si="0"/>
        <v>1050</v>
      </c>
      <c r="I96" s="212">
        <f t="shared" si="0"/>
        <v>1142</v>
      </c>
      <c r="J96" s="212">
        <f t="shared" si="0"/>
        <v>1296</v>
      </c>
      <c r="K96" s="212">
        <f t="shared" si="0"/>
        <v>1426</v>
      </c>
      <c r="L96" s="212">
        <f t="shared" si="0"/>
        <v>0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>
        <v>586</v>
      </c>
      <c r="X96" s="207">
        <v>586</v>
      </c>
      <c r="Y96" s="214">
        <v>586</v>
      </c>
      <c r="Z96" s="214">
        <v>669</v>
      </c>
      <c r="AA96" s="214">
        <v>771</v>
      </c>
      <c r="AB96" s="214">
        <v>874</v>
      </c>
      <c r="AC96" s="214">
        <v>1050</v>
      </c>
      <c r="AD96" s="214">
        <v>1142</v>
      </c>
      <c r="AE96" s="320">
        <f>$AE$74*V96*AP96</f>
        <v>1296</v>
      </c>
      <c r="AF96" s="320">
        <f>$AF$74*V96*AP96</f>
        <v>1425.6000000000001</v>
      </c>
      <c r="AG96" s="318"/>
      <c r="AH96" s="207"/>
      <c r="AI96" s="207"/>
      <c r="AJ96" s="207"/>
      <c r="AK96" s="207"/>
      <c r="AL96" s="207"/>
      <c r="AM96" s="207"/>
      <c r="AN96" s="207"/>
      <c r="AO96" s="207"/>
      <c r="AP96" s="316">
        <v>2.7</v>
      </c>
    </row>
    <row r="97" spans="1:42" ht="13" thickBot="1" x14ac:dyDescent="0.2">
      <c r="A97" s="204">
        <v>600</v>
      </c>
      <c r="B97" s="216">
        <f t="shared" si="0"/>
        <v>889</v>
      </c>
      <c r="C97" s="216">
        <f t="shared" si="0"/>
        <v>889</v>
      </c>
      <c r="D97" s="216">
        <f t="shared" si="0"/>
        <v>924</v>
      </c>
      <c r="E97" s="216">
        <f t="shared" si="0"/>
        <v>1042</v>
      </c>
      <c r="F97" s="216">
        <f t="shared" si="0"/>
        <v>1193</v>
      </c>
      <c r="G97" s="216">
        <f t="shared" si="0"/>
        <v>1333</v>
      </c>
      <c r="H97" s="216">
        <f t="shared" si="0"/>
        <v>1562</v>
      </c>
      <c r="I97" s="216">
        <f t="shared" si="0"/>
        <v>1710</v>
      </c>
      <c r="J97" s="216">
        <f t="shared" si="0"/>
        <v>1922</v>
      </c>
      <c r="K97" s="216">
        <f t="shared" si="0"/>
        <v>2124</v>
      </c>
      <c r="L97" s="216">
        <f t="shared" si="0"/>
        <v>0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 t="shared" ref="W97:AF97" si="5">W96+B167</f>
        <v>889</v>
      </c>
      <c r="X97" s="207">
        <f t="shared" si="5"/>
        <v>889</v>
      </c>
      <c r="Y97" s="214">
        <f t="shared" si="5"/>
        <v>924</v>
      </c>
      <c r="Z97" s="214">
        <f t="shared" si="5"/>
        <v>1042</v>
      </c>
      <c r="AA97" s="214">
        <f t="shared" si="5"/>
        <v>1193</v>
      </c>
      <c r="AB97" s="214">
        <f t="shared" si="5"/>
        <v>1333</v>
      </c>
      <c r="AC97" s="214">
        <f t="shared" si="5"/>
        <v>1562</v>
      </c>
      <c r="AD97" s="214">
        <f t="shared" si="5"/>
        <v>1710</v>
      </c>
      <c r="AE97" s="320">
        <f t="shared" si="5"/>
        <v>1922</v>
      </c>
      <c r="AF97" s="320">
        <f t="shared" si="5"/>
        <v>2123.6000000000004</v>
      </c>
      <c r="AG97" s="318"/>
      <c r="AH97" s="207"/>
      <c r="AI97" s="207"/>
      <c r="AJ97" s="207"/>
      <c r="AK97" s="207"/>
      <c r="AL97" s="207"/>
      <c r="AM97" s="207"/>
      <c r="AN97" s="207"/>
      <c r="AO97" s="207"/>
      <c r="AP97" s="189">
        <f>AP96+U167</f>
        <v>4.03</v>
      </c>
    </row>
    <row r="98" spans="1:42" x14ac:dyDescent="0.15">
      <c r="A98" s="202" t="s">
        <v>11</v>
      </c>
      <c r="B98" s="205">
        <f t="shared" si="0"/>
        <v>617</v>
      </c>
      <c r="C98" s="205">
        <f t="shared" si="0"/>
        <v>617</v>
      </c>
      <c r="D98" s="205">
        <f t="shared" si="0"/>
        <v>617</v>
      </c>
      <c r="E98" s="205">
        <f t="shared" si="0"/>
        <v>721</v>
      </c>
      <c r="F98" s="205">
        <f t="shared" si="0"/>
        <v>822</v>
      </c>
      <c r="G98" s="205">
        <f t="shared" si="0"/>
        <v>925</v>
      </c>
      <c r="H98" s="205">
        <f t="shared" si="0"/>
        <v>1110</v>
      </c>
      <c r="I98" s="205">
        <f t="shared" si="0"/>
        <v>1203</v>
      </c>
      <c r="J98" s="205">
        <f t="shared" si="0"/>
        <v>1336</v>
      </c>
      <c r="K98" s="205">
        <f t="shared" si="0"/>
        <v>1470</v>
      </c>
      <c r="L98" s="205">
        <f t="shared" si="0"/>
        <v>1604</v>
      </c>
      <c r="M98" s="205">
        <f t="shared" si="0"/>
        <v>0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07">
        <v>617</v>
      </c>
      <c r="X98" s="207">
        <v>617</v>
      </c>
      <c r="Y98" s="214">
        <v>617</v>
      </c>
      <c r="Z98" s="214">
        <v>721</v>
      </c>
      <c r="AA98" s="214">
        <v>822</v>
      </c>
      <c r="AB98" s="214">
        <v>925</v>
      </c>
      <c r="AC98" s="214">
        <v>1110</v>
      </c>
      <c r="AD98" s="214">
        <v>1203</v>
      </c>
      <c r="AE98" s="320">
        <f>$AE$74*V98*AP98</f>
        <v>1336.3999999999999</v>
      </c>
      <c r="AF98" s="320">
        <f>$AF$74*V98*AP98</f>
        <v>1470.04</v>
      </c>
      <c r="AG98" s="318">
        <f>$AG$74*V98*AP98</f>
        <v>1603.6799999999998</v>
      </c>
      <c r="AH98" s="207"/>
      <c r="AI98" s="207"/>
      <c r="AJ98" s="207"/>
      <c r="AK98" s="207"/>
      <c r="AL98" s="207"/>
      <c r="AM98" s="207"/>
      <c r="AN98" s="207"/>
      <c r="AO98" s="207"/>
      <c r="AP98" s="316">
        <v>2.57</v>
      </c>
    </row>
    <row r="99" spans="1:42" x14ac:dyDescent="0.15">
      <c r="A99" s="208">
        <v>650</v>
      </c>
      <c r="B99" s="209">
        <f t="shared" si="0"/>
        <v>937</v>
      </c>
      <c r="C99" s="209">
        <f t="shared" si="0"/>
        <v>937</v>
      </c>
      <c r="D99" s="209">
        <f t="shared" si="0"/>
        <v>981</v>
      </c>
      <c r="E99" s="209">
        <f t="shared" si="0"/>
        <v>1124</v>
      </c>
      <c r="F99" s="209">
        <f t="shared" si="0"/>
        <v>1269</v>
      </c>
      <c r="G99" s="209">
        <f t="shared" si="0"/>
        <v>1420</v>
      </c>
      <c r="H99" s="209">
        <f t="shared" si="0"/>
        <v>1649</v>
      </c>
      <c r="I99" s="209">
        <f t="shared" si="0"/>
        <v>1799</v>
      </c>
      <c r="J99" s="209">
        <f t="shared" si="0"/>
        <v>1994</v>
      </c>
      <c r="K99" s="209">
        <f t="shared" si="0"/>
        <v>2200</v>
      </c>
      <c r="L99" s="209">
        <f t="shared" si="0"/>
        <v>2428</v>
      </c>
      <c r="M99" s="209">
        <f t="shared" si="0"/>
        <v>0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 t="shared" ref="W99:AG99" si="6">W98+B169</f>
        <v>937</v>
      </c>
      <c r="X99" s="207">
        <f t="shared" si="6"/>
        <v>937</v>
      </c>
      <c r="Y99" s="214">
        <f t="shared" si="6"/>
        <v>981</v>
      </c>
      <c r="Z99" s="214">
        <f t="shared" si="6"/>
        <v>1124</v>
      </c>
      <c r="AA99" s="214">
        <f t="shared" si="6"/>
        <v>1269</v>
      </c>
      <c r="AB99" s="214">
        <f t="shared" si="6"/>
        <v>1420</v>
      </c>
      <c r="AC99" s="214">
        <f t="shared" si="6"/>
        <v>1649</v>
      </c>
      <c r="AD99" s="214">
        <f t="shared" si="6"/>
        <v>1799</v>
      </c>
      <c r="AE99" s="320">
        <f t="shared" si="6"/>
        <v>1994.3999999999999</v>
      </c>
      <c r="AF99" s="320">
        <f t="shared" si="6"/>
        <v>2200.04</v>
      </c>
      <c r="AG99" s="318">
        <f t="shared" si="6"/>
        <v>2427.6799999999998</v>
      </c>
      <c r="AH99" s="207"/>
      <c r="AI99" s="207"/>
      <c r="AJ99" s="207"/>
      <c r="AK99" s="207"/>
      <c r="AL99" s="207"/>
      <c r="AM99" s="207"/>
      <c r="AN99" s="207"/>
      <c r="AO99" s="207"/>
      <c r="AP99" s="189">
        <f>AP98+U169</f>
        <v>3.8899999999999997</v>
      </c>
    </row>
    <row r="100" spans="1:42" x14ac:dyDescent="0.15">
      <c r="A100" s="215" t="s">
        <v>12</v>
      </c>
      <c r="B100" s="212">
        <f t="shared" si="0"/>
        <v>658</v>
      </c>
      <c r="C100" s="212">
        <f t="shared" si="0"/>
        <v>658</v>
      </c>
      <c r="D100" s="212">
        <f t="shared" si="0"/>
        <v>658</v>
      </c>
      <c r="E100" s="212">
        <f t="shared" si="0"/>
        <v>762</v>
      </c>
      <c r="F100" s="212">
        <f t="shared" si="0"/>
        <v>865</v>
      </c>
      <c r="G100" s="212">
        <f t="shared" si="0"/>
        <v>966</v>
      </c>
      <c r="H100" s="212">
        <f t="shared" si="0"/>
        <v>1173</v>
      </c>
      <c r="I100" s="212">
        <f t="shared" si="0"/>
        <v>1276</v>
      </c>
      <c r="J100" s="212">
        <f t="shared" si="0"/>
        <v>1417</v>
      </c>
      <c r="K100" s="212">
        <f t="shared" si="0"/>
        <v>1558</v>
      </c>
      <c r="L100" s="212">
        <f t="shared" si="0"/>
        <v>1700</v>
      </c>
      <c r="M100" s="212">
        <f t="shared" si="0"/>
        <v>1842</v>
      </c>
      <c r="N100" s="212">
        <f t="shared" si="0"/>
        <v>0</v>
      </c>
      <c r="O100" s="212"/>
      <c r="P100" s="212"/>
      <c r="Q100" s="212"/>
      <c r="R100" s="212"/>
      <c r="S100" s="212"/>
      <c r="T100" s="213"/>
      <c r="V100" s="203">
        <v>28</v>
      </c>
      <c r="W100" s="207">
        <v>658</v>
      </c>
      <c r="X100" s="207">
        <v>658</v>
      </c>
      <c r="Y100" s="214">
        <v>658</v>
      </c>
      <c r="Z100" s="214">
        <v>762</v>
      </c>
      <c r="AA100" s="214">
        <v>865</v>
      </c>
      <c r="AB100" s="214">
        <v>966</v>
      </c>
      <c r="AC100" s="214">
        <v>1173</v>
      </c>
      <c r="AD100" s="214">
        <v>1276</v>
      </c>
      <c r="AE100" s="320">
        <f>$AE$74*V100*AP100</f>
        <v>1416.8</v>
      </c>
      <c r="AF100" s="320">
        <f>$AF$74*V100*AP100</f>
        <v>1558.4799999999998</v>
      </c>
      <c r="AG100" s="318">
        <f>$AG$74*V100*AP100</f>
        <v>1700.1599999999999</v>
      </c>
      <c r="AH100" s="320">
        <f>$AH$74*V100*AP100</f>
        <v>1841.84</v>
      </c>
      <c r="AI100" s="207"/>
      <c r="AJ100" s="207"/>
      <c r="AK100" s="207"/>
      <c r="AL100" s="207"/>
      <c r="AM100" s="207"/>
      <c r="AN100" s="207"/>
      <c r="AO100" s="207"/>
      <c r="AP100" s="316">
        <v>2.5299999999999998</v>
      </c>
    </row>
    <row r="101" spans="1:42" x14ac:dyDescent="0.15">
      <c r="A101" s="208">
        <v>700</v>
      </c>
      <c r="B101" s="209">
        <f t="shared" si="0"/>
        <v>994</v>
      </c>
      <c r="C101" s="209">
        <f t="shared" si="0"/>
        <v>994</v>
      </c>
      <c r="D101" s="209">
        <f t="shared" si="0"/>
        <v>1039</v>
      </c>
      <c r="E101" s="209">
        <f t="shared" si="0"/>
        <v>1195</v>
      </c>
      <c r="F101" s="209">
        <f t="shared" si="0"/>
        <v>1345</v>
      </c>
      <c r="G101" s="209">
        <f t="shared" si="0"/>
        <v>1497</v>
      </c>
      <c r="H101" s="209">
        <f t="shared" si="0"/>
        <v>1767</v>
      </c>
      <c r="I101" s="209">
        <f t="shared" si="0"/>
        <v>1933</v>
      </c>
      <c r="J101" s="209">
        <f t="shared" si="0"/>
        <v>2141</v>
      </c>
      <c r="K101" s="209">
        <f t="shared" si="0"/>
        <v>2323</v>
      </c>
      <c r="L101" s="209">
        <f t="shared" si="0"/>
        <v>2582</v>
      </c>
      <c r="M101" s="209">
        <f t="shared" si="0"/>
        <v>2796</v>
      </c>
      <c r="N101" s="209">
        <f t="shared" si="0"/>
        <v>0</v>
      </c>
      <c r="O101" s="209"/>
      <c r="P101" s="209"/>
      <c r="Q101" s="209"/>
      <c r="R101" s="209"/>
      <c r="S101" s="209"/>
      <c r="T101" s="210"/>
      <c r="V101" s="203">
        <v>700</v>
      </c>
      <c r="W101" s="207">
        <f t="shared" ref="W101:AH101" si="7">W100+B171</f>
        <v>994</v>
      </c>
      <c r="X101" s="207">
        <f t="shared" si="7"/>
        <v>994</v>
      </c>
      <c r="Y101" s="214">
        <f t="shared" si="7"/>
        <v>1039</v>
      </c>
      <c r="Z101" s="214">
        <f t="shared" si="7"/>
        <v>1195</v>
      </c>
      <c r="AA101" s="214">
        <f t="shared" si="7"/>
        <v>1345</v>
      </c>
      <c r="AB101" s="214">
        <f t="shared" si="7"/>
        <v>1497</v>
      </c>
      <c r="AC101" s="214">
        <f t="shared" si="7"/>
        <v>1767</v>
      </c>
      <c r="AD101" s="214">
        <f t="shared" si="7"/>
        <v>1933</v>
      </c>
      <c r="AE101" s="320">
        <f t="shared" si="7"/>
        <v>2140.8000000000002</v>
      </c>
      <c r="AF101" s="320">
        <f t="shared" si="7"/>
        <v>2323.4799999999996</v>
      </c>
      <c r="AG101" s="318">
        <f t="shared" si="7"/>
        <v>2582.16</v>
      </c>
      <c r="AH101" s="320">
        <f t="shared" si="7"/>
        <v>2795.52</v>
      </c>
      <c r="AI101" s="207"/>
      <c r="AJ101" s="207"/>
      <c r="AK101" s="207"/>
      <c r="AL101" s="207"/>
      <c r="AM101" s="207"/>
      <c r="AN101" s="207"/>
      <c r="AO101" s="207"/>
      <c r="AP101" s="189">
        <f>AP100+U171</f>
        <v>3.84</v>
      </c>
    </row>
    <row r="102" spans="1:42" x14ac:dyDescent="0.15">
      <c r="A102" s="215" t="s">
        <v>13</v>
      </c>
      <c r="B102" s="212">
        <f t="shared" si="0"/>
        <v>699</v>
      </c>
      <c r="C102" s="212">
        <f t="shared" si="0"/>
        <v>699</v>
      </c>
      <c r="D102" s="212">
        <f t="shared" si="0"/>
        <v>699</v>
      </c>
      <c r="E102" s="212">
        <f t="shared" si="0"/>
        <v>803</v>
      </c>
      <c r="F102" s="212">
        <f t="shared" si="0"/>
        <v>906</v>
      </c>
      <c r="G102" s="212">
        <f t="shared" si="0"/>
        <v>1018</v>
      </c>
      <c r="H102" s="212">
        <f t="shared" si="0"/>
        <v>1224</v>
      </c>
      <c r="I102" s="212">
        <f t="shared" si="0"/>
        <v>1338</v>
      </c>
      <c r="J102" s="212">
        <f t="shared" si="0"/>
        <v>1488</v>
      </c>
      <c r="K102" s="212">
        <f t="shared" si="0"/>
        <v>1637</v>
      </c>
      <c r="L102" s="212">
        <f t="shared" si="0"/>
        <v>1786</v>
      </c>
      <c r="M102" s="212">
        <f t="shared" si="0"/>
        <v>1934</v>
      </c>
      <c r="N102" s="212">
        <f t="shared" si="0"/>
        <v>2083</v>
      </c>
      <c r="O102" s="212">
        <f t="shared" si="0"/>
        <v>2232</v>
      </c>
      <c r="P102" s="212"/>
      <c r="Q102" s="212"/>
      <c r="R102" s="212"/>
      <c r="S102" s="212"/>
      <c r="T102" s="213"/>
      <c r="V102" s="203">
        <v>30</v>
      </c>
      <c r="W102" s="207">
        <v>699</v>
      </c>
      <c r="X102" s="207">
        <v>699</v>
      </c>
      <c r="Y102" s="214">
        <v>699</v>
      </c>
      <c r="Z102" s="214">
        <v>803</v>
      </c>
      <c r="AA102" s="214">
        <v>906</v>
      </c>
      <c r="AB102" s="214">
        <v>1018</v>
      </c>
      <c r="AC102" s="214">
        <v>1224</v>
      </c>
      <c r="AD102" s="214">
        <v>1338</v>
      </c>
      <c r="AE102" s="320">
        <f>$AE$74*V102*AP102</f>
        <v>1488</v>
      </c>
      <c r="AF102" s="320">
        <f>$AF$74*V102*AP102</f>
        <v>1636.8</v>
      </c>
      <c r="AG102" s="318">
        <f>$AG$74*V102*AP102</f>
        <v>1785.6</v>
      </c>
      <c r="AH102" s="320">
        <f>$AH$74*V102*AP102</f>
        <v>1934.4</v>
      </c>
      <c r="AI102" s="320">
        <f>$AI$74*V102*AP102</f>
        <v>2083.1999999999998</v>
      </c>
      <c r="AJ102" s="320">
        <f>$AJ$74*V102*AP102</f>
        <v>2232</v>
      </c>
      <c r="AK102" s="207"/>
      <c r="AL102" s="207"/>
      <c r="AM102" s="207"/>
      <c r="AN102" s="207"/>
      <c r="AO102" s="207"/>
      <c r="AP102" s="316">
        <v>2.48</v>
      </c>
    </row>
    <row r="103" spans="1:42" x14ac:dyDescent="0.15">
      <c r="A103" s="208">
        <v>750</v>
      </c>
      <c r="B103" s="209">
        <f t="shared" si="0"/>
        <v>1059</v>
      </c>
      <c r="C103" s="209">
        <f t="shared" si="0"/>
        <v>1059</v>
      </c>
      <c r="D103" s="209">
        <f t="shared" si="0"/>
        <v>1107</v>
      </c>
      <c r="E103" s="209">
        <f t="shared" si="0"/>
        <v>1266</v>
      </c>
      <c r="F103" s="209">
        <f t="shared" si="0"/>
        <v>1419</v>
      </c>
      <c r="G103" s="209">
        <f t="shared" si="0"/>
        <v>1586</v>
      </c>
      <c r="H103" s="209">
        <f t="shared" si="0"/>
        <v>1858</v>
      </c>
      <c r="I103" s="209">
        <f t="shared" si="0"/>
        <v>2041</v>
      </c>
      <c r="J103" s="209">
        <f t="shared" si="0"/>
        <v>2261</v>
      </c>
      <c r="K103" s="209">
        <f t="shared" si="0"/>
        <v>2452</v>
      </c>
      <c r="L103" s="209">
        <f t="shared" si="0"/>
        <v>2726</v>
      </c>
      <c r="M103" s="209">
        <f t="shared" si="0"/>
        <v>2956</v>
      </c>
      <c r="N103" s="209">
        <f t="shared" si="0"/>
        <v>3184</v>
      </c>
      <c r="O103" s="209">
        <f t="shared" si="0"/>
        <v>3411</v>
      </c>
      <c r="P103" s="209"/>
      <c r="Q103" s="209"/>
      <c r="R103" s="209"/>
      <c r="S103" s="209"/>
      <c r="T103" s="210"/>
      <c r="V103" s="203">
        <v>750</v>
      </c>
      <c r="W103" s="207">
        <f t="shared" ref="W103:AJ103" si="8">W102+B173</f>
        <v>1059</v>
      </c>
      <c r="X103" s="207">
        <f t="shared" si="8"/>
        <v>1059</v>
      </c>
      <c r="Y103" s="214">
        <f t="shared" si="8"/>
        <v>1107</v>
      </c>
      <c r="Z103" s="214">
        <f t="shared" si="8"/>
        <v>1266</v>
      </c>
      <c r="AA103" s="214">
        <f t="shared" si="8"/>
        <v>1419</v>
      </c>
      <c r="AB103" s="214">
        <f t="shared" si="8"/>
        <v>1586</v>
      </c>
      <c r="AC103" s="214">
        <f t="shared" si="8"/>
        <v>1858</v>
      </c>
      <c r="AD103" s="214">
        <f t="shared" si="8"/>
        <v>2041</v>
      </c>
      <c r="AE103" s="320">
        <f t="shared" si="8"/>
        <v>2261</v>
      </c>
      <c r="AF103" s="320">
        <f t="shared" si="8"/>
        <v>2451.8000000000002</v>
      </c>
      <c r="AG103" s="318">
        <f t="shared" si="8"/>
        <v>2725.6</v>
      </c>
      <c r="AH103" s="320">
        <f t="shared" si="8"/>
        <v>2956.2000000000003</v>
      </c>
      <c r="AI103" s="320">
        <f t="shared" si="8"/>
        <v>3183.6</v>
      </c>
      <c r="AJ103" s="320">
        <f t="shared" si="8"/>
        <v>3411</v>
      </c>
      <c r="AK103" s="207"/>
      <c r="AL103" s="207"/>
      <c r="AM103" s="207"/>
      <c r="AN103" s="207"/>
      <c r="AO103" s="207"/>
      <c r="AP103" s="189">
        <f>AP102+U173</f>
        <v>3.79</v>
      </c>
    </row>
    <row r="104" spans="1:42" x14ac:dyDescent="0.15">
      <c r="A104" s="215" t="s">
        <v>14</v>
      </c>
      <c r="B104" s="212">
        <f t="shared" si="0"/>
        <v>730</v>
      </c>
      <c r="C104" s="212">
        <f t="shared" si="0"/>
        <v>730</v>
      </c>
      <c r="D104" s="212">
        <f t="shared" si="0"/>
        <v>730</v>
      </c>
      <c r="E104" s="212">
        <f t="shared" si="0"/>
        <v>843</v>
      </c>
      <c r="F104" s="212">
        <f t="shared" si="0"/>
        <v>957</v>
      </c>
      <c r="G104" s="212">
        <f t="shared" si="0"/>
        <v>1070</v>
      </c>
      <c r="H104" s="212">
        <f t="shared" si="0"/>
        <v>1276</v>
      </c>
      <c r="I104" s="212">
        <f t="shared" si="0"/>
        <v>1409</v>
      </c>
      <c r="J104" s="212">
        <f t="shared" si="0"/>
        <v>1568</v>
      </c>
      <c r="K104" s="212">
        <f t="shared" si="0"/>
        <v>1725</v>
      </c>
      <c r="L104" s="212">
        <f t="shared" si="0"/>
        <v>1882</v>
      </c>
      <c r="M104" s="212">
        <f t="shared" si="0"/>
        <v>2038</v>
      </c>
      <c r="N104" s="212">
        <f t="shared" si="0"/>
        <v>2195</v>
      </c>
      <c r="O104" s="212">
        <f t="shared" si="0"/>
        <v>2352</v>
      </c>
      <c r="P104" s="212">
        <f t="shared" si="0"/>
        <v>2509</v>
      </c>
      <c r="Q104" s="212"/>
      <c r="R104" s="212"/>
      <c r="S104" s="212"/>
      <c r="T104" s="213"/>
      <c r="V104" s="203">
        <v>32</v>
      </c>
      <c r="W104" s="207">
        <v>730</v>
      </c>
      <c r="X104" s="207">
        <v>730</v>
      </c>
      <c r="Y104" s="214">
        <v>730</v>
      </c>
      <c r="Z104" s="214">
        <v>843</v>
      </c>
      <c r="AA104" s="214">
        <v>957</v>
      </c>
      <c r="AB104" s="214">
        <v>1070</v>
      </c>
      <c r="AC104" s="214">
        <v>1276</v>
      </c>
      <c r="AD104" s="214">
        <v>1409</v>
      </c>
      <c r="AE104" s="320">
        <f>$AE$74*V104*AP104</f>
        <v>1568</v>
      </c>
      <c r="AF104" s="320">
        <f>$AF$74*V104*AP104</f>
        <v>1724.8000000000002</v>
      </c>
      <c r="AG104" s="318">
        <f>$AG$74*V104*AP104</f>
        <v>1881.6000000000001</v>
      </c>
      <c r="AH104" s="320">
        <f>$AH$74*V104*AP104</f>
        <v>2038.4</v>
      </c>
      <c r="AI104" s="320">
        <f>$AI$74*V104*AP104</f>
        <v>2195.2000000000003</v>
      </c>
      <c r="AJ104" s="320">
        <f>$AJ$74*V104*AP104</f>
        <v>2352</v>
      </c>
      <c r="AK104" s="320">
        <f>$AK$74*V104*AP104</f>
        <v>2508.8000000000002</v>
      </c>
      <c r="AL104" s="207"/>
      <c r="AM104" s="207"/>
      <c r="AN104" s="207"/>
      <c r="AO104" s="207"/>
      <c r="AP104" s="316">
        <v>2.4500000000000002</v>
      </c>
    </row>
    <row r="105" spans="1:42" x14ac:dyDescent="0.15">
      <c r="A105" s="208">
        <v>800</v>
      </c>
      <c r="B105" s="209">
        <f t="shared" si="0"/>
        <v>1106</v>
      </c>
      <c r="C105" s="209">
        <f t="shared" si="0"/>
        <v>1106</v>
      </c>
      <c r="D105" s="209">
        <f t="shared" si="0"/>
        <v>1156</v>
      </c>
      <c r="E105" s="209">
        <f t="shared" si="0"/>
        <v>1327</v>
      </c>
      <c r="F105" s="209">
        <f t="shared" si="0"/>
        <v>1490</v>
      </c>
      <c r="G105" s="209">
        <f t="shared" si="0"/>
        <v>1676</v>
      </c>
      <c r="H105" s="209">
        <f t="shared" si="0"/>
        <v>1937</v>
      </c>
      <c r="I105" s="209">
        <f t="shared" si="0"/>
        <v>2140</v>
      </c>
      <c r="J105" s="209">
        <f t="shared" si="0"/>
        <v>2373</v>
      </c>
      <c r="K105" s="209">
        <f t="shared" si="0"/>
        <v>2593</v>
      </c>
      <c r="L105" s="209">
        <f t="shared" si="0"/>
        <v>2857</v>
      </c>
      <c r="M105" s="209">
        <f t="shared" si="0"/>
        <v>3095</v>
      </c>
      <c r="N105" s="209">
        <f t="shared" si="0"/>
        <v>3333</v>
      </c>
      <c r="O105" s="209">
        <f t="shared" si="0"/>
        <v>3571</v>
      </c>
      <c r="P105" s="209">
        <f t="shared" si="0"/>
        <v>3809</v>
      </c>
      <c r="Q105" s="209"/>
      <c r="R105" s="209"/>
      <c r="S105" s="209"/>
      <c r="T105" s="210"/>
      <c r="V105" s="203">
        <v>800</v>
      </c>
      <c r="W105" s="207">
        <f t="shared" ref="W105:AK105" si="9">W104+B175</f>
        <v>1106</v>
      </c>
      <c r="X105" s="207">
        <f t="shared" si="9"/>
        <v>1106</v>
      </c>
      <c r="Y105" s="214">
        <f t="shared" si="9"/>
        <v>1156</v>
      </c>
      <c r="Z105" s="214">
        <f t="shared" si="9"/>
        <v>1327</v>
      </c>
      <c r="AA105" s="214">
        <f t="shared" si="9"/>
        <v>1490</v>
      </c>
      <c r="AB105" s="214">
        <f t="shared" si="9"/>
        <v>1676</v>
      </c>
      <c r="AC105" s="214">
        <f t="shared" si="9"/>
        <v>1937</v>
      </c>
      <c r="AD105" s="214">
        <f t="shared" si="9"/>
        <v>2140</v>
      </c>
      <c r="AE105" s="320">
        <f t="shared" si="9"/>
        <v>2373</v>
      </c>
      <c r="AF105" s="320">
        <f t="shared" si="9"/>
        <v>2592.8000000000002</v>
      </c>
      <c r="AG105" s="318">
        <f t="shared" si="9"/>
        <v>2856.6000000000004</v>
      </c>
      <c r="AH105" s="320">
        <f t="shared" si="9"/>
        <v>3095.04</v>
      </c>
      <c r="AI105" s="320">
        <f t="shared" si="9"/>
        <v>3333.1200000000003</v>
      </c>
      <c r="AJ105" s="320">
        <f t="shared" si="9"/>
        <v>3571.2</v>
      </c>
      <c r="AK105" s="320">
        <f t="shared" si="9"/>
        <v>3809.28</v>
      </c>
      <c r="AL105" s="207"/>
      <c r="AM105" s="207"/>
      <c r="AN105" s="207"/>
      <c r="AO105" s="207"/>
      <c r="AP105" s="189">
        <f>AP104+U175</f>
        <v>3.72</v>
      </c>
    </row>
    <row r="106" spans="1:42" x14ac:dyDescent="0.15">
      <c r="A106" s="215" t="s">
        <v>15</v>
      </c>
      <c r="B106" s="212">
        <f t="shared" si="0"/>
        <v>762</v>
      </c>
      <c r="C106" s="212">
        <f t="shared" si="0"/>
        <v>762</v>
      </c>
      <c r="D106" s="212">
        <f t="shared" si="0"/>
        <v>762</v>
      </c>
      <c r="E106" s="212">
        <f t="shared" si="0"/>
        <v>884</v>
      </c>
      <c r="F106" s="212">
        <f t="shared" si="0"/>
        <v>998</v>
      </c>
      <c r="G106" s="212">
        <f t="shared" si="0"/>
        <v>1135</v>
      </c>
      <c r="H106" s="212">
        <f t="shared" si="0"/>
        <v>1317</v>
      </c>
      <c r="I106" s="212">
        <f t="shared" si="0"/>
        <v>1482</v>
      </c>
      <c r="J106" s="212">
        <f t="shared" si="0"/>
        <v>1646</v>
      </c>
      <c r="K106" s="212">
        <f t="shared" si="0"/>
        <v>1810</v>
      </c>
      <c r="L106" s="212">
        <f t="shared" si="0"/>
        <v>1975</v>
      </c>
      <c r="M106" s="212">
        <f t="shared" si="0"/>
        <v>2139</v>
      </c>
      <c r="N106" s="212">
        <f t="shared" si="0"/>
        <v>2304</v>
      </c>
      <c r="O106" s="212">
        <f t="shared" si="0"/>
        <v>2468</v>
      </c>
      <c r="P106" s="212">
        <f t="shared" si="0"/>
        <v>2633</v>
      </c>
      <c r="Q106" s="212">
        <f>ROUND(AL106*$T$76,0)</f>
        <v>2798</v>
      </c>
      <c r="R106" s="212"/>
      <c r="S106" s="212"/>
      <c r="T106" s="213"/>
      <c r="V106" s="203">
        <v>34</v>
      </c>
      <c r="W106" s="207">
        <v>762</v>
      </c>
      <c r="X106" s="207">
        <v>762</v>
      </c>
      <c r="Y106" s="214">
        <v>762</v>
      </c>
      <c r="Z106" s="214">
        <v>884</v>
      </c>
      <c r="AA106" s="214">
        <v>998</v>
      </c>
      <c r="AB106" s="214">
        <v>1135</v>
      </c>
      <c r="AC106" s="214">
        <v>1317</v>
      </c>
      <c r="AD106" s="214">
        <v>1482</v>
      </c>
      <c r="AE106" s="320">
        <f>$AE$74*V106*AP106</f>
        <v>1645.6</v>
      </c>
      <c r="AF106" s="320">
        <f>$AF$74*V106*AP106</f>
        <v>1810.1599999999999</v>
      </c>
      <c r="AG106" s="318">
        <f>$AG$74*V106*AP106</f>
        <v>1974.72</v>
      </c>
      <c r="AH106" s="320">
        <f>$AH$74*V106*AP106</f>
        <v>2139.2799999999997</v>
      </c>
      <c r="AI106" s="320">
        <f>$AI$74*V106*AP106</f>
        <v>2303.84</v>
      </c>
      <c r="AJ106" s="320">
        <f>$AJ$74*V106*AP106</f>
        <v>2468.4</v>
      </c>
      <c r="AK106" s="320">
        <f>$AK$74*V106*AP106</f>
        <v>2632.96</v>
      </c>
      <c r="AL106" s="320">
        <f>$AL$74*V106*AP106</f>
        <v>2797.52</v>
      </c>
      <c r="AM106" s="207"/>
      <c r="AN106" s="207"/>
      <c r="AO106" s="207"/>
      <c r="AP106" s="316">
        <v>2.42</v>
      </c>
    </row>
    <row r="107" spans="1:42" x14ac:dyDescent="0.15">
      <c r="A107" s="208">
        <v>850</v>
      </c>
      <c r="B107" s="209">
        <f t="shared" ref="B107:P123" si="10">ROUND(W107*$T$76,0)</f>
        <v>1151</v>
      </c>
      <c r="C107" s="209">
        <f t="shared" si="10"/>
        <v>1151</v>
      </c>
      <c r="D107" s="209">
        <f t="shared" si="10"/>
        <v>1211</v>
      </c>
      <c r="E107" s="209">
        <f t="shared" si="10"/>
        <v>1395</v>
      </c>
      <c r="F107" s="209">
        <f t="shared" si="10"/>
        <v>1564</v>
      </c>
      <c r="G107" s="209">
        <f t="shared" si="10"/>
        <v>1776</v>
      </c>
      <c r="H107" s="209">
        <f t="shared" si="10"/>
        <v>2018</v>
      </c>
      <c r="I107" s="209">
        <f t="shared" si="10"/>
        <v>2275</v>
      </c>
      <c r="J107" s="209">
        <f t="shared" si="10"/>
        <v>2517</v>
      </c>
      <c r="K107" s="209">
        <f t="shared" si="10"/>
        <v>2727</v>
      </c>
      <c r="L107" s="209">
        <f t="shared" si="10"/>
        <v>2982</v>
      </c>
      <c r="M107" s="209">
        <f t="shared" si="10"/>
        <v>3227</v>
      </c>
      <c r="N107" s="209">
        <f t="shared" si="10"/>
        <v>3475</v>
      </c>
      <c r="O107" s="209">
        <f t="shared" si="10"/>
        <v>3723</v>
      </c>
      <c r="P107" s="209">
        <f t="shared" si="10"/>
        <v>3971</v>
      </c>
      <c r="Q107" s="209">
        <f>ROUND(AL107*$T$76,0)</f>
        <v>4219</v>
      </c>
      <c r="R107" s="209"/>
      <c r="S107" s="209"/>
      <c r="T107" s="210"/>
      <c r="V107" s="203">
        <v>850</v>
      </c>
      <c r="W107" s="207">
        <f t="shared" ref="W107:AL107" si="11">W106+B177</f>
        <v>1151</v>
      </c>
      <c r="X107" s="207">
        <f t="shared" si="11"/>
        <v>1151</v>
      </c>
      <c r="Y107" s="214">
        <f t="shared" si="11"/>
        <v>1211</v>
      </c>
      <c r="Z107" s="214">
        <f t="shared" si="11"/>
        <v>1395</v>
      </c>
      <c r="AA107" s="214">
        <f t="shared" si="11"/>
        <v>1564</v>
      </c>
      <c r="AB107" s="214">
        <f t="shared" si="11"/>
        <v>1776</v>
      </c>
      <c r="AC107" s="214">
        <f t="shared" si="11"/>
        <v>2018</v>
      </c>
      <c r="AD107" s="214">
        <f t="shared" si="11"/>
        <v>2275</v>
      </c>
      <c r="AE107" s="320">
        <f t="shared" si="11"/>
        <v>2516.6</v>
      </c>
      <c r="AF107" s="320">
        <f t="shared" si="11"/>
        <v>2727.16</v>
      </c>
      <c r="AG107" s="318">
        <f t="shared" si="11"/>
        <v>2981.7200000000003</v>
      </c>
      <c r="AH107" s="320">
        <f t="shared" si="11"/>
        <v>3226.5999999999995</v>
      </c>
      <c r="AI107" s="320">
        <f t="shared" si="11"/>
        <v>3474.8</v>
      </c>
      <c r="AJ107" s="320">
        <f t="shared" si="11"/>
        <v>3723</v>
      </c>
      <c r="AK107" s="320">
        <f t="shared" si="11"/>
        <v>3971.2</v>
      </c>
      <c r="AL107" s="320">
        <f t="shared" si="11"/>
        <v>4219.3999999999996</v>
      </c>
      <c r="AM107" s="207"/>
      <c r="AN107" s="207"/>
      <c r="AO107" s="207"/>
      <c r="AP107" s="189">
        <f>AP106+U177</f>
        <v>3.65</v>
      </c>
    </row>
    <row r="108" spans="1:42" x14ac:dyDescent="0.15">
      <c r="A108" s="215" t="s">
        <v>16</v>
      </c>
      <c r="B108" s="212">
        <f t="shared" si="10"/>
        <v>803</v>
      </c>
      <c r="C108" s="212">
        <f t="shared" si="10"/>
        <v>803</v>
      </c>
      <c r="D108" s="212">
        <f t="shared" si="10"/>
        <v>803</v>
      </c>
      <c r="E108" s="212">
        <f t="shared" si="10"/>
        <v>925</v>
      </c>
      <c r="F108" s="212">
        <f t="shared" si="10"/>
        <v>1029</v>
      </c>
      <c r="G108" s="212">
        <f t="shared" si="10"/>
        <v>1200</v>
      </c>
      <c r="H108" s="212">
        <f t="shared" si="10"/>
        <v>1371</v>
      </c>
      <c r="I108" s="212">
        <f t="shared" si="10"/>
        <v>1543</v>
      </c>
      <c r="J108" s="212">
        <f t="shared" si="10"/>
        <v>1714</v>
      </c>
      <c r="K108" s="212">
        <f t="shared" si="10"/>
        <v>1885</v>
      </c>
      <c r="L108" s="212">
        <f t="shared" si="10"/>
        <v>2056</v>
      </c>
      <c r="M108" s="212">
        <f t="shared" si="10"/>
        <v>2228</v>
      </c>
      <c r="N108" s="212">
        <f t="shared" si="10"/>
        <v>2399</v>
      </c>
      <c r="O108" s="212">
        <f t="shared" si="10"/>
        <v>2570</v>
      </c>
      <c r="P108" s="212">
        <f t="shared" si="10"/>
        <v>2742</v>
      </c>
      <c r="Q108" s="212">
        <f>ROUND(AL108*$T$76,0)</f>
        <v>2913</v>
      </c>
      <c r="R108" s="212">
        <f>ROUND(AM108*$T$76,0)</f>
        <v>3084</v>
      </c>
      <c r="S108" s="212"/>
      <c r="T108" s="213"/>
      <c r="V108" s="203">
        <v>36</v>
      </c>
      <c r="W108" s="207">
        <v>803</v>
      </c>
      <c r="X108" s="207">
        <v>803</v>
      </c>
      <c r="Y108" s="214">
        <v>803</v>
      </c>
      <c r="Z108" s="214">
        <v>925</v>
      </c>
      <c r="AA108" s="214">
        <v>1029</v>
      </c>
      <c r="AB108" s="214">
        <v>1200</v>
      </c>
      <c r="AC108" s="214">
        <v>1371</v>
      </c>
      <c r="AD108" s="214">
        <v>1543</v>
      </c>
      <c r="AE108" s="320">
        <f>$AE$74*V108*AP108</f>
        <v>1713.6</v>
      </c>
      <c r="AF108" s="320">
        <f>$AF$74*V108*AP108</f>
        <v>1884.9599999999998</v>
      </c>
      <c r="AG108" s="318">
        <f>$AG$74*V108*AP108</f>
        <v>2056.3199999999997</v>
      </c>
      <c r="AH108" s="320">
        <f>$AH$74*V108*AP108</f>
        <v>2227.6799999999998</v>
      </c>
      <c r="AI108" s="320">
        <f>$AI$74*V108*AP108</f>
        <v>2399.04</v>
      </c>
      <c r="AJ108" s="320">
        <f>$AJ$74*V108*AP108</f>
        <v>2570.4</v>
      </c>
      <c r="AK108" s="320">
        <f>$AK$74*V108*AP108</f>
        <v>2741.7599999999998</v>
      </c>
      <c r="AL108" s="320">
        <f>$AL$74*V108*AP108</f>
        <v>2913.12</v>
      </c>
      <c r="AM108" s="320">
        <f>$AM$74*V108*AP108</f>
        <v>3084.48</v>
      </c>
      <c r="AN108" s="207"/>
      <c r="AO108" s="207"/>
      <c r="AP108" s="316">
        <v>2.38</v>
      </c>
    </row>
    <row r="109" spans="1:42" ht="13" thickBot="1" x14ac:dyDescent="0.2">
      <c r="A109" s="204">
        <v>900</v>
      </c>
      <c r="B109" s="216">
        <f t="shared" si="10"/>
        <v>1214</v>
      </c>
      <c r="C109" s="216">
        <f t="shared" si="10"/>
        <v>1214</v>
      </c>
      <c r="D109" s="216">
        <f t="shared" si="10"/>
        <v>1278</v>
      </c>
      <c r="E109" s="216">
        <f t="shared" si="10"/>
        <v>1465</v>
      </c>
      <c r="F109" s="216">
        <f t="shared" si="10"/>
        <v>1628</v>
      </c>
      <c r="G109" s="216">
        <f t="shared" si="10"/>
        <v>1878</v>
      </c>
      <c r="H109" s="216">
        <f t="shared" si="10"/>
        <v>2128</v>
      </c>
      <c r="I109" s="216">
        <f t="shared" si="10"/>
        <v>2379</v>
      </c>
      <c r="J109" s="216">
        <f t="shared" si="10"/>
        <v>2594</v>
      </c>
      <c r="K109" s="216">
        <f t="shared" si="10"/>
        <v>2852</v>
      </c>
      <c r="L109" s="216">
        <f t="shared" si="10"/>
        <v>3117</v>
      </c>
      <c r="M109" s="216">
        <f t="shared" si="10"/>
        <v>3379</v>
      </c>
      <c r="N109" s="216">
        <f t="shared" si="10"/>
        <v>3639</v>
      </c>
      <c r="O109" s="216">
        <f t="shared" si="10"/>
        <v>3899</v>
      </c>
      <c r="P109" s="216">
        <f t="shared" si="10"/>
        <v>4159</v>
      </c>
      <c r="Q109" s="216">
        <f>ROUND(AL109*$T$76,0)</f>
        <v>4419</v>
      </c>
      <c r="R109" s="216">
        <f t="shared" ref="Q109:T133" si="12">ROUND(AM109*$T$76,0)</f>
        <v>4679</v>
      </c>
      <c r="S109" s="216"/>
      <c r="T109" s="217"/>
      <c r="V109" s="203">
        <v>900</v>
      </c>
      <c r="W109" s="207">
        <f t="shared" ref="W109:AM109" si="13">W108+B179</f>
        <v>1214</v>
      </c>
      <c r="X109" s="207">
        <f t="shared" si="13"/>
        <v>1214</v>
      </c>
      <c r="Y109" s="214">
        <f t="shared" si="13"/>
        <v>1278</v>
      </c>
      <c r="Z109" s="214">
        <f t="shared" si="13"/>
        <v>1465</v>
      </c>
      <c r="AA109" s="214">
        <f t="shared" si="13"/>
        <v>1628</v>
      </c>
      <c r="AB109" s="214">
        <f t="shared" si="13"/>
        <v>1878</v>
      </c>
      <c r="AC109" s="214">
        <f t="shared" si="13"/>
        <v>2128</v>
      </c>
      <c r="AD109" s="214">
        <f t="shared" si="13"/>
        <v>2379</v>
      </c>
      <c r="AE109" s="320">
        <f t="shared" si="13"/>
        <v>2593.6</v>
      </c>
      <c r="AF109" s="320">
        <f t="shared" si="13"/>
        <v>2851.96</v>
      </c>
      <c r="AG109" s="318">
        <f t="shared" si="13"/>
        <v>3117.3199999999997</v>
      </c>
      <c r="AH109" s="320">
        <f t="shared" si="13"/>
        <v>3378.96</v>
      </c>
      <c r="AI109" s="320">
        <f t="shared" si="13"/>
        <v>3638.88</v>
      </c>
      <c r="AJ109" s="320">
        <f t="shared" si="13"/>
        <v>3898.8</v>
      </c>
      <c r="AK109" s="320">
        <f t="shared" si="13"/>
        <v>4158.7199999999993</v>
      </c>
      <c r="AL109" s="320">
        <f t="shared" si="13"/>
        <v>4418.6399999999994</v>
      </c>
      <c r="AM109" s="320">
        <f t="shared" si="13"/>
        <v>4678.5599999999995</v>
      </c>
      <c r="AN109" s="207"/>
      <c r="AO109" s="207"/>
      <c r="AP109" s="189">
        <f>AP108+U179</f>
        <v>3.61</v>
      </c>
    </row>
    <row r="110" spans="1:42" x14ac:dyDescent="0.15">
      <c r="A110" s="202" t="s">
        <v>17</v>
      </c>
      <c r="B110" s="205">
        <f t="shared" si="10"/>
        <v>806</v>
      </c>
      <c r="C110" s="205">
        <f t="shared" si="10"/>
        <v>821</v>
      </c>
      <c r="D110" s="205">
        <f t="shared" si="10"/>
        <v>848</v>
      </c>
      <c r="E110" s="205">
        <f t="shared" si="10"/>
        <v>977</v>
      </c>
      <c r="F110" s="205">
        <f t="shared" si="10"/>
        <v>1085</v>
      </c>
      <c r="G110" s="205">
        <f t="shared" si="10"/>
        <v>1266</v>
      </c>
      <c r="H110" s="205">
        <f t="shared" si="10"/>
        <v>1447</v>
      </c>
      <c r="I110" s="205">
        <f t="shared" si="10"/>
        <v>1628</v>
      </c>
      <c r="J110" s="205">
        <f t="shared" si="10"/>
        <v>1809</v>
      </c>
      <c r="K110" s="205">
        <f t="shared" si="10"/>
        <v>1990</v>
      </c>
      <c r="L110" s="205">
        <f t="shared" si="10"/>
        <v>2171</v>
      </c>
      <c r="M110" s="205">
        <f t="shared" si="10"/>
        <v>2351</v>
      </c>
      <c r="N110" s="205">
        <f t="shared" si="10"/>
        <v>2532</v>
      </c>
      <c r="O110" s="205">
        <f t="shared" si="10"/>
        <v>2713</v>
      </c>
      <c r="P110" s="205">
        <f t="shared" si="10"/>
        <v>2894</v>
      </c>
      <c r="Q110" s="205">
        <f t="shared" si="12"/>
        <v>3075</v>
      </c>
      <c r="R110" s="205">
        <f t="shared" si="12"/>
        <v>3256</v>
      </c>
      <c r="S110" s="205">
        <f>ROUND(AN110*$T$76,0)</f>
        <v>3437</v>
      </c>
      <c r="T110" s="206"/>
      <c r="V110" s="203">
        <v>38</v>
      </c>
      <c r="W110" s="319">
        <f>$W$74*V110*$W$134</f>
        <v>805.6</v>
      </c>
      <c r="X110" s="319">
        <f>$X$74*V110*$X$134</f>
        <v>820.80000000000007</v>
      </c>
      <c r="Y110" s="319">
        <f>$Y$74*V110*$Y$134</f>
        <v>848.16</v>
      </c>
      <c r="Z110" s="319">
        <f>$Z$74*V110*$Z$134</f>
        <v>976.59999999999991</v>
      </c>
      <c r="AA110" s="319">
        <f>$AA$74*V110*$AA$134</f>
        <v>1085.28</v>
      </c>
      <c r="AB110" s="319">
        <f>$AB$74*V110*$AB$134</f>
        <v>1266.1599999999999</v>
      </c>
      <c r="AC110" s="319">
        <f>$AC$74*V110*$AC$134</f>
        <v>1447.04</v>
      </c>
      <c r="AD110" s="319">
        <f>$AD$74*V110*$AD$134</f>
        <v>1627.9199999999998</v>
      </c>
      <c r="AE110" s="319">
        <f>$AE$74*V110*$AE$134</f>
        <v>1808.8</v>
      </c>
      <c r="AF110" s="319">
        <f>$AF$74*V110*$AF$134</f>
        <v>1989.6799999999998</v>
      </c>
      <c r="AG110" s="318">
        <f>$AG$74*V110*$AG$134</f>
        <v>2170.56</v>
      </c>
      <c r="AH110" s="319">
        <f>$AH$74*V110*$AH$134</f>
        <v>2351.44</v>
      </c>
      <c r="AI110" s="319">
        <f>$AI$74*V110*$AI$134</f>
        <v>2532.3199999999997</v>
      </c>
      <c r="AJ110" s="319">
        <f>$AJ$74*V110*$AJ$134</f>
        <v>2713.2</v>
      </c>
      <c r="AK110" s="319">
        <f>$AK$74*V110*$AK$134</f>
        <v>2894.08</v>
      </c>
      <c r="AL110" s="319">
        <f>$AL$74*V110*$AL$134</f>
        <v>3074.96</v>
      </c>
      <c r="AM110" s="319">
        <f>$AM$74*V110*$AM$134</f>
        <v>3255.8399999999997</v>
      </c>
      <c r="AN110" s="319">
        <f>$AN$74*V110*$AN$134</f>
        <v>3436.72</v>
      </c>
      <c r="AO110" s="207"/>
      <c r="AP110" s="189">
        <v>2.38</v>
      </c>
    </row>
    <row r="111" spans="1:42" x14ac:dyDescent="0.15">
      <c r="A111" s="208">
        <v>950</v>
      </c>
      <c r="B111" s="209">
        <f t="shared" si="10"/>
        <v>1238</v>
      </c>
      <c r="C111" s="209">
        <f t="shared" si="10"/>
        <v>1253</v>
      </c>
      <c r="D111" s="209">
        <f t="shared" si="10"/>
        <v>1348</v>
      </c>
      <c r="E111" s="209">
        <f t="shared" si="10"/>
        <v>1544</v>
      </c>
      <c r="F111" s="209">
        <f t="shared" si="10"/>
        <v>1716</v>
      </c>
      <c r="G111" s="209">
        <f t="shared" si="10"/>
        <v>1979</v>
      </c>
      <c r="H111" s="209">
        <f t="shared" si="10"/>
        <v>2245</v>
      </c>
      <c r="I111" s="209">
        <f t="shared" si="10"/>
        <v>2507</v>
      </c>
      <c r="J111" s="209">
        <f t="shared" si="10"/>
        <v>2736</v>
      </c>
      <c r="K111" s="209">
        <f t="shared" si="10"/>
        <v>3006</v>
      </c>
      <c r="L111" s="209">
        <f t="shared" si="10"/>
        <v>3290</v>
      </c>
      <c r="M111" s="209">
        <f t="shared" si="10"/>
        <v>3567</v>
      </c>
      <c r="N111" s="209">
        <f t="shared" si="10"/>
        <v>3841</v>
      </c>
      <c r="O111" s="209">
        <f t="shared" si="10"/>
        <v>4115</v>
      </c>
      <c r="P111" s="209">
        <f t="shared" si="10"/>
        <v>4390</v>
      </c>
      <c r="Q111" s="209">
        <f t="shared" si="12"/>
        <v>4664</v>
      </c>
      <c r="R111" s="209">
        <f t="shared" si="12"/>
        <v>4938</v>
      </c>
      <c r="S111" s="209">
        <f t="shared" si="12"/>
        <v>5213</v>
      </c>
      <c r="T111" s="210"/>
      <c r="V111" s="203">
        <v>950</v>
      </c>
      <c r="W111" s="319">
        <f t="shared" ref="W111:AN111" si="14">W110+B181</f>
        <v>1237.5999999999999</v>
      </c>
      <c r="X111" s="319">
        <f t="shared" si="14"/>
        <v>1252.8000000000002</v>
      </c>
      <c r="Y111" s="319">
        <f t="shared" si="14"/>
        <v>1348.1599999999999</v>
      </c>
      <c r="Z111" s="319">
        <f t="shared" si="14"/>
        <v>1543.6</v>
      </c>
      <c r="AA111" s="319">
        <f t="shared" si="14"/>
        <v>1716.28</v>
      </c>
      <c r="AB111" s="319">
        <f t="shared" si="14"/>
        <v>1979.1599999999999</v>
      </c>
      <c r="AC111" s="319">
        <f t="shared" si="14"/>
        <v>2245.04</v>
      </c>
      <c r="AD111" s="319">
        <f t="shared" si="14"/>
        <v>2506.92</v>
      </c>
      <c r="AE111" s="319">
        <f t="shared" si="14"/>
        <v>2735.8</v>
      </c>
      <c r="AF111" s="319">
        <f t="shared" si="14"/>
        <v>3005.68</v>
      </c>
      <c r="AG111" s="318">
        <f t="shared" si="14"/>
        <v>3289.56</v>
      </c>
      <c r="AH111" s="319">
        <f t="shared" si="14"/>
        <v>3566.6800000000003</v>
      </c>
      <c r="AI111" s="319">
        <f t="shared" si="14"/>
        <v>3841.04</v>
      </c>
      <c r="AJ111" s="319">
        <f t="shared" si="14"/>
        <v>4115.3999999999996</v>
      </c>
      <c r="AK111" s="319">
        <f t="shared" si="14"/>
        <v>4389.76</v>
      </c>
      <c r="AL111" s="319">
        <f t="shared" si="14"/>
        <v>4664.12</v>
      </c>
      <c r="AM111" s="319">
        <f t="shared" si="14"/>
        <v>4938.4799999999996</v>
      </c>
      <c r="AN111" s="319">
        <f t="shared" si="14"/>
        <v>5212.84</v>
      </c>
      <c r="AO111" s="207"/>
      <c r="AP111" s="189">
        <f>AP110+U181</f>
        <v>3.61</v>
      </c>
    </row>
    <row r="112" spans="1:42" x14ac:dyDescent="0.15">
      <c r="A112" s="215" t="s">
        <v>18</v>
      </c>
      <c r="B112" s="212">
        <f t="shared" si="10"/>
        <v>848</v>
      </c>
      <c r="C112" s="212">
        <f t="shared" si="10"/>
        <v>864</v>
      </c>
      <c r="D112" s="212">
        <f t="shared" si="10"/>
        <v>893</v>
      </c>
      <c r="E112" s="212">
        <f t="shared" si="10"/>
        <v>1028</v>
      </c>
      <c r="F112" s="212">
        <f t="shared" si="10"/>
        <v>1142</v>
      </c>
      <c r="G112" s="212">
        <f t="shared" si="10"/>
        <v>1333</v>
      </c>
      <c r="H112" s="212">
        <f t="shared" si="10"/>
        <v>1523</v>
      </c>
      <c r="I112" s="212">
        <f t="shared" si="10"/>
        <v>1714</v>
      </c>
      <c r="J112" s="212">
        <f t="shared" si="10"/>
        <v>1904</v>
      </c>
      <c r="K112" s="212">
        <f t="shared" si="10"/>
        <v>2094</v>
      </c>
      <c r="L112" s="212">
        <f t="shared" si="10"/>
        <v>2285</v>
      </c>
      <c r="M112" s="212">
        <f t="shared" si="10"/>
        <v>2475</v>
      </c>
      <c r="N112" s="212">
        <f t="shared" si="10"/>
        <v>2666</v>
      </c>
      <c r="O112" s="212">
        <f t="shared" si="10"/>
        <v>2856</v>
      </c>
      <c r="P112" s="212">
        <f t="shared" si="10"/>
        <v>3046</v>
      </c>
      <c r="Q112" s="212">
        <f t="shared" si="12"/>
        <v>3237</v>
      </c>
      <c r="R112" s="212">
        <f t="shared" si="12"/>
        <v>3427</v>
      </c>
      <c r="S112" s="212">
        <f t="shared" si="12"/>
        <v>3618</v>
      </c>
      <c r="T112" s="213">
        <f>ROUND(AO112*$T$76,0)</f>
        <v>3808</v>
      </c>
      <c r="V112" s="203">
        <v>40</v>
      </c>
      <c r="W112" s="319">
        <f>$W$74*V112*$W$134</f>
        <v>848</v>
      </c>
      <c r="X112" s="319">
        <f>$X$74*V112*$X$134</f>
        <v>864</v>
      </c>
      <c r="Y112" s="319">
        <f>$Y$74*V112*$Y$134</f>
        <v>892.8</v>
      </c>
      <c r="Z112" s="319">
        <f>$Z$74*V112*$Z$134</f>
        <v>1028</v>
      </c>
      <c r="AA112" s="319">
        <f>$AA$74*V112*$AA$134</f>
        <v>1142.3999999999999</v>
      </c>
      <c r="AB112" s="319">
        <f>$AB$74*V112*$AB$134</f>
        <v>1332.8</v>
      </c>
      <c r="AC112" s="319">
        <f>$AC$74*V112*$AC$134</f>
        <v>1523.1999999999998</v>
      </c>
      <c r="AD112" s="319">
        <f>$AD$74*V112*$AD$134</f>
        <v>1713.6</v>
      </c>
      <c r="AE112" s="319">
        <f>$AE$74*V112*$AE$134</f>
        <v>1904</v>
      </c>
      <c r="AF112" s="319">
        <f>$AF$74*V112*$AF$134</f>
        <v>2094.4</v>
      </c>
      <c r="AG112" s="318">
        <f>$AG$74*V112*$AG$134</f>
        <v>2284.7999999999997</v>
      </c>
      <c r="AH112" s="319">
        <f>$AH$74*V112*$AH$134</f>
        <v>2475.1999999999998</v>
      </c>
      <c r="AI112" s="319">
        <f>$AI$74*V112*$AI$134</f>
        <v>2665.6</v>
      </c>
      <c r="AJ112" s="319">
        <f>$AJ$74*V112*$AJ$134</f>
        <v>2856</v>
      </c>
      <c r="AK112" s="319">
        <f>$AK$74*V112*$AK$134</f>
        <v>3046.3999999999996</v>
      </c>
      <c r="AL112" s="319">
        <f>$AL$74*V112*$AL$134</f>
        <v>3236.7999999999997</v>
      </c>
      <c r="AM112" s="319">
        <f>$AM$74*V112*$AM$134</f>
        <v>3427.2</v>
      </c>
      <c r="AN112" s="319">
        <f>$AN$74*V112*$AN$134</f>
        <v>3617.6</v>
      </c>
      <c r="AO112" s="319">
        <f>$AO$74*V112*$AO$134</f>
        <v>3808</v>
      </c>
      <c r="AP112" s="189">
        <v>2.38</v>
      </c>
    </row>
    <row r="113" spans="1:42" x14ac:dyDescent="0.15">
      <c r="A113" s="208">
        <v>1000</v>
      </c>
      <c r="B113" s="209">
        <f t="shared" si="10"/>
        <v>1292</v>
      </c>
      <c r="C113" s="209">
        <f t="shared" si="10"/>
        <v>1308</v>
      </c>
      <c r="D113" s="209">
        <f t="shared" si="10"/>
        <v>1417</v>
      </c>
      <c r="E113" s="209">
        <f t="shared" si="10"/>
        <v>1624</v>
      </c>
      <c r="F113" s="209">
        <f t="shared" si="10"/>
        <v>1805</v>
      </c>
      <c r="G113" s="209">
        <f t="shared" si="10"/>
        <v>2084</v>
      </c>
      <c r="H113" s="209">
        <f t="shared" si="10"/>
        <v>2361</v>
      </c>
      <c r="I113" s="209">
        <f t="shared" si="10"/>
        <v>2640</v>
      </c>
      <c r="J113" s="209">
        <f t="shared" si="10"/>
        <v>2878</v>
      </c>
      <c r="K113" s="209">
        <f t="shared" si="10"/>
        <v>3163</v>
      </c>
      <c r="L113" s="209">
        <f t="shared" si="10"/>
        <v>3434</v>
      </c>
      <c r="M113" s="209">
        <f t="shared" si="10"/>
        <v>3723</v>
      </c>
      <c r="N113" s="209">
        <f t="shared" si="10"/>
        <v>4010</v>
      </c>
      <c r="O113" s="209">
        <f t="shared" si="10"/>
        <v>4296</v>
      </c>
      <c r="P113" s="209">
        <f t="shared" si="10"/>
        <v>4582</v>
      </c>
      <c r="Q113" s="209">
        <f t="shared" si="12"/>
        <v>4869</v>
      </c>
      <c r="R113" s="209">
        <f t="shared" si="12"/>
        <v>5155</v>
      </c>
      <c r="S113" s="209">
        <f t="shared" si="12"/>
        <v>5442</v>
      </c>
      <c r="T113" s="210">
        <f t="shared" si="12"/>
        <v>5728</v>
      </c>
      <c r="V113" s="203">
        <v>1000</v>
      </c>
      <c r="W113" s="319">
        <f t="shared" ref="W113:AO113" si="15">W112+B183</f>
        <v>1292</v>
      </c>
      <c r="X113" s="319">
        <f t="shared" si="15"/>
        <v>1308</v>
      </c>
      <c r="Y113" s="319">
        <f t="shared" si="15"/>
        <v>1416.8</v>
      </c>
      <c r="Z113" s="319">
        <f t="shared" si="15"/>
        <v>1624</v>
      </c>
      <c r="AA113" s="319">
        <f t="shared" si="15"/>
        <v>1805.3999999999999</v>
      </c>
      <c r="AB113" s="319">
        <f t="shared" si="15"/>
        <v>2083.8000000000002</v>
      </c>
      <c r="AC113" s="319">
        <f t="shared" si="15"/>
        <v>2361.1999999999998</v>
      </c>
      <c r="AD113" s="319">
        <f t="shared" si="15"/>
        <v>2639.6</v>
      </c>
      <c r="AE113" s="319">
        <f t="shared" si="15"/>
        <v>2878</v>
      </c>
      <c r="AF113" s="319">
        <f t="shared" si="15"/>
        <v>3163.4</v>
      </c>
      <c r="AG113" s="318">
        <f t="shared" si="15"/>
        <v>3433.7999999999997</v>
      </c>
      <c r="AH113" s="319">
        <f t="shared" si="15"/>
        <v>3723.2</v>
      </c>
      <c r="AI113" s="319">
        <f t="shared" si="15"/>
        <v>4009.6</v>
      </c>
      <c r="AJ113" s="319">
        <f t="shared" si="15"/>
        <v>4296</v>
      </c>
      <c r="AK113" s="319">
        <f t="shared" si="15"/>
        <v>4582.3999999999996</v>
      </c>
      <c r="AL113" s="319">
        <f t="shared" si="15"/>
        <v>4868.7999999999993</v>
      </c>
      <c r="AM113" s="319">
        <f t="shared" si="15"/>
        <v>5155.2</v>
      </c>
      <c r="AN113" s="319">
        <f t="shared" si="15"/>
        <v>5441.6</v>
      </c>
      <c r="AO113" s="319">
        <f t="shared" si="15"/>
        <v>5728</v>
      </c>
      <c r="AP113" s="189">
        <f>AP112+U183</f>
        <v>3.58</v>
      </c>
    </row>
    <row r="114" spans="1:42" x14ac:dyDescent="0.15">
      <c r="A114" s="215" t="s">
        <v>19</v>
      </c>
      <c r="B114" s="212">
        <f t="shared" si="10"/>
        <v>890</v>
      </c>
      <c r="C114" s="212">
        <f t="shared" si="10"/>
        <v>907</v>
      </c>
      <c r="D114" s="212">
        <f t="shared" si="10"/>
        <v>937</v>
      </c>
      <c r="E114" s="212">
        <f t="shared" si="10"/>
        <v>1079</v>
      </c>
      <c r="F114" s="212">
        <f t="shared" si="10"/>
        <v>1200</v>
      </c>
      <c r="G114" s="212">
        <f t="shared" si="10"/>
        <v>1399</v>
      </c>
      <c r="H114" s="212">
        <f t="shared" si="10"/>
        <v>1599</v>
      </c>
      <c r="I114" s="212">
        <f t="shared" si="10"/>
        <v>1799</v>
      </c>
      <c r="J114" s="212">
        <f t="shared" si="10"/>
        <v>1999</v>
      </c>
      <c r="K114" s="212">
        <f t="shared" si="10"/>
        <v>2199</v>
      </c>
      <c r="L114" s="212">
        <f t="shared" si="10"/>
        <v>2399</v>
      </c>
      <c r="M114" s="212">
        <f t="shared" si="10"/>
        <v>2599</v>
      </c>
      <c r="N114" s="212">
        <f t="shared" si="10"/>
        <v>2799</v>
      </c>
      <c r="O114" s="212">
        <f t="shared" si="10"/>
        <v>2999</v>
      </c>
      <c r="P114" s="212">
        <f t="shared" si="10"/>
        <v>3199</v>
      </c>
      <c r="Q114" s="212">
        <f t="shared" si="12"/>
        <v>3399</v>
      </c>
      <c r="R114" s="212">
        <f t="shared" si="12"/>
        <v>3599</v>
      </c>
      <c r="S114" s="212">
        <f t="shared" si="12"/>
        <v>3798</v>
      </c>
      <c r="T114" s="213">
        <f t="shared" si="12"/>
        <v>3998</v>
      </c>
      <c r="V114" s="203">
        <v>42</v>
      </c>
      <c r="W114" s="319">
        <f>$W$74*V114*$W$134</f>
        <v>890.4</v>
      </c>
      <c r="X114" s="319">
        <f>$X$74*V114*$X$134</f>
        <v>907.2</v>
      </c>
      <c r="Y114" s="319">
        <f>$Y$74*V114*$Y$134</f>
        <v>937.44</v>
      </c>
      <c r="Z114" s="319">
        <f>$Z$74*V114*$Z$134</f>
        <v>1079.3999999999999</v>
      </c>
      <c r="AA114" s="319">
        <f>$AA$74*V114*$AA$134</f>
        <v>1199.52</v>
      </c>
      <c r="AB114" s="319">
        <f>$AB$74*V114*$AB$134</f>
        <v>1399.4399999999998</v>
      </c>
      <c r="AC114" s="319">
        <f>$AC$74*V114*$AC$134</f>
        <v>1599.36</v>
      </c>
      <c r="AD114" s="319">
        <f>$AD$74*V114*$AD$134</f>
        <v>1799.28</v>
      </c>
      <c r="AE114" s="319">
        <f>$AE$74*V114*$AE$134</f>
        <v>1999.1999999999998</v>
      </c>
      <c r="AF114" s="319">
        <f>$AF$74*V114*$AF$134</f>
        <v>2199.12</v>
      </c>
      <c r="AG114" s="318">
        <f>$AG$74*V114*$AG$134</f>
        <v>2399.04</v>
      </c>
      <c r="AH114" s="319">
        <f>$AH$74*V114*$AH$134</f>
        <v>2598.96</v>
      </c>
      <c r="AI114" s="319">
        <f>$AI$74*V114*$AI$134</f>
        <v>2798.8799999999997</v>
      </c>
      <c r="AJ114" s="319">
        <f>$AJ$74*V114*$AJ$134</f>
        <v>2998.7999999999997</v>
      </c>
      <c r="AK114" s="319">
        <f>$AK$74*V114*$AK$134</f>
        <v>3198.72</v>
      </c>
      <c r="AL114" s="319">
        <f>$AL$74*V114*$AL$134</f>
        <v>3398.64</v>
      </c>
      <c r="AM114" s="319">
        <f>$AM$74*V114*$AM$134</f>
        <v>3598.56</v>
      </c>
      <c r="AN114" s="319">
        <f>$AN$74*V114*$AN$134</f>
        <v>3798.48</v>
      </c>
      <c r="AO114" s="319">
        <f>$AO$74*V114*$AO$134</f>
        <v>3998.3999999999996</v>
      </c>
      <c r="AP114" s="189">
        <v>2.38</v>
      </c>
    </row>
    <row r="115" spans="1:42" x14ac:dyDescent="0.15">
      <c r="A115" s="208">
        <v>1050</v>
      </c>
      <c r="B115" s="209">
        <f t="shared" si="10"/>
        <v>1355</v>
      </c>
      <c r="C115" s="209">
        <f t="shared" si="10"/>
        <v>1372</v>
      </c>
      <c r="D115" s="209">
        <f t="shared" si="10"/>
        <v>1474</v>
      </c>
      <c r="E115" s="209">
        <f t="shared" si="10"/>
        <v>1704</v>
      </c>
      <c r="F115" s="209">
        <f t="shared" si="10"/>
        <v>1885</v>
      </c>
      <c r="G115" s="209">
        <f t="shared" si="10"/>
        <v>2185</v>
      </c>
      <c r="H115" s="209">
        <f t="shared" si="10"/>
        <v>2478</v>
      </c>
      <c r="I115" s="209">
        <f t="shared" si="10"/>
        <v>2769</v>
      </c>
      <c r="J115" s="209">
        <f t="shared" si="10"/>
        <v>3017</v>
      </c>
      <c r="K115" s="209">
        <f t="shared" si="10"/>
        <v>3321</v>
      </c>
      <c r="L115" s="209">
        <f t="shared" si="10"/>
        <v>3604</v>
      </c>
      <c r="M115" s="209">
        <f t="shared" si="10"/>
        <v>3909</v>
      </c>
      <c r="N115" s="209">
        <f t="shared" si="10"/>
        <v>4210</v>
      </c>
      <c r="O115" s="209">
        <f t="shared" si="10"/>
        <v>4511</v>
      </c>
      <c r="P115" s="209">
        <f t="shared" si="10"/>
        <v>4812</v>
      </c>
      <c r="Q115" s="209">
        <f t="shared" si="12"/>
        <v>5112</v>
      </c>
      <c r="R115" s="209">
        <f t="shared" si="12"/>
        <v>5413</v>
      </c>
      <c r="S115" s="209">
        <f t="shared" si="12"/>
        <v>5714</v>
      </c>
      <c r="T115" s="210">
        <f t="shared" si="12"/>
        <v>6014</v>
      </c>
      <c r="V115" s="203">
        <v>1050</v>
      </c>
      <c r="W115" s="319">
        <f t="shared" ref="W115:AO115" si="16">W114+B185</f>
        <v>1355.4</v>
      </c>
      <c r="X115" s="319">
        <f t="shared" si="16"/>
        <v>1372.2</v>
      </c>
      <c r="Y115" s="319">
        <f t="shared" si="16"/>
        <v>1474.44</v>
      </c>
      <c r="Z115" s="319">
        <f t="shared" si="16"/>
        <v>1704.3999999999999</v>
      </c>
      <c r="AA115" s="319">
        <f t="shared" si="16"/>
        <v>1884.52</v>
      </c>
      <c r="AB115" s="319">
        <f t="shared" si="16"/>
        <v>2185.4399999999996</v>
      </c>
      <c r="AC115" s="319">
        <f t="shared" si="16"/>
        <v>2478.3599999999997</v>
      </c>
      <c r="AD115" s="319">
        <f t="shared" si="16"/>
        <v>2769.2799999999997</v>
      </c>
      <c r="AE115" s="319">
        <f t="shared" si="16"/>
        <v>3017.2</v>
      </c>
      <c r="AF115" s="319">
        <f t="shared" si="16"/>
        <v>3321.12</v>
      </c>
      <c r="AG115" s="318">
        <f t="shared" si="16"/>
        <v>3604.04</v>
      </c>
      <c r="AH115" s="319">
        <f t="shared" si="16"/>
        <v>3909.3599999999997</v>
      </c>
      <c r="AI115" s="319">
        <f t="shared" si="16"/>
        <v>4210.08</v>
      </c>
      <c r="AJ115" s="319">
        <f t="shared" si="16"/>
        <v>4510.7999999999993</v>
      </c>
      <c r="AK115" s="319">
        <f t="shared" si="16"/>
        <v>4811.5199999999995</v>
      </c>
      <c r="AL115" s="319">
        <f t="shared" si="16"/>
        <v>5112.24</v>
      </c>
      <c r="AM115" s="319">
        <f t="shared" si="16"/>
        <v>5412.96</v>
      </c>
      <c r="AN115" s="319">
        <f t="shared" si="16"/>
        <v>5713.68</v>
      </c>
      <c r="AO115" s="319">
        <f t="shared" si="16"/>
        <v>6014.4</v>
      </c>
      <c r="AP115" s="189">
        <f>AP114+U185</f>
        <v>3.58</v>
      </c>
    </row>
    <row r="116" spans="1:42" x14ac:dyDescent="0.15">
      <c r="A116" s="215" t="s">
        <v>20</v>
      </c>
      <c r="B116" s="212">
        <f t="shared" si="10"/>
        <v>933</v>
      </c>
      <c r="C116" s="212">
        <f t="shared" si="10"/>
        <v>950</v>
      </c>
      <c r="D116" s="212">
        <f t="shared" si="10"/>
        <v>982</v>
      </c>
      <c r="E116" s="212">
        <f t="shared" si="10"/>
        <v>1131</v>
      </c>
      <c r="F116" s="212">
        <f t="shared" si="10"/>
        <v>1257</v>
      </c>
      <c r="G116" s="212">
        <f t="shared" si="10"/>
        <v>1466</v>
      </c>
      <c r="H116" s="212">
        <f t="shared" si="10"/>
        <v>1676</v>
      </c>
      <c r="I116" s="212">
        <f t="shared" si="10"/>
        <v>1885</v>
      </c>
      <c r="J116" s="212">
        <f t="shared" si="10"/>
        <v>2094</v>
      </c>
      <c r="K116" s="212">
        <f t="shared" si="10"/>
        <v>2304</v>
      </c>
      <c r="L116" s="212">
        <f t="shared" si="10"/>
        <v>2513</v>
      </c>
      <c r="M116" s="212">
        <f t="shared" si="10"/>
        <v>2723</v>
      </c>
      <c r="N116" s="212">
        <f t="shared" si="10"/>
        <v>2932</v>
      </c>
      <c r="O116" s="212">
        <f t="shared" si="10"/>
        <v>3142</v>
      </c>
      <c r="P116" s="212">
        <f t="shared" si="10"/>
        <v>3351</v>
      </c>
      <c r="Q116" s="212">
        <f t="shared" si="12"/>
        <v>3560</v>
      </c>
      <c r="R116" s="212">
        <f t="shared" si="12"/>
        <v>3770</v>
      </c>
      <c r="S116" s="212">
        <f t="shared" si="12"/>
        <v>3979</v>
      </c>
      <c r="T116" s="213">
        <f t="shared" si="12"/>
        <v>4189</v>
      </c>
      <c r="V116" s="203">
        <v>44</v>
      </c>
      <c r="W116" s="319">
        <f>$W$74*V116*$W$134</f>
        <v>932.8</v>
      </c>
      <c r="X116" s="319">
        <f>$X$74*V116*$X$134</f>
        <v>950.4</v>
      </c>
      <c r="Y116" s="319">
        <f>$Y$74*V116*$Y$134</f>
        <v>982.08</v>
      </c>
      <c r="Z116" s="319">
        <f>$Z$74*V116*$Z$134</f>
        <v>1130.8</v>
      </c>
      <c r="AA116" s="319">
        <f>$AA$74*V116*$AA$134</f>
        <v>1256.6399999999999</v>
      </c>
      <c r="AB116" s="319">
        <f>$AB$74*V116*$AB$134</f>
        <v>1466.08</v>
      </c>
      <c r="AC116" s="319">
        <f>$AC$74*V116*$AC$134</f>
        <v>1675.52</v>
      </c>
      <c r="AD116" s="319">
        <f>$AD$74*V116*$AD$134</f>
        <v>1884.9599999999998</v>
      </c>
      <c r="AE116" s="319">
        <f>$AE$74*V116*$AE$134</f>
        <v>2094.4</v>
      </c>
      <c r="AF116" s="319">
        <f>$AF$74*V116*$AF$134</f>
        <v>2303.8399999999997</v>
      </c>
      <c r="AG116" s="318">
        <f>$AG$74*V116*$AG$134</f>
        <v>2513.2799999999997</v>
      </c>
      <c r="AH116" s="319">
        <f>$AH$74*V116*$AH$134</f>
        <v>2722.72</v>
      </c>
      <c r="AI116" s="319">
        <f>$AI$74*V116*$AI$134</f>
        <v>2932.16</v>
      </c>
      <c r="AJ116" s="319">
        <f>$AJ$74*V116*$AJ$134</f>
        <v>3141.6</v>
      </c>
      <c r="AK116" s="319">
        <f>$AK$74*V116*$AK$134</f>
        <v>3351.04</v>
      </c>
      <c r="AL116" s="319">
        <f>$AL$74*V116*$AL$134</f>
        <v>3560.48</v>
      </c>
      <c r="AM116" s="319">
        <f>$AM$74*V116*$AM$134</f>
        <v>3769.9199999999996</v>
      </c>
      <c r="AN116" s="319">
        <f>$AN$74*V116*$AN$134</f>
        <v>3979.3599999999997</v>
      </c>
      <c r="AO116" s="319">
        <f>$AO$74*V116*$AO$134</f>
        <v>4188.8</v>
      </c>
      <c r="AP116" s="189">
        <v>2.38</v>
      </c>
    </row>
    <row r="117" spans="1:42" x14ac:dyDescent="0.15">
      <c r="A117" s="208">
        <v>1100</v>
      </c>
      <c r="B117" s="209">
        <f t="shared" si="10"/>
        <v>1420</v>
      </c>
      <c r="C117" s="209">
        <f t="shared" si="10"/>
        <v>1437</v>
      </c>
      <c r="D117" s="209">
        <f t="shared" si="10"/>
        <v>1532</v>
      </c>
      <c r="E117" s="209">
        <f t="shared" si="10"/>
        <v>1785</v>
      </c>
      <c r="F117" s="209">
        <f t="shared" si="10"/>
        <v>1983</v>
      </c>
      <c r="G117" s="209">
        <f t="shared" si="10"/>
        <v>2289</v>
      </c>
      <c r="H117" s="209">
        <f t="shared" si="10"/>
        <v>2595</v>
      </c>
      <c r="I117" s="209">
        <f t="shared" si="10"/>
        <v>2900</v>
      </c>
      <c r="J117" s="209">
        <f t="shared" si="10"/>
        <v>3160</v>
      </c>
      <c r="K117" s="209">
        <f t="shared" si="10"/>
        <v>3476</v>
      </c>
      <c r="L117" s="209">
        <f t="shared" si="10"/>
        <v>3769</v>
      </c>
      <c r="M117" s="209">
        <f t="shared" si="10"/>
        <v>4084</v>
      </c>
      <c r="N117" s="209">
        <f t="shared" si="10"/>
        <v>4398</v>
      </c>
      <c r="O117" s="209">
        <f t="shared" si="10"/>
        <v>4712</v>
      </c>
      <c r="P117" s="209">
        <f t="shared" si="10"/>
        <v>5027</v>
      </c>
      <c r="Q117" s="209">
        <f t="shared" si="12"/>
        <v>5341</v>
      </c>
      <c r="R117" s="209">
        <f t="shared" si="12"/>
        <v>5655</v>
      </c>
      <c r="S117" s="209">
        <f t="shared" si="12"/>
        <v>5969</v>
      </c>
      <c r="T117" s="210">
        <f t="shared" si="12"/>
        <v>6283</v>
      </c>
      <c r="V117" s="203">
        <v>1100</v>
      </c>
      <c r="W117" s="319">
        <f t="shared" ref="W117:AO117" si="17">W116+B187</f>
        <v>1419.8</v>
      </c>
      <c r="X117" s="319">
        <f t="shared" si="17"/>
        <v>1437.4</v>
      </c>
      <c r="Y117" s="319">
        <f t="shared" si="17"/>
        <v>1532.08</v>
      </c>
      <c r="Z117" s="319">
        <f t="shared" si="17"/>
        <v>1784.8</v>
      </c>
      <c r="AA117" s="319">
        <f t="shared" si="17"/>
        <v>1982.6399999999999</v>
      </c>
      <c r="AB117" s="319">
        <f t="shared" si="17"/>
        <v>2289.08</v>
      </c>
      <c r="AC117" s="319">
        <f t="shared" si="17"/>
        <v>2594.52</v>
      </c>
      <c r="AD117" s="319">
        <f t="shared" si="17"/>
        <v>2899.96</v>
      </c>
      <c r="AE117" s="319">
        <f t="shared" si="17"/>
        <v>3160.4</v>
      </c>
      <c r="AF117" s="319">
        <f t="shared" si="17"/>
        <v>3475.8399999999997</v>
      </c>
      <c r="AG117" s="318">
        <f t="shared" si="17"/>
        <v>3769.2799999999997</v>
      </c>
      <c r="AH117" s="319">
        <f t="shared" si="17"/>
        <v>4084.08</v>
      </c>
      <c r="AI117" s="319">
        <f t="shared" si="17"/>
        <v>4398.24</v>
      </c>
      <c r="AJ117" s="319">
        <f t="shared" si="17"/>
        <v>4712.3999999999996</v>
      </c>
      <c r="AK117" s="319">
        <f t="shared" si="17"/>
        <v>5026.5599999999995</v>
      </c>
      <c r="AL117" s="319">
        <f t="shared" si="17"/>
        <v>5340.72</v>
      </c>
      <c r="AM117" s="319">
        <f t="shared" si="17"/>
        <v>5654.8799999999992</v>
      </c>
      <c r="AN117" s="319">
        <f t="shared" si="17"/>
        <v>5969.0399999999991</v>
      </c>
      <c r="AO117" s="319">
        <f t="shared" si="17"/>
        <v>6283.2000000000007</v>
      </c>
      <c r="AP117" s="189">
        <f>AP116+U187</f>
        <v>3.57</v>
      </c>
    </row>
    <row r="118" spans="1:42" x14ac:dyDescent="0.15">
      <c r="A118" s="215" t="s">
        <v>21</v>
      </c>
      <c r="B118" s="212">
        <f t="shared" si="10"/>
        <v>975</v>
      </c>
      <c r="C118" s="212">
        <f t="shared" si="10"/>
        <v>994</v>
      </c>
      <c r="D118" s="212">
        <f t="shared" si="10"/>
        <v>1027</v>
      </c>
      <c r="E118" s="212">
        <f t="shared" si="10"/>
        <v>1182</v>
      </c>
      <c r="F118" s="212">
        <f t="shared" si="10"/>
        <v>1314</v>
      </c>
      <c r="G118" s="212">
        <f t="shared" si="10"/>
        <v>1533</v>
      </c>
      <c r="H118" s="212">
        <f t="shared" si="10"/>
        <v>1752</v>
      </c>
      <c r="I118" s="212">
        <f t="shared" si="10"/>
        <v>1971</v>
      </c>
      <c r="J118" s="212">
        <f t="shared" si="10"/>
        <v>2190</v>
      </c>
      <c r="K118" s="212">
        <f t="shared" si="10"/>
        <v>2409</v>
      </c>
      <c r="L118" s="212">
        <f t="shared" si="10"/>
        <v>2628</v>
      </c>
      <c r="M118" s="212">
        <f t="shared" si="10"/>
        <v>2846</v>
      </c>
      <c r="N118" s="212">
        <f t="shared" si="10"/>
        <v>3065</v>
      </c>
      <c r="O118" s="212">
        <f t="shared" si="10"/>
        <v>3284</v>
      </c>
      <c r="P118" s="212">
        <f t="shared" si="10"/>
        <v>3503</v>
      </c>
      <c r="Q118" s="212">
        <f t="shared" si="12"/>
        <v>3722</v>
      </c>
      <c r="R118" s="212">
        <f t="shared" si="12"/>
        <v>3941</v>
      </c>
      <c r="S118" s="212">
        <f t="shared" si="12"/>
        <v>4160</v>
      </c>
      <c r="T118" s="213">
        <f t="shared" si="12"/>
        <v>4379</v>
      </c>
      <c r="V118" s="203">
        <v>46</v>
      </c>
      <c r="W118" s="319">
        <f>$W$74*V118*$W$134</f>
        <v>975.19999999999993</v>
      </c>
      <c r="X118" s="319">
        <f>$X$74*V118*$X$134</f>
        <v>993.6</v>
      </c>
      <c r="Y118" s="319">
        <f>$Y$74*V118*$Y$134</f>
        <v>1026.72</v>
      </c>
      <c r="Z118" s="319">
        <f>$Z$74*V118*$Z$134</f>
        <v>1182.1999999999998</v>
      </c>
      <c r="AA118" s="319">
        <f>$AA$74*V118*$AA$134</f>
        <v>1313.76</v>
      </c>
      <c r="AB118" s="319">
        <f>$AB$74*V118*$AB$134</f>
        <v>1532.72</v>
      </c>
      <c r="AC118" s="319">
        <f>$AC$74*V118*$AC$134</f>
        <v>1751.6799999999998</v>
      </c>
      <c r="AD118" s="319">
        <f>$AD$74*V118*$AD$134</f>
        <v>1970.6399999999999</v>
      </c>
      <c r="AE118" s="319">
        <f>$AE$74*V118*$AE$134</f>
        <v>2189.6</v>
      </c>
      <c r="AF118" s="319">
        <f>$AF$74*V118*$AF$134</f>
        <v>2408.56</v>
      </c>
      <c r="AG118" s="318">
        <f>$AG$74*V118*$AG$134</f>
        <v>2627.52</v>
      </c>
      <c r="AH118" s="319">
        <f>$AH$74*V118*$AH$134</f>
        <v>2846.48</v>
      </c>
      <c r="AI118" s="319">
        <f>$AI$74*V118*$AI$134</f>
        <v>3065.44</v>
      </c>
      <c r="AJ118" s="319">
        <f>$AJ$74*V118*$AJ$134</f>
        <v>3284.3999999999996</v>
      </c>
      <c r="AK118" s="319">
        <f>$AK$74*V118*$AK$134</f>
        <v>3503.3599999999997</v>
      </c>
      <c r="AL118" s="319">
        <f>$AL$74*V118*$AL$134</f>
        <v>3722.3199999999997</v>
      </c>
      <c r="AM118" s="319">
        <f>$AM$74*V118*$AM$134</f>
        <v>3941.2799999999997</v>
      </c>
      <c r="AN118" s="319">
        <f>$AN$74*V118*$AN$134</f>
        <v>4160.24</v>
      </c>
      <c r="AO118" s="319">
        <f>$AO$74*V118*$AO$134</f>
        <v>4379.2</v>
      </c>
      <c r="AP118" s="189">
        <v>2.38</v>
      </c>
    </row>
    <row r="119" spans="1:42" x14ac:dyDescent="0.15">
      <c r="A119" s="208">
        <v>1150</v>
      </c>
      <c r="B119" s="209">
        <f t="shared" si="10"/>
        <v>1482</v>
      </c>
      <c r="C119" s="209">
        <f t="shared" si="10"/>
        <v>1501</v>
      </c>
      <c r="D119" s="209">
        <f t="shared" si="10"/>
        <v>1602</v>
      </c>
      <c r="E119" s="209">
        <f t="shared" si="10"/>
        <v>1855</v>
      </c>
      <c r="F119" s="209">
        <f t="shared" si="10"/>
        <v>2073</v>
      </c>
      <c r="G119" s="209">
        <f t="shared" si="10"/>
        <v>2391</v>
      </c>
      <c r="H119" s="209">
        <f t="shared" si="10"/>
        <v>2712</v>
      </c>
      <c r="I119" s="209">
        <f t="shared" si="10"/>
        <v>3030</v>
      </c>
      <c r="J119" s="209">
        <f t="shared" si="10"/>
        <v>3303</v>
      </c>
      <c r="K119" s="209">
        <f t="shared" si="10"/>
        <v>3630</v>
      </c>
      <c r="L119" s="209">
        <f t="shared" si="10"/>
        <v>3936</v>
      </c>
      <c r="M119" s="209">
        <f t="shared" si="10"/>
        <v>4258</v>
      </c>
      <c r="N119" s="209">
        <f t="shared" si="10"/>
        <v>4585</v>
      </c>
      <c r="O119" s="209">
        <f t="shared" si="10"/>
        <v>4913</v>
      </c>
      <c r="P119" s="209">
        <f t="shared" si="10"/>
        <v>5240</v>
      </c>
      <c r="Q119" s="209">
        <f t="shared" si="12"/>
        <v>5568</v>
      </c>
      <c r="R119" s="209">
        <f t="shared" si="12"/>
        <v>5895</v>
      </c>
      <c r="S119" s="209">
        <f t="shared" si="12"/>
        <v>6223</v>
      </c>
      <c r="T119" s="210">
        <f t="shared" si="12"/>
        <v>6550</v>
      </c>
      <c r="V119" s="203">
        <v>1150</v>
      </c>
      <c r="W119" s="319">
        <f t="shared" ref="W119:AO119" si="18">W118+B189</f>
        <v>1482.1999999999998</v>
      </c>
      <c r="X119" s="319">
        <f t="shared" si="18"/>
        <v>1500.6</v>
      </c>
      <c r="Y119" s="319">
        <f t="shared" si="18"/>
        <v>1601.72</v>
      </c>
      <c r="Z119" s="319">
        <f t="shared" si="18"/>
        <v>1855.1999999999998</v>
      </c>
      <c r="AA119" s="319">
        <f t="shared" si="18"/>
        <v>2072.7600000000002</v>
      </c>
      <c r="AB119" s="319">
        <f t="shared" si="18"/>
        <v>2390.7200000000003</v>
      </c>
      <c r="AC119" s="319">
        <f t="shared" si="18"/>
        <v>2711.68</v>
      </c>
      <c r="AD119" s="319">
        <f t="shared" si="18"/>
        <v>3029.64</v>
      </c>
      <c r="AE119" s="319">
        <f t="shared" si="18"/>
        <v>3302.6</v>
      </c>
      <c r="AF119" s="319">
        <f t="shared" si="18"/>
        <v>3629.56</v>
      </c>
      <c r="AG119" s="318">
        <f t="shared" si="18"/>
        <v>3935.52</v>
      </c>
      <c r="AH119" s="319">
        <f t="shared" si="18"/>
        <v>4257.76</v>
      </c>
      <c r="AI119" s="319">
        <f t="shared" si="18"/>
        <v>4585.28</v>
      </c>
      <c r="AJ119" s="319">
        <f t="shared" si="18"/>
        <v>4912.7999999999993</v>
      </c>
      <c r="AK119" s="319">
        <f t="shared" si="18"/>
        <v>5240.32</v>
      </c>
      <c r="AL119" s="319">
        <f t="shared" si="18"/>
        <v>5567.84</v>
      </c>
      <c r="AM119" s="319">
        <f t="shared" si="18"/>
        <v>5895.36</v>
      </c>
      <c r="AN119" s="319">
        <f t="shared" si="18"/>
        <v>6222.8799999999992</v>
      </c>
      <c r="AO119" s="319">
        <f t="shared" si="18"/>
        <v>6550.4</v>
      </c>
      <c r="AP119" s="189">
        <f>AP118+U189</f>
        <v>3.5599999999999996</v>
      </c>
    </row>
    <row r="120" spans="1:42" x14ac:dyDescent="0.15">
      <c r="A120" s="215" t="s">
        <v>22</v>
      </c>
      <c r="B120" s="212">
        <f t="shared" si="10"/>
        <v>1018</v>
      </c>
      <c r="C120" s="212">
        <f t="shared" si="10"/>
        <v>1037</v>
      </c>
      <c r="D120" s="212">
        <f t="shared" si="10"/>
        <v>1071</v>
      </c>
      <c r="E120" s="212">
        <f t="shared" si="10"/>
        <v>1234</v>
      </c>
      <c r="F120" s="212">
        <f t="shared" si="10"/>
        <v>1371</v>
      </c>
      <c r="G120" s="212">
        <f t="shared" si="10"/>
        <v>1599</v>
      </c>
      <c r="H120" s="212">
        <f t="shared" si="10"/>
        <v>1828</v>
      </c>
      <c r="I120" s="212">
        <f t="shared" si="10"/>
        <v>2056</v>
      </c>
      <c r="J120" s="212">
        <f t="shared" si="10"/>
        <v>2285</v>
      </c>
      <c r="K120" s="212">
        <f t="shared" si="10"/>
        <v>2513</v>
      </c>
      <c r="L120" s="212">
        <f t="shared" si="10"/>
        <v>2742</v>
      </c>
      <c r="M120" s="212">
        <f t="shared" si="10"/>
        <v>2970</v>
      </c>
      <c r="N120" s="212">
        <f t="shared" si="10"/>
        <v>3199</v>
      </c>
      <c r="O120" s="212">
        <f t="shared" si="10"/>
        <v>3427</v>
      </c>
      <c r="P120" s="212">
        <f t="shared" si="10"/>
        <v>3656</v>
      </c>
      <c r="Q120" s="212">
        <f t="shared" si="12"/>
        <v>3884</v>
      </c>
      <c r="R120" s="212">
        <f t="shared" si="12"/>
        <v>4113</v>
      </c>
      <c r="S120" s="212">
        <f t="shared" si="12"/>
        <v>4341</v>
      </c>
      <c r="T120" s="213">
        <f t="shared" si="12"/>
        <v>4570</v>
      </c>
      <c r="V120" s="317">
        <v>48</v>
      </c>
      <c r="W120" s="318">
        <f>$W$74*V120*$W$134</f>
        <v>1017.5999999999999</v>
      </c>
      <c r="X120" s="318">
        <f>$X$74*V120*$X$134</f>
        <v>1036.8</v>
      </c>
      <c r="Y120" s="318">
        <f>$Y$74*V120*$Y$134</f>
        <v>1071.3600000000001</v>
      </c>
      <c r="Z120" s="318">
        <f>$Z$74*V120*$Z$134</f>
        <v>1233.5999999999999</v>
      </c>
      <c r="AA120" s="318">
        <f>$AA$74*V120*$AA$134</f>
        <v>1370.8799999999999</v>
      </c>
      <c r="AB120" s="318">
        <f>$AB$74*V120*$AB$134</f>
        <v>1599.36</v>
      </c>
      <c r="AC120" s="318">
        <f>$AC$74*V120*$AC$134</f>
        <v>1827.84</v>
      </c>
      <c r="AD120" s="318">
        <f>$AD$74*V120*$AD$134</f>
        <v>2056.3199999999997</v>
      </c>
      <c r="AE120" s="318">
        <f>$AE$74*V120*$AE$134</f>
        <v>2284.7999999999997</v>
      </c>
      <c r="AF120" s="318">
        <f>$AF$74*V120*$AF$134</f>
        <v>2513.2799999999997</v>
      </c>
      <c r="AG120" s="318">
        <f>$AG$74*V120*$AG$134</f>
        <v>2741.7599999999998</v>
      </c>
      <c r="AH120" s="318">
        <f>$AH$74*V120*$AH$134</f>
        <v>2970.24</v>
      </c>
      <c r="AI120" s="318">
        <f>$AI$74*V120*$AI$134</f>
        <v>3198.72</v>
      </c>
      <c r="AJ120" s="318">
        <f>$AJ$74*V120*$AJ$134</f>
        <v>3427.2</v>
      </c>
      <c r="AK120" s="318">
        <f>$AK$74*V120*$AK$134</f>
        <v>3655.68</v>
      </c>
      <c r="AL120" s="318">
        <f>$AL$74*V120*$AL$134</f>
        <v>3884.16</v>
      </c>
      <c r="AM120" s="318">
        <f>$AM$74*V120*$AM$134</f>
        <v>4112.6399999999994</v>
      </c>
      <c r="AN120" s="318">
        <f>$AN$74*V120*$AN$134</f>
        <v>4341.12</v>
      </c>
      <c r="AO120" s="318">
        <f>$AO$74*V120*$AO$134</f>
        <v>4569.5999999999995</v>
      </c>
      <c r="AP120" s="189">
        <v>2.38</v>
      </c>
    </row>
    <row r="121" spans="1:42" ht="13" thickBot="1" x14ac:dyDescent="0.2">
      <c r="A121" s="204">
        <v>1200</v>
      </c>
      <c r="B121" s="216">
        <f t="shared" si="10"/>
        <v>1547</v>
      </c>
      <c r="C121" s="216">
        <f t="shared" si="10"/>
        <v>1566</v>
      </c>
      <c r="D121" s="216">
        <f t="shared" si="10"/>
        <v>1671</v>
      </c>
      <c r="E121" s="216">
        <f t="shared" si="10"/>
        <v>1918</v>
      </c>
      <c r="F121" s="216">
        <f t="shared" si="10"/>
        <v>2141</v>
      </c>
      <c r="G121" s="216">
        <f t="shared" si="10"/>
        <v>2471</v>
      </c>
      <c r="H121" s="216">
        <f t="shared" si="10"/>
        <v>2804</v>
      </c>
      <c r="I121" s="216">
        <f t="shared" si="10"/>
        <v>3153</v>
      </c>
      <c r="J121" s="216">
        <f t="shared" si="10"/>
        <v>3445</v>
      </c>
      <c r="K121" s="216">
        <f t="shared" si="10"/>
        <v>3784</v>
      </c>
      <c r="L121" s="216">
        <f t="shared" si="10"/>
        <v>4104</v>
      </c>
      <c r="M121" s="216">
        <f t="shared" si="10"/>
        <v>4443</v>
      </c>
      <c r="N121" s="216">
        <f t="shared" si="10"/>
        <v>4785</v>
      </c>
      <c r="O121" s="216">
        <f t="shared" si="10"/>
        <v>5126</v>
      </c>
      <c r="P121" s="216">
        <f t="shared" si="10"/>
        <v>5468</v>
      </c>
      <c r="Q121" s="216">
        <f t="shared" si="12"/>
        <v>5810</v>
      </c>
      <c r="R121" s="216">
        <f t="shared" si="12"/>
        <v>6152</v>
      </c>
      <c r="S121" s="216">
        <f t="shared" si="12"/>
        <v>6493</v>
      </c>
      <c r="T121" s="217">
        <f t="shared" si="12"/>
        <v>6835</v>
      </c>
      <c r="V121" s="317">
        <v>1200</v>
      </c>
      <c r="W121" s="318">
        <f t="shared" ref="W121:AO121" si="19">W120+B191</f>
        <v>1546.6</v>
      </c>
      <c r="X121" s="318">
        <f t="shared" si="19"/>
        <v>1565.8</v>
      </c>
      <c r="Y121" s="318">
        <f t="shared" si="19"/>
        <v>1671.3600000000001</v>
      </c>
      <c r="Z121" s="318">
        <f t="shared" si="19"/>
        <v>1917.6</v>
      </c>
      <c r="AA121" s="318">
        <f t="shared" si="19"/>
        <v>2140.88</v>
      </c>
      <c r="AB121" s="318">
        <f t="shared" si="19"/>
        <v>2471.3599999999997</v>
      </c>
      <c r="AC121" s="318">
        <f t="shared" si="19"/>
        <v>2803.84</v>
      </c>
      <c r="AD121" s="318">
        <f t="shared" si="19"/>
        <v>3153.3199999999997</v>
      </c>
      <c r="AE121" s="318">
        <f t="shared" si="19"/>
        <v>3444.7999999999997</v>
      </c>
      <c r="AF121" s="318">
        <f t="shared" si="19"/>
        <v>3784.2799999999997</v>
      </c>
      <c r="AG121" s="318">
        <f t="shared" si="19"/>
        <v>4103.76</v>
      </c>
      <c r="AH121" s="318">
        <f t="shared" si="19"/>
        <v>4442.8799999999992</v>
      </c>
      <c r="AI121" s="318">
        <f t="shared" si="19"/>
        <v>4784.6399999999994</v>
      </c>
      <c r="AJ121" s="318">
        <f t="shared" si="19"/>
        <v>5126.3999999999996</v>
      </c>
      <c r="AK121" s="318">
        <f t="shared" si="19"/>
        <v>5468.16</v>
      </c>
      <c r="AL121" s="318">
        <f t="shared" si="19"/>
        <v>5809.92</v>
      </c>
      <c r="AM121" s="318">
        <f t="shared" si="19"/>
        <v>6151.6799999999994</v>
      </c>
      <c r="AN121" s="318">
        <f t="shared" si="19"/>
        <v>6493.44</v>
      </c>
      <c r="AO121" s="318">
        <f t="shared" si="19"/>
        <v>6835.1999999999989</v>
      </c>
      <c r="AP121" s="189">
        <f>AP120+U191</f>
        <v>3.5599999999999996</v>
      </c>
    </row>
    <row r="122" spans="1:42" x14ac:dyDescent="0.15">
      <c r="A122" s="202" t="s">
        <v>130</v>
      </c>
      <c r="B122" s="205">
        <f t="shared" si="10"/>
        <v>1060</v>
      </c>
      <c r="C122" s="205">
        <f t="shared" si="10"/>
        <v>1080</v>
      </c>
      <c r="D122" s="205">
        <f t="shared" si="10"/>
        <v>1116</v>
      </c>
      <c r="E122" s="205">
        <f t="shared" si="10"/>
        <v>1285</v>
      </c>
      <c r="F122" s="205">
        <f t="shared" si="10"/>
        <v>1428</v>
      </c>
      <c r="G122" s="205">
        <f t="shared" si="10"/>
        <v>1666</v>
      </c>
      <c r="H122" s="205">
        <f t="shared" si="10"/>
        <v>1904</v>
      </c>
      <c r="I122" s="205">
        <f t="shared" si="10"/>
        <v>2142</v>
      </c>
      <c r="J122" s="205">
        <f t="shared" si="10"/>
        <v>2380</v>
      </c>
      <c r="K122" s="205">
        <f t="shared" si="10"/>
        <v>2618</v>
      </c>
      <c r="L122" s="205">
        <f t="shared" si="10"/>
        <v>2856</v>
      </c>
      <c r="M122" s="205">
        <f t="shared" si="10"/>
        <v>3094</v>
      </c>
      <c r="N122" s="205">
        <f t="shared" si="10"/>
        <v>3332</v>
      </c>
      <c r="O122" s="205">
        <f t="shared" si="10"/>
        <v>3570</v>
      </c>
      <c r="P122" s="205">
        <f t="shared" si="10"/>
        <v>3808</v>
      </c>
      <c r="Q122" s="205">
        <f t="shared" si="12"/>
        <v>4046</v>
      </c>
      <c r="R122" s="205">
        <f t="shared" si="12"/>
        <v>4284</v>
      </c>
      <c r="S122" s="205">
        <f t="shared" si="12"/>
        <v>4522</v>
      </c>
      <c r="T122" s="206">
        <f t="shared" si="12"/>
        <v>4760</v>
      </c>
      <c r="V122" s="203">
        <v>50</v>
      </c>
      <c r="W122" s="319">
        <f>$W$74*V122*$W$134</f>
        <v>1060</v>
      </c>
      <c r="X122" s="319">
        <f>$X$74*V122*$X$134</f>
        <v>1080</v>
      </c>
      <c r="Y122" s="319">
        <f>$Y$74*V122*$Y$134</f>
        <v>1116</v>
      </c>
      <c r="Z122" s="319">
        <f>$Z$74*V122*$Z$134</f>
        <v>1285</v>
      </c>
      <c r="AA122" s="319">
        <f>$AA$74*V122*$AA$134</f>
        <v>1428</v>
      </c>
      <c r="AB122" s="319">
        <f>$AB$74*V122*$AB$134</f>
        <v>1666</v>
      </c>
      <c r="AC122" s="319">
        <f>$AC$74*V122*$AC$134</f>
        <v>1904</v>
      </c>
      <c r="AD122" s="319">
        <f>$AD$74*V122*$AD$134</f>
        <v>2142</v>
      </c>
      <c r="AE122" s="319">
        <f>$AE$74*V122*$AE$134</f>
        <v>2380</v>
      </c>
      <c r="AF122" s="319">
        <f>$AF$74*V122*$AF$134</f>
        <v>2618</v>
      </c>
      <c r="AG122" s="318">
        <f>$AG$74*V122*$AG$134</f>
        <v>2856</v>
      </c>
      <c r="AH122" s="319">
        <f>$AH$74*V122*$AH$134</f>
        <v>3094</v>
      </c>
      <c r="AI122" s="319">
        <f>$AI$74*V122*$AI$134</f>
        <v>3332</v>
      </c>
      <c r="AJ122" s="319">
        <f>$AJ$74*V122*$AJ$134</f>
        <v>3570</v>
      </c>
      <c r="AK122" s="319">
        <f>$AK$74*V122*$AK$134</f>
        <v>3808</v>
      </c>
      <c r="AL122" s="319">
        <f>$AL$74*V122*$AL$134</f>
        <v>4046</v>
      </c>
      <c r="AM122" s="319">
        <f>$AM$74*V122*$AM$134</f>
        <v>4284</v>
      </c>
      <c r="AN122" s="319">
        <f>$AN$74*V122*$AN$134</f>
        <v>4522</v>
      </c>
      <c r="AO122" s="319">
        <f>$AO$74*V122*$AO$134</f>
        <v>4760</v>
      </c>
      <c r="AP122" s="189">
        <v>2.38</v>
      </c>
    </row>
    <row r="123" spans="1:42" x14ac:dyDescent="0.15">
      <c r="A123" s="208">
        <v>1250</v>
      </c>
      <c r="B123" s="209">
        <f t="shared" si="10"/>
        <v>1590</v>
      </c>
      <c r="C123" s="209">
        <f t="shared" si="10"/>
        <v>1632</v>
      </c>
      <c r="D123" s="209">
        <f t="shared" si="10"/>
        <v>1740</v>
      </c>
      <c r="E123" s="209">
        <f t="shared" si="10"/>
        <v>2000</v>
      </c>
      <c r="F123" s="209">
        <f t="shared" si="10"/>
        <v>2232</v>
      </c>
      <c r="G123" s="209">
        <f t="shared" si="10"/>
        <v>2576</v>
      </c>
      <c r="H123" s="209">
        <f t="shared" si="10"/>
        <v>2920</v>
      </c>
      <c r="I123" s="209">
        <f t="shared" si="10"/>
        <v>3285</v>
      </c>
      <c r="J123" s="209">
        <f t="shared" si="10"/>
        <v>3590</v>
      </c>
      <c r="K123" s="209">
        <f t="shared" si="10"/>
        <v>3938</v>
      </c>
      <c r="L123" s="209">
        <f t="shared" si="10"/>
        <v>4272</v>
      </c>
      <c r="M123" s="209">
        <f t="shared" si="10"/>
        <v>4628</v>
      </c>
      <c r="N123" s="209">
        <f t="shared" si="10"/>
        <v>4984</v>
      </c>
      <c r="O123" s="209">
        <f t="shared" si="10"/>
        <v>5340</v>
      </c>
      <c r="P123" s="209">
        <f t="shared" si="10"/>
        <v>5696</v>
      </c>
      <c r="Q123" s="209">
        <f t="shared" si="12"/>
        <v>6052</v>
      </c>
      <c r="R123" s="209">
        <f t="shared" si="12"/>
        <v>6408</v>
      </c>
      <c r="S123" s="209">
        <f t="shared" si="12"/>
        <v>6764</v>
      </c>
      <c r="T123" s="210">
        <f t="shared" si="12"/>
        <v>7120</v>
      </c>
      <c r="V123" s="203">
        <v>1250</v>
      </c>
      <c r="W123" s="319">
        <f t="shared" ref="W123:AO123" si="20">W122+B193</f>
        <v>1590</v>
      </c>
      <c r="X123" s="319">
        <f t="shared" si="20"/>
        <v>1632</v>
      </c>
      <c r="Y123" s="319">
        <f t="shared" si="20"/>
        <v>1740</v>
      </c>
      <c r="Z123" s="319">
        <f t="shared" si="20"/>
        <v>2000</v>
      </c>
      <c r="AA123" s="319">
        <f t="shared" si="20"/>
        <v>2232</v>
      </c>
      <c r="AB123" s="319">
        <f t="shared" si="20"/>
        <v>2576</v>
      </c>
      <c r="AC123" s="319">
        <f t="shared" si="20"/>
        <v>2920</v>
      </c>
      <c r="AD123" s="319">
        <f t="shared" si="20"/>
        <v>3285</v>
      </c>
      <c r="AE123" s="319">
        <f t="shared" si="20"/>
        <v>3590</v>
      </c>
      <c r="AF123" s="319">
        <f t="shared" si="20"/>
        <v>3938</v>
      </c>
      <c r="AG123" s="318">
        <f t="shared" si="20"/>
        <v>4272</v>
      </c>
      <c r="AH123" s="319">
        <f t="shared" si="20"/>
        <v>4628</v>
      </c>
      <c r="AI123" s="319">
        <f t="shared" si="20"/>
        <v>4984</v>
      </c>
      <c r="AJ123" s="319">
        <f t="shared" si="20"/>
        <v>5340</v>
      </c>
      <c r="AK123" s="319">
        <f t="shared" si="20"/>
        <v>5696</v>
      </c>
      <c r="AL123" s="319">
        <f t="shared" si="20"/>
        <v>6052</v>
      </c>
      <c r="AM123" s="319">
        <f t="shared" si="20"/>
        <v>6408</v>
      </c>
      <c r="AN123" s="319">
        <f t="shared" si="20"/>
        <v>6764</v>
      </c>
      <c r="AO123" s="319">
        <f t="shared" si="20"/>
        <v>7120</v>
      </c>
      <c r="AP123" s="189">
        <f>AP122+U193</f>
        <v>3.5599999999999996</v>
      </c>
    </row>
    <row r="124" spans="1:42" x14ac:dyDescent="0.15">
      <c r="A124" s="215" t="s">
        <v>131</v>
      </c>
      <c r="B124" s="212">
        <f t="shared" ref="B124:B133" si="21">ROUND(W124*$T$76,0)</f>
        <v>1102</v>
      </c>
      <c r="C124" s="212">
        <f t="shared" ref="C124:C133" si="22">ROUND(X124*$T$76,0)</f>
        <v>1123</v>
      </c>
      <c r="D124" s="212">
        <f t="shared" ref="D124:D133" si="23">ROUND(Y124*$T$76,0)</f>
        <v>1161</v>
      </c>
      <c r="E124" s="212">
        <f t="shared" ref="E124:E133" si="24">ROUND(Z124*$T$76,0)</f>
        <v>1336</v>
      </c>
      <c r="F124" s="212">
        <f t="shared" ref="F124:F133" si="25">ROUND(AA124*$T$76,0)</f>
        <v>1485</v>
      </c>
      <c r="G124" s="212">
        <f t="shared" ref="G124:G133" si="26">ROUND(AB124*$T$76,0)</f>
        <v>1733</v>
      </c>
      <c r="H124" s="212">
        <f t="shared" ref="H124:H133" si="27">ROUND(AC124*$T$76,0)</f>
        <v>1980</v>
      </c>
      <c r="I124" s="212">
        <f t="shared" ref="I124:I133" si="28">ROUND(AD124*$T$76,0)</f>
        <v>2228</v>
      </c>
      <c r="J124" s="212">
        <f t="shared" ref="J124:J133" si="29">ROUND(AE124*$T$76,0)</f>
        <v>2475</v>
      </c>
      <c r="K124" s="212">
        <f t="shared" ref="K124:K133" si="30">ROUND(AF124*$T$76,0)</f>
        <v>2723</v>
      </c>
      <c r="L124" s="212">
        <f t="shared" ref="L124:L133" si="31">ROUND(AG124*$T$76,0)</f>
        <v>2970</v>
      </c>
      <c r="M124" s="212">
        <f t="shared" ref="M124:M133" si="32">ROUND(AH124*$T$76,0)</f>
        <v>3218</v>
      </c>
      <c r="N124" s="212">
        <f t="shared" ref="N124:N133" si="33">ROUND(AI124*$T$76,0)</f>
        <v>3465</v>
      </c>
      <c r="O124" s="212">
        <f t="shared" ref="O124:O133" si="34">ROUND(AJ124*$T$76,0)</f>
        <v>3713</v>
      </c>
      <c r="P124" s="212">
        <f t="shared" ref="P124:P133" si="35">ROUND(AK124*$T$76,0)</f>
        <v>3960</v>
      </c>
      <c r="Q124" s="212">
        <f t="shared" si="12"/>
        <v>4208</v>
      </c>
      <c r="R124" s="212">
        <f t="shared" si="12"/>
        <v>4455</v>
      </c>
      <c r="S124" s="212">
        <f t="shared" si="12"/>
        <v>4703</v>
      </c>
      <c r="T124" s="213">
        <f t="shared" si="12"/>
        <v>4950</v>
      </c>
      <c r="V124" s="203">
        <v>52</v>
      </c>
      <c r="W124" s="319">
        <f>$W$74*V124*$W$134</f>
        <v>1102.3999999999999</v>
      </c>
      <c r="X124" s="319">
        <f>$X$74*V124*$X$134</f>
        <v>1123.2</v>
      </c>
      <c r="Y124" s="319">
        <f>$Y$74*V124*$Y$134</f>
        <v>1160.6400000000001</v>
      </c>
      <c r="Z124" s="319">
        <f>$Z$74*V124*$Z$134</f>
        <v>1336.3999999999999</v>
      </c>
      <c r="AA124" s="319">
        <f>$AA$74*V124*$AA$134</f>
        <v>1485.12</v>
      </c>
      <c r="AB124" s="319">
        <f>$AB$74*V124*$AB$134</f>
        <v>1732.6399999999999</v>
      </c>
      <c r="AC124" s="319">
        <f>$AC$74*V124*$AC$134</f>
        <v>1980.1599999999999</v>
      </c>
      <c r="AD124" s="319">
        <f>$AD$74*V124*$AD$134</f>
        <v>2227.6799999999998</v>
      </c>
      <c r="AE124" s="319">
        <f>$AE$74*V124*$AE$134</f>
        <v>2475.1999999999998</v>
      </c>
      <c r="AF124" s="319">
        <f>$AF$74*V124*$AF$134</f>
        <v>2722.72</v>
      </c>
      <c r="AG124" s="318">
        <f>$AG$74*V124*$AG$134</f>
        <v>2970.24</v>
      </c>
      <c r="AH124" s="319">
        <f>$AH$74*V124*$AH$134</f>
        <v>3217.7599999999998</v>
      </c>
      <c r="AI124" s="319">
        <f>$AI$74*V124*$AI$134</f>
        <v>3465.2799999999997</v>
      </c>
      <c r="AJ124" s="319">
        <f>$AJ$74*V124*$AJ$134</f>
        <v>3712.7999999999997</v>
      </c>
      <c r="AK124" s="319">
        <f>$AK$74*V124*$AK$134</f>
        <v>3960.3199999999997</v>
      </c>
      <c r="AL124" s="319">
        <f>$AL$74*V124*$AL$134</f>
        <v>4207.84</v>
      </c>
      <c r="AM124" s="319">
        <f>$AM$74*V124*$AM$134</f>
        <v>4455.3599999999997</v>
      </c>
      <c r="AN124" s="319">
        <f>$AN$74*V124*$AN$134</f>
        <v>4702.88</v>
      </c>
      <c r="AO124" s="319">
        <f>$AO$74*V124*$AO$134</f>
        <v>4950.3999999999996</v>
      </c>
      <c r="AP124" s="189">
        <v>2.38</v>
      </c>
    </row>
    <row r="125" spans="1:42" x14ac:dyDescent="0.15">
      <c r="A125" s="208">
        <v>1300</v>
      </c>
      <c r="B125" s="209">
        <f t="shared" si="21"/>
        <v>1654</v>
      </c>
      <c r="C125" s="209">
        <f t="shared" si="22"/>
        <v>1697</v>
      </c>
      <c r="D125" s="209">
        <f t="shared" si="23"/>
        <v>1810</v>
      </c>
      <c r="E125" s="209">
        <f t="shared" si="24"/>
        <v>2080</v>
      </c>
      <c r="F125" s="209">
        <f t="shared" si="25"/>
        <v>2321</v>
      </c>
      <c r="G125" s="209">
        <f t="shared" si="26"/>
        <v>2679</v>
      </c>
      <c r="H125" s="209">
        <f t="shared" si="27"/>
        <v>3037</v>
      </c>
      <c r="I125" s="209">
        <f t="shared" si="28"/>
        <v>3416</v>
      </c>
      <c r="J125" s="209">
        <f t="shared" si="29"/>
        <v>3734</v>
      </c>
      <c r="K125" s="209">
        <f t="shared" si="30"/>
        <v>4096</v>
      </c>
      <c r="L125" s="209">
        <f t="shared" si="31"/>
        <v>4443</v>
      </c>
      <c r="M125" s="209">
        <f t="shared" si="32"/>
        <v>4813</v>
      </c>
      <c r="N125" s="209">
        <f t="shared" si="33"/>
        <v>5183</v>
      </c>
      <c r="O125" s="209">
        <f t="shared" si="34"/>
        <v>5554</v>
      </c>
      <c r="P125" s="209">
        <f t="shared" si="35"/>
        <v>5924</v>
      </c>
      <c r="Q125" s="209">
        <f t="shared" si="12"/>
        <v>6294</v>
      </c>
      <c r="R125" s="209">
        <f t="shared" si="12"/>
        <v>6664</v>
      </c>
      <c r="S125" s="209">
        <f t="shared" si="12"/>
        <v>7035</v>
      </c>
      <c r="T125" s="210">
        <f t="shared" si="12"/>
        <v>7405</v>
      </c>
      <c r="V125" s="203">
        <v>1300</v>
      </c>
      <c r="W125" s="319">
        <f t="shared" ref="W125:AO125" si="36">W124+B195</f>
        <v>1653.6</v>
      </c>
      <c r="X125" s="319">
        <f t="shared" si="36"/>
        <v>1697.2800000000002</v>
      </c>
      <c r="Y125" s="319">
        <f t="shared" si="36"/>
        <v>1809.6000000000001</v>
      </c>
      <c r="Z125" s="319">
        <f t="shared" si="36"/>
        <v>2080</v>
      </c>
      <c r="AA125" s="319">
        <f t="shared" si="36"/>
        <v>2321.2799999999997</v>
      </c>
      <c r="AB125" s="319">
        <f t="shared" si="36"/>
        <v>2679.04</v>
      </c>
      <c r="AC125" s="319">
        <f t="shared" si="36"/>
        <v>3036.8</v>
      </c>
      <c r="AD125" s="319">
        <f t="shared" si="36"/>
        <v>3416.3999999999996</v>
      </c>
      <c r="AE125" s="319">
        <f t="shared" si="36"/>
        <v>3733.5999999999995</v>
      </c>
      <c r="AF125" s="319">
        <f t="shared" si="36"/>
        <v>4095.5199999999995</v>
      </c>
      <c r="AG125" s="318">
        <f t="shared" si="36"/>
        <v>4442.8799999999992</v>
      </c>
      <c r="AH125" s="319">
        <f t="shared" si="36"/>
        <v>4813.12</v>
      </c>
      <c r="AI125" s="319">
        <f t="shared" si="36"/>
        <v>5183.3599999999997</v>
      </c>
      <c r="AJ125" s="319">
        <f t="shared" si="36"/>
        <v>5553.5999999999995</v>
      </c>
      <c r="AK125" s="319">
        <f t="shared" si="36"/>
        <v>5923.84</v>
      </c>
      <c r="AL125" s="319">
        <f t="shared" si="36"/>
        <v>6294.08</v>
      </c>
      <c r="AM125" s="319">
        <f t="shared" si="36"/>
        <v>6664.32</v>
      </c>
      <c r="AN125" s="319">
        <f t="shared" si="36"/>
        <v>7034.5599999999995</v>
      </c>
      <c r="AO125" s="319">
        <f t="shared" si="36"/>
        <v>7404.7999999999993</v>
      </c>
      <c r="AP125" s="189">
        <f>AP124+U195</f>
        <v>3.5599999999999996</v>
      </c>
    </row>
    <row r="126" spans="1:42" x14ac:dyDescent="0.15">
      <c r="A126" s="215" t="s">
        <v>132</v>
      </c>
      <c r="B126" s="212">
        <f t="shared" si="21"/>
        <v>1145</v>
      </c>
      <c r="C126" s="212">
        <f t="shared" si="22"/>
        <v>1166</v>
      </c>
      <c r="D126" s="212">
        <f t="shared" si="23"/>
        <v>1205</v>
      </c>
      <c r="E126" s="212">
        <f t="shared" si="24"/>
        <v>1388</v>
      </c>
      <c r="F126" s="212">
        <f t="shared" si="25"/>
        <v>1542</v>
      </c>
      <c r="G126" s="212">
        <f t="shared" si="26"/>
        <v>1799</v>
      </c>
      <c r="H126" s="212">
        <f t="shared" si="27"/>
        <v>2056</v>
      </c>
      <c r="I126" s="212">
        <f t="shared" si="28"/>
        <v>2313</v>
      </c>
      <c r="J126" s="212">
        <f t="shared" si="29"/>
        <v>2570</v>
      </c>
      <c r="K126" s="212">
        <f t="shared" si="30"/>
        <v>2827</v>
      </c>
      <c r="L126" s="212">
        <f t="shared" si="31"/>
        <v>3084</v>
      </c>
      <c r="M126" s="212">
        <f t="shared" si="32"/>
        <v>3342</v>
      </c>
      <c r="N126" s="212">
        <f t="shared" si="33"/>
        <v>3599</v>
      </c>
      <c r="O126" s="212">
        <f t="shared" si="34"/>
        <v>3856</v>
      </c>
      <c r="P126" s="212">
        <f t="shared" si="35"/>
        <v>4113</v>
      </c>
      <c r="Q126" s="212">
        <f t="shared" si="12"/>
        <v>4370</v>
      </c>
      <c r="R126" s="212">
        <f t="shared" si="12"/>
        <v>4627</v>
      </c>
      <c r="S126" s="212">
        <f t="shared" si="12"/>
        <v>4884</v>
      </c>
      <c r="T126" s="213">
        <f t="shared" si="12"/>
        <v>5141</v>
      </c>
      <c r="V126" s="203">
        <v>54</v>
      </c>
      <c r="W126" s="319">
        <f>$W$74*V126*$W$134</f>
        <v>1144.8</v>
      </c>
      <c r="X126" s="319">
        <f>$X$74*V126*$X$134</f>
        <v>1166.4000000000001</v>
      </c>
      <c r="Y126" s="319">
        <f>$Y$74*V126*$Y$134</f>
        <v>1205.28</v>
      </c>
      <c r="Z126" s="319">
        <f>$Z$74*V126*$Z$134</f>
        <v>1387.8</v>
      </c>
      <c r="AA126" s="319">
        <f>$AA$74*V126*$AA$134</f>
        <v>1542.24</v>
      </c>
      <c r="AB126" s="319">
        <f>$AB$74*V126*$AB$134</f>
        <v>1799.28</v>
      </c>
      <c r="AC126" s="319">
        <f>$AC$74*V126*$AC$134</f>
        <v>2056.3199999999997</v>
      </c>
      <c r="AD126" s="319">
        <f>$AD$74*V126*$AD$134</f>
        <v>2313.3599999999997</v>
      </c>
      <c r="AE126" s="319">
        <f>$AE$74*V126*$AE$134</f>
        <v>2570.4</v>
      </c>
      <c r="AF126" s="319">
        <f>$AF$74*V126*$AF$134</f>
        <v>2827.44</v>
      </c>
      <c r="AG126" s="318">
        <f>$AG$74*V126*$AG$134</f>
        <v>3084.48</v>
      </c>
      <c r="AH126" s="319">
        <f>$AH$74*V126*$AH$134</f>
        <v>3341.52</v>
      </c>
      <c r="AI126" s="319">
        <f>$AI$74*V126*$AI$134</f>
        <v>3598.56</v>
      </c>
      <c r="AJ126" s="319">
        <f>$AJ$74*V126*$AJ$134</f>
        <v>3855.6</v>
      </c>
      <c r="AK126" s="319">
        <f>$AK$74*V126*$AK$134</f>
        <v>4112.6399999999994</v>
      </c>
      <c r="AL126" s="319">
        <f>$AL$74*V126*$AL$134</f>
        <v>4369.6799999999994</v>
      </c>
      <c r="AM126" s="319">
        <f>$AM$74*V126*$AM$134</f>
        <v>4626.7199999999993</v>
      </c>
      <c r="AN126" s="319">
        <f>$AN$74*V126*$AN$134</f>
        <v>4883.76</v>
      </c>
      <c r="AO126" s="319">
        <f>$AO$74*V126*$AO$134</f>
        <v>5140.8</v>
      </c>
      <c r="AP126" s="189">
        <v>2.38</v>
      </c>
    </row>
    <row r="127" spans="1:42" x14ac:dyDescent="0.15">
      <c r="A127" s="208">
        <v>1350</v>
      </c>
      <c r="B127" s="209">
        <f t="shared" si="21"/>
        <v>1717</v>
      </c>
      <c r="C127" s="209">
        <f t="shared" si="22"/>
        <v>1763</v>
      </c>
      <c r="D127" s="209">
        <f t="shared" si="23"/>
        <v>1879</v>
      </c>
      <c r="E127" s="209">
        <f t="shared" si="24"/>
        <v>2160</v>
      </c>
      <c r="F127" s="209">
        <f t="shared" si="25"/>
        <v>2411</v>
      </c>
      <c r="G127" s="209">
        <f t="shared" si="26"/>
        <v>2782</v>
      </c>
      <c r="H127" s="209">
        <f t="shared" si="27"/>
        <v>3154</v>
      </c>
      <c r="I127" s="209">
        <f t="shared" si="28"/>
        <v>3548</v>
      </c>
      <c r="J127" s="209">
        <f t="shared" si="29"/>
        <v>3877</v>
      </c>
      <c r="K127" s="209">
        <f t="shared" si="30"/>
        <v>4253</v>
      </c>
      <c r="L127" s="209">
        <f t="shared" si="31"/>
        <v>4614</v>
      </c>
      <c r="M127" s="209">
        <f t="shared" si="32"/>
        <v>4998</v>
      </c>
      <c r="N127" s="209">
        <f t="shared" si="33"/>
        <v>5383</v>
      </c>
      <c r="O127" s="209">
        <f t="shared" si="34"/>
        <v>5767</v>
      </c>
      <c r="P127" s="209">
        <f t="shared" si="35"/>
        <v>6152</v>
      </c>
      <c r="Q127" s="209">
        <f t="shared" si="12"/>
        <v>6536</v>
      </c>
      <c r="R127" s="209">
        <f t="shared" si="12"/>
        <v>6921</v>
      </c>
      <c r="S127" s="209">
        <f t="shared" si="12"/>
        <v>7305</v>
      </c>
      <c r="T127" s="210">
        <f t="shared" si="12"/>
        <v>7690</v>
      </c>
      <c r="V127" s="203">
        <v>1350</v>
      </c>
      <c r="W127" s="319">
        <f t="shared" ref="W127:AO127" si="37">W126+B197</f>
        <v>1717.1999999999998</v>
      </c>
      <c r="X127" s="319">
        <f t="shared" si="37"/>
        <v>1762.5600000000002</v>
      </c>
      <c r="Y127" s="319">
        <f t="shared" si="37"/>
        <v>1879.2</v>
      </c>
      <c r="Z127" s="319">
        <f t="shared" si="37"/>
        <v>2160</v>
      </c>
      <c r="AA127" s="319">
        <f t="shared" si="37"/>
        <v>2410.56</v>
      </c>
      <c r="AB127" s="319">
        <f t="shared" si="37"/>
        <v>2782.08</v>
      </c>
      <c r="AC127" s="319">
        <f t="shared" si="37"/>
        <v>3153.5999999999995</v>
      </c>
      <c r="AD127" s="319">
        <f t="shared" si="37"/>
        <v>3547.7999999999997</v>
      </c>
      <c r="AE127" s="319">
        <f t="shared" si="37"/>
        <v>3877.2</v>
      </c>
      <c r="AF127" s="319">
        <f t="shared" si="37"/>
        <v>4253.04</v>
      </c>
      <c r="AG127" s="318">
        <f t="shared" si="37"/>
        <v>4613.76</v>
      </c>
      <c r="AH127" s="319">
        <f t="shared" si="37"/>
        <v>4998.24</v>
      </c>
      <c r="AI127" s="319">
        <f t="shared" si="37"/>
        <v>5382.7199999999993</v>
      </c>
      <c r="AJ127" s="319">
        <f t="shared" si="37"/>
        <v>5767.2</v>
      </c>
      <c r="AK127" s="319">
        <f t="shared" si="37"/>
        <v>6151.6799999999994</v>
      </c>
      <c r="AL127" s="319">
        <f t="shared" si="37"/>
        <v>6536.16</v>
      </c>
      <c r="AM127" s="319">
        <f t="shared" si="37"/>
        <v>6920.6399999999994</v>
      </c>
      <c r="AN127" s="319">
        <f t="shared" si="37"/>
        <v>7305.12</v>
      </c>
      <c r="AO127" s="319">
        <f t="shared" si="37"/>
        <v>7689.6</v>
      </c>
      <c r="AP127" s="189">
        <f>AP126+U197</f>
        <v>3.5599999999999996</v>
      </c>
    </row>
    <row r="128" spans="1:42" x14ac:dyDescent="0.15">
      <c r="A128" s="215" t="s">
        <v>133</v>
      </c>
      <c r="B128" s="212">
        <f t="shared" si="21"/>
        <v>1187</v>
      </c>
      <c r="C128" s="212">
        <f t="shared" si="22"/>
        <v>1210</v>
      </c>
      <c r="D128" s="212">
        <f t="shared" si="23"/>
        <v>1250</v>
      </c>
      <c r="E128" s="212">
        <f t="shared" si="24"/>
        <v>1439</v>
      </c>
      <c r="F128" s="212">
        <f t="shared" si="25"/>
        <v>1599</v>
      </c>
      <c r="G128" s="212">
        <f t="shared" si="26"/>
        <v>1866</v>
      </c>
      <c r="H128" s="212">
        <f t="shared" si="27"/>
        <v>2132</v>
      </c>
      <c r="I128" s="212">
        <f t="shared" si="28"/>
        <v>2399</v>
      </c>
      <c r="J128" s="212">
        <f t="shared" si="29"/>
        <v>2666</v>
      </c>
      <c r="K128" s="212">
        <f t="shared" si="30"/>
        <v>2932</v>
      </c>
      <c r="L128" s="212">
        <f t="shared" si="31"/>
        <v>3199</v>
      </c>
      <c r="M128" s="212">
        <f t="shared" si="32"/>
        <v>3465</v>
      </c>
      <c r="N128" s="212">
        <f t="shared" si="33"/>
        <v>3732</v>
      </c>
      <c r="O128" s="212">
        <f t="shared" si="34"/>
        <v>3998</v>
      </c>
      <c r="P128" s="212">
        <f t="shared" si="35"/>
        <v>4265</v>
      </c>
      <c r="Q128" s="212">
        <f t="shared" si="12"/>
        <v>4532</v>
      </c>
      <c r="R128" s="212">
        <f t="shared" si="12"/>
        <v>4798</v>
      </c>
      <c r="S128" s="212">
        <f t="shared" si="12"/>
        <v>5065</v>
      </c>
      <c r="T128" s="213">
        <f t="shared" si="12"/>
        <v>5331</v>
      </c>
      <c r="V128" s="203">
        <v>56</v>
      </c>
      <c r="W128" s="319">
        <f>$W$74*V128*$W$134</f>
        <v>1187.2</v>
      </c>
      <c r="X128" s="319">
        <f>$X$74*V128*$X$134</f>
        <v>1209.6000000000001</v>
      </c>
      <c r="Y128" s="319">
        <f>$Y$74*V128*$Y$134</f>
        <v>1249.92</v>
      </c>
      <c r="Z128" s="319">
        <f>$Z$74*V128*$Z$134</f>
        <v>1439.1999999999998</v>
      </c>
      <c r="AA128" s="319">
        <f>$AA$74*V128*$AA$134</f>
        <v>1599.36</v>
      </c>
      <c r="AB128" s="319">
        <f>$AB$74*V128*$AB$134</f>
        <v>1865.9199999999998</v>
      </c>
      <c r="AC128" s="319">
        <f>$AC$74*V128*$AC$134</f>
        <v>2132.48</v>
      </c>
      <c r="AD128" s="319">
        <f>$AD$74*V128*$AD$134</f>
        <v>2399.04</v>
      </c>
      <c r="AE128" s="319">
        <f>$AE$74*V128*$AE$134</f>
        <v>2665.6</v>
      </c>
      <c r="AF128" s="319">
        <f>$AF$74*V128*$AF$134</f>
        <v>2932.16</v>
      </c>
      <c r="AG128" s="318">
        <f>$AG$74*V128*$AG$134</f>
        <v>3198.72</v>
      </c>
      <c r="AH128" s="319">
        <f>$AH$74*V128*$AH$134</f>
        <v>3465.2799999999997</v>
      </c>
      <c r="AI128" s="319">
        <f>$AI$74*V128*$AI$134</f>
        <v>3731.8399999999997</v>
      </c>
      <c r="AJ128" s="319">
        <f>$AJ$74*V128*$AJ$134</f>
        <v>3998.3999999999996</v>
      </c>
      <c r="AK128" s="319">
        <f>$AK$74*V128*$AK$134</f>
        <v>4264.96</v>
      </c>
      <c r="AL128" s="319">
        <f>$AL$74*V128*$AL$134</f>
        <v>4531.5199999999995</v>
      </c>
      <c r="AM128" s="319">
        <f>$AM$74*V128*$AM$134</f>
        <v>4798.08</v>
      </c>
      <c r="AN128" s="319">
        <f>$AN$74*V128*$AN$134</f>
        <v>5064.6399999999994</v>
      </c>
      <c r="AO128" s="319">
        <f>$AO$74*V128*$AO$134</f>
        <v>5331.2</v>
      </c>
      <c r="AP128" s="189">
        <v>2.38</v>
      </c>
    </row>
    <row r="129" spans="1:45" x14ac:dyDescent="0.15">
      <c r="A129" s="208">
        <v>1400</v>
      </c>
      <c r="B129" s="209">
        <f t="shared" si="21"/>
        <v>1781</v>
      </c>
      <c r="C129" s="209">
        <f t="shared" si="22"/>
        <v>1828</v>
      </c>
      <c r="D129" s="209">
        <f t="shared" si="23"/>
        <v>1949</v>
      </c>
      <c r="E129" s="209">
        <f t="shared" si="24"/>
        <v>2240</v>
      </c>
      <c r="F129" s="209">
        <f t="shared" si="25"/>
        <v>2500</v>
      </c>
      <c r="G129" s="209">
        <f t="shared" si="26"/>
        <v>2885</v>
      </c>
      <c r="H129" s="209">
        <f t="shared" si="27"/>
        <v>3270</v>
      </c>
      <c r="I129" s="209">
        <f t="shared" si="28"/>
        <v>3679</v>
      </c>
      <c r="J129" s="209">
        <f t="shared" si="29"/>
        <v>4021</v>
      </c>
      <c r="K129" s="209">
        <f t="shared" si="30"/>
        <v>4411</v>
      </c>
      <c r="L129" s="209">
        <f t="shared" si="31"/>
        <v>4785</v>
      </c>
      <c r="M129" s="209">
        <f t="shared" si="32"/>
        <v>5183</v>
      </c>
      <c r="N129" s="209">
        <f t="shared" si="33"/>
        <v>5582</v>
      </c>
      <c r="O129" s="209">
        <f t="shared" si="34"/>
        <v>5981</v>
      </c>
      <c r="P129" s="209">
        <f t="shared" si="35"/>
        <v>6380</v>
      </c>
      <c r="Q129" s="209">
        <f t="shared" si="12"/>
        <v>6778</v>
      </c>
      <c r="R129" s="209">
        <f t="shared" si="12"/>
        <v>7177</v>
      </c>
      <c r="S129" s="209">
        <f t="shared" si="12"/>
        <v>7576</v>
      </c>
      <c r="T129" s="210">
        <f t="shared" si="12"/>
        <v>7974</v>
      </c>
      <c r="V129" s="203">
        <v>1400</v>
      </c>
      <c r="W129" s="319">
        <f t="shared" ref="W129:AO129" si="38">W128+B199</f>
        <v>1780.8000000000002</v>
      </c>
      <c r="X129" s="319">
        <f t="shared" si="38"/>
        <v>1827.8400000000001</v>
      </c>
      <c r="Y129" s="319">
        <f t="shared" si="38"/>
        <v>1948.8000000000002</v>
      </c>
      <c r="Z129" s="319">
        <f t="shared" si="38"/>
        <v>2240</v>
      </c>
      <c r="AA129" s="319">
        <f t="shared" si="38"/>
        <v>2499.84</v>
      </c>
      <c r="AB129" s="319">
        <f t="shared" si="38"/>
        <v>2885.12</v>
      </c>
      <c r="AC129" s="319">
        <f t="shared" si="38"/>
        <v>3270.4</v>
      </c>
      <c r="AD129" s="319">
        <f t="shared" si="38"/>
        <v>3679.2</v>
      </c>
      <c r="AE129" s="319">
        <f t="shared" si="38"/>
        <v>4020.8</v>
      </c>
      <c r="AF129" s="319">
        <f t="shared" si="38"/>
        <v>4410.5599999999995</v>
      </c>
      <c r="AG129" s="318">
        <f t="shared" si="38"/>
        <v>4784.6399999999994</v>
      </c>
      <c r="AH129" s="319">
        <f t="shared" si="38"/>
        <v>5183.3599999999997</v>
      </c>
      <c r="AI129" s="319">
        <f t="shared" si="38"/>
        <v>5582.08</v>
      </c>
      <c r="AJ129" s="319">
        <f t="shared" si="38"/>
        <v>5980.7999999999993</v>
      </c>
      <c r="AK129" s="319">
        <f t="shared" si="38"/>
        <v>6379.52</v>
      </c>
      <c r="AL129" s="319">
        <f t="shared" si="38"/>
        <v>6778.24</v>
      </c>
      <c r="AM129" s="319">
        <f t="shared" si="38"/>
        <v>7176.9599999999991</v>
      </c>
      <c r="AN129" s="319">
        <f t="shared" si="38"/>
        <v>7575.6799999999994</v>
      </c>
      <c r="AO129" s="319">
        <f t="shared" si="38"/>
        <v>7974.4</v>
      </c>
      <c r="AP129" s="189">
        <f>AP128+U199</f>
        <v>3.5599999999999996</v>
      </c>
    </row>
    <row r="130" spans="1:45" x14ac:dyDescent="0.15">
      <c r="A130" s="215" t="s">
        <v>134</v>
      </c>
      <c r="B130" s="212">
        <f t="shared" si="21"/>
        <v>1230</v>
      </c>
      <c r="C130" s="212">
        <f t="shared" si="22"/>
        <v>1253</v>
      </c>
      <c r="D130" s="212">
        <f t="shared" si="23"/>
        <v>1295</v>
      </c>
      <c r="E130" s="212">
        <f t="shared" si="24"/>
        <v>1491</v>
      </c>
      <c r="F130" s="212">
        <f t="shared" si="25"/>
        <v>1656</v>
      </c>
      <c r="G130" s="212">
        <f t="shared" si="26"/>
        <v>1933</v>
      </c>
      <c r="H130" s="212">
        <f t="shared" si="27"/>
        <v>2209</v>
      </c>
      <c r="I130" s="212">
        <f t="shared" si="28"/>
        <v>2485</v>
      </c>
      <c r="J130" s="212">
        <f t="shared" si="29"/>
        <v>2761</v>
      </c>
      <c r="K130" s="212">
        <f t="shared" si="30"/>
        <v>3037</v>
      </c>
      <c r="L130" s="212">
        <f t="shared" si="31"/>
        <v>3313</v>
      </c>
      <c r="M130" s="212">
        <f t="shared" si="32"/>
        <v>3589</v>
      </c>
      <c r="N130" s="212">
        <f t="shared" si="33"/>
        <v>3865</v>
      </c>
      <c r="O130" s="212">
        <f t="shared" si="34"/>
        <v>4141</v>
      </c>
      <c r="P130" s="212">
        <f t="shared" si="35"/>
        <v>4417</v>
      </c>
      <c r="Q130" s="212">
        <f t="shared" si="12"/>
        <v>4693</v>
      </c>
      <c r="R130" s="212">
        <f t="shared" si="12"/>
        <v>4969</v>
      </c>
      <c r="S130" s="212">
        <f t="shared" si="12"/>
        <v>5246</v>
      </c>
      <c r="T130" s="213">
        <f t="shared" si="12"/>
        <v>5522</v>
      </c>
      <c r="V130" s="203">
        <v>58</v>
      </c>
      <c r="W130" s="319">
        <f>$W$74*V130*$W$134</f>
        <v>1229.5999999999999</v>
      </c>
      <c r="X130" s="319">
        <f>$X$74*V130*$X$134</f>
        <v>1252.8</v>
      </c>
      <c r="Y130" s="319">
        <f>$Y$74*V130*$Y$134</f>
        <v>1294.56</v>
      </c>
      <c r="Z130" s="319">
        <f>$Z$74*V130*$Z$134</f>
        <v>1490.6</v>
      </c>
      <c r="AA130" s="319">
        <f>$AA$74*V130*$AA$134</f>
        <v>1656.48</v>
      </c>
      <c r="AB130" s="319">
        <f>$AB$74*V130*$AB$134</f>
        <v>1932.56</v>
      </c>
      <c r="AC130" s="319">
        <f>$AC$74*V130*$AC$134</f>
        <v>2208.64</v>
      </c>
      <c r="AD130" s="319">
        <f>$AD$74*V130*$AD$134</f>
        <v>2484.7199999999998</v>
      </c>
      <c r="AE130" s="319">
        <f>$AE$74*V130*$AE$134</f>
        <v>2760.7999999999997</v>
      </c>
      <c r="AF130" s="319">
        <f>$AF$74*V130*$AF$134</f>
        <v>3036.8799999999997</v>
      </c>
      <c r="AG130" s="318">
        <f>$AG$74*V130*$AG$134</f>
        <v>3312.96</v>
      </c>
      <c r="AH130" s="319">
        <f>$AH$74*V130*$AH$134</f>
        <v>3589.04</v>
      </c>
      <c r="AI130" s="319">
        <f>$AI$74*V130*$AI$134</f>
        <v>3865.12</v>
      </c>
      <c r="AJ130" s="319">
        <f>$AJ$74*V130*$AJ$134</f>
        <v>4141.2</v>
      </c>
      <c r="AK130" s="319">
        <f>$AK$74*V130*$AK$134</f>
        <v>4417.28</v>
      </c>
      <c r="AL130" s="319">
        <f>$AL$74*V130*$AL$134</f>
        <v>4693.3599999999997</v>
      </c>
      <c r="AM130" s="319">
        <f>$AM$74*V130*$AM$134</f>
        <v>4969.4399999999996</v>
      </c>
      <c r="AN130" s="319">
        <f>$AN$74*V130*$AN$134</f>
        <v>5245.5199999999995</v>
      </c>
      <c r="AO130" s="319">
        <f>$AO$74*V130*$AO$134</f>
        <v>5521.5999999999995</v>
      </c>
      <c r="AP130" s="189">
        <v>2.38</v>
      </c>
    </row>
    <row r="131" spans="1:45" x14ac:dyDescent="0.15">
      <c r="A131" s="208">
        <v>1450</v>
      </c>
      <c r="B131" s="209">
        <f t="shared" si="21"/>
        <v>1844</v>
      </c>
      <c r="C131" s="209">
        <f t="shared" si="22"/>
        <v>1893</v>
      </c>
      <c r="D131" s="209">
        <f t="shared" si="23"/>
        <v>2018</v>
      </c>
      <c r="E131" s="209">
        <f t="shared" si="24"/>
        <v>2320</v>
      </c>
      <c r="F131" s="209">
        <f t="shared" si="25"/>
        <v>2589</v>
      </c>
      <c r="G131" s="209">
        <f t="shared" si="26"/>
        <v>2988</v>
      </c>
      <c r="H131" s="209">
        <f t="shared" si="27"/>
        <v>3387</v>
      </c>
      <c r="I131" s="209">
        <f t="shared" si="28"/>
        <v>3811</v>
      </c>
      <c r="J131" s="209">
        <f t="shared" si="29"/>
        <v>4164</v>
      </c>
      <c r="K131" s="209">
        <f t="shared" si="30"/>
        <v>4568</v>
      </c>
      <c r="L131" s="209">
        <f t="shared" si="31"/>
        <v>4956</v>
      </c>
      <c r="M131" s="209">
        <f t="shared" si="32"/>
        <v>5368</v>
      </c>
      <c r="N131" s="209">
        <f t="shared" si="33"/>
        <v>5781</v>
      </c>
      <c r="O131" s="209">
        <f t="shared" si="34"/>
        <v>6194</v>
      </c>
      <c r="P131" s="209">
        <f t="shared" si="35"/>
        <v>6607</v>
      </c>
      <c r="Q131" s="209">
        <f t="shared" si="12"/>
        <v>7020</v>
      </c>
      <c r="R131" s="209">
        <f t="shared" si="12"/>
        <v>7433</v>
      </c>
      <c r="S131" s="209">
        <f t="shared" si="12"/>
        <v>7846</v>
      </c>
      <c r="T131" s="210">
        <f t="shared" si="12"/>
        <v>8259</v>
      </c>
      <c r="V131" s="203">
        <v>1450</v>
      </c>
      <c r="W131" s="319">
        <f t="shared" ref="W131:AO131" si="39">W130+B201</f>
        <v>1844.3999999999999</v>
      </c>
      <c r="X131" s="319">
        <f t="shared" si="39"/>
        <v>1893.12</v>
      </c>
      <c r="Y131" s="319">
        <f t="shared" si="39"/>
        <v>2018.4</v>
      </c>
      <c r="Z131" s="319">
        <f t="shared" si="39"/>
        <v>2320</v>
      </c>
      <c r="AA131" s="319">
        <f t="shared" si="39"/>
        <v>2589.12</v>
      </c>
      <c r="AB131" s="319">
        <f t="shared" si="39"/>
        <v>2988.16</v>
      </c>
      <c r="AC131" s="319">
        <f t="shared" si="39"/>
        <v>3387.2</v>
      </c>
      <c r="AD131" s="319">
        <f t="shared" si="39"/>
        <v>3810.6</v>
      </c>
      <c r="AE131" s="319">
        <f t="shared" si="39"/>
        <v>4164.3999999999996</v>
      </c>
      <c r="AF131" s="319">
        <f t="shared" si="39"/>
        <v>4568.08</v>
      </c>
      <c r="AG131" s="318">
        <f t="shared" si="39"/>
        <v>4955.5200000000004</v>
      </c>
      <c r="AH131" s="319">
        <f t="shared" si="39"/>
        <v>5368.48</v>
      </c>
      <c r="AI131" s="319">
        <f t="shared" si="39"/>
        <v>5781.44</v>
      </c>
      <c r="AJ131" s="319">
        <f t="shared" si="39"/>
        <v>6194.4</v>
      </c>
      <c r="AK131" s="319">
        <f t="shared" si="39"/>
        <v>6607.36</v>
      </c>
      <c r="AL131" s="319">
        <f t="shared" si="39"/>
        <v>7020.32</v>
      </c>
      <c r="AM131" s="319">
        <f t="shared" si="39"/>
        <v>7433.2799999999988</v>
      </c>
      <c r="AN131" s="319">
        <f t="shared" si="39"/>
        <v>7846.24</v>
      </c>
      <c r="AO131" s="319">
        <f t="shared" si="39"/>
        <v>8259.1999999999989</v>
      </c>
      <c r="AP131" s="189">
        <f>AP130+U201</f>
        <v>3.5599999999999996</v>
      </c>
    </row>
    <row r="132" spans="1:45" x14ac:dyDescent="0.15">
      <c r="A132" s="215" t="s">
        <v>135</v>
      </c>
      <c r="B132" s="212">
        <f t="shared" si="21"/>
        <v>1272</v>
      </c>
      <c r="C132" s="212">
        <f t="shared" si="22"/>
        <v>1296</v>
      </c>
      <c r="D132" s="212">
        <f t="shared" si="23"/>
        <v>1339</v>
      </c>
      <c r="E132" s="212">
        <f t="shared" si="24"/>
        <v>1542</v>
      </c>
      <c r="F132" s="212">
        <f t="shared" si="25"/>
        <v>1714</v>
      </c>
      <c r="G132" s="212">
        <f t="shared" si="26"/>
        <v>1999</v>
      </c>
      <c r="H132" s="212">
        <f t="shared" si="27"/>
        <v>2285</v>
      </c>
      <c r="I132" s="212">
        <f t="shared" si="28"/>
        <v>2570</v>
      </c>
      <c r="J132" s="212">
        <f t="shared" si="29"/>
        <v>2856</v>
      </c>
      <c r="K132" s="212">
        <f t="shared" si="30"/>
        <v>3142</v>
      </c>
      <c r="L132" s="212">
        <f t="shared" si="31"/>
        <v>3427</v>
      </c>
      <c r="M132" s="212">
        <f t="shared" si="32"/>
        <v>3713</v>
      </c>
      <c r="N132" s="212">
        <f t="shared" si="33"/>
        <v>3998</v>
      </c>
      <c r="O132" s="212">
        <f t="shared" si="34"/>
        <v>4284</v>
      </c>
      <c r="P132" s="212">
        <f t="shared" si="35"/>
        <v>4570</v>
      </c>
      <c r="Q132" s="212">
        <f t="shared" si="12"/>
        <v>4855</v>
      </c>
      <c r="R132" s="212">
        <f t="shared" si="12"/>
        <v>5141</v>
      </c>
      <c r="S132" s="212">
        <f t="shared" si="12"/>
        <v>5426</v>
      </c>
      <c r="T132" s="213">
        <f t="shared" si="12"/>
        <v>5712</v>
      </c>
      <c r="V132" s="203">
        <v>60</v>
      </c>
      <c r="W132" s="319">
        <f>$W$74*V132*$W$134</f>
        <v>1272</v>
      </c>
      <c r="X132" s="319">
        <f>$X$74*V132*$X$134</f>
        <v>1296</v>
      </c>
      <c r="Y132" s="319">
        <f>$Y$74*V132*$Y$134</f>
        <v>1339.2</v>
      </c>
      <c r="Z132" s="319">
        <f>$Z$74*V132*$Z$134</f>
        <v>1542</v>
      </c>
      <c r="AA132" s="319">
        <f>$AA$74*V132*$AA$134</f>
        <v>1713.6</v>
      </c>
      <c r="AB132" s="319">
        <f>$AB$74*V132*$AB$134</f>
        <v>1999.1999999999998</v>
      </c>
      <c r="AC132" s="319">
        <f>$AC$74*V132*$AC$134</f>
        <v>2284.7999999999997</v>
      </c>
      <c r="AD132" s="319">
        <f>$AD$74*V132*$AD$134</f>
        <v>2570.4</v>
      </c>
      <c r="AE132" s="319">
        <f>$AE$74*V132*$AE$134</f>
        <v>2856</v>
      </c>
      <c r="AF132" s="319">
        <f>$AF$74*V132*$AF$134</f>
        <v>3141.6</v>
      </c>
      <c r="AG132" s="318">
        <f>$AG$74*V132*$AG$134</f>
        <v>3427.2</v>
      </c>
      <c r="AH132" s="319">
        <f>$AH$74*V132*$AH$134</f>
        <v>3712.7999999999997</v>
      </c>
      <c r="AI132" s="319">
        <f>$AI$74*V132*$AI$134</f>
        <v>3998.3999999999996</v>
      </c>
      <c r="AJ132" s="319">
        <f>$AJ$74*V132*$AJ$134</f>
        <v>4284</v>
      </c>
      <c r="AK132" s="319">
        <f>$AK$74*V132*$AK$134</f>
        <v>4569.5999999999995</v>
      </c>
      <c r="AL132" s="319">
        <f>$AL$74*V132*$AL$134</f>
        <v>4855.2</v>
      </c>
      <c r="AM132" s="319">
        <f>$AM$74*V132*$AM$134</f>
        <v>5140.8</v>
      </c>
      <c r="AN132" s="319">
        <f>$AN$74*V132*$AN$134</f>
        <v>5426.4</v>
      </c>
      <c r="AO132" s="319">
        <f>$AO$74*V132*$AO$134</f>
        <v>5712</v>
      </c>
      <c r="AP132" s="189">
        <v>2.38</v>
      </c>
    </row>
    <row r="133" spans="1:45" ht="13" thickBot="1" x14ac:dyDescent="0.2">
      <c r="A133" s="204">
        <v>1500</v>
      </c>
      <c r="B133" s="216">
        <f t="shared" si="21"/>
        <v>1908</v>
      </c>
      <c r="C133" s="216">
        <f t="shared" si="22"/>
        <v>1958</v>
      </c>
      <c r="D133" s="216">
        <f t="shared" si="23"/>
        <v>2088</v>
      </c>
      <c r="E133" s="216">
        <f t="shared" si="24"/>
        <v>2400</v>
      </c>
      <c r="F133" s="216">
        <f t="shared" si="25"/>
        <v>2678</v>
      </c>
      <c r="G133" s="216">
        <f t="shared" si="26"/>
        <v>3091</v>
      </c>
      <c r="H133" s="216">
        <f t="shared" si="27"/>
        <v>3504</v>
      </c>
      <c r="I133" s="216">
        <f t="shared" si="28"/>
        <v>3942</v>
      </c>
      <c r="J133" s="216">
        <f t="shared" si="29"/>
        <v>4308</v>
      </c>
      <c r="K133" s="216">
        <f t="shared" si="30"/>
        <v>4726</v>
      </c>
      <c r="L133" s="216">
        <f t="shared" si="31"/>
        <v>5126</v>
      </c>
      <c r="M133" s="216">
        <f t="shared" si="32"/>
        <v>5554</v>
      </c>
      <c r="N133" s="216">
        <f t="shared" si="33"/>
        <v>5981</v>
      </c>
      <c r="O133" s="216">
        <f t="shared" si="34"/>
        <v>6408</v>
      </c>
      <c r="P133" s="216">
        <f t="shared" si="35"/>
        <v>6835</v>
      </c>
      <c r="Q133" s="216">
        <f t="shared" si="12"/>
        <v>7262</v>
      </c>
      <c r="R133" s="216">
        <f t="shared" si="12"/>
        <v>7690</v>
      </c>
      <c r="S133" s="216">
        <f t="shared" si="12"/>
        <v>8117</v>
      </c>
      <c r="T133" s="217">
        <f t="shared" si="12"/>
        <v>8544</v>
      </c>
      <c r="V133" s="203">
        <v>1500</v>
      </c>
      <c r="W133" s="319">
        <f t="shared" ref="W133:AO133" si="40">W132+B203</f>
        <v>1908</v>
      </c>
      <c r="X133" s="319">
        <f t="shared" si="40"/>
        <v>1958.4</v>
      </c>
      <c r="Y133" s="319">
        <f t="shared" si="40"/>
        <v>2088</v>
      </c>
      <c r="Z133" s="319">
        <f t="shared" si="40"/>
        <v>2400</v>
      </c>
      <c r="AA133" s="319">
        <f t="shared" si="40"/>
        <v>2678.4</v>
      </c>
      <c r="AB133" s="319">
        <f t="shared" si="40"/>
        <v>3091.2</v>
      </c>
      <c r="AC133" s="319">
        <f t="shared" si="40"/>
        <v>3504</v>
      </c>
      <c r="AD133" s="319">
        <f t="shared" si="40"/>
        <v>3942</v>
      </c>
      <c r="AE133" s="319">
        <f t="shared" si="40"/>
        <v>4308</v>
      </c>
      <c r="AF133" s="319">
        <f t="shared" si="40"/>
        <v>4725.6000000000004</v>
      </c>
      <c r="AG133" s="318">
        <f t="shared" si="40"/>
        <v>5126.3999999999996</v>
      </c>
      <c r="AH133" s="319">
        <f t="shared" si="40"/>
        <v>5553.5999999999995</v>
      </c>
      <c r="AI133" s="319">
        <f t="shared" si="40"/>
        <v>5980.7999999999993</v>
      </c>
      <c r="AJ133" s="319">
        <f t="shared" si="40"/>
        <v>6408</v>
      </c>
      <c r="AK133" s="319">
        <f t="shared" si="40"/>
        <v>6835.1999999999989</v>
      </c>
      <c r="AL133" s="319">
        <f t="shared" si="40"/>
        <v>7262.4</v>
      </c>
      <c r="AM133" s="319">
        <f t="shared" si="40"/>
        <v>7689.6</v>
      </c>
      <c r="AN133" s="319">
        <f t="shared" si="40"/>
        <v>8116.7999999999993</v>
      </c>
      <c r="AO133" s="319">
        <f t="shared" si="40"/>
        <v>8544</v>
      </c>
      <c r="AP133" s="189">
        <f>AP132+U203</f>
        <v>3.5599999999999996</v>
      </c>
    </row>
    <row r="134" spans="1:45" x14ac:dyDescent="0.15">
      <c r="W134" s="227">
        <v>5.3</v>
      </c>
      <c r="X134" s="227">
        <v>3.6</v>
      </c>
      <c r="Y134" s="315">
        <v>2.79</v>
      </c>
      <c r="Z134" s="315">
        <v>2.57</v>
      </c>
      <c r="AA134" s="315">
        <v>2.38</v>
      </c>
      <c r="AB134" s="315">
        <v>2.38</v>
      </c>
      <c r="AC134" s="315">
        <v>2.38</v>
      </c>
      <c r="AD134" s="315">
        <v>2.38</v>
      </c>
      <c r="AE134" s="188">
        <v>2.38</v>
      </c>
      <c r="AF134" s="188">
        <v>2.38</v>
      </c>
      <c r="AG134" s="188">
        <v>2.38</v>
      </c>
      <c r="AH134" s="188">
        <v>2.38</v>
      </c>
      <c r="AI134" s="188">
        <v>2.38</v>
      </c>
      <c r="AJ134" s="188">
        <v>2.38</v>
      </c>
      <c r="AK134" s="188">
        <v>2.38</v>
      </c>
      <c r="AL134" s="188">
        <v>2.38</v>
      </c>
      <c r="AM134" s="188">
        <v>2.38</v>
      </c>
      <c r="AN134" s="188">
        <v>2.38</v>
      </c>
      <c r="AO134" s="188">
        <v>2.38</v>
      </c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29">
        <f>W134+B204</f>
        <v>7.9499999999999993</v>
      </c>
      <c r="X135" s="230">
        <f t="shared" ref="X135:AO135" si="41">X134+C204</f>
        <v>5.44</v>
      </c>
      <c r="Y135" s="230">
        <f t="shared" si="41"/>
        <v>4.3499999999999996</v>
      </c>
      <c r="Z135" s="230">
        <f t="shared" si="41"/>
        <v>4</v>
      </c>
      <c r="AA135" s="230">
        <f t="shared" si="41"/>
        <v>3.7199999999999998</v>
      </c>
      <c r="AB135" s="230">
        <f t="shared" si="41"/>
        <v>3.6799999999999997</v>
      </c>
      <c r="AC135" s="230">
        <f t="shared" si="41"/>
        <v>3.65</v>
      </c>
      <c r="AD135" s="230">
        <f t="shared" si="41"/>
        <v>3.65</v>
      </c>
      <c r="AE135" s="230">
        <f t="shared" si="41"/>
        <v>3.59</v>
      </c>
      <c r="AF135" s="230">
        <f t="shared" si="41"/>
        <v>3.58</v>
      </c>
      <c r="AG135" s="230">
        <f t="shared" si="41"/>
        <v>3.5599999999999996</v>
      </c>
      <c r="AH135" s="230">
        <f t="shared" si="41"/>
        <v>3.5599999999999996</v>
      </c>
      <c r="AI135" s="230">
        <f t="shared" si="41"/>
        <v>3.5599999999999996</v>
      </c>
      <c r="AJ135" s="230">
        <f t="shared" si="41"/>
        <v>3.5599999999999996</v>
      </c>
      <c r="AK135" s="230">
        <f t="shared" si="41"/>
        <v>3.5599999999999996</v>
      </c>
      <c r="AL135" s="230">
        <f t="shared" si="41"/>
        <v>3.5599999999999996</v>
      </c>
      <c r="AM135" s="230">
        <f t="shared" si="41"/>
        <v>3.5599999999999996</v>
      </c>
      <c r="AN135" s="230">
        <f t="shared" si="41"/>
        <v>3.5599999999999996</v>
      </c>
      <c r="AO135" s="230">
        <f t="shared" si="41"/>
        <v>3.5599999999999996</v>
      </c>
      <c r="AS135" s="188" t="s">
        <v>164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  <row r="144" spans="1:45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42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42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42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42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42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42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42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43">B144*$A$192*B204</f>
        <v>530</v>
      </c>
      <c r="C193" s="207">
        <f t="shared" si="43"/>
        <v>552</v>
      </c>
      <c r="D193" s="207">
        <f t="shared" si="43"/>
        <v>624</v>
      </c>
      <c r="E193" s="207">
        <f t="shared" si="43"/>
        <v>715</v>
      </c>
      <c r="F193" s="207">
        <f t="shared" si="43"/>
        <v>804</v>
      </c>
      <c r="G193" s="207">
        <f t="shared" si="43"/>
        <v>910</v>
      </c>
      <c r="H193" s="207">
        <f t="shared" si="43"/>
        <v>1016</v>
      </c>
      <c r="I193" s="207">
        <f t="shared" si="43"/>
        <v>1143</v>
      </c>
      <c r="J193" s="207">
        <f t="shared" si="43"/>
        <v>1210</v>
      </c>
      <c r="K193" s="207">
        <f t="shared" si="43"/>
        <v>1320</v>
      </c>
      <c r="L193" s="207">
        <f t="shared" si="43"/>
        <v>1416</v>
      </c>
      <c r="M193" s="207">
        <f t="shared" si="43"/>
        <v>1534</v>
      </c>
      <c r="N193" s="207">
        <f t="shared" si="43"/>
        <v>1652</v>
      </c>
      <c r="O193" s="207">
        <f t="shared" si="43"/>
        <v>1770</v>
      </c>
      <c r="P193" s="207">
        <f t="shared" si="43"/>
        <v>1888</v>
      </c>
      <c r="Q193" s="207">
        <f t="shared" si="43"/>
        <v>2006</v>
      </c>
      <c r="R193" s="207">
        <f t="shared" si="43"/>
        <v>2124</v>
      </c>
      <c r="S193" s="207">
        <f t="shared" si="43"/>
        <v>2242</v>
      </c>
      <c r="T193" s="207">
        <f t="shared" si="43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44">B144*$A$194*B204</f>
        <v>551.19999999999993</v>
      </c>
      <c r="C195" s="207">
        <f t="shared" si="44"/>
        <v>574.08000000000004</v>
      </c>
      <c r="D195" s="207">
        <f t="shared" si="44"/>
        <v>648.96</v>
      </c>
      <c r="E195" s="207">
        <f t="shared" si="44"/>
        <v>743.6</v>
      </c>
      <c r="F195" s="207">
        <f t="shared" si="44"/>
        <v>836.16000000000008</v>
      </c>
      <c r="G195" s="207">
        <f t="shared" si="44"/>
        <v>946.4</v>
      </c>
      <c r="H195" s="207">
        <f t="shared" si="44"/>
        <v>1056.6400000000001</v>
      </c>
      <c r="I195" s="207">
        <f t="shared" si="44"/>
        <v>1188.72</v>
      </c>
      <c r="J195" s="207">
        <f t="shared" si="44"/>
        <v>1258.3999999999999</v>
      </c>
      <c r="K195" s="207">
        <f t="shared" si="44"/>
        <v>1372.8</v>
      </c>
      <c r="L195" s="207">
        <f t="shared" si="44"/>
        <v>1472.6399999999999</v>
      </c>
      <c r="M195" s="207">
        <f t="shared" si="44"/>
        <v>1595.36</v>
      </c>
      <c r="N195" s="207">
        <f t="shared" si="44"/>
        <v>1718.08</v>
      </c>
      <c r="O195" s="207">
        <f t="shared" si="44"/>
        <v>1840.8</v>
      </c>
      <c r="P195" s="207">
        <f t="shared" si="44"/>
        <v>1963.52</v>
      </c>
      <c r="Q195" s="207">
        <f t="shared" si="44"/>
        <v>2086.2399999999998</v>
      </c>
      <c r="R195" s="207">
        <f t="shared" si="44"/>
        <v>2208.96</v>
      </c>
      <c r="S195" s="207">
        <f t="shared" si="44"/>
        <v>2331.6799999999998</v>
      </c>
      <c r="T195" s="207">
        <f t="shared" si="44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45">B144*$A$196*B204</f>
        <v>572.4</v>
      </c>
      <c r="C197" s="207">
        <f t="shared" si="45"/>
        <v>596.16000000000008</v>
      </c>
      <c r="D197" s="207">
        <f t="shared" si="45"/>
        <v>673.92000000000007</v>
      </c>
      <c r="E197" s="207">
        <f t="shared" si="45"/>
        <v>772.19999999999993</v>
      </c>
      <c r="F197" s="207">
        <f t="shared" si="45"/>
        <v>868.32</v>
      </c>
      <c r="G197" s="207">
        <f t="shared" si="45"/>
        <v>982.80000000000007</v>
      </c>
      <c r="H197" s="207">
        <f t="shared" si="45"/>
        <v>1097.28</v>
      </c>
      <c r="I197" s="207">
        <f t="shared" si="45"/>
        <v>1234.44</v>
      </c>
      <c r="J197" s="207">
        <f t="shared" si="45"/>
        <v>1306.8</v>
      </c>
      <c r="K197" s="207">
        <f t="shared" si="45"/>
        <v>1425.6</v>
      </c>
      <c r="L197" s="207">
        <f t="shared" si="45"/>
        <v>1529.28</v>
      </c>
      <c r="M197" s="207">
        <f t="shared" si="45"/>
        <v>1656.7199999999998</v>
      </c>
      <c r="N197" s="207">
        <f t="shared" si="45"/>
        <v>1784.1599999999999</v>
      </c>
      <c r="O197" s="207">
        <f t="shared" si="45"/>
        <v>1911.6</v>
      </c>
      <c r="P197" s="207">
        <f t="shared" si="45"/>
        <v>2039.04</v>
      </c>
      <c r="Q197" s="207">
        <f t="shared" si="45"/>
        <v>2166.48</v>
      </c>
      <c r="R197" s="207">
        <f t="shared" si="45"/>
        <v>2293.92</v>
      </c>
      <c r="S197" s="207">
        <f t="shared" si="45"/>
        <v>2421.3599999999997</v>
      </c>
      <c r="T197" s="207">
        <f t="shared" si="45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46">B144*$A$198*B204</f>
        <v>593.6</v>
      </c>
      <c r="C199" s="207">
        <f t="shared" si="46"/>
        <v>618.24</v>
      </c>
      <c r="D199" s="207">
        <f t="shared" si="46"/>
        <v>698.88</v>
      </c>
      <c r="E199" s="207">
        <f t="shared" si="46"/>
        <v>800.8</v>
      </c>
      <c r="F199" s="207">
        <f t="shared" si="46"/>
        <v>900.48</v>
      </c>
      <c r="G199" s="207">
        <f t="shared" si="46"/>
        <v>1019.2</v>
      </c>
      <c r="H199" s="207">
        <f t="shared" si="46"/>
        <v>1137.92</v>
      </c>
      <c r="I199" s="207">
        <f t="shared" si="46"/>
        <v>1280.1600000000001</v>
      </c>
      <c r="J199" s="207">
        <f t="shared" si="46"/>
        <v>1355.2</v>
      </c>
      <c r="K199" s="207">
        <f t="shared" si="46"/>
        <v>1478.3999999999999</v>
      </c>
      <c r="L199" s="207">
        <f t="shared" si="46"/>
        <v>1585.9199999999998</v>
      </c>
      <c r="M199" s="207">
        <f t="shared" si="46"/>
        <v>1718.08</v>
      </c>
      <c r="N199" s="207">
        <f t="shared" si="46"/>
        <v>1850.24</v>
      </c>
      <c r="O199" s="207">
        <f t="shared" si="46"/>
        <v>1982.3999999999999</v>
      </c>
      <c r="P199" s="207">
        <f t="shared" si="46"/>
        <v>2114.56</v>
      </c>
      <c r="Q199" s="207">
        <f t="shared" si="46"/>
        <v>2246.7199999999998</v>
      </c>
      <c r="R199" s="207">
        <f t="shared" si="46"/>
        <v>2378.8799999999997</v>
      </c>
      <c r="S199" s="207">
        <f t="shared" si="46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47">B144*$A$200*B204</f>
        <v>614.79999999999995</v>
      </c>
      <c r="C201" s="207">
        <f t="shared" si="47"/>
        <v>640.32000000000005</v>
      </c>
      <c r="D201" s="207">
        <f t="shared" si="47"/>
        <v>723.84</v>
      </c>
      <c r="E201" s="207">
        <f t="shared" si="47"/>
        <v>829.4</v>
      </c>
      <c r="F201" s="207">
        <f t="shared" si="47"/>
        <v>932.6400000000001</v>
      </c>
      <c r="G201" s="207">
        <f t="shared" si="47"/>
        <v>1055.6000000000001</v>
      </c>
      <c r="H201" s="207">
        <f t="shared" si="47"/>
        <v>1178.56</v>
      </c>
      <c r="I201" s="207">
        <f t="shared" si="47"/>
        <v>1325.88</v>
      </c>
      <c r="J201" s="207">
        <f t="shared" si="47"/>
        <v>1403.6</v>
      </c>
      <c r="K201" s="207">
        <f t="shared" si="47"/>
        <v>1531.2</v>
      </c>
      <c r="L201" s="207">
        <f t="shared" si="47"/>
        <v>1642.56</v>
      </c>
      <c r="M201" s="207">
        <f t="shared" si="47"/>
        <v>1779.4399999999998</v>
      </c>
      <c r="N201" s="207">
        <f t="shared" si="47"/>
        <v>1916.32</v>
      </c>
      <c r="O201" s="207">
        <f t="shared" si="47"/>
        <v>2053.1999999999998</v>
      </c>
      <c r="P201" s="207">
        <f t="shared" si="47"/>
        <v>2190.08</v>
      </c>
      <c r="Q201" s="207">
        <f t="shared" si="47"/>
        <v>2326.96</v>
      </c>
      <c r="R201" s="207">
        <f t="shared" si="47"/>
        <v>2463.8399999999997</v>
      </c>
      <c r="S201" s="207">
        <f t="shared" si="47"/>
        <v>2600.7199999999998</v>
      </c>
      <c r="T201" s="207">
        <f t="shared" si="47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48">B144*$A$202*B204</f>
        <v>636</v>
      </c>
      <c r="C203" s="207">
        <f t="shared" si="48"/>
        <v>662.4</v>
      </c>
      <c r="D203" s="207">
        <f t="shared" si="48"/>
        <v>748.80000000000007</v>
      </c>
      <c r="E203" s="207">
        <f t="shared" si="48"/>
        <v>858</v>
      </c>
      <c r="F203" s="207">
        <f t="shared" si="48"/>
        <v>964.80000000000007</v>
      </c>
      <c r="G203" s="207">
        <f t="shared" si="48"/>
        <v>1092</v>
      </c>
      <c r="H203" s="207">
        <f t="shared" si="48"/>
        <v>1219.2</v>
      </c>
      <c r="I203" s="207">
        <f t="shared" si="48"/>
        <v>1371.6</v>
      </c>
      <c r="J203" s="207">
        <f t="shared" si="48"/>
        <v>1452</v>
      </c>
      <c r="K203" s="207">
        <f t="shared" si="48"/>
        <v>1584</v>
      </c>
      <c r="L203" s="207">
        <f t="shared" si="48"/>
        <v>1699.1999999999998</v>
      </c>
      <c r="M203" s="207">
        <f t="shared" si="48"/>
        <v>1840.8</v>
      </c>
      <c r="N203" s="207">
        <f t="shared" si="48"/>
        <v>1982.3999999999999</v>
      </c>
      <c r="O203" s="207">
        <f t="shared" si="48"/>
        <v>2124</v>
      </c>
      <c r="P203" s="207">
        <f t="shared" si="48"/>
        <v>2265.6</v>
      </c>
      <c r="Q203" s="207">
        <f t="shared" si="48"/>
        <v>2407.1999999999998</v>
      </c>
      <c r="R203" s="207">
        <f t="shared" si="48"/>
        <v>2548.7999999999997</v>
      </c>
      <c r="S203" s="207">
        <f t="shared" si="48"/>
        <v>2690.3999999999996</v>
      </c>
      <c r="T203" s="207">
        <f t="shared" si="48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80D5F-A457-CA43-962C-93A02E987382}">
  <sheetPr>
    <tabColor theme="5" tint="0.79998168889431442"/>
  </sheetPr>
  <dimension ref="A1:AS205"/>
  <sheetViews>
    <sheetView showGridLines="0" zoomScaleNormal="100" workbookViewId="0">
      <selection activeCell="G69" sqref="G69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261</v>
      </c>
      <c r="H3" s="192"/>
      <c r="I3" s="192"/>
      <c r="J3" s="192"/>
      <c r="L3" s="192"/>
      <c r="M3" s="194" t="s">
        <v>266</v>
      </c>
      <c r="N3" s="193"/>
      <c r="O3" s="380" t="s">
        <v>233</v>
      </c>
      <c r="P3" s="191" t="s">
        <v>267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263</v>
      </c>
      <c r="H4" s="192"/>
      <c r="I4" s="192"/>
      <c r="J4" s="192"/>
      <c r="K4" s="192"/>
      <c r="L4" s="192"/>
      <c r="M4" s="194" t="s">
        <v>266</v>
      </c>
      <c r="N4" s="193"/>
      <c r="O4" s="380" t="s">
        <v>233</v>
      </c>
      <c r="P4" s="191" t="s">
        <v>268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/>
      <c r="H5" s="192"/>
      <c r="I5" s="192"/>
      <c r="J5" s="192"/>
      <c r="K5" s="192"/>
      <c r="L5" s="192"/>
      <c r="M5" s="192"/>
      <c r="O5" s="189"/>
      <c r="P5" s="191"/>
      <c r="Q5" s="191"/>
      <c r="R5" s="192"/>
      <c r="S5" s="192"/>
      <c r="T5" s="192"/>
    </row>
    <row r="6" spans="1:45" s="189" customFormat="1" x14ac:dyDescent="0.15">
      <c r="A6" s="187"/>
      <c r="B6" s="187"/>
      <c r="C6" s="188"/>
      <c r="D6" s="188"/>
      <c r="E6" s="188"/>
      <c r="F6" s="188"/>
      <c r="G6" s="191"/>
      <c r="H6" s="192"/>
      <c r="I6" s="192"/>
      <c r="J6" s="192"/>
      <c r="K6" s="192"/>
      <c r="L6" s="192"/>
      <c r="M6" s="192"/>
      <c r="P6" s="191"/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63"/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67"/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71">
        <v>436</v>
      </c>
      <c r="C12" s="272"/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75">
        <v>609</v>
      </c>
      <c r="C13" s="276"/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79">
        <v>436</v>
      </c>
      <c r="C14" s="280">
        <v>436</v>
      </c>
      <c r="D14" s="281"/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67">
        <v>633</v>
      </c>
      <c r="C15" s="268">
        <v>633</v>
      </c>
      <c r="D15" s="269"/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71">
        <v>436</v>
      </c>
      <c r="C16" s="272">
        <v>436</v>
      </c>
      <c r="D16" s="273">
        <v>436</v>
      </c>
      <c r="E16" s="274"/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67">
        <v>655</v>
      </c>
      <c r="C17" s="268">
        <v>655</v>
      </c>
      <c r="D17" s="269">
        <v>666</v>
      </c>
      <c r="E17" s="270"/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71">
        <v>488</v>
      </c>
      <c r="C18" s="272">
        <v>488</v>
      </c>
      <c r="D18" s="273">
        <v>488</v>
      </c>
      <c r="E18" s="274">
        <v>551</v>
      </c>
      <c r="F18" s="272"/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75">
        <v>725</v>
      </c>
      <c r="C19" s="276">
        <v>725</v>
      </c>
      <c r="D19" s="277">
        <v>753</v>
      </c>
      <c r="E19" s="278">
        <v>828</v>
      </c>
      <c r="F19" s="276"/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79">
        <v>540</v>
      </c>
      <c r="C20" s="280">
        <v>540</v>
      </c>
      <c r="D20" s="281">
        <v>540</v>
      </c>
      <c r="E20" s="282">
        <v>603</v>
      </c>
      <c r="F20" s="280">
        <v>681</v>
      </c>
      <c r="G20" s="281"/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67">
        <v>800</v>
      </c>
      <c r="C21" s="268">
        <v>800</v>
      </c>
      <c r="D21" s="269">
        <v>835</v>
      </c>
      <c r="E21" s="270">
        <v>915</v>
      </c>
      <c r="F21" s="268">
        <v>1020</v>
      </c>
      <c r="G21" s="269"/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71">
        <v>579</v>
      </c>
      <c r="C22" s="272">
        <v>579</v>
      </c>
      <c r="D22" s="273">
        <v>579</v>
      </c>
      <c r="E22" s="274">
        <v>656</v>
      </c>
      <c r="F22" s="272">
        <v>745</v>
      </c>
      <c r="G22" s="273">
        <v>823</v>
      </c>
      <c r="H22" s="274"/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67">
        <v>865</v>
      </c>
      <c r="C23" s="268">
        <v>865</v>
      </c>
      <c r="D23" s="269">
        <v>895</v>
      </c>
      <c r="E23" s="270">
        <v>1006</v>
      </c>
      <c r="F23" s="268">
        <v>1124</v>
      </c>
      <c r="G23" s="269">
        <v>1219</v>
      </c>
      <c r="H23" s="270"/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71">
        <v>630</v>
      </c>
      <c r="C24" s="272">
        <v>630</v>
      </c>
      <c r="D24" s="273">
        <v>630</v>
      </c>
      <c r="E24" s="274">
        <v>708</v>
      </c>
      <c r="F24" s="272">
        <v>810</v>
      </c>
      <c r="G24" s="273">
        <v>901</v>
      </c>
      <c r="H24" s="274">
        <v>1105</v>
      </c>
      <c r="I24" s="272"/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75">
        <v>941</v>
      </c>
      <c r="C25" s="276">
        <v>941</v>
      </c>
      <c r="D25" s="277">
        <v>973</v>
      </c>
      <c r="E25" s="278">
        <v>1078</v>
      </c>
      <c r="F25" s="276">
        <v>1229</v>
      </c>
      <c r="G25" s="277">
        <v>1334</v>
      </c>
      <c r="H25" s="278">
        <v>1611</v>
      </c>
      <c r="I25" s="276"/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79">
        <v>656</v>
      </c>
      <c r="C26" s="280">
        <v>656</v>
      </c>
      <c r="D26" s="281">
        <v>656</v>
      </c>
      <c r="E26" s="282">
        <v>745</v>
      </c>
      <c r="F26" s="280">
        <v>848</v>
      </c>
      <c r="G26" s="281">
        <v>964</v>
      </c>
      <c r="H26" s="282">
        <v>1170</v>
      </c>
      <c r="I26" s="280">
        <v>1273</v>
      </c>
      <c r="J26" s="281"/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U26" s="257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67">
        <v>984</v>
      </c>
      <c r="C27" s="268">
        <v>984</v>
      </c>
      <c r="D27" s="269">
        <v>1033</v>
      </c>
      <c r="E27" s="270">
        <v>1141</v>
      </c>
      <c r="F27" s="268">
        <v>1305</v>
      </c>
      <c r="G27" s="269">
        <v>1440</v>
      </c>
      <c r="H27" s="270">
        <v>1726</v>
      </c>
      <c r="I27" s="268">
        <v>1888</v>
      </c>
      <c r="J27" s="269"/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71">
        <v>694</v>
      </c>
      <c r="C28" s="272">
        <v>694</v>
      </c>
      <c r="D28" s="273">
        <v>694</v>
      </c>
      <c r="E28" s="274">
        <v>771</v>
      </c>
      <c r="F28" s="272">
        <v>901</v>
      </c>
      <c r="G28" s="273">
        <v>1016</v>
      </c>
      <c r="H28" s="274">
        <v>1235</v>
      </c>
      <c r="I28" s="272">
        <v>1338</v>
      </c>
      <c r="J28" s="273">
        <v>1485</v>
      </c>
      <c r="K28" s="274"/>
      <c r="L28" s="272"/>
      <c r="M28" s="273"/>
      <c r="N28" s="274"/>
      <c r="O28" s="272"/>
      <c r="P28" s="273"/>
      <c r="Q28" s="274"/>
      <c r="R28" s="272"/>
      <c r="S28" s="271"/>
      <c r="T28" s="272"/>
      <c r="U28" s="257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67">
        <v>1051</v>
      </c>
      <c r="C29" s="268">
        <v>1051</v>
      </c>
      <c r="D29" s="269">
        <v>1090</v>
      </c>
      <c r="E29" s="270">
        <v>1204</v>
      </c>
      <c r="F29" s="268">
        <v>1401</v>
      </c>
      <c r="G29" s="269">
        <v>1546</v>
      </c>
      <c r="H29" s="270">
        <v>1843</v>
      </c>
      <c r="I29" s="268">
        <v>2011</v>
      </c>
      <c r="J29" s="269">
        <v>2231</v>
      </c>
      <c r="K29" s="270"/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71">
        <v>733</v>
      </c>
      <c r="C30" s="272">
        <v>733</v>
      </c>
      <c r="D30" s="273">
        <v>733</v>
      </c>
      <c r="E30" s="274">
        <v>836</v>
      </c>
      <c r="F30" s="272">
        <v>964</v>
      </c>
      <c r="G30" s="273">
        <v>1093</v>
      </c>
      <c r="H30" s="274">
        <v>1313</v>
      </c>
      <c r="I30" s="272">
        <v>1428</v>
      </c>
      <c r="J30" s="273">
        <v>1620</v>
      </c>
      <c r="K30" s="274">
        <v>1782</v>
      </c>
      <c r="L30" s="272"/>
      <c r="M30" s="273"/>
      <c r="N30" s="274"/>
      <c r="O30" s="272"/>
      <c r="P30" s="273"/>
      <c r="Q30" s="274"/>
      <c r="R30" s="272"/>
      <c r="S30" s="271"/>
      <c r="T30" s="272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75">
        <v>1111</v>
      </c>
      <c r="C31" s="276">
        <v>1111</v>
      </c>
      <c r="D31" s="277">
        <v>1155</v>
      </c>
      <c r="E31" s="278">
        <v>1303</v>
      </c>
      <c r="F31" s="276">
        <v>1491</v>
      </c>
      <c r="G31" s="277">
        <v>1666</v>
      </c>
      <c r="H31" s="278">
        <v>1953</v>
      </c>
      <c r="I31" s="276">
        <v>2138</v>
      </c>
      <c r="J31" s="277">
        <v>2403</v>
      </c>
      <c r="K31" s="278">
        <v>2655</v>
      </c>
      <c r="L31" s="276"/>
      <c r="M31" s="277"/>
      <c r="N31" s="278"/>
      <c r="O31" s="276"/>
      <c r="P31" s="277"/>
      <c r="Q31" s="278"/>
      <c r="R31" s="276"/>
      <c r="S31" s="275"/>
      <c r="T31" s="276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79">
        <v>771</v>
      </c>
      <c r="C32" s="280">
        <v>771</v>
      </c>
      <c r="D32" s="281">
        <v>771</v>
      </c>
      <c r="E32" s="282">
        <v>901</v>
      </c>
      <c r="F32" s="280">
        <v>1028</v>
      </c>
      <c r="G32" s="281">
        <v>1156</v>
      </c>
      <c r="H32" s="282">
        <v>1388</v>
      </c>
      <c r="I32" s="280">
        <v>1504</v>
      </c>
      <c r="J32" s="281">
        <v>1671</v>
      </c>
      <c r="K32" s="282">
        <v>1838</v>
      </c>
      <c r="L32" s="280">
        <v>2005</v>
      </c>
      <c r="M32" s="281"/>
      <c r="N32" s="282"/>
      <c r="O32" s="280"/>
      <c r="P32" s="281"/>
      <c r="Q32" s="282"/>
      <c r="R32" s="280"/>
      <c r="S32" s="279"/>
      <c r="T32" s="280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67">
        <v>1171</v>
      </c>
      <c r="C33" s="268">
        <v>1171</v>
      </c>
      <c r="D33" s="269">
        <v>1226</v>
      </c>
      <c r="E33" s="270">
        <v>1405</v>
      </c>
      <c r="F33" s="268">
        <v>1586</v>
      </c>
      <c r="G33" s="269">
        <v>1775</v>
      </c>
      <c r="H33" s="270">
        <v>2061</v>
      </c>
      <c r="I33" s="268">
        <v>2249</v>
      </c>
      <c r="J33" s="269">
        <v>2493</v>
      </c>
      <c r="K33" s="270">
        <v>2750</v>
      </c>
      <c r="L33" s="268">
        <v>3035</v>
      </c>
      <c r="M33" s="269"/>
      <c r="N33" s="270"/>
      <c r="O33" s="268"/>
      <c r="P33" s="269"/>
      <c r="Q33" s="270"/>
      <c r="R33" s="268"/>
      <c r="S33" s="267"/>
      <c r="T33" s="26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71">
        <v>823</v>
      </c>
      <c r="C34" s="272">
        <v>823</v>
      </c>
      <c r="D34" s="273">
        <v>823</v>
      </c>
      <c r="E34" s="274">
        <v>953</v>
      </c>
      <c r="F34" s="272">
        <v>1081</v>
      </c>
      <c r="G34" s="273">
        <v>1208</v>
      </c>
      <c r="H34" s="274">
        <v>1466</v>
      </c>
      <c r="I34" s="272">
        <v>1595</v>
      </c>
      <c r="J34" s="273">
        <v>1771</v>
      </c>
      <c r="K34" s="274">
        <v>1948</v>
      </c>
      <c r="L34" s="272">
        <v>2125</v>
      </c>
      <c r="M34" s="273">
        <v>2302</v>
      </c>
      <c r="N34" s="274"/>
      <c r="O34" s="272"/>
      <c r="P34" s="273"/>
      <c r="Q34" s="274"/>
      <c r="R34" s="272"/>
      <c r="S34" s="271"/>
      <c r="T34" s="272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67">
        <v>1243</v>
      </c>
      <c r="C35" s="268">
        <v>1243</v>
      </c>
      <c r="D35" s="269">
        <v>1299</v>
      </c>
      <c r="E35" s="270">
        <v>1494</v>
      </c>
      <c r="F35" s="268">
        <v>1681</v>
      </c>
      <c r="G35" s="269">
        <v>1871</v>
      </c>
      <c r="H35" s="270">
        <v>2209</v>
      </c>
      <c r="I35" s="268">
        <v>2416</v>
      </c>
      <c r="J35" s="269">
        <v>2676</v>
      </c>
      <c r="K35" s="270">
        <v>2904</v>
      </c>
      <c r="L35" s="268">
        <v>3228</v>
      </c>
      <c r="M35" s="269">
        <v>3494</v>
      </c>
      <c r="N35" s="270"/>
      <c r="O35" s="268"/>
      <c r="P35" s="269"/>
      <c r="Q35" s="270"/>
      <c r="R35" s="268"/>
      <c r="S35" s="267"/>
      <c r="T35" s="26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71">
        <v>874</v>
      </c>
      <c r="C36" s="272">
        <v>874</v>
      </c>
      <c r="D36" s="273">
        <v>874</v>
      </c>
      <c r="E36" s="274">
        <v>1004</v>
      </c>
      <c r="F36" s="272">
        <v>1133</v>
      </c>
      <c r="G36" s="273">
        <v>1273</v>
      </c>
      <c r="H36" s="274">
        <v>1530</v>
      </c>
      <c r="I36" s="272">
        <v>1673</v>
      </c>
      <c r="J36" s="273">
        <v>1860</v>
      </c>
      <c r="K36" s="274">
        <v>2046</v>
      </c>
      <c r="L36" s="272">
        <v>2232</v>
      </c>
      <c r="M36" s="273">
        <v>2418</v>
      </c>
      <c r="N36" s="274">
        <v>2604</v>
      </c>
      <c r="O36" s="272">
        <v>2790</v>
      </c>
      <c r="P36" s="273"/>
      <c r="Q36" s="274"/>
      <c r="R36" s="272"/>
      <c r="S36" s="271"/>
      <c r="T36" s="272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75">
        <v>1324</v>
      </c>
      <c r="C37" s="276">
        <v>1324</v>
      </c>
      <c r="D37" s="277">
        <v>1384</v>
      </c>
      <c r="E37" s="278">
        <v>1583</v>
      </c>
      <c r="F37" s="276">
        <v>1774</v>
      </c>
      <c r="G37" s="277">
        <v>1983</v>
      </c>
      <c r="H37" s="278">
        <v>2323</v>
      </c>
      <c r="I37" s="276">
        <v>2551</v>
      </c>
      <c r="J37" s="277">
        <v>2826</v>
      </c>
      <c r="K37" s="278">
        <v>3065</v>
      </c>
      <c r="L37" s="276">
        <v>3407</v>
      </c>
      <c r="M37" s="277">
        <v>3695</v>
      </c>
      <c r="N37" s="278">
        <v>3980</v>
      </c>
      <c r="O37" s="276">
        <v>4264</v>
      </c>
      <c r="P37" s="277"/>
      <c r="Q37" s="278"/>
      <c r="R37" s="276"/>
      <c r="S37" s="275"/>
      <c r="T37" s="276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79">
        <v>913</v>
      </c>
      <c r="C38" s="280">
        <v>913</v>
      </c>
      <c r="D38" s="281">
        <v>913</v>
      </c>
      <c r="E38" s="282">
        <v>1054</v>
      </c>
      <c r="F38" s="280">
        <v>1196</v>
      </c>
      <c r="G38" s="281">
        <v>1338</v>
      </c>
      <c r="H38" s="282">
        <v>1595</v>
      </c>
      <c r="I38" s="280">
        <v>1761</v>
      </c>
      <c r="J38" s="281">
        <v>1960</v>
      </c>
      <c r="K38" s="282">
        <v>2156</v>
      </c>
      <c r="L38" s="280">
        <v>2352</v>
      </c>
      <c r="M38" s="281">
        <v>2548</v>
      </c>
      <c r="N38" s="282">
        <v>2744</v>
      </c>
      <c r="O38" s="280">
        <v>2940</v>
      </c>
      <c r="P38" s="281">
        <v>3136</v>
      </c>
      <c r="Q38" s="282"/>
      <c r="R38" s="280"/>
      <c r="S38" s="279"/>
      <c r="T38" s="280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67">
        <v>1383</v>
      </c>
      <c r="C39" s="268">
        <v>1383</v>
      </c>
      <c r="D39" s="269">
        <v>1445</v>
      </c>
      <c r="E39" s="270">
        <v>1659</v>
      </c>
      <c r="F39" s="268">
        <v>1863</v>
      </c>
      <c r="G39" s="269">
        <v>2095</v>
      </c>
      <c r="H39" s="270">
        <v>2421</v>
      </c>
      <c r="I39" s="268">
        <v>2675</v>
      </c>
      <c r="J39" s="269">
        <v>2966</v>
      </c>
      <c r="K39" s="270">
        <v>3241</v>
      </c>
      <c r="L39" s="268">
        <v>3571</v>
      </c>
      <c r="M39" s="269">
        <v>3869</v>
      </c>
      <c r="N39" s="270">
        <v>4166</v>
      </c>
      <c r="O39" s="268">
        <v>4464</v>
      </c>
      <c r="P39" s="269">
        <v>4762</v>
      </c>
      <c r="Q39" s="270"/>
      <c r="R39" s="268"/>
      <c r="S39" s="267"/>
      <c r="T39" s="26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71">
        <v>953</v>
      </c>
      <c r="C40" s="272">
        <v>953</v>
      </c>
      <c r="D40" s="273">
        <v>953</v>
      </c>
      <c r="E40" s="274">
        <v>1105</v>
      </c>
      <c r="F40" s="272">
        <v>1248</v>
      </c>
      <c r="G40" s="273">
        <v>1419</v>
      </c>
      <c r="H40" s="274">
        <v>1646</v>
      </c>
      <c r="I40" s="272">
        <v>1853</v>
      </c>
      <c r="J40" s="273">
        <v>2057</v>
      </c>
      <c r="K40" s="274">
        <v>2263</v>
      </c>
      <c r="L40" s="272">
        <v>2468</v>
      </c>
      <c r="M40" s="273">
        <v>2674</v>
      </c>
      <c r="N40" s="274">
        <v>2880</v>
      </c>
      <c r="O40" s="272">
        <v>3086</v>
      </c>
      <c r="P40" s="273">
        <v>3291</v>
      </c>
      <c r="Q40" s="274">
        <v>3497</v>
      </c>
      <c r="R40" s="272"/>
      <c r="S40" s="271"/>
      <c r="T40" s="272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67">
        <v>1439</v>
      </c>
      <c r="C41" s="268">
        <v>1439</v>
      </c>
      <c r="D41" s="269">
        <v>1514</v>
      </c>
      <c r="E41" s="270">
        <v>1744</v>
      </c>
      <c r="F41" s="268">
        <v>1955</v>
      </c>
      <c r="G41" s="269">
        <v>2220</v>
      </c>
      <c r="H41" s="270">
        <v>2523</v>
      </c>
      <c r="I41" s="268">
        <v>2844</v>
      </c>
      <c r="J41" s="269">
        <v>3146</v>
      </c>
      <c r="K41" s="270">
        <v>3409</v>
      </c>
      <c r="L41" s="268">
        <v>3727</v>
      </c>
      <c r="M41" s="269">
        <v>4033</v>
      </c>
      <c r="N41" s="270">
        <v>4344</v>
      </c>
      <c r="O41" s="268">
        <v>4654</v>
      </c>
      <c r="P41" s="269">
        <v>4964</v>
      </c>
      <c r="Q41" s="270">
        <v>5274</v>
      </c>
      <c r="R41" s="268"/>
      <c r="S41" s="267"/>
      <c r="T41" s="26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71">
        <v>1004</v>
      </c>
      <c r="C42" s="272">
        <v>1004</v>
      </c>
      <c r="D42" s="273">
        <v>1004</v>
      </c>
      <c r="E42" s="274">
        <v>1156</v>
      </c>
      <c r="F42" s="272">
        <v>1286</v>
      </c>
      <c r="G42" s="273">
        <v>1500</v>
      </c>
      <c r="H42" s="274">
        <v>1714</v>
      </c>
      <c r="I42" s="272">
        <v>1929</v>
      </c>
      <c r="J42" s="273">
        <v>2142</v>
      </c>
      <c r="K42" s="274">
        <v>2356</v>
      </c>
      <c r="L42" s="272">
        <v>2570</v>
      </c>
      <c r="M42" s="273">
        <v>2785</v>
      </c>
      <c r="N42" s="274">
        <v>2999</v>
      </c>
      <c r="O42" s="272">
        <v>3213</v>
      </c>
      <c r="P42" s="273">
        <v>3427</v>
      </c>
      <c r="Q42" s="274">
        <v>3641</v>
      </c>
      <c r="R42" s="272">
        <v>3856</v>
      </c>
      <c r="S42" s="271"/>
      <c r="T42" s="272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75">
        <v>1518</v>
      </c>
      <c r="C43" s="276">
        <v>1518</v>
      </c>
      <c r="D43" s="277">
        <v>1598</v>
      </c>
      <c r="E43" s="278">
        <v>1831</v>
      </c>
      <c r="F43" s="276">
        <v>2035</v>
      </c>
      <c r="G43" s="277">
        <v>2348</v>
      </c>
      <c r="H43" s="278">
        <v>2660</v>
      </c>
      <c r="I43" s="276">
        <v>2974</v>
      </c>
      <c r="J43" s="277">
        <v>3242</v>
      </c>
      <c r="K43" s="278">
        <v>3565</v>
      </c>
      <c r="L43" s="276">
        <v>3897</v>
      </c>
      <c r="M43" s="277">
        <v>4224</v>
      </c>
      <c r="N43" s="278">
        <v>4549</v>
      </c>
      <c r="O43" s="276">
        <v>4874</v>
      </c>
      <c r="P43" s="277">
        <v>5198</v>
      </c>
      <c r="Q43" s="278">
        <v>5523</v>
      </c>
      <c r="R43" s="276">
        <v>5848</v>
      </c>
      <c r="S43" s="275"/>
      <c r="T43" s="276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79">
        <v>1007</v>
      </c>
      <c r="C44" s="280">
        <v>1026</v>
      </c>
      <c r="D44" s="281">
        <v>1060</v>
      </c>
      <c r="E44" s="282">
        <v>1221</v>
      </c>
      <c r="F44" s="280">
        <v>1357</v>
      </c>
      <c r="G44" s="281">
        <v>1583</v>
      </c>
      <c r="H44" s="282">
        <v>1809</v>
      </c>
      <c r="I44" s="280">
        <v>2035</v>
      </c>
      <c r="J44" s="281">
        <v>2261</v>
      </c>
      <c r="K44" s="282">
        <v>2487</v>
      </c>
      <c r="L44" s="280">
        <v>2713</v>
      </c>
      <c r="M44" s="281">
        <v>2939</v>
      </c>
      <c r="N44" s="282">
        <v>3165</v>
      </c>
      <c r="O44" s="280">
        <v>3392</v>
      </c>
      <c r="P44" s="281">
        <v>3618</v>
      </c>
      <c r="Q44" s="282">
        <v>3844</v>
      </c>
      <c r="R44" s="280">
        <v>4070</v>
      </c>
      <c r="S44" s="279">
        <v>4296</v>
      </c>
      <c r="T44" s="280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67">
        <v>1547</v>
      </c>
      <c r="C45" s="268">
        <v>1566</v>
      </c>
      <c r="D45" s="269">
        <v>1685</v>
      </c>
      <c r="E45" s="270">
        <v>1930</v>
      </c>
      <c r="F45" s="268">
        <v>2145</v>
      </c>
      <c r="G45" s="269">
        <v>2474</v>
      </c>
      <c r="H45" s="270">
        <v>2806</v>
      </c>
      <c r="I45" s="268">
        <v>3134</v>
      </c>
      <c r="J45" s="269">
        <v>3420</v>
      </c>
      <c r="K45" s="270">
        <v>3757</v>
      </c>
      <c r="L45" s="268">
        <v>4112</v>
      </c>
      <c r="M45" s="269">
        <v>4458</v>
      </c>
      <c r="N45" s="270">
        <v>4801</v>
      </c>
      <c r="O45" s="268">
        <v>5144</v>
      </c>
      <c r="P45" s="269">
        <v>5487</v>
      </c>
      <c r="Q45" s="270">
        <v>5830</v>
      </c>
      <c r="R45" s="268">
        <v>6173</v>
      </c>
      <c r="S45" s="267">
        <v>6516</v>
      </c>
      <c r="T45" s="26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71">
        <v>1060</v>
      </c>
      <c r="C46" s="272">
        <v>1080</v>
      </c>
      <c r="D46" s="273">
        <v>1116</v>
      </c>
      <c r="E46" s="274">
        <v>1285</v>
      </c>
      <c r="F46" s="272">
        <v>1428</v>
      </c>
      <c r="G46" s="273">
        <v>1666</v>
      </c>
      <c r="H46" s="274">
        <v>1904</v>
      </c>
      <c r="I46" s="272">
        <v>2142</v>
      </c>
      <c r="J46" s="273">
        <v>2380</v>
      </c>
      <c r="K46" s="274">
        <v>2618</v>
      </c>
      <c r="L46" s="272">
        <v>2856</v>
      </c>
      <c r="M46" s="273">
        <v>3094</v>
      </c>
      <c r="N46" s="274">
        <v>3332</v>
      </c>
      <c r="O46" s="272">
        <v>3570</v>
      </c>
      <c r="P46" s="273">
        <v>3808</v>
      </c>
      <c r="Q46" s="274">
        <v>4046</v>
      </c>
      <c r="R46" s="272">
        <v>4284</v>
      </c>
      <c r="S46" s="271">
        <v>4522</v>
      </c>
      <c r="T46" s="272">
        <v>4760</v>
      </c>
      <c r="U46" s="257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67">
        <v>1615</v>
      </c>
      <c r="C47" s="268">
        <v>1635</v>
      </c>
      <c r="D47" s="269">
        <v>1771</v>
      </c>
      <c r="E47" s="270">
        <v>2030</v>
      </c>
      <c r="F47" s="268">
        <v>2257</v>
      </c>
      <c r="G47" s="269">
        <v>2605</v>
      </c>
      <c r="H47" s="270">
        <v>2952</v>
      </c>
      <c r="I47" s="268">
        <v>3300</v>
      </c>
      <c r="J47" s="269">
        <v>3598</v>
      </c>
      <c r="K47" s="270">
        <v>3954</v>
      </c>
      <c r="L47" s="268">
        <v>4292</v>
      </c>
      <c r="M47" s="269">
        <v>4654</v>
      </c>
      <c r="N47" s="270">
        <v>5012</v>
      </c>
      <c r="O47" s="268">
        <v>5370</v>
      </c>
      <c r="P47" s="269">
        <v>5728</v>
      </c>
      <c r="Q47" s="270">
        <v>6086</v>
      </c>
      <c r="R47" s="268">
        <v>6444</v>
      </c>
      <c r="S47" s="267">
        <v>6802</v>
      </c>
      <c r="T47" s="268">
        <v>7160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71">
        <v>1113</v>
      </c>
      <c r="C48" s="272">
        <v>1134</v>
      </c>
      <c r="D48" s="273">
        <v>1172</v>
      </c>
      <c r="E48" s="274">
        <v>1349</v>
      </c>
      <c r="F48" s="272">
        <v>1499</v>
      </c>
      <c r="G48" s="273">
        <v>1749</v>
      </c>
      <c r="H48" s="274">
        <v>1999</v>
      </c>
      <c r="I48" s="272">
        <v>2249</v>
      </c>
      <c r="J48" s="273">
        <v>2499</v>
      </c>
      <c r="K48" s="274">
        <v>2749</v>
      </c>
      <c r="L48" s="272">
        <v>2999</v>
      </c>
      <c r="M48" s="273">
        <v>3249</v>
      </c>
      <c r="N48" s="274">
        <v>3499</v>
      </c>
      <c r="O48" s="272">
        <v>3749</v>
      </c>
      <c r="P48" s="273">
        <v>3998</v>
      </c>
      <c r="Q48" s="274">
        <v>4248</v>
      </c>
      <c r="R48" s="272">
        <v>4498</v>
      </c>
      <c r="S48" s="271">
        <v>4748</v>
      </c>
      <c r="T48" s="272">
        <v>4998</v>
      </c>
      <c r="U48" s="257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75">
        <v>1694</v>
      </c>
      <c r="C49" s="276">
        <v>1715</v>
      </c>
      <c r="D49" s="277">
        <v>1843</v>
      </c>
      <c r="E49" s="278">
        <v>2131</v>
      </c>
      <c r="F49" s="276">
        <v>2356</v>
      </c>
      <c r="G49" s="277">
        <v>2732</v>
      </c>
      <c r="H49" s="278">
        <v>3098</v>
      </c>
      <c r="I49" s="276">
        <v>3462</v>
      </c>
      <c r="J49" s="277">
        <v>3772</v>
      </c>
      <c r="K49" s="278">
        <v>4151</v>
      </c>
      <c r="L49" s="276">
        <v>4505</v>
      </c>
      <c r="M49" s="277">
        <v>4887</v>
      </c>
      <c r="N49" s="278">
        <v>5263</v>
      </c>
      <c r="O49" s="276">
        <v>5639</v>
      </c>
      <c r="P49" s="277">
        <v>6014</v>
      </c>
      <c r="Q49" s="278">
        <v>6390</v>
      </c>
      <c r="R49" s="276">
        <v>6766</v>
      </c>
      <c r="S49" s="275">
        <v>7142</v>
      </c>
      <c r="T49" s="276">
        <v>7518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79">
        <v>1166</v>
      </c>
      <c r="C50" s="280">
        <v>1188</v>
      </c>
      <c r="D50" s="281">
        <v>1228</v>
      </c>
      <c r="E50" s="282">
        <v>1414</v>
      </c>
      <c r="F50" s="280">
        <v>1571</v>
      </c>
      <c r="G50" s="281">
        <v>1833</v>
      </c>
      <c r="H50" s="282">
        <v>2094</v>
      </c>
      <c r="I50" s="280">
        <v>2356</v>
      </c>
      <c r="J50" s="281">
        <v>2618</v>
      </c>
      <c r="K50" s="282">
        <v>2880</v>
      </c>
      <c r="L50" s="280">
        <v>3142</v>
      </c>
      <c r="M50" s="281">
        <v>3403</v>
      </c>
      <c r="N50" s="282">
        <v>3665</v>
      </c>
      <c r="O50" s="280">
        <v>3927</v>
      </c>
      <c r="P50" s="281">
        <v>4189</v>
      </c>
      <c r="Q50" s="282">
        <v>4451</v>
      </c>
      <c r="R50" s="280">
        <v>4712</v>
      </c>
      <c r="S50" s="279">
        <v>4974</v>
      </c>
      <c r="T50" s="280">
        <v>5236</v>
      </c>
      <c r="U50" s="257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67">
        <v>1775</v>
      </c>
      <c r="C51" s="268">
        <v>1797</v>
      </c>
      <c r="D51" s="269">
        <v>1915</v>
      </c>
      <c r="E51" s="270">
        <v>2231</v>
      </c>
      <c r="F51" s="268">
        <v>2478</v>
      </c>
      <c r="G51" s="269">
        <v>2861</v>
      </c>
      <c r="H51" s="270">
        <v>3243</v>
      </c>
      <c r="I51" s="268">
        <v>3625</v>
      </c>
      <c r="J51" s="269">
        <v>3951</v>
      </c>
      <c r="K51" s="270">
        <v>4345</v>
      </c>
      <c r="L51" s="268">
        <v>4712</v>
      </c>
      <c r="M51" s="269">
        <v>5105</v>
      </c>
      <c r="N51" s="270">
        <v>5498</v>
      </c>
      <c r="O51" s="268">
        <v>5891</v>
      </c>
      <c r="P51" s="269">
        <v>6283</v>
      </c>
      <c r="Q51" s="270">
        <v>6676</v>
      </c>
      <c r="R51" s="268">
        <v>7069</v>
      </c>
      <c r="S51" s="267">
        <v>7461</v>
      </c>
      <c r="T51" s="268">
        <v>7854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71">
        <v>1219</v>
      </c>
      <c r="C52" s="272">
        <v>1242</v>
      </c>
      <c r="D52" s="273">
        <v>1283</v>
      </c>
      <c r="E52" s="274">
        <v>1478</v>
      </c>
      <c r="F52" s="272">
        <v>1642</v>
      </c>
      <c r="G52" s="273">
        <v>1916</v>
      </c>
      <c r="H52" s="274">
        <v>2190</v>
      </c>
      <c r="I52" s="272">
        <v>2463</v>
      </c>
      <c r="J52" s="273">
        <v>2737</v>
      </c>
      <c r="K52" s="274">
        <v>3011</v>
      </c>
      <c r="L52" s="272">
        <v>3284</v>
      </c>
      <c r="M52" s="273">
        <v>3558</v>
      </c>
      <c r="N52" s="274">
        <v>3832</v>
      </c>
      <c r="O52" s="272">
        <v>4106</v>
      </c>
      <c r="P52" s="273">
        <v>4379</v>
      </c>
      <c r="Q52" s="274">
        <v>4653</v>
      </c>
      <c r="R52" s="272">
        <v>4927</v>
      </c>
      <c r="S52" s="271">
        <v>5200</v>
      </c>
      <c r="T52" s="272">
        <v>5474</v>
      </c>
      <c r="U52" s="257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67">
        <v>1853</v>
      </c>
      <c r="C53" s="268">
        <v>1876</v>
      </c>
      <c r="D53" s="269">
        <v>2002</v>
      </c>
      <c r="E53" s="270">
        <v>2319</v>
      </c>
      <c r="F53" s="268">
        <v>2591</v>
      </c>
      <c r="G53" s="269">
        <v>2988</v>
      </c>
      <c r="H53" s="270">
        <v>3390</v>
      </c>
      <c r="I53" s="268">
        <v>3787</v>
      </c>
      <c r="J53" s="269">
        <v>4128</v>
      </c>
      <c r="K53" s="270">
        <v>4537</v>
      </c>
      <c r="L53" s="268">
        <v>4919</v>
      </c>
      <c r="M53" s="269">
        <v>5322</v>
      </c>
      <c r="N53" s="270">
        <v>5732</v>
      </c>
      <c r="O53" s="268">
        <v>6141</v>
      </c>
      <c r="P53" s="269">
        <v>6550</v>
      </c>
      <c r="Q53" s="270">
        <v>6960</v>
      </c>
      <c r="R53" s="268">
        <v>7369</v>
      </c>
      <c r="S53" s="267">
        <v>7779</v>
      </c>
      <c r="T53" s="268">
        <v>8188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71">
        <v>1272</v>
      </c>
      <c r="C54" s="272">
        <v>1296</v>
      </c>
      <c r="D54" s="273">
        <v>1339</v>
      </c>
      <c r="E54" s="274">
        <v>1542</v>
      </c>
      <c r="F54" s="272">
        <v>1714</v>
      </c>
      <c r="G54" s="273">
        <v>1999</v>
      </c>
      <c r="H54" s="274">
        <v>2285</v>
      </c>
      <c r="I54" s="272">
        <v>2570</v>
      </c>
      <c r="J54" s="273">
        <v>2856</v>
      </c>
      <c r="K54" s="274">
        <v>3142</v>
      </c>
      <c r="L54" s="272">
        <v>3427</v>
      </c>
      <c r="M54" s="273">
        <v>3713</v>
      </c>
      <c r="N54" s="274">
        <v>3998</v>
      </c>
      <c r="O54" s="272">
        <v>4284</v>
      </c>
      <c r="P54" s="273">
        <v>4570</v>
      </c>
      <c r="Q54" s="274">
        <v>4855</v>
      </c>
      <c r="R54" s="272">
        <v>5141</v>
      </c>
      <c r="S54" s="271">
        <v>5426</v>
      </c>
      <c r="T54" s="272">
        <v>5712</v>
      </c>
      <c r="U54" s="257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75">
        <v>1933</v>
      </c>
      <c r="C55" s="276">
        <v>1957</v>
      </c>
      <c r="D55" s="277">
        <v>2089</v>
      </c>
      <c r="E55" s="278">
        <v>2397</v>
      </c>
      <c r="F55" s="276">
        <v>2676</v>
      </c>
      <c r="G55" s="277">
        <v>3089</v>
      </c>
      <c r="H55" s="278">
        <v>3505</v>
      </c>
      <c r="I55" s="276">
        <v>3942</v>
      </c>
      <c r="J55" s="277">
        <v>4306</v>
      </c>
      <c r="K55" s="278">
        <v>4730</v>
      </c>
      <c r="L55" s="276">
        <v>5130</v>
      </c>
      <c r="M55" s="277">
        <v>5554</v>
      </c>
      <c r="N55" s="278">
        <v>5981</v>
      </c>
      <c r="O55" s="276">
        <v>6408</v>
      </c>
      <c r="P55" s="277">
        <v>6835</v>
      </c>
      <c r="Q55" s="278">
        <v>7262</v>
      </c>
      <c r="R55" s="276">
        <v>7690</v>
      </c>
      <c r="S55" s="275">
        <v>8117</v>
      </c>
      <c r="T55" s="276">
        <v>8544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79">
        <v>1325</v>
      </c>
      <c r="C56" s="280">
        <v>1350</v>
      </c>
      <c r="D56" s="281">
        <v>1395</v>
      </c>
      <c r="E56" s="282">
        <v>1606</v>
      </c>
      <c r="F56" s="280">
        <v>1785</v>
      </c>
      <c r="G56" s="281">
        <v>2083</v>
      </c>
      <c r="H56" s="282">
        <v>2380</v>
      </c>
      <c r="I56" s="280">
        <v>2678</v>
      </c>
      <c r="J56" s="281">
        <v>2975</v>
      </c>
      <c r="K56" s="282">
        <v>3273</v>
      </c>
      <c r="L56" s="280">
        <v>3570</v>
      </c>
      <c r="M56" s="281">
        <v>3868</v>
      </c>
      <c r="N56" s="282">
        <v>4165</v>
      </c>
      <c r="O56" s="280">
        <v>4463</v>
      </c>
      <c r="P56" s="281">
        <v>4760</v>
      </c>
      <c r="Q56" s="282">
        <v>5058</v>
      </c>
      <c r="R56" s="280">
        <v>5355</v>
      </c>
      <c r="S56" s="279">
        <v>5653</v>
      </c>
      <c r="T56" s="280">
        <v>5950</v>
      </c>
      <c r="U56" s="257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67">
        <v>1988</v>
      </c>
      <c r="C57" s="268">
        <v>2040</v>
      </c>
      <c r="D57" s="269">
        <v>2175</v>
      </c>
      <c r="E57" s="270">
        <v>2500</v>
      </c>
      <c r="F57" s="268">
        <v>2790</v>
      </c>
      <c r="G57" s="269">
        <v>3220</v>
      </c>
      <c r="H57" s="270">
        <v>3650</v>
      </c>
      <c r="I57" s="268">
        <v>4106</v>
      </c>
      <c r="J57" s="269">
        <v>4488</v>
      </c>
      <c r="K57" s="270">
        <v>4923</v>
      </c>
      <c r="L57" s="268">
        <v>5340</v>
      </c>
      <c r="M57" s="269">
        <v>5785</v>
      </c>
      <c r="N57" s="270">
        <v>6230</v>
      </c>
      <c r="O57" s="268">
        <v>6675</v>
      </c>
      <c r="P57" s="269">
        <v>7120</v>
      </c>
      <c r="Q57" s="270">
        <v>7565</v>
      </c>
      <c r="R57" s="268">
        <v>8010</v>
      </c>
      <c r="S57" s="267">
        <v>8455</v>
      </c>
      <c r="T57" s="268">
        <v>8900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5" t="s">
        <v>131</v>
      </c>
      <c r="B58" s="271">
        <v>1378</v>
      </c>
      <c r="C58" s="272">
        <v>1404</v>
      </c>
      <c r="D58" s="273">
        <v>1451</v>
      </c>
      <c r="E58" s="274">
        <v>1671</v>
      </c>
      <c r="F58" s="272">
        <v>1856</v>
      </c>
      <c r="G58" s="273">
        <v>2166</v>
      </c>
      <c r="H58" s="274">
        <v>2475</v>
      </c>
      <c r="I58" s="272">
        <v>2785</v>
      </c>
      <c r="J58" s="273">
        <v>3094</v>
      </c>
      <c r="K58" s="274">
        <v>3403</v>
      </c>
      <c r="L58" s="272">
        <v>3713</v>
      </c>
      <c r="M58" s="273">
        <v>4022</v>
      </c>
      <c r="N58" s="274">
        <v>4332</v>
      </c>
      <c r="O58" s="272">
        <v>4641</v>
      </c>
      <c r="P58" s="273">
        <v>4950</v>
      </c>
      <c r="Q58" s="274">
        <v>5260</v>
      </c>
      <c r="R58" s="272">
        <v>5569</v>
      </c>
      <c r="S58" s="271">
        <v>5879</v>
      </c>
      <c r="T58" s="272">
        <v>6188</v>
      </c>
      <c r="U58" s="257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67">
        <v>2067</v>
      </c>
      <c r="C59" s="268">
        <v>2122</v>
      </c>
      <c r="D59" s="269">
        <v>2262</v>
      </c>
      <c r="E59" s="270">
        <v>2600</v>
      </c>
      <c r="F59" s="268">
        <v>2902</v>
      </c>
      <c r="G59" s="269">
        <v>3349</v>
      </c>
      <c r="H59" s="270">
        <v>3796</v>
      </c>
      <c r="I59" s="268">
        <v>4271</v>
      </c>
      <c r="J59" s="269">
        <v>4667</v>
      </c>
      <c r="K59" s="270">
        <v>5119</v>
      </c>
      <c r="L59" s="268">
        <v>5554</v>
      </c>
      <c r="M59" s="269">
        <v>6016</v>
      </c>
      <c r="N59" s="270">
        <v>6479</v>
      </c>
      <c r="O59" s="268">
        <v>6942</v>
      </c>
      <c r="P59" s="269">
        <v>7405</v>
      </c>
      <c r="Q59" s="270">
        <v>7868</v>
      </c>
      <c r="R59" s="268">
        <v>8330</v>
      </c>
      <c r="S59" s="267">
        <v>8793</v>
      </c>
      <c r="T59" s="268">
        <v>9256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71">
        <v>1431</v>
      </c>
      <c r="C60" s="272">
        <v>1458</v>
      </c>
      <c r="D60" s="273">
        <v>1507</v>
      </c>
      <c r="E60" s="274">
        <v>1735</v>
      </c>
      <c r="F60" s="272">
        <v>1928</v>
      </c>
      <c r="G60" s="273">
        <v>2249</v>
      </c>
      <c r="H60" s="274">
        <v>2570</v>
      </c>
      <c r="I60" s="272">
        <v>2892</v>
      </c>
      <c r="J60" s="273">
        <v>3213</v>
      </c>
      <c r="K60" s="274">
        <v>3534</v>
      </c>
      <c r="L60" s="272">
        <v>3856</v>
      </c>
      <c r="M60" s="273">
        <v>4177</v>
      </c>
      <c r="N60" s="274">
        <v>4498</v>
      </c>
      <c r="O60" s="272">
        <v>4820</v>
      </c>
      <c r="P60" s="273">
        <v>5141</v>
      </c>
      <c r="Q60" s="274">
        <v>5462</v>
      </c>
      <c r="R60" s="272">
        <v>5783</v>
      </c>
      <c r="S60" s="271">
        <v>6105</v>
      </c>
      <c r="T60" s="272">
        <v>6426</v>
      </c>
      <c r="U60" s="257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75">
        <v>2147</v>
      </c>
      <c r="C61" s="276">
        <v>2203</v>
      </c>
      <c r="D61" s="277">
        <v>2349</v>
      </c>
      <c r="E61" s="278">
        <v>2700</v>
      </c>
      <c r="F61" s="276">
        <v>3013</v>
      </c>
      <c r="G61" s="277">
        <v>3478</v>
      </c>
      <c r="H61" s="278">
        <v>3942</v>
      </c>
      <c r="I61" s="276">
        <v>4435</v>
      </c>
      <c r="J61" s="277">
        <v>4847</v>
      </c>
      <c r="K61" s="278">
        <v>5316</v>
      </c>
      <c r="L61" s="276">
        <v>5767</v>
      </c>
      <c r="M61" s="277">
        <v>6248</v>
      </c>
      <c r="N61" s="278">
        <v>6728</v>
      </c>
      <c r="O61" s="276">
        <v>7209</v>
      </c>
      <c r="P61" s="277">
        <v>7690</v>
      </c>
      <c r="Q61" s="278">
        <v>8170</v>
      </c>
      <c r="R61" s="276">
        <v>8651</v>
      </c>
      <c r="S61" s="275">
        <v>9131</v>
      </c>
      <c r="T61" s="276">
        <v>9612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79">
        <v>1484</v>
      </c>
      <c r="C62" s="280">
        <v>1512</v>
      </c>
      <c r="D62" s="281">
        <v>1562</v>
      </c>
      <c r="E62" s="282">
        <v>1799</v>
      </c>
      <c r="F62" s="280">
        <v>1999</v>
      </c>
      <c r="G62" s="281">
        <v>2332</v>
      </c>
      <c r="H62" s="282">
        <v>2666</v>
      </c>
      <c r="I62" s="280">
        <v>2999</v>
      </c>
      <c r="J62" s="281">
        <v>3332</v>
      </c>
      <c r="K62" s="282">
        <v>3665</v>
      </c>
      <c r="L62" s="280">
        <v>3998</v>
      </c>
      <c r="M62" s="281">
        <v>4332</v>
      </c>
      <c r="N62" s="282">
        <v>4665</v>
      </c>
      <c r="O62" s="280">
        <v>4998</v>
      </c>
      <c r="P62" s="281">
        <v>5331</v>
      </c>
      <c r="Q62" s="282">
        <v>5664</v>
      </c>
      <c r="R62" s="280">
        <v>5998</v>
      </c>
      <c r="S62" s="279">
        <v>6331</v>
      </c>
      <c r="T62" s="280">
        <v>6664</v>
      </c>
      <c r="U62" s="257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67">
        <v>2226</v>
      </c>
      <c r="C63" s="268">
        <v>2285</v>
      </c>
      <c r="D63" s="269">
        <v>2436</v>
      </c>
      <c r="E63" s="270">
        <v>2800</v>
      </c>
      <c r="F63" s="268">
        <v>3125</v>
      </c>
      <c r="G63" s="269">
        <v>3606</v>
      </c>
      <c r="H63" s="270">
        <v>4088</v>
      </c>
      <c r="I63" s="268">
        <v>4599</v>
      </c>
      <c r="J63" s="269">
        <v>5026</v>
      </c>
      <c r="K63" s="270">
        <v>5513</v>
      </c>
      <c r="L63" s="268">
        <v>5981</v>
      </c>
      <c r="M63" s="269">
        <v>6479</v>
      </c>
      <c r="N63" s="270">
        <v>6978</v>
      </c>
      <c r="O63" s="268">
        <v>7476</v>
      </c>
      <c r="P63" s="269">
        <v>7974</v>
      </c>
      <c r="Q63" s="270">
        <v>8473</v>
      </c>
      <c r="R63" s="268">
        <v>8971</v>
      </c>
      <c r="S63" s="267">
        <v>9470</v>
      </c>
      <c r="T63" s="268">
        <v>9968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71">
        <v>1537</v>
      </c>
      <c r="C64" s="272">
        <v>1566</v>
      </c>
      <c r="D64" s="273">
        <v>1618</v>
      </c>
      <c r="E64" s="274">
        <v>1863</v>
      </c>
      <c r="F64" s="272">
        <v>2071</v>
      </c>
      <c r="G64" s="273">
        <v>2416</v>
      </c>
      <c r="H64" s="274">
        <v>2761</v>
      </c>
      <c r="I64" s="272">
        <v>3106</v>
      </c>
      <c r="J64" s="273">
        <v>3451</v>
      </c>
      <c r="K64" s="274">
        <v>3796</v>
      </c>
      <c r="L64" s="272">
        <v>4141</v>
      </c>
      <c r="M64" s="273">
        <v>4486</v>
      </c>
      <c r="N64" s="274">
        <v>4831</v>
      </c>
      <c r="O64" s="272">
        <v>5177</v>
      </c>
      <c r="P64" s="273">
        <v>5522</v>
      </c>
      <c r="Q64" s="274">
        <v>5867</v>
      </c>
      <c r="R64" s="272">
        <v>6212</v>
      </c>
      <c r="S64" s="271">
        <v>6557</v>
      </c>
      <c r="T64" s="272">
        <v>6902</v>
      </c>
      <c r="U64" s="257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67">
        <v>2306</v>
      </c>
      <c r="C65" s="268">
        <v>2366</v>
      </c>
      <c r="D65" s="269">
        <v>2523</v>
      </c>
      <c r="E65" s="270">
        <v>2900</v>
      </c>
      <c r="F65" s="268">
        <v>3236</v>
      </c>
      <c r="G65" s="269">
        <v>3735</v>
      </c>
      <c r="H65" s="270">
        <v>4234</v>
      </c>
      <c r="I65" s="268">
        <v>4763</v>
      </c>
      <c r="J65" s="269">
        <v>5206</v>
      </c>
      <c r="K65" s="270">
        <v>5710</v>
      </c>
      <c r="L65" s="268">
        <v>6194</v>
      </c>
      <c r="M65" s="269">
        <v>6711</v>
      </c>
      <c r="N65" s="270">
        <v>7227</v>
      </c>
      <c r="O65" s="268">
        <v>7743</v>
      </c>
      <c r="P65" s="269">
        <v>8259</v>
      </c>
      <c r="Q65" s="270">
        <v>8775</v>
      </c>
      <c r="R65" s="268">
        <v>9292</v>
      </c>
      <c r="S65" s="267">
        <v>9808</v>
      </c>
      <c r="T65" s="268">
        <v>10324</v>
      </c>
    </row>
    <row r="66" spans="1:42" x14ac:dyDescent="0.15">
      <c r="A66" s="231" t="s">
        <v>135</v>
      </c>
      <c r="B66" s="271">
        <v>1590</v>
      </c>
      <c r="C66" s="272">
        <v>1620</v>
      </c>
      <c r="D66" s="273">
        <v>1674</v>
      </c>
      <c r="E66" s="274">
        <v>1928</v>
      </c>
      <c r="F66" s="272">
        <v>2142</v>
      </c>
      <c r="G66" s="273">
        <v>2499</v>
      </c>
      <c r="H66" s="274">
        <v>2856</v>
      </c>
      <c r="I66" s="272">
        <v>3213</v>
      </c>
      <c r="J66" s="273">
        <v>3570</v>
      </c>
      <c r="K66" s="274">
        <v>3927</v>
      </c>
      <c r="L66" s="272">
        <v>4284</v>
      </c>
      <c r="M66" s="273">
        <v>4641</v>
      </c>
      <c r="N66" s="274">
        <v>4998</v>
      </c>
      <c r="O66" s="272">
        <v>5355</v>
      </c>
      <c r="P66" s="273">
        <v>5712</v>
      </c>
      <c r="Q66" s="274">
        <v>6069</v>
      </c>
      <c r="R66" s="272">
        <v>6426</v>
      </c>
      <c r="S66" s="271">
        <v>6783</v>
      </c>
      <c r="T66" s="272">
        <v>7140</v>
      </c>
      <c r="U66" s="257"/>
    </row>
    <row r="67" spans="1:42" x14ac:dyDescent="0.15">
      <c r="A67" s="233">
        <v>1500</v>
      </c>
      <c r="B67" s="275">
        <v>2385</v>
      </c>
      <c r="C67" s="276">
        <v>2448</v>
      </c>
      <c r="D67" s="277">
        <v>2610</v>
      </c>
      <c r="E67" s="278">
        <v>3000</v>
      </c>
      <c r="F67" s="276">
        <v>3348</v>
      </c>
      <c r="G67" s="277">
        <v>3864</v>
      </c>
      <c r="H67" s="278">
        <v>4380</v>
      </c>
      <c r="I67" s="276">
        <v>4928</v>
      </c>
      <c r="J67" s="277">
        <v>5385</v>
      </c>
      <c r="K67" s="278">
        <v>5907</v>
      </c>
      <c r="L67" s="276">
        <v>6408</v>
      </c>
      <c r="M67" s="277">
        <v>6942</v>
      </c>
      <c r="N67" s="278">
        <v>7476</v>
      </c>
      <c r="O67" s="276">
        <v>8010</v>
      </c>
      <c r="P67" s="277">
        <v>8544</v>
      </c>
      <c r="Q67" s="278">
        <v>9078</v>
      </c>
      <c r="R67" s="276">
        <v>9612</v>
      </c>
      <c r="S67" s="275">
        <v>10146</v>
      </c>
      <c r="T67" s="276">
        <v>10680</v>
      </c>
    </row>
    <row r="68" spans="1:42" x14ac:dyDescent="0.15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</row>
    <row r="69" spans="1:42" x14ac:dyDescent="0.15">
      <c r="A69" s="194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317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317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 t="shared" ref="B76:P106" si="0">ROUND(W76*$T$76,0)</f>
        <v>0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1.25</v>
      </c>
      <c r="U76" s="188"/>
      <c r="V76" s="203">
        <v>4</v>
      </c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318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 t="shared" si="0"/>
        <v>0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318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436</v>
      </c>
      <c r="C78" s="212">
        <f t="shared" si="0"/>
        <v>0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>
        <v>349</v>
      </c>
      <c r="X78" s="207"/>
      <c r="Y78" s="207"/>
      <c r="Z78" s="207"/>
      <c r="AA78" s="207"/>
      <c r="AB78" s="207"/>
      <c r="AC78" s="207"/>
      <c r="AD78" s="207"/>
      <c r="AE78" s="207"/>
      <c r="AF78" s="207"/>
      <c r="AG78" s="318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609</v>
      </c>
      <c r="C79" s="209">
        <f t="shared" si="0"/>
        <v>0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W78+B149</f>
        <v>487</v>
      </c>
      <c r="X79" s="207"/>
      <c r="Y79" s="207"/>
      <c r="Z79" s="207"/>
      <c r="AA79" s="207"/>
      <c r="AB79" s="207"/>
      <c r="AC79" s="207"/>
      <c r="AD79" s="207"/>
      <c r="AE79" s="207"/>
      <c r="AF79" s="207"/>
      <c r="AG79" s="318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436</v>
      </c>
      <c r="C80" s="212">
        <f t="shared" si="0"/>
        <v>436</v>
      </c>
      <c r="D80" s="212">
        <f t="shared" si="0"/>
        <v>0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>
        <v>349</v>
      </c>
      <c r="X80" s="207">
        <v>349</v>
      </c>
      <c r="Y80" s="207"/>
      <c r="Z80" s="207"/>
      <c r="AA80" s="207"/>
      <c r="AB80" s="207"/>
      <c r="AC80" s="207"/>
      <c r="AD80" s="207"/>
      <c r="AE80" s="207"/>
      <c r="AF80" s="207"/>
      <c r="AG80" s="318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633</v>
      </c>
      <c r="C81" s="209">
        <f t="shared" si="0"/>
        <v>633</v>
      </c>
      <c r="D81" s="209">
        <f t="shared" si="0"/>
        <v>0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W80+B151</f>
        <v>506</v>
      </c>
      <c r="X81" s="207">
        <f>X80+C151</f>
        <v>506</v>
      </c>
      <c r="Y81" s="207"/>
      <c r="Z81" s="207"/>
      <c r="AA81" s="207"/>
      <c r="AB81" s="207"/>
      <c r="AC81" s="207"/>
      <c r="AD81" s="207"/>
      <c r="AE81" s="207"/>
      <c r="AF81" s="207"/>
      <c r="AG81" s="318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436</v>
      </c>
      <c r="C82" s="212">
        <f t="shared" si="0"/>
        <v>436</v>
      </c>
      <c r="D82" s="212">
        <f t="shared" si="0"/>
        <v>436</v>
      </c>
      <c r="E82" s="212">
        <f t="shared" si="0"/>
        <v>0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>
        <v>349</v>
      </c>
      <c r="X82" s="207">
        <v>349</v>
      </c>
      <c r="Y82" s="214">
        <v>349</v>
      </c>
      <c r="Z82" s="214"/>
      <c r="AA82" s="214"/>
      <c r="AB82" s="214"/>
      <c r="AC82" s="214"/>
      <c r="AD82" s="214"/>
      <c r="AE82" s="207"/>
      <c r="AF82" s="207"/>
      <c r="AG82" s="318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655</v>
      </c>
      <c r="C83" s="209">
        <f t="shared" si="0"/>
        <v>655</v>
      </c>
      <c r="D83" s="209">
        <f t="shared" si="0"/>
        <v>666</v>
      </c>
      <c r="E83" s="209">
        <f t="shared" si="0"/>
        <v>0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W82+B153</f>
        <v>524</v>
      </c>
      <c r="X83" s="207">
        <f>X82+C153</f>
        <v>524</v>
      </c>
      <c r="Y83" s="214">
        <f>Y82+D153</f>
        <v>533</v>
      </c>
      <c r="Z83" s="214"/>
      <c r="AA83" s="214"/>
      <c r="AB83" s="214"/>
      <c r="AC83" s="214"/>
      <c r="AD83" s="214"/>
      <c r="AE83" s="207"/>
      <c r="AF83" s="207"/>
      <c r="AG83" s="318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488</v>
      </c>
      <c r="C84" s="212">
        <f t="shared" si="0"/>
        <v>488</v>
      </c>
      <c r="D84" s="212">
        <f t="shared" si="0"/>
        <v>488</v>
      </c>
      <c r="E84" s="212">
        <f t="shared" si="0"/>
        <v>551</v>
      </c>
      <c r="F84" s="212">
        <f t="shared" si="0"/>
        <v>0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>
        <v>390</v>
      </c>
      <c r="X84" s="207">
        <v>390</v>
      </c>
      <c r="Y84" s="214">
        <v>390</v>
      </c>
      <c r="Z84" s="214">
        <v>441</v>
      </c>
      <c r="AA84" s="214"/>
      <c r="AB84" s="214"/>
      <c r="AC84" s="214"/>
      <c r="AD84" s="214"/>
      <c r="AE84" s="207"/>
      <c r="AF84" s="207"/>
      <c r="AG84" s="318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725</v>
      </c>
      <c r="C85" s="216">
        <f t="shared" si="0"/>
        <v>725</v>
      </c>
      <c r="D85" s="216">
        <f t="shared" si="0"/>
        <v>753</v>
      </c>
      <c r="E85" s="216">
        <f t="shared" si="0"/>
        <v>828</v>
      </c>
      <c r="F85" s="216">
        <f t="shared" si="0"/>
        <v>0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W84+B155</f>
        <v>580</v>
      </c>
      <c r="X85" s="207">
        <f>X84+C155</f>
        <v>580</v>
      </c>
      <c r="Y85" s="214">
        <f>Y84+D155</f>
        <v>602</v>
      </c>
      <c r="Z85" s="214">
        <f>Z84+E155</f>
        <v>662</v>
      </c>
      <c r="AA85" s="214"/>
      <c r="AB85" s="214"/>
      <c r="AC85" s="214"/>
      <c r="AD85" s="214"/>
      <c r="AE85" s="207"/>
      <c r="AF85" s="207"/>
      <c r="AG85" s="318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540</v>
      </c>
      <c r="C86" s="205">
        <f t="shared" si="0"/>
        <v>540</v>
      </c>
      <c r="D86" s="205">
        <f t="shared" si="0"/>
        <v>540</v>
      </c>
      <c r="E86" s="205">
        <f t="shared" si="0"/>
        <v>603</v>
      </c>
      <c r="F86" s="205">
        <f t="shared" si="0"/>
        <v>681</v>
      </c>
      <c r="G86" s="205">
        <f t="shared" si="0"/>
        <v>0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>
        <v>432</v>
      </c>
      <c r="X86" s="207">
        <v>432</v>
      </c>
      <c r="Y86" s="214">
        <v>432</v>
      </c>
      <c r="Z86" s="214">
        <v>482</v>
      </c>
      <c r="AA86" s="214">
        <v>545</v>
      </c>
      <c r="AB86" s="214"/>
      <c r="AC86" s="214"/>
      <c r="AD86" s="214"/>
      <c r="AE86" s="207"/>
      <c r="AF86" s="207"/>
      <c r="AG86" s="318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800</v>
      </c>
      <c r="C87" s="209">
        <f t="shared" si="0"/>
        <v>800</v>
      </c>
      <c r="D87" s="209">
        <f t="shared" si="0"/>
        <v>835</v>
      </c>
      <c r="E87" s="209">
        <f t="shared" si="0"/>
        <v>915</v>
      </c>
      <c r="F87" s="209">
        <f t="shared" si="0"/>
        <v>1020</v>
      </c>
      <c r="G87" s="209">
        <f t="shared" si="0"/>
        <v>0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>W86+B157</f>
        <v>640</v>
      </c>
      <c r="X87" s="207">
        <f>X86+C157</f>
        <v>640</v>
      </c>
      <c r="Y87" s="214">
        <f>Y86+D157</f>
        <v>668</v>
      </c>
      <c r="Z87" s="214">
        <f>Z86+E157</f>
        <v>732</v>
      </c>
      <c r="AA87" s="214">
        <f>AA86+F157</f>
        <v>816</v>
      </c>
      <c r="AB87" s="214"/>
      <c r="AC87" s="214"/>
      <c r="AD87" s="214"/>
      <c r="AE87" s="207"/>
      <c r="AF87" s="207"/>
      <c r="AG87" s="318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579</v>
      </c>
      <c r="C88" s="212">
        <f t="shared" si="0"/>
        <v>579</v>
      </c>
      <c r="D88" s="212">
        <f t="shared" si="0"/>
        <v>579</v>
      </c>
      <c r="E88" s="212">
        <f t="shared" si="0"/>
        <v>656</v>
      </c>
      <c r="F88" s="212">
        <f t="shared" si="0"/>
        <v>745</v>
      </c>
      <c r="G88" s="212">
        <f t="shared" si="0"/>
        <v>823</v>
      </c>
      <c r="H88" s="212">
        <f t="shared" si="0"/>
        <v>0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>
        <v>463</v>
      </c>
      <c r="X88" s="207">
        <v>463</v>
      </c>
      <c r="Y88" s="214">
        <v>463</v>
      </c>
      <c r="Z88" s="214">
        <v>525</v>
      </c>
      <c r="AA88" s="214">
        <v>596</v>
      </c>
      <c r="AB88" s="214">
        <v>658</v>
      </c>
      <c r="AC88" s="214"/>
      <c r="AD88" s="214"/>
      <c r="AE88" s="207"/>
      <c r="AF88" s="207"/>
      <c r="AG88" s="318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865</v>
      </c>
      <c r="C89" s="209">
        <f t="shared" si="0"/>
        <v>865</v>
      </c>
      <c r="D89" s="209">
        <f t="shared" si="0"/>
        <v>895</v>
      </c>
      <c r="E89" s="209">
        <f t="shared" si="0"/>
        <v>1006</v>
      </c>
      <c r="F89" s="209">
        <f t="shared" si="0"/>
        <v>1124</v>
      </c>
      <c r="G89" s="209">
        <f t="shared" si="0"/>
        <v>1219</v>
      </c>
      <c r="H89" s="209">
        <f t="shared" si="0"/>
        <v>0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 t="shared" ref="W89:AB89" si="1">W88+B159</f>
        <v>692</v>
      </c>
      <c r="X89" s="207">
        <f t="shared" si="1"/>
        <v>692</v>
      </c>
      <c r="Y89" s="214">
        <f t="shared" si="1"/>
        <v>716</v>
      </c>
      <c r="Z89" s="214">
        <f t="shared" si="1"/>
        <v>805</v>
      </c>
      <c r="AA89" s="214">
        <f t="shared" si="1"/>
        <v>899</v>
      </c>
      <c r="AB89" s="214">
        <f t="shared" si="1"/>
        <v>975</v>
      </c>
      <c r="AC89" s="214"/>
      <c r="AD89" s="214"/>
      <c r="AE89" s="207"/>
      <c r="AF89" s="207"/>
      <c r="AG89" s="318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630</v>
      </c>
      <c r="C90" s="212">
        <f t="shared" si="0"/>
        <v>630</v>
      </c>
      <c r="D90" s="212">
        <f t="shared" si="0"/>
        <v>630</v>
      </c>
      <c r="E90" s="212">
        <f t="shared" si="0"/>
        <v>708</v>
      </c>
      <c r="F90" s="212">
        <f t="shared" si="0"/>
        <v>810</v>
      </c>
      <c r="G90" s="212">
        <f t="shared" si="0"/>
        <v>901</v>
      </c>
      <c r="H90" s="212">
        <f t="shared" si="0"/>
        <v>1105</v>
      </c>
      <c r="I90" s="212">
        <f t="shared" si="0"/>
        <v>0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>
        <v>504</v>
      </c>
      <c r="X90" s="207">
        <v>504</v>
      </c>
      <c r="Y90" s="214">
        <v>504</v>
      </c>
      <c r="Z90" s="214">
        <v>566</v>
      </c>
      <c r="AA90" s="214">
        <v>648</v>
      </c>
      <c r="AB90" s="214">
        <v>721</v>
      </c>
      <c r="AC90" s="214">
        <v>884</v>
      </c>
      <c r="AD90" s="214"/>
      <c r="AE90" s="207"/>
      <c r="AF90" s="207"/>
      <c r="AG90" s="318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si="0"/>
        <v>941</v>
      </c>
      <c r="C91" s="209">
        <f t="shared" si="0"/>
        <v>941</v>
      </c>
      <c r="D91" s="209">
        <f t="shared" si="0"/>
        <v>973</v>
      </c>
      <c r="E91" s="209">
        <f t="shared" si="0"/>
        <v>1078</v>
      </c>
      <c r="F91" s="209">
        <f t="shared" si="0"/>
        <v>1229</v>
      </c>
      <c r="G91" s="209">
        <f t="shared" si="0"/>
        <v>1334</v>
      </c>
      <c r="H91" s="209">
        <f t="shared" si="0"/>
        <v>1611</v>
      </c>
      <c r="I91" s="209">
        <f t="shared" si="0"/>
        <v>0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 t="shared" ref="W91:AC91" si="2">W90+B161</f>
        <v>753</v>
      </c>
      <c r="X91" s="207">
        <f t="shared" si="2"/>
        <v>753</v>
      </c>
      <c r="Y91" s="214">
        <f t="shared" si="2"/>
        <v>778</v>
      </c>
      <c r="Z91" s="214">
        <f t="shared" si="2"/>
        <v>862</v>
      </c>
      <c r="AA91" s="214">
        <f t="shared" si="2"/>
        <v>983</v>
      </c>
      <c r="AB91" s="214">
        <f t="shared" si="2"/>
        <v>1067</v>
      </c>
      <c r="AC91" s="214">
        <f t="shared" si="2"/>
        <v>1289</v>
      </c>
      <c r="AD91" s="214"/>
      <c r="AE91" s="207"/>
      <c r="AF91" s="207"/>
      <c r="AG91" s="318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656</v>
      </c>
      <c r="C92" s="212">
        <f t="shared" si="0"/>
        <v>656</v>
      </c>
      <c r="D92" s="212">
        <f t="shared" si="0"/>
        <v>656</v>
      </c>
      <c r="E92" s="212">
        <f t="shared" si="0"/>
        <v>745</v>
      </c>
      <c r="F92" s="212">
        <f t="shared" si="0"/>
        <v>848</v>
      </c>
      <c r="G92" s="212">
        <f t="shared" si="0"/>
        <v>964</v>
      </c>
      <c r="H92" s="212">
        <f t="shared" si="0"/>
        <v>1170</v>
      </c>
      <c r="I92" s="212">
        <f t="shared" si="0"/>
        <v>1273</v>
      </c>
      <c r="J92" s="212">
        <f t="shared" si="0"/>
        <v>0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>
        <v>525</v>
      </c>
      <c r="X92" s="207">
        <v>525</v>
      </c>
      <c r="Y92" s="214">
        <v>525</v>
      </c>
      <c r="Z92" s="214">
        <v>596</v>
      </c>
      <c r="AA92" s="214">
        <v>678</v>
      </c>
      <c r="AB92" s="214">
        <v>771</v>
      </c>
      <c r="AC92" s="214">
        <v>936</v>
      </c>
      <c r="AD92" s="214">
        <v>1018</v>
      </c>
      <c r="AE92" s="207"/>
      <c r="AF92" s="207"/>
      <c r="AG92" s="318"/>
      <c r="AH92" s="207"/>
      <c r="AI92" s="207"/>
      <c r="AJ92" s="207"/>
      <c r="AK92" s="207"/>
      <c r="AL92" s="207"/>
      <c r="AM92" s="207"/>
      <c r="AN92" s="207"/>
      <c r="AO92" s="207"/>
      <c r="AP92" s="316">
        <v>2.83</v>
      </c>
    </row>
    <row r="93" spans="1:42" x14ac:dyDescent="0.15">
      <c r="A93" s="208">
        <v>500</v>
      </c>
      <c r="B93" s="209">
        <f t="shared" si="0"/>
        <v>984</v>
      </c>
      <c r="C93" s="209">
        <f t="shared" si="0"/>
        <v>984</v>
      </c>
      <c r="D93" s="209">
        <f t="shared" si="0"/>
        <v>1033</v>
      </c>
      <c r="E93" s="209">
        <f t="shared" si="0"/>
        <v>1141</v>
      </c>
      <c r="F93" s="209">
        <f t="shared" si="0"/>
        <v>1305</v>
      </c>
      <c r="G93" s="209">
        <f t="shared" si="0"/>
        <v>1440</v>
      </c>
      <c r="H93" s="209">
        <f t="shared" si="0"/>
        <v>1726</v>
      </c>
      <c r="I93" s="209">
        <f t="shared" si="0"/>
        <v>1888</v>
      </c>
      <c r="J93" s="209">
        <f t="shared" si="0"/>
        <v>0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 t="shared" ref="W93:AD93" si="3">W92+B163</f>
        <v>787</v>
      </c>
      <c r="X93" s="207">
        <f t="shared" si="3"/>
        <v>787</v>
      </c>
      <c r="Y93" s="214">
        <f t="shared" si="3"/>
        <v>826</v>
      </c>
      <c r="Z93" s="214">
        <f t="shared" si="3"/>
        <v>913</v>
      </c>
      <c r="AA93" s="214">
        <f t="shared" si="3"/>
        <v>1044</v>
      </c>
      <c r="AB93" s="214">
        <f t="shared" si="3"/>
        <v>1152</v>
      </c>
      <c r="AC93" s="214">
        <f t="shared" si="3"/>
        <v>1381</v>
      </c>
      <c r="AD93" s="214">
        <f t="shared" si="3"/>
        <v>1510</v>
      </c>
      <c r="AE93" s="207"/>
      <c r="AF93" s="207"/>
      <c r="AG93" s="318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694</v>
      </c>
      <c r="C94" s="212">
        <f t="shared" si="0"/>
        <v>694</v>
      </c>
      <c r="D94" s="212">
        <f t="shared" si="0"/>
        <v>694</v>
      </c>
      <c r="E94" s="212">
        <f t="shared" si="0"/>
        <v>771</v>
      </c>
      <c r="F94" s="212">
        <f t="shared" si="0"/>
        <v>901</v>
      </c>
      <c r="G94" s="212">
        <f t="shared" si="0"/>
        <v>1016</v>
      </c>
      <c r="H94" s="212">
        <f t="shared" si="0"/>
        <v>1235</v>
      </c>
      <c r="I94" s="212">
        <f t="shared" si="0"/>
        <v>1338</v>
      </c>
      <c r="J94" s="212">
        <f t="shared" si="0"/>
        <v>1485</v>
      </c>
      <c r="K94" s="212">
        <f t="shared" si="0"/>
        <v>0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>
        <v>555</v>
      </c>
      <c r="X94" s="207">
        <v>555</v>
      </c>
      <c r="Y94" s="214">
        <v>555</v>
      </c>
      <c r="Z94" s="214">
        <v>617</v>
      </c>
      <c r="AA94" s="214">
        <v>721</v>
      </c>
      <c r="AB94" s="214">
        <v>813</v>
      </c>
      <c r="AC94" s="214">
        <v>988</v>
      </c>
      <c r="AD94" s="214">
        <v>1070</v>
      </c>
      <c r="AE94" s="320">
        <f>$AE$74*V94*AP94</f>
        <v>1188</v>
      </c>
      <c r="AF94" s="207"/>
      <c r="AG94" s="318"/>
      <c r="AH94" s="207"/>
      <c r="AI94" s="207"/>
      <c r="AJ94" s="207"/>
      <c r="AK94" s="207"/>
      <c r="AL94" s="207"/>
      <c r="AM94" s="207"/>
      <c r="AN94" s="207"/>
      <c r="AO94" s="207"/>
      <c r="AP94" s="316">
        <v>2.7</v>
      </c>
    </row>
    <row r="95" spans="1:42" x14ac:dyDescent="0.15">
      <c r="A95" s="208">
        <v>550</v>
      </c>
      <c r="B95" s="209">
        <f t="shared" si="0"/>
        <v>1051</v>
      </c>
      <c r="C95" s="209">
        <f t="shared" si="0"/>
        <v>1051</v>
      </c>
      <c r="D95" s="209">
        <f t="shared" si="0"/>
        <v>1090</v>
      </c>
      <c r="E95" s="209">
        <f t="shared" si="0"/>
        <v>1204</v>
      </c>
      <c r="F95" s="209">
        <f t="shared" si="0"/>
        <v>1401</v>
      </c>
      <c r="G95" s="209">
        <f t="shared" si="0"/>
        <v>1546</v>
      </c>
      <c r="H95" s="209">
        <f t="shared" si="0"/>
        <v>1843</v>
      </c>
      <c r="I95" s="209">
        <f t="shared" si="0"/>
        <v>2011</v>
      </c>
      <c r="J95" s="209">
        <f t="shared" si="0"/>
        <v>2231</v>
      </c>
      <c r="K95" s="209">
        <f t="shared" si="0"/>
        <v>0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 t="shared" ref="W95:AE95" si="4">W94+B165</f>
        <v>841</v>
      </c>
      <c r="X95" s="207">
        <f t="shared" si="4"/>
        <v>841</v>
      </c>
      <c r="Y95" s="214">
        <f t="shared" si="4"/>
        <v>872</v>
      </c>
      <c r="Z95" s="214">
        <f t="shared" si="4"/>
        <v>963</v>
      </c>
      <c r="AA95" s="214">
        <f t="shared" si="4"/>
        <v>1121</v>
      </c>
      <c r="AB95" s="214">
        <f t="shared" si="4"/>
        <v>1237</v>
      </c>
      <c r="AC95" s="214">
        <f t="shared" si="4"/>
        <v>1474</v>
      </c>
      <c r="AD95" s="214">
        <f t="shared" si="4"/>
        <v>1609</v>
      </c>
      <c r="AE95" s="320">
        <f t="shared" si="4"/>
        <v>1785</v>
      </c>
      <c r="AF95" s="207"/>
      <c r="AG95" s="318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733</v>
      </c>
      <c r="C96" s="212">
        <f t="shared" si="0"/>
        <v>733</v>
      </c>
      <c r="D96" s="212">
        <f t="shared" si="0"/>
        <v>733</v>
      </c>
      <c r="E96" s="212">
        <f t="shared" si="0"/>
        <v>836</v>
      </c>
      <c r="F96" s="212">
        <f t="shared" si="0"/>
        <v>964</v>
      </c>
      <c r="G96" s="212">
        <f t="shared" si="0"/>
        <v>1093</v>
      </c>
      <c r="H96" s="212">
        <f t="shared" si="0"/>
        <v>1313</v>
      </c>
      <c r="I96" s="212">
        <f t="shared" si="0"/>
        <v>1428</v>
      </c>
      <c r="J96" s="212">
        <f t="shared" si="0"/>
        <v>1620</v>
      </c>
      <c r="K96" s="212">
        <f t="shared" si="0"/>
        <v>1782</v>
      </c>
      <c r="L96" s="212">
        <f t="shared" si="0"/>
        <v>0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>
        <v>586</v>
      </c>
      <c r="X96" s="207">
        <v>586</v>
      </c>
      <c r="Y96" s="214">
        <v>586</v>
      </c>
      <c r="Z96" s="214">
        <v>669</v>
      </c>
      <c r="AA96" s="214">
        <v>771</v>
      </c>
      <c r="AB96" s="214">
        <v>874</v>
      </c>
      <c r="AC96" s="214">
        <v>1050</v>
      </c>
      <c r="AD96" s="214">
        <v>1142</v>
      </c>
      <c r="AE96" s="320">
        <f>$AE$74*V96*AP96</f>
        <v>1296</v>
      </c>
      <c r="AF96" s="320">
        <f>$AF$74*V96*AP96</f>
        <v>1425.6000000000001</v>
      </c>
      <c r="AG96" s="318"/>
      <c r="AH96" s="207"/>
      <c r="AI96" s="207"/>
      <c r="AJ96" s="207"/>
      <c r="AK96" s="207"/>
      <c r="AL96" s="207"/>
      <c r="AM96" s="207"/>
      <c r="AN96" s="207"/>
      <c r="AO96" s="207"/>
      <c r="AP96" s="316">
        <v>2.7</v>
      </c>
    </row>
    <row r="97" spans="1:42" ht="13" thickBot="1" x14ac:dyDescent="0.2">
      <c r="A97" s="204">
        <v>600</v>
      </c>
      <c r="B97" s="216">
        <f t="shared" si="0"/>
        <v>1111</v>
      </c>
      <c r="C97" s="216">
        <f t="shared" si="0"/>
        <v>1111</v>
      </c>
      <c r="D97" s="216">
        <f t="shared" si="0"/>
        <v>1155</v>
      </c>
      <c r="E97" s="216">
        <f t="shared" si="0"/>
        <v>1303</v>
      </c>
      <c r="F97" s="216">
        <f t="shared" si="0"/>
        <v>1491</v>
      </c>
      <c r="G97" s="216">
        <f t="shared" si="0"/>
        <v>1666</v>
      </c>
      <c r="H97" s="216">
        <f t="shared" si="0"/>
        <v>1953</v>
      </c>
      <c r="I97" s="216">
        <f t="shared" si="0"/>
        <v>2138</v>
      </c>
      <c r="J97" s="216">
        <f t="shared" si="0"/>
        <v>2403</v>
      </c>
      <c r="K97" s="216">
        <f t="shared" si="0"/>
        <v>2655</v>
      </c>
      <c r="L97" s="216">
        <f t="shared" si="0"/>
        <v>0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 t="shared" ref="W97:AF97" si="5">W96+B167</f>
        <v>889</v>
      </c>
      <c r="X97" s="207">
        <f t="shared" si="5"/>
        <v>889</v>
      </c>
      <c r="Y97" s="214">
        <f t="shared" si="5"/>
        <v>924</v>
      </c>
      <c r="Z97" s="214">
        <f t="shared" si="5"/>
        <v>1042</v>
      </c>
      <c r="AA97" s="214">
        <f t="shared" si="5"/>
        <v>1193</v>
      </c>
      <c r="AB97" s="214">
        <f t="shared" si="5"/>
        <v>1333</v>
      </c>
      <c r="AC97" s="214">
        <f t="shared" si="5"/>
        <v>1562</v>
      </c>
      <c r="AD97" s="214">
        <f t="shared" si="5"/>
        <v>1710</v>
      </c>
      <c r="AE97" s="320">
        <f t="shared" si="5"/>
        <v>1922</v>
      </c>
      <c r="AF97" s="320">
        <f t="shared" si="5"/>
        <v>2123.6000000000004</v>
      </c>
      <c r="AG97" s="318"/>
      <c r="AH97" s="207"/>
      <c r="AI97" s="207"/>
      <c r="AJ97" s="207"/>
      <c r="AK97" s="207"/>
      <c r="AL97" s="207"/>
      <c r="AM97" s="207"/>
      <c r="AN97" s="207"/>
      <c r="AO97" s="207"/>
      <c r="AP97" s="189">
        <f>AP96+U167</f>
        <v>4.03</v>
      </c>
    </row>
    <row r="98" spans="1:42" x14ac:dyDescent="0.15">
      <c r="A98" s="202" t="s">
        <v>11</v>
      </c>
      <c r="B98" s="205">
        <f t="shared" si="0"/>
        <v>771</v>
      </c>
      <c r="C98" s="205">
        <f t="shared" si="0"/>
        <v>771</v>
      </c>
      <c r="D98" s="205">
        <f t="shared" si="0"/>
        <v>771</v>
      </c>
      <c r="E98" s="205">
        <f t="shared" si="0"/>
        <v>901</v>
      </c>
      <c r="F98" s="205">
        <f t="shared" si="0"/>
        <v>1028</v>
      </c>
      <c r="G98" s="205">
        <f t="shared" si="0"/>
        <v>1156</v>
      </c>
      <c r="H98" s="205">
        <f t="shared" si="0"/>
        <v>1388</v>
      </c>
      <c r="I98" s="205">
        <f t="shared" si="0"/>
        <v>1504</v>
      </c>
      <c r="J98" s="205">
        <f t="shared" si="0"/>
        <v>1671</v>
      </c>
      <c r="K98" s="205">
        <f t="shared" si="0"/>
        <v>1838</v>
      </c>
      <c r="L98" s="205">
        <f t="shared" si="0"/>
        <v>2005</v>
      </c>
      <c r="M98" s="205">
        <f t="shared" si="0"/>
        <v>0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07">
        <v>617</v>
      </c>
      <c r="X98" s="207">
        <v>617</v>
      </c>
      <c r="Y98" s="214">
        <v>617</v>
      </c>
      <c r="Z98" s="214">
        <v>721</v>
      </c>
      <c r="AA98" s="214">
        <v>822</v>
      </c>
      <c r="AB98" s="214">
        <v>925</v>
      </c>
      <c r="AC98" s="214">
        <v>1110</v>
      </c>
      <c r="AD98" s="214">
        <v>1203</v>
      </c>
      <c r="AE98" s="320">
        <f>$AE$74*V98*AP98</f>
        <v>1336.3999999999999</v>
      </c>
      <c r="AF98" s="320">
        <f>$AF$74*V98*AP98</f>
        <v>1470.04</v>
      </c>
      <c r="AG98" s="318">
        <f>$AG$74*V98*AP98</f>
        <v>1603.6799999999998</v>
      </c>
      <c r="AH98" s="207"/>
      <c r="AI98" s="207"/>
      <c r="AJ98" s="207"/>
      <c r="AK98" s="207"/>
      <c r="AL98" s="207"/>
      <c r="AM98" s="207"/>
      <c r="AN98" s="207"/>
      <c r="AO98" s="207"/>
      <c r="AP98" s="316">
        <v>2.57</v>
      </c>
    </row>
    <row r="99" spans="1:42" x14ac:dyDescent="0.15">
      <c r="A99" s="208">
        <v>650</v>
      </c>
      <c r="B99" s="209">
        <f t="shared" si="0"/>
        <v>1171</v>
      </c>
      <c r="C99" s="209">
        <f t="shared" si="0"/>
        <v>1171</v>
      </c>
      <c r="D99" s="209">
        <f t="shared" si="0"/>
        <v>1226</v>
      </c>
      <c r="E99" s="209">
        <f t="shared" si="0"/>
        <v>1405</v>
      </c>
      <c r="F99" s="209">
        <f t="shared" si="0"/>
        <v>1586</v>
      </c>
      <c r="G99" s="209">
        <f t="shared" si="0"/>
        <v>1775</v>
      </c>
      <c r="H99" s="209">
        <f t="shared" si="0"/>
        <v>2061</v>
      </c>
      <c r="I99" s="209">
        <f t="shared" si="0"/>
        <v>2249</v>
      </c>
      <c r="J99" s="209">
        <f t="shared" si="0"/>
        <v>2493</v>
      </c>
      <c r="K99" s="209">
        <f t="shared" si="0"/>
        <v>2750</v>
      </c>
      <c r="L99" s="209">
        <f t="shared" si="0"/>
        <v>3035</v>
      </c>
      <c r="M99" s="209">
        <f t="shared" si="0"/>
        <v>0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 t="shared" ref="W99:AG99" si="6">W98+B169</f>
        <v>937</v>
      </c>
      <c r="X99" s="207">
        <f t="shared" si="6"/>
        <v>937</v>
      </c>
      <c r="Y99" s="214">
        <f t="shared" si="6"/>
        <v>981</v>
      </c>
      <c r="Z99" s="214">
        <f t="shared" si="6"/>
        <v>1124</v>
      </c>
      <c r="AA99" s="214">
        <f t="shared" si="6"/>
        <v>1269</v>
      </c>
      <c r="AB99" s="214">
        <f t="shared" si="6"/>
        <v>1420</v>
      </c>
      <c r="AC99" s="214">
        <f t="shared" si="6"/>
        <v>1649</v>
      </c>
      <c r="AD99" s="214">
        <f t="shared" si="6"/>
        <v>1799</v>
      </c>
      <c r="AE99" s="320">
        <f t="shared" si="6"/>
        <v>1994.3999999999999</v>
      </c>
      <c r="AF99" s="320">
        <f t="shared" si="6"/>
        <v>2200.04</v>
      </c>
      <c r="AG99" s="318">
        <f t="shared" si="6"/>
        <v>2427.6799999999998</v>
      </c>
      <c r="AH99" s="207"/>
      <c r="AI99" s="207"/>
      <c r="AJ99" s="207"/>
      <c r="AK99" s="207"/>
      <c r="AL99" s="207"/>
      <c r="AM99" s="207"/>
      <c r="AN99" s="207"/>
      <c r="AO99" s="207"/>
      <c r="AP99" s="189">
        <f>AP98+U169</f>
        <v>3.8899999999999997</v>
      </c>
    </row>
    <row r="100" spans="1:42" x14ac:dyDescent="0.15">
      <c r="A100" s="215" t="s">
        <v>12</v>
      </c>
      <c r="B100" s="212">
        <f t="shared" si="0"/>
        <v>823</v>
      </c>
      <c r="C100" s="212">
        <f t="shared" si="0"/>
        <v>823</v>
      </c>
      <c r="D100" s="212">
        <f t="shared" si="0"/>
        <v>823</v>
      </c>
      <c r="E100" s="212">
        <f t="shared" si="0"/>
        <v>953</v>
      </c>
      <c r="F100" s="212">
        <f t="shared" si="0"/>
        <v>1081</v>
      </c>
      <c r="G100" s="212">
        <f t="shared" si="0"/>
        <v>1208</v>
      </c>
      <c r="H100" s="212">
        <f t="shared" si="0"/>
        <v>1466</v>
      </c>
      <c r="I100" s="212">
        <f t="shared" si="0"/>
        <v>1595</v>
      </c>
      <c r="J100" s="212">
        <f t="shared" si="0"/>
        <v>1771</v>
      </c>
      <c r="K100" s="212">
        <f t="shared" si="0"/>
        <v>1948</v>
      </c>
      <c r="L100" s="212">
        <f t="shared" si="0"/>
        <v>2125</v>
      </c>
      <c r="M100" s="212">
        <f t="shared" si="0"/>
        <v>2302</v>
      </c>
      <c r="N100" s="212">
        <f t="shared" si="0"/>
        <v>0</v>
      </c>
      <c r="O100" s="212"/>
      <c r="P100" s="212"/>
      <c r="Q100" s="212"/>
      <c r="R100" s="212"/>
      <c r="S100" s="212"/>
      <c r="T100" s="213"/>
      <c r="V100" s="203">
        <v>28</v>
      </c>
      <c r="W100" s="207">
        <v>658</v>
      </c>
      <c r="X100" s="207">
        <v>658</v>
      </c>
      <c r="Y100" s="214">
        <v>658</v>
      </c>
      <c r="Z100" s="214">
        <v>762</v>
      </c>
      <c r="AA100" s="214">
        <v>865</v>
      </c>
      <c r="AB100" s="214">
        <v>966</v>
      </c>
      <c r="AC100" s="214">
        <v>1173</v>
      </c>
      <c r="AD100" s="214">
        <v>1276</v>
      </c>
      <c r="AE100" s="320">
        <f>$AE$74*V100*AP100</f>
        <v>1416.8</v>
      </c>
      <c r="AF100" s="320">
        <f>$AF$74*V100*AP100</f>
        <v>1558.4799999999998</v>
      </c>
      <c r="AG100" s="318">
        <f>$AG$74*V100*AP100</f>
        <v>1700.1599999999999</v>
      </c>
      <c r="AH100" s="320">
        <f>$AH$74*V100*AP100</f>
        <v>1841.84</v>
      </c>
      <c r="AI100" s="207"/>
      <c r="AJ100" s="207"/>
      <c r="AK100" s="207"/>
      <c r="AL100" s="207"/>
      <c r="AM100" s="207"/>
      <c r="AN100" s="207"/>
      <c r="AO100" s="207"/>
      <c r="AP100" s="316">
        <v>2.5299999999999998</v>
      </c>
    </row>
    <row r="101" spans="1:42" x14ac:dyDescent="0.15">
      <c r="A101" s="208">
        <v>700</v>
      </c>
      <c r="B101" s="209">
        <f t="shared" si="0"/>
        <v>1243</v>
      </c>
      <c r="C101" s="209">
        <f t="shared" si="0"/>
        <v>1243</v>
      </c>
      <c r="D101" s="209">
        <f t="shared" si="0"/>
        <v>1299</v>
      </c>
      <c r="E101" s="209">
        <f t="shared" si="0"/>
        <v>1494</v>
      </c>
      <c r="F101" s="209">
        <f t="shared" si="0"/>
        <v>1681</v>
      </c>
      <c r="G101" s="209">
        <f t="shared" si="0"/>
        <v>1871</v>
      </c>
      <c r="H101" s="209">
        <f t="shared" si="0"/>
        <v>2209</v>
      </c>
      <c r="I101" s="209">
        <f t="shared" si="0"/>
        <v>2416</v>
      </c>
      <c r="J101" s="209">
        <f t="shared" si="0"/>
        <v>2676</v>
      </c>
      <c r="K101" s="209">
        <f t="shared" si="0"/>
        <v>2904</v>
      </c>
      <c r="L101" s="209">
        <f t="shared" si="0"/>
        <v>3228</v>
      </c>
      <c r="M101" s="209">
        <f t="shared" si="0"/>
        <v>3494</v>
      </c>
      <c r="N101" s="209">
        <f t="shared" si="0"/>
        <v>0</v>
      </c>
      <c r="O101" s="209"/>
      <c r="P101" s="209"/>
      <c r="Q101" s="209"/>
      <c r="R101" s="209"/>
      <c r="S101" s="209"/>
      <c r="T101" s="210"/>
      <c r="V101" s="203">
        <v>700</v>
      </c>
      <c r="W101" s="207">
        <f t="shared" ref="W101:AH101" si="7">W100+B171</f>
        <v>994</v>
      </c>
      <c r="X101" s="207">
        <f t="shared" si="7"/>
        <v>994</v>
      </c>
      <c r="Y101" s="214">
        <f t="shared" si="7"/>
        <v>1039</v>
      </c>
      <c r="Z101" s="214">
        <f t="shared" si="7"/>
        <v>1195</v>
      </c>
      <c r="AA101" s="214">
        <f t="shared" si="7"/>
        <v>1345</v>
      </c>
      <c r="AB101" s="214">
        <f t="shared" si="7"/>
        <v>1497</v>
      </c>
      <c r="AC101" s="214">
        <f t="shared" si="7"/>
        <v>1767</v>
      </c>
      <c r="AD101" s="214">
        <f t="shared" si="7"/>
        <v>1933</v>
      </c>
      <c r="AE101" s="320">
        <f t="shared" si="7"/>
        <v>2140.8000000000002</v>
      </c>
      <c r="AF101" s="320">
        <f t="shared" si="7"/>
        <v>2323.4799999999996</v>
      </c>
      <c r="AG101" s="318">
        <f t="shared" si="7"/>
        <v>2582.16</v>
      </c>
      <c r="AH101" s="320">
        <f t="shared" si="7"/>
        <v>2795.52</v>
      </c>
      <c r="AI101" s="207"/>
      <c r="AJ101" s="207"/>
      <c r="AK101" s="207"/>
      <c r="AL101" s="207"/>
      <c r="AM101" s="207"/>
      <c r="AN101" s="207"/>
      <c r="AO101" s="207"/>
      <c r="AP101" s="189">
        <f>AP100+U171</f>
        <v>3.84</v>
      </c>
    </row>
    <row r="102" spans="1:42" x14ac:dyDescent="0.15">
      <c r="A102" s="215" t="s">
        <v>13</v>
      </c>
      <c r="B102" s="212">
        <f t="shared" si="0"/>
        <v>874</v>
      </c>
      <c r="C102" s="212">
        <f t="shared" si="0"/>
        <v>874</v>
      </c>
      <c r="D102" s="212">
        <f t="shared" si="0"/>
        <v>874</v>
      </c>
      <c r="E102" s="212">
        <f t="shared" si="0"/>
        <v>1004</v>
      </c>
      <c r="F102" s="212">
        <f t="shared" si="0"/>
        <v>1133</v>
      </c>
      <c r="G102" s="212">
        <f t="shared" si="0"/>
        <v>1273</v>
      </c>
      <c r="H102" s="212">
        <f t="shared" si="0"/>
        <v>1530</v>
      </c>
      <c r="I102" s="212">
        <f t="shared" si="0"/>
        <v>1673</v>
      </c>
      <c r="J102" s="212">
        <f t="shared" si="0"/>
        <v>1860</v>
      </c>
      <c r="K102" s="212">
        <f t="shared" si="0"/>
        <v>2046</v>
      </c>
      <c r="L102" s="212">
        <f t="shared" si="0"/>
        <v>2232</v>
      </c>
      <c r="M102" s="212">
        <f t="shared" si="0"/>
        <v>2418</v>
      </c>
      <c r="N102" s="212">
        <f t="shared" si="0"/>
        <v>2604</v>
      </c>
      <c r="O102" s="212">
        <f t="shared" si="0"/>
        <v>2790</v>
      </c>
      <c r="P102" s="212"/>
      <c r="Q102" s="212"/>
      <c r="R102" s="212"/>
      <c r="S102" s="212"/>
      <c r="T102" s="213"/>
      <c r="V102" s="203">
        <v>30</v>
      </c>
      <c r="W102" s="207">
        <v>699</v>
      </c>
      <c r="X102" s="207">
        <v>699</v>
      </c>
      <c r="Y102" s="214">
        <v>699</v>
      </c>
      <c r="Z102" s="214">
        <v>803</v>
      </c>
      <c r="AA102" s="214">
        <v>906</v>
      </c>
      <c r="AB102" s="214">
        <v>1018</v>
      </c>
      <c r="AC102" s="214">
        <v>1224</v>
      </c>
      <c r="AD102" s="214">
        <v>1338</v>
      </c>
      <c r="AE102" s="320">
        <f>$AE$74*V102*AP102</f>
        <v>1488</v>
      </c>
      <c r="AF102" s="320">
        <f>$AF$74*V102*AP102</f>
        <v>1636.8</v>
      </c>
      <c r="AG102" s="318">
        <f>$AG$74*V102*AP102</f>
        <v>1785.6</v>
      </c>
      <c r="AH102" s="320">
        <f>$AH$74*V102*AP102</f>
        <v>1934.4</v>
      </c>
      <c r="AI102" s="320">
        <f>$AI$74*V102*AP102</f>
        <v>2083.1999999999998</v>
      </c>
      <c r="AJ102" s="320">
        <f>$AJ$74*V102*AP102</f>
        <v>2232</v>
      </c>
      <c r="AK102" s="207"/>
      <c r="AL102" s="207"/>
      <c r="AM102" s="207"/>
      <c r="AN102" s="207"/>
      <c r="AO102" s="207"/>
      <c r="AP102" s="316">
        <v>2.48</v>
      </c>
    </row>
    <row r="103" spans="1:42" x14ac:dyDescent="0.15">
      <c r="A103" s="208">
        <v>750</v>
      </c>
      <c r="B103" s="209">
        <f t="shared" si="0"/>
        <v>1324</v>
      </c>
      <c r="C103" s="209">
        <f t="shared" si="0"/>
        <v>1324</v>
      </c>
      <c r="D103" s="209">
        <f t="shared" si="0"/>
        <v>1384</v>
      </c>
      <c r="E103" s="209">
        <f t="shared" si="0"/>
        <v>1583</v>
      </c>
      <c r="F103" s="209">
        <f t="shared" si="0"/>
        <v>1774</v>
      </c>
      <c r="G103" s="209">
        <f t="shared" si="0"/>
        <v>1983</v>
      </c>
      <c r="H103" s="209">
        <f t="shared" si="0"/>
        <v>2323</v>
      </c>
      <c r="I103" s="209">
        <f t="shared" si="0"/>
        <v>2551</v>
      </c>
      <c r="J103" s="209">
        <f t="shared" si="0"/>
        <v>2826</v>
      </c>
      <c r="K103" s="209">
        <f t="shared" si="0"/>
        <v>3065</v>
      </c>
      <c r="L103" s="209">
        <f t="shared" si="0"/>
        <v>3407</v>
      </c>
      <c r="M103" s="209">
        <f t="shared" si="0"/>
        <v>3695</v>
      </c>
      <c r="N103" s="209">
        <f t="shared" si="0"/>
        <v>3980</v>
      </c>
      <c r="O103" s="209">
        <f t="shared" si="0"/>
        <v>4264</v>
      </c>
      <c r="P103" s="209"/>
      <c r="Q103" s="209"/>
      <c r="R103" s="209"/>
      <c r="S103" s="209"/>
      <c r="T103" s="210"/>
      <c r="V103" s="203">
        <v>750</v>
      </c>
      <c r="W103" s="207">
        <f t="shared" ref="W103:AJ103" si="8">W102+B173</f>
        <v>1059</v>
      </c>
      <c r="X103" s="207">
        <f t="shared" si="8"/>
        <v>1059</v>
      </c>
      <c r="Y103" s="214">
        <f t="shared" si="8"/>
        <v>1107</v>
      </c>
      <c r="Z103" s="214">
        <f t="shared" si="8"/>
        <v>1266</v>
      </c>
      <c r="AA103" s="214">
        <f t="shared" si="8"/>
        <v>1419</v>
      </c>
      <c r="AB103" s="214">
        <f t="shared" si="8"/>
        <v>1586</v>
      </c>
      <c r="AC103" s="214">
        <f t="shared" si="8"/>
        <v>1858</v>
      </c>
      <c r="AD103" s="214">
        <f t="shared" si="8"/>
        <v>2041</v>
      </c>
      <c r="AE103" s="320">
        <f t="shared" si="8"/>
        <v>2261</v>
      </c>
      <c r="AF103" s="320">
        <f t="shared" si="8"/>
        <v>2451.8000000000002</v>
      </c>
      <c r="AG103" s="318">
        <f t="shared" si="8"/>
        <v>2725.6</v>
      </c>
      <c r="AH103" s="320">
        <f t="shared" si="8"/>
        <v>2956.2000000000003</v>
      </c>
      <c r="AI103" s="320">
        <f t="shared" si="8"/>
        <v>3183.6</v>
      </c>
      <c r="AJ103" s="320">
        <f t="shared" si="8"/>
        <v>3411</v>
      </c>
      <c r="AK103" s="207"/>
      <c r="AL103" s="207"/>
      <c r="AM103" s="207"/>
      <c r="AN103" s="207"/>
      <c r="AO103" s="207"/>
      <c r="AP103" s="189">
        <f>AP102+U173</f>
        <v>3.79</v>
      </c>
    </row>
    <row r="104" spans="1:42" x14ac:dyDescent="0.15">
      <c r="A104" s="215" t="s">
        <v>14</v>
      </c>
      <c r="B104" s="212">
        <f t="shared" si="0"/>
        <v>913</v>
      </c>
      <c r="C104" s="212">
        <f t="shared" si="0"/>
        <v>913</v>
      </c>
      <c r="D104" s="212">
        <f t="shared" si="0"/>
        <v>913</v>
      </c>
      <c r="E104" s="212">
        <f t="shared" si="0"/>
        <v>1054</v>
      </c>
      <c r="F104" s="212">
        <f t="shared" si="0"/>
        <v>1196</v>
      </c>
      <c r="G104" s="212">
        <f t="shared" si="0"/>
        <v>1338</v>
      </c>
      <c r="H104" s="212">
        <f t="shared" si="0"/>
        <v>1595</v>
      </c>
      <c r="I104" s="212">
        <f t="shared" si="0"/>
        <v>1761</v>
      </c>
      <c r="J104" s="212">
        <f t="shared" si="0"/>
        <v>1960</v>
      </c>
      <c r="K104" s="212">
        <f t="shared" si="0"/>
        <v>2156</v>
      </c>
      <c r="L104" s="212">
        <f t="shared" si="0"/>
        <v>2352</v>
      </c>
      <c r="M104" s="212">
        <f t="shared" si="0"/>
        <v>2548</v>
      </c>
      <c r="N104" s="212">
        <f t="shared" si="0"/>
        <v>2744</v>
      </c>
      <c r="O104" s="212">
        <f t="shared" si="0"/>
        <v>2940</v>
      </c>
      <c r="P104" s="212">
        <f t="shared" si="0"/>
        <v>3136</v>
      </c>
      <c r="Q104" s="212"/>
      <c r="R104" s="212"/>
      <c r="S104" s="212"/>
      <c r="T104" s="213"/>
      <c r="V104" s="203">
        <v>32</v>
      </c>
      <c r="W104" s="207">
        <v>730</v>
      </c>
      <c r="X104" s="207">
        <v>730</v>
      </c>
      <c r="Y104" s="214">
        <v>730</v>
      </c>
      <c r="Z104" s="214">
        <v>843</v>
      </c>
      <c r="AA104" s="214">
        <v>957</v>
      </c>
      <c r="AB104" s="214">
        <v>1070</v>
      </c>
      <c r="AC104" s="214">
        <v>1276</v>
      </c>
      <c r="AD104" s="214">
        <v>1409</v>
      </c>
      <c r="AE104" s="320">
        <f>$AE$74*V104*AP104</f>
        <v>1568</v>
      </c>
      <c r="AF104" s="320">
        <f>$AF$74*V104*AP104</f>
        <v>1724.8000000000002</v>
      </c>
      <c r="AG104" s="318">
        <f>$AG$74*V104*AP104</f>
        <v>1881.6000000000001</v>
      </c>
      <c r="AH104" s="320">
        <f>$AH$74*V104*AP104</f>
        <v>2038.4</v>
      </c>
      <c r="AI104" s="320">
        <f>$AI$74*V104*AP104</f>
        <v>2195.2000000000003</v>
      </c>
      <c r="AJ104" s="320">
        <f>$AJ$74*V104*AP104</f>
        <v>2352</v>
      </c>
      <c r="AK104" s="320">
        <f>$AK$74*V104*AP104</f>
        <v>2508.8000000000002</v>
      </c>
      <c r="AL104" s="207"/>
      <c r="AM104" s="207"/>
      <c r="AN104" s="207"/>
      <c r="AO104" s="207"/>
      <c r="AP104" s="316">
        <v>2.4500000000000002</v>
      </c>
    </row>
    <row r="105" spans="1:42" x14ac:dyDescent="0.15">
      <c r="A105" s="208">
        <v>800</v>
      </c>
      <c r="B105" s="209">
        <f t="shared" si="0"/>
        <v>1383</v>
      </c>
      <c r="C105" s="209">
        <f t="shared" si="0"/>
        <v>1383</v>
      </c>
      <c r="D105" s="209">
        <f t="shared" si="0"/>
        <v>1445</v>
      </c>
      <c r="E105" s="209">
        <f t="shared" si="0"/>
        <v>1659</v>
      </c>
      <c r="F105" s="209">
        <f t="shared" si="0"/>
        <v>1863</v>
      </c>
      <c r="G105" s="209">
        <f t="shared" si="0"/>
        <v>2095</v>
      </c>
      <c r="H105" s="209">
        <f t="shared" si="0"/>
        <v>2421</v>
      </c>
      <c r="I105" s="209">
        <f t="shared" si="0"/>
        <v>2675</v>
      </c>
      <c r="J105" s="209">
        <f t="shared" si="0"/>
        <v>2966</v>
      </c>
      <c r="K105" s="209">
        <f t="shared" si="0"/>
        <v>3241</v>
      </c>
      <c r="L105" s="209">
        <f t="shared" si="0"/>
        <v>3571</v>
      </c>
      <c r="M105" s="209">
        <f t="shared" si="0"/>
        <v>3869</v>
      </c>
      <c r="N105" s="209">
        <f t="shared" si="0"/>
        <v>4166</v>
      </c>
      <c r="O105" s="209">
        <f t="shared" si="0"/>
        <v>4464</v>
      </c>
      <c r="P105" s="209">
        <f t="shared" si="0"/>
        <v>4762</v>
      </c>
      <c r="Q105" s="209"/>
      <c r="R105" s="209"/>
      <c r="S105" s="209"/>
      <c r="T105" s="210"/>
      <c r="V105" s="203">
        <v>800</v>
      </c>
      <c r="W105" s="207">
        <f t="shared" ref="W105:AK105" si="9">W104+B175</f>
        <v>1106</v>
      </c>
      <c r="X105" s="207">
        <f t="shared" si="9"/>
        <v>1106</v>
      </c>
      <c r="Y105" s="214">
        <f t="shared" si="9"/>
        <v>1156</v>
      </c>
      <c r="Z105" s="214">
        <f t="shared" si="9"/>
        <v>1327</v>
      </c>
      <c r="AA105" s="214">
        <f t="shared" si="9"/>
        <v>1490</v>
      </c>
      <c r="AB105" s="214">
        <f t="shared" si="9"/>
        <v>1676</v>
      </c>
      <c r="AC105" s="214">
        <f t="shared" si="9"/>
        <v>1937</v>
      </c>
      <c r="AD105" s="214">
        <f t="shared" si="9"/>
        <v>2140</v>
      </c>
      <c r="AE105" s="320">
        <f t="shared" si="9"/>
        <v>2373</v>
      </c>
      <c r="AF105" s="320">
        <f t="shared" si="9"/>
        <v>2592.8000000000002</v>
      </c>
      <c r="AG105" s="318">
        <f t="shared" si="9"/>
        <v>2856.6000000000004</v>
      </c>
      <c r="AH105" s="320">
        <f t="shared" si="9"/>
        <v>3095.04</v>
      </c>
      <c r="AI105" s="320">
        <f t="shared" si="9"/>
        <v>3333.1200000000003</v>
      </c>
      <c r="AJ105" s="320">
        <f t="shared" si="9"/>
        <v>3571.2</v>
      </c>
      <c r="AK105" s="320">
        <f t="shared" si="9"/>
        <v>3809.28</v>
      </c>
      <c r="AL105" s="207"/>
      <c r="AM105" s="207"/>
      <c r="AN105" s="207"/>
      <c r="AO105" s="207"/>
      <c r="AP105" s="189">
        <f>AP104+U175</f>
        <v>3.72</v>
      </c>
    </row>
    <row r="106" spans="1:42" x14ac:dyDescent="0.15">
      <c r="A106" s="215" t="s">
        <v>15</v>
      </c>
      <c r="B106" s="212">
        <f t="shared" si="0"/>
        <v>953</v>
      </c>
      <c r="C106" s="212">
        <f t="shared" si="0"/>
        <v>953</v>
      </c>
      <c r="D106" s="212">
        <f t="shared" si="0"/>
        <v>953</v>
      </c>
      <c r="E106" s="212">
        <f t="shared" si="0"/>
        <v>1105</v>
      </c>
      <c r="F106" s="212">
        <f t="shared" si="0"/>
        <v>1248</v>
      </c>
      <c r="G106" s="212">
        <f t="shared" si="0"/>
        <v>1419</v>
      </c>
      <c r="H106" s="212">
        <f t="shared" si="0"/>
        <v>1646</v>
      </c>
      <c r="I106" s="212">
        <f t="shared" si="0"/>
        <v>1853</v>
      </c>
      <c r="J106" s="212">
        <f t="shared" si="0"/>
        <v>2057</v>
      </c>
      <c r="K106" s="212">
        <f t="shared" si="0"/>
        <v>2263</v>
      </c>
      <c r="L106" s="212">
        <f t="shared" si="0"/>
        <v>2468</v>
      </c>
      <c r="M106" s="212">
        <f t="shared" si="0"/>
        <v>2674</v>
      </c>
      <c r="N106" s="212">
        <f t="shared" si="0"/>
        <v>2880</v>
      </c>
      <c r="O106" s="212">
        <f t="shared" si="0"/>
        <v>3086</v>
      </c>
      <c r="P106" s="212">
        <f t="shared" si="0"/>
        <v>3291</v>
      </c>
      <c r="Q106" s="212">
        <f>ROUND(AL106*$T$76,0)</f>
        <v>3497</v>
      </c>
      <c r="R106" s="212"/>
      <c r="S106" s="212"/>
      <c r="T106" s="213"/>
      <c r="V106" s="203">
        <v>34</v>
      </c>
      <c r="W106" s="207">
        <v>762</v>
      </c>
      <c r="X106" s="207">
        <v>762</v>
      </c>
      <c r="Y106" s="214">
        <v>762</v>
      </c>
      <c r="Z106" s="214">
        <v>884</v>
      </c>
      <c r="AA106" s="214">
        <v>998</v>
      </c>
      <c r="AB106" s="214">
        <v>1135</v>
      </c>
      <c r="AC106" s="214">
        <v>1317</v>
      </c>
      <c r="AD106" s="214">
        <v>1482</v>
      </c>
      <c r="AE106" s="320">
        <f>$AE$74*V106*AP106</f>
        <v>1645.6</v>
      </c>
      <c r="AF106" s="320">
        <f>$AF$74*V106*AP106</f>
        <v>1810.1599999999999</v>
      </c>
      <c r="AG106" s="318">
        <f>$AG$74*V106*AP106</f>
        <v>1974.72</v>
      </c>
      <c r="AH106" s="320">
        <f>$AH$74*V106*AP106</f>
        <v>2139.2799999999997</v>
      </c>
      <c r="AI106" s="320">
        <f>$AI$74*V106*AP106</f>
        <v>2303.84</v>
      </c>
      <c r="AJ106" s="320">
        <f>$AJ$74*V106*AP106</f>
        <v>2468.4</v>
      </c>
      <c r="AK106" s="320">
        <f>$AK$74*V106*AP106</f>
        <v>2632.96</v>
      </c>
      <c r="AL106" s="320">
        <f>$AL$74*V106*AP106</f>
        <v>2797.52</v>
      </c>
      <c r="AM106" s="207"/>
      <c r="AN106" s="207"/>
      <c r="AO106" s="207"/>
      <c r="AP106" s="316">
        <v>2.42</v>
      </c>
    </row>
    <row r="107" spans="1:42" x14ac:dyDescent="0.15">
      <c r="A107" s="208">
        <v>850</v>
      </c>
      <c r="B107" s="209">
        <f t="shared" ref="B107:P123" si="10">ROUND(W107*$T$76,0)</f>
        <v>1439</v>
      </c>
      <c r="C107" s="209">
        <f t="shared" si="10"/>
        <v>1439</v>
      </c>
      <c r="D107" s="209">
        <f t="shared" si="10"/>
        <v>1514</v>
      </c>
      <c r="E107" s="209">
        <f t="shared" si="10"/>
        <v>1744</v>
      </c>
      <c r="F107" s="209">
        <f t="shared" si="10"/>
        <v>1955</v>
      </c>
      <c r="G107" s="209">
        <f t="shared" si="10"/>
        <v>2220</v>
      </c>
      <c r="H107" s="209">
        <f t="shared" si="10"/>
        <v>2523</v>
      </c>
      <c r="I107" s="209">
        <f t="shared" si="10"/>
        <v>2844</v>
      </c>
      <c r="J107" s="209">
        <f t="shared" si="10"/>
        <v>3146</v>
      </c>
      <c r="K107" s="209">
        <f t="shared" si="10"/>
        <v>3409</v>
      </c>
      <c r="L107" s="209">
        <f t="shared" si="10"/>
        <v>3727</v>
      </c>
      <c r="M107" s="209">
        <f t="shared" si="10"/>
        <v>4033</v>
      </c>
      <c r="N107" s="209">
        <f t="shared" si="10"/>
        <v>4344</v>
      </c>
      <c r="O107" s="209">
        <f t="shared" si="10"/>
        <v>4654</v>
      </c>
      <c r="P107" s="209">
        <f t="shared" si="10"/>
        <v>4964</v>
      </c>
      <c r="Q107" s="209">
        <f>ROUND(AL107*$T$76,0)</f>
        <v>5274</v>
      </c>
      <c r="R107" s="209"/>
      <c r="S107" s="209"/>
      <c r="T107" s="210"/>
      <c r="V107" s="203">
        <v>850</v>
      </c>
      <c r="W107" s="207">
        <f t="shared" ref="W107:AL107" si="11">W106+B177</f>
        <v>1151</v>
      </c>
      <c r="X107" s="207">
        <f t="shared" si="11"/>
        <v>1151</v>
      </c>
      <c r="Y107" s="214">
        <f t="shared" si="11"/>
        <v>1211</v>
      </c>
      <c r="Z107" s="214">
        <f t="shared" si="11"/>
        <v>1395</v>
      </c>
      <c r="AA107" s="214">
        <f t="shared" si="11"/>
        <v>1564</v>
      </c>
      <c r="AB107" s="214">
        <f t="shared" si="11"/>
        <v>1776</v>
      </c>
      <c r="AC107" s="214">
        <f t="shared" si="11"/>
        <v>2018</v>
      </c>
      <c r="AD107" s="214">
        <f t="shared" si="11"/>
        <v>2275</v>
      </c>
      <c r="AE107" s="320">
        <f t="shared" si="11"/>
        <v>2516.6</v>
      </c>
      <c r="AF107" s="320">
        <f t="shared" si="11"/>
        <v>2727.16</v>
      </c>
      <c r="AG107" s="318">
        <f t="shared" si="11"/>
        <v>2981.7200000000003</v>
      </c>
      <c r="AH107" s="320">
        <f t="shared" si="11"/>
        <v>3226.5999999999995</v>
      </c>
      <c r="AI107" s="320">
        <f t="shared" si="11"/>
        <v>3474.8</v>
      </c>
      <c r="AJ107" s="320">
        <f t="shared" si="11"/>
        <v>3723</v>
      </c>
      <c r="AK107" s="320">
        <f t="shared" si="11"/>
        <v>3971.2</v>
      </c>
      <c r="AL107" s="320">
        <f t="shared" si="11"/>
        <v>4219.3999999999996</v>
      </c>
      <c r="AM107" s="207"/>
      <c r="AN107" s="207"/>
      <c r="AO107" s="207"/>
      <c r="AP107" s="189">
        <f>AP106+U177</f>
        <v>3.65</v>
      </c>
    </row>
    <row r="108" spans="1:42" x14ac:dyDescent="0.15">
      <c r="A108" s="215" t="s">
        <v>16</v>
      </c>
      <c r="B108" s="212">
        <f t="shared" si="10"/>
        <v>1004</v>
      </c>
      <c r="C108" s="212">
        <f t="shared" si="10"/>
        <v>1004</v>
      </c>
      <c r="D108" s="212">
        <f t="shared" si="10"/>
        <v>1004</v>
      </c>
      <c r="E108" s="212">
        <f t="shared" si="10"/>
        <v>1156</v>
      </c>
      <c r="F108" s="212">
        <f t="shared" si="10"/>
        <v>1286</v>
      </c>
      <c r="G108" s="212">
        <f t="shared" si="10"/>
        <v>1500</v>
      </c>
      <c r="H108" s="212">
        <f t="shared" si="10"/>
        <v>1714</v>
      </c>
      <c r="I108" s="212">
        <f t="shared" si="10"/>
        <v>1929</v>
      </c>
      <c r="J108" s="212">
        <f t="shared" si="10"/>
        <v>2142</v>
      </c>
      <c r="K108" s="212">
        <f t="shared" si="10"/>
        <v>2356</v>
      </c>
      <c r="L108" s="212">
        <f t="shared" si="10"/>
        <v>2570</v>
      </c>
      <c r="M108" s="212">
        <f t="shared" si="10"/>
        <v>2785</v>
      </c>
      <c r="N108" s="212">
        <f t="shared" si="10"/>
        <v>2999</v>
      </c>
      <c r="O108" s="212">
        <f t="shared" si="10"/>
        <v>3213</v>
      </c>
      <c r="P108" s="212">
        <f t="shared" si="10"/>
        <v>3427</v>
      </c>
      <c r="Q108" s="212">
        <f>ROUND(AL108*$T$76,0)</f>
        <v>3641</v>
      </c>
      <c r="R108" s="212">
        <f>ROUND(AM108*$T$76,0)</f>
        <v>3856</v>
      </c>
      <c r="S108" s="212"/>
      <c r="T108" s="213"/>
      <c r="V108" s="203">
        <v>36</v>
      </c>
      <c r="W108" s="207">
        <v>803</v>
      </c>
      <c r="X108" s="207">
        <v>803</v>
      </c>
      <c r="Y108" s="214">
        <v>803</v>
      </c>
      <c r="Z108" s="214">
        <v>925</v>
      </c>
      <c r="AA108" s="214">
        <v>1029</v>
      </c>
      <c r="AB108" s="214">
        <v>1200</v>
      </c>
      <c r="AC108" s="214">
        <v>1371</v>
      </c>
      <c r="AD108" s="214">
        <v>1543</v>
      </c>
      <c r="AE108" s="320">
        <f>$AE$74*V108*AP108</f>
        <v>1713.6</v>
      </c>
      <c r="AF108" s="320">
        <f>$AF$74*V108*AP108</f>
        <v>1884.9599999999998</v>
      </c>
      <c r="AG108" s="318">
        <f>$AG$74*V108*AP108</f>
        <v>2056.3199999999997</v>
      </c>
      <c r="AH108" s="320">
        <f>$AH$74*V108*AP108</f>
        <v>2227.6799999999998</v>
      </c>
      <c r="AI108" s="320">
        <f>$AI$74*V108*AP108</f>
        <v>2399.04</v>
      </c>
      <c r="AJ108" s="320">
        <f>$AJ$74*V108*AP108</f>
        <v>2570.4</v>
      </c>
      <c r="AK108" s="320">
        <f>$AK$74*V108*AP108</f>
        <v>2741.7599999999998</v>
      </c>
      <c r="AL108" s="320">
        <f>$AL$74*V108*AP108</f>
        <v>2913.12</v>
      </c>
      <c r="AM108" s="320">
        <f>$AM$74*V108*AP108</f>
        <v>3084.48</v>
      </c>
      <c r="AN108" s="207"/>
      <c r="AO108" s="207"/>
      <c r="AP108" s="316">
        <v>2.38</v>
      </c>
    </row>
    <row r="109" spans="1:42" ht="13" thickBot="1" x14ac:dyDescent="0.2">
      <c r="A109" s="204">
        <v>900</v>
      </c>
      <c r="B109" s="216">
        <f t="shared" si="10"/>
        <v>1518</v>
      </c>
      <c r="C109" s="216">
        <f t="shared" si="10"/>
        <v>1518</v>
      </c>
      <c r="D109" s="216">
        <f t="shared" si="10"/>
        <v>1598</v>
      </c>
      <c r="E109" s="216">
        <f t="shared" si="10"/>
        <v>1831</v>
      </c>
      <c r="F109" s="216">
        <f t="shared" si="10"/>
        <v>2035</v>
      </c>
      <c r="G109" s="216">
        <f t="shared" si="10"/>
        <v>2348</v>
      </c>
      <c r="H109" s="216">
        <f t="shared" si="10"/>
        <v>2660</v>
      </c>
      <c r="I109" s="216">
        <f t="shared" si="10"/>
        <v>2974</v>
      </c>
      <c r="J109" s="216">
        <f t="shared" si="10"/>
        <v>3242</v>
      </c>
      <c r="K109" s="216">
        <f t="shared" si="10"/>
        <v>3565</v>
      </c>
      <c r="L109" s="216">
        <f t="shared" si="10"/>
        <v>3897</v>
      </c>
      <c r="M109" s="216">
        <f t="shared" si="10"/>
        <v>4224</v>
      </c>
      <c r="N109" s="216">
        <f t="shared" si="10"/>
        <v>4549</v>
      </c>
      <c r="O109" s="216">
        <f t="shared" si="10"/>
        <v>4874</v>
      </c>
      <c r="P109" s="216">
        <f t="shared" si="10"/>
        <v>5198</v>
      </c>
      <c r="Q109" s="216">
        <f>ROUND(AL109*$T$76,0)</f>
        <v>5523</v>
      </c>
      <c r="R109" s="216">
        <f t="shared" ref="Q109:T133" si="12">ROUND(AM109*$T$76,0)</f>
        <v>5848</v>
      </c>
      <c r="S109" s="216"/>
      <c r="T109" s="217"/>
      <c r="V109" s="203">
        <v>900</v>
      </c>
      <c r="W109" s="207">
        <f t="shared" ref="W109:AM109" si="13">W108+B179</f>
        <v>1214</v>
      </c>
      <c r="X109" s="207">
        <f t="shared" si="13"/>
        <v>1214</v>
      </c>
      <c r="Y109" s="214">
        <f t="shared" si="13"/>
        <v>1278</v>
      </c>
      <c r="Z109" s="214">
        <f t="shared" si="13"/>
        <v>1465</v>
      </c>
      <c r="AA109" s="214">
        <f t="shared" si="13"/>
        <v>1628</v>
      </c>
      <c r="AB109" s="214">
        <f t="shared" si="13"/>
        <v>1878</v>
      </c>
      <c r="AC109" s="214">
        <f t="shared" si="13"/>
        <v>2128</v>
      </c>
      <c r="AD109" s="214">
        <f t="shared" si="13"/>
        <v>2379</v>
      </c>
      <c r="AE109" s="320">
        <f t="shared" si="13"/>
        <v>2593.6</v>
      </c>
      <c r="AF109" s="320">
        <f t="shared" si="13"/>
        <v>2851.96</v>
      </c>
      <c r="AG109" s="318">
        <f t="shared" si="13"/>
        <v>3117.3199999999997</v>
      </c>
      <c r="AH109" s="320">
        <f t="shared" si="13"/>
        <v>3378.96</v>
      </c>
      <c r="AI109" s="320">
        <f t="shared" si="13"/>
        <v>3638.88</v>
      </c>
      <c r="AJ109" s="320">
        <f t="shared" si="13"/>
        <v>3898.8</v>
      </c>
      <c r="AK109" s="320">
        <f t="shared" si="13"/>
        <v>4158.7199999999993</v>
      </c>
      <c r="AL109" s="320">
        <f t="shared" si="13"/>
        <v>4418.6399999999994</v>
      </c>
      <c r="AM109" s="320">
        <f t="shared" si="13"/>
        <v>4678.5599999999995</v>
      </c>
      <c r="AN109" s="207"/>
      <c r="AO109" s="207"/>
      <c r="AP109" s="189">
        <f>AP108+U179</f>
        <v>3.61</v>
      </c>
    </row>
    <row r="110" spans="1:42" x14ac:dyDescent="0.15">
      <c r="A110" s="202" t="s">
        <v>17</v>
      </c>
      <c r="B110" s="205">
        <f t="shared" si="10"/>
        <v>1007</v>
      </c>
      <c r="C110" s="205">
        <f t="shared" si="10"/>
        <v>1026</v>
      </c>
      <c r="D110" s="205">
        <f t="shared" si="10"/>
        <v>1060</v>
      </c>
      <c r="E110" s="205">
        <f t="shared" si="10"/>
        <v>1221</v>
      </c>
      <c r="F110" s="205">
        <f t="shared" si="10"/>
        <v>1357</v>
      </c>
      <c r="G110" s="205">
        <f t="shared" si="10"/>
        <v>1583</v>
      </c>
      <c r="H110" s="205">
        <f t="shared" si="10"/>
        <v>1809</v>
      </c>
      <c r="I110" s="205">
        <f t="shared" si="10"/>
        <v>2035</v>
      </c>
      <c r="J110" s="205">
        <f t="shared" si="10"/>
        <v>2261</v>
      </c>
      <c r="K110" s="205">
        <f t="shared" si="10"/>
        <v>2487</v>
      </c>
      <c r="L110" s="205">
        <f t="shared" si="10"/>
        <v>2713</v>
      </c>
      <c r="M110" s="205">
        <f t="shared" si="10"/>
        <v>2939</v>
      </c>
      <c r="N110" s="205">
        <f t="shared" si="10"/>
        <v>3165</v>
      </c>
      <c r="O110" s="205">
        <f t="shared" si="10"/>
        <v>3392</v>
      </c>
      <c r="P110" s="205">
        <f t="shared" si="10"/>
        <v>3618</v>
      </c>
      <c r="Q110" s="205">
        <f t="shared" si="12"/>
        <v>3844</v>
      </c>
      <c r="R110" s="205">
        <f t="shared" si="12"/>
        <v>4070</v>
      </c>
      <c r="S110" s="205">
        <f>ROUND(AN110*$T$76,0)</f>
        <v>4296</v>
      </c>
      <c r="T110" s="206"/>
      <c r="V110" s="203">
        <v>38</v>
      </c>
      <c r="W110" s="319">
        <f>$W$74*V110*$W$134</f>
        <v>805.6</v>
      </c>
      <c r="X110" s="319">
        <f>$X$74*V110*$X$134</f>
        <v>820.80000000000007</v>
      </c>
      <c r="Y110" s="319">
        <f>$Y$74*V110*$Y$134</f>
        <v>848.16</v>
      </c>
      <c r="Z110" s="319">
        <f>$Z$74*V110*$Z$134</f>
        <v>976.59999999999991</v>
      </c>
      <c r="AA110" s="319">
        <f>$AA$74*V110*$AA$134</f>
        <v>1085.28</v>
      </c>
      <c r="AB110" s="319">
        <f>$AB$74*V110*$AB$134</f>
        <v>1266.1599999999999</v>
      </c>
      <c r="AC110" s="319">
        <f>$AC$74*V110*$AC$134</f>
        <v>1447.04</v>
      </c>
      <c r="AD110" s="319">
        <f>$AD$74*V110*$AD$134</f>
        <v>1627.9199999999998</v>
      </c>
      <c r="AE110" s="319">
        <f>$AE$74*V110*$AE$134</f>
        <v>1808.8</v>
      </c>
      <c r="AF110" s="319">
        <f>$AF$74*V110*$AF$134</f>
        <v>1989.6799999999998</v>
      </c>
      <c r="AG110" s="318">
        <f>$AG$74*V110*$AG$134</f>
        <v>2170.56</v>
      </c>
      <c r="AH110" s="319">
        <f>$AH$74*V110*$AH$134</f>
        <v>2351.44</v>
      </c>
      <c r="AI110" s="319">
        <f>$AI$74*V110*$AI$134</f>
        <v>2532.3199999999997</v>
      </c>
      <c r="AJ110" s="319">
        <f>$AJ$74*V110*$AJ$134</f>
        <v>2713.2</v>
      </c>
      <c r="AK110" s="319">
        <f>$AK$74*V110*$AK$134</f>
        <v>2894.08</v>
      </c>
      <c r="AL110" s="319">
        <f>$AL$74*V110*$AL$134</f>
        <v>3074.96</v>
      </c>
      <c r="AM110" s="319">
        <f>$AM$74*V110*$AM$134</f>
        <v>3255.8399999999997</v>
      </c>
      <c r="AN110" s="319">
        <f>$AN$74*V110*$AN$134</f>
        <v>3436.72</v>
      </c>
      <c r="AO110" s="207"/>
      <c r="AP110" s="189">
        <v>2.38</v>
      </c>
    </row>
    <row r="111" spans="1:42" x14ac:dyDescent="0.15">
      <c r="A111" s="208">
        <v>950</v>
      </c>
      <c r="B111" s="209">
        <f t="shared" si="10"/>
        <v>1547</v>
      </c>
      <c r="C111" s="209">
        <f t="shared" si="10"/>
        <v>1566</v>
      </c>
      <c r="D111" s="209">
        <f t="shared" si="10"/>
        <v>1685</v>
      </c>
      <c r="E111" s="209">
        <f t="shared" si="10"/>
        <v>1930</v>
      </c>
      <c r="F111" s="209">
        <f t="shared" si="10"/>
        <v>2145</v>
      </c>
      <c r="G111" s="209">
        <f t="shared" si="10"/>
        <v>2474</v>
      </c>
      <c r="H111" s="209">
        <f t="shared" si="10"/>
        <v>2806</v>
      </c>
      <c r="I111" s="209">
        <f t="shared" si="10"/>
        <v>3134</v>
      </c>
      <c r="J111" s="209">
        <f t="shared" si="10"/>
        <v>3420</v>
      </c>
      <c r="K111" s="209">
        <f t="shared" si="10"/>
        <v>3757</v>
      </c>
      <c r="L111" s="209">
        <f t="shared" si="10"/>
        <v>4112</v>
      </c>
      <c r="M111" s="209">
        <f t="shared" si="10"/>
        <v>4458</v>
      </c>
      <c r="N111" s="209">
        <f t="shared" si="10"/>
        <v>4801</v>
      </c>
      <c r="O111" s="209">
        <f t="shared" si="10"/>
        <v>5144</v>
      </c>
      <c r="P111" s="209">
        <f t="shared" si="10"/>
        <v>5487</v>
      </c>
      <c r="Q111" s="209">
        <f t="shared" si="12"/>
        <v>5830</v>
      </c>
      <c r="R111" s="209">
        <f t="shared" si="12"/>
        <v>6173</v>
      </c>
      <c r="S111" s="209">
        <f t="shared" si="12"/>
        <v>6516</v>
      </c>
      <c r="T111" s="210"/>
      <c r="V111" s="203">
        <v>950</v>
      </c>
      <c r="W111" s="319">
        <f t="shared" ref="W111:AN111" si="14">W110+B181</f>
        <v>1237.5999999999999</v>
      </c>
      <c r="X111" s="319">
        <f t="shared" si="14"/>
        <v>1252.8000000000002</v>
      </c>
      <c r="Y111" s="319">
        <f t="shared" si="14"/>
        <v>1348.1599999999999</v>
      </c>
      <c r="Z111" s="319">
        <f t="shared" si="14"/>
        <v>1543.6</v>
      </c>
      <c r="AA111" s="319">
        <f t="shared" si="14"/>
        <v>1716.28</v>
      </c>
      <c r="AB111" s="319">
        <f t="shared" si="14"/>
        <v>1979.1599999999999</v>
      </c>
      <c r="AC111" s="319">
        <f t="shared" si="14"/>
        <v>2245.04</v>
      </c>
      <c r="AD111" s="319">
        <f t="shared" si="14"/>
        <v>2506.92</v>
      </c>
      <c r="AE111" s="319">
        <f t="shared" si="14"/>
        <v>2735.8</v>
      </c>
      <c r="AF111" s="319">
        <f t="shared" si="14"/>
        <v>3005.68</v>
      </c>
      <c r="AG111" s="318">
        <f t="shared" si="14"/>
        <v>3289.56</v>
      </c>
      <c r="AH111" s="319">
        <f t="shared" si="14"/>
        <v>3566.6800000000003</v>
      </c>
      <c r="AI111" s="319">
        <f t="shared" si="14"/>
        <v>3841.04</v>
      </c>
      <c r="AJ111" s="319">
        <f t="shared" si="14"/>
        <v>4115.3999999999996</v>
      </c>
      <c r="AK111" s="319">
        <f t="shared" si="14"/>
        <v>4389.76</v>
      </c>
      <c r="AL111" s="319">
        <f t="shared" si="14"/>
        <v>4664.12</v>
      </c>
      <c r="AM111" s="319">
        <f t="shared" si="14"/>
        <v>4938.4799999999996</v>
      </c>
      <c r="AN111" s="319">
        <f t="shared" si="14"/>
        <v>5212.84</v>
      </c>
      <c r="AO111" s="207"/>
      <c r="AP111" s="189">
        <f>AP110+U181</f>
        <v>3.61</v>
      </c>
    </row>
    <row r="112" spans="1:42" x14ac:dyDescent="0.15">
      <c r="A112" s="215" t="s">
        <v>18</v>
      </c>
      <c r="B112" s="212">
        <f t="shared" si="10"/>
        <v>1060</v>
      </c>
      <c r="C112" s="212">
        <f t="shared" si="10"/>
        <v>1080</v>
      </c>
      <c r="D112" s="212">
        <f t="shared" si="10"/>
        <v>1116</v>
      </c>
      <c r="E112" s="212">
        <f t="shared" si="10"/>
        <v>1285</v>
      </c>
      <c r="F112" s="212">
        <f t="shared" si="10"/>
        <v>1428</v>
      </c>
      <c r="G112" s="212">
        <f t="shared" si="10"/>
        <v>1666</v>
      </c>
      <c r="H112" s="212">
        <f t="shared" si="10"/>
        <v>1904</v>
      </c>
      <c r="I112" s="212">
        <f t="shared" si="10"/>
        <v>2142</v>
      </c>
      <c r="J112" s="212">
        <f t="shared" si="10"/>
        <v>2380</v>
      </c>
      <c r="K112" s="212">
        <f t="shared" si="10"/>
        <v>2618</v>
      </c>
      <c r="L112" s="212">
        <f t="shared" si="10"/>
        <v>2856</v>
      </c>
      <c r="M112" s="212">
        <f t="shared" si="10"/>
        <v>3094</v>
      </c>
      <c r="N112" s="212">
        <f t="shared" si="10"/>
        <v>3332</v>
      </c>
      <c r="O112" s="212">
        <f t="shared" si="10"/>
        <v>3570</v>
      </c>
      <c r="P112" s="212">
        <f t="shared" si="10"/>
        <v>3808</v>
      </c>
      <c r="Q112" s="212">
        <f t="shared" si="12"/>
        <v>4046</v>
      </c>
      <c r="R112" s="212">
        <f t="shared" si="12"/>
        <v>4284</v>
      </c>
      <c r="S112" s="212">
        <f t="shared" si="12"/>
        <v>4522</v>
      </c>
      <c r="T112" s="213">
        <f>ROUND(AO112*$T$76,0)</f>
        <v>4760</v>
      </c>
      <c r="V112" s="203">
        <v>40</v>
      </c>
      <c r="W112" s="319">
        <f>$W$74*V112*$W$134</f>
        <v>848</v>
      </c>
      <c r="X112" s="319">
        <f>$X$74*V112*$X$134</f>
        <v>864</v>
      </c>
      <c r="Y112" s="319">
        <f>$Y$74*V112*$Y$134</f>
        <v>892.8</v>
      </c>
      <c r="Z112" s="319">
        <f>$Z$74*V112*$Z$134</f>
        <v>1028</v>
      </c>
      <c r="AA112" s="319">
        <f>$AA$74*V112*$AA$134</f>
        <v>1142.3999999999999</v>
      </c>
      <c r="AB112" s="319">
        <f>$AB$74*V112*$AB$134</f>
        <v>1332.8</v>
      </c>
      <c r="AC112" s="319">
        <f>$AC$74*V112*$AC$134</f>
        <v>1523.1999999999998</v>
      </c>
      <c r="AD112" s="319">
        <f>$AD$74*V112*$AD$134</f>
        <v>1713.6</v>
      </c>
      <c r="AE112" s="319">
        <f>$AE$74*V112*$AE$134</f>
        <v>1904</v>
      </c>
      <c r="AF112" s="319">
        <f>$AF$74*V112*$AF$134</f>
        <v>2094.4</v>
      </c>
      <c r="AG112" s="318">
        <f>$AG$74*V112*$AG$134</f>
        <v>2284.7999999999997</v>
      </c>
      <c r="AH112" s="319">
        <f>$AH$74*V112*$AH$134</f>
        <v>2475.1999999999998</v>
      </c>
      <c r="AI112" s="319">
        <f>$AI$74*V112*$AI$134</f>
        <v>2665.6</v>
      </c>
      <c r="AJ112" s="319">
        <f>$AJ$74*V112*$AJ$134</f>
        <v>2856</v>
      </c>
      <c r="AK112" s="319">
        <f>$AK$74*V112*$AK$134</f>
        <v>3046.3999999999996</v>
      </c>
      <c r="AL112" s="319">
        <f>$AL$74*V112*$AL$134</f>
        <v>3236.7999999999997</v>
      </c>
      <c r="AM112" s="319">
        <f>$AM$74*V112*$AM$134</f>
        <v>3427.2</v>
      </c>
      <c r="AN112" s="319">
        <f>$AN$74*V112*$AN$134</f>
        <v>3617.6</v>
      </c>
      <c r="AO112" s="319">
        <f>$AO$74*V112*$AO$134</f>
        <v>3808</v>
      </c>
      <c r="AP112" s="189">
        <v>2.38</v>
      </c>
    </row>
    <row r="113" spans="1:42" x14ac:dyDescent="0.15">
      <c r="A113" s="208">
        <v>1000</v>
      </c>
      <c r="B113" s="209">
        <f t="shared" si="10"/>
        <v>1615</v>
      </c>
      <c r="C113" s="209">
        <f t="shared" si="10"/>
        <v>1635</v>
      </c>
      <c r="D113" s="209">
        <f t="shared" si="10"/>
        <v>1771</v>
      </c>
      <c r="E113" s="209">
        <f t="shared" si="10"/>
        <v>2030</v>
      </c>
      <c r="F113" s="209">
        <f t="shared" si="10"/>
        <v>2257</v>
      </c>
      <c r="G113" s="209">
        <f t="shared" si="10"/>
        <v>2605</v>
      </c>
      <c r="H113" s="209">
        <f t="shared" si="10"/>
        <v>2952</v>
      </c>
      <c r="I113" s="209">
        <f t="shared" si="10"/>
        <v>3300</v>
      </c>
      <c r="J113" s="209">
        <f t="shared" si="10"/>
        <v>3598</v>
      </c>
      <c r="K113" s="209">
        <f t="shared" si="10"/>
        <v>3954</v>
      </c>
      <c r="L113" s="209">
        <f t="shared" si="10"/>
        <v>4292</v>
      </c>
      <c r="M113" s="209">
        <f t="shared" si="10"/>
        <v>4654</v>
      </c>
      <c r="N113" s="209">
        <f t="shared" si="10"/>
        <v>5012</v>
      </c>
      <c r="O113" s="209">
        <f t="shared" si="10"/>
        <v>5370</v>
      </c>
      <c r="P113" s="209">
        <f t="shared" si="10"/>
        <v>5728</v>
      </c>
      <c r="Q113" s="209">
        <f t="shared" si="12"/>
        <v>6086</v>
      </c>
      <c r="R113" s="209">
        <f t="shared" si="12"/>
        <v>6444</v>
      </c>
      <c r="S113" s="209">
        <f t="shared" si="12"/>
        <v>6802</v>
      </c>
      <c r="T113" s="210">
        <f t="shared" si="12"/>
        <v>7160</v>
      </c>
      <c r="V113" s="203">
        <v>1000</v>
      </c>
      <c r="W113" s="319">
        <f t="shared" ref="W113:AO113" si="15">W112+B183</f>
        <v>1292</v>
      </c>
      <c r="X113" s="319">
        <f t="shared" si="15"/>
        <v>1308</v>
      </c>
      <c r="Y113" s="319">
        <f t="shared" si="15"/>
        <v>1416.8</v>
      </c>
      <c r="Z113" s="319">
        <f t="shared" si="15"/>
        <v>1624</v>
      </c>
      <c r="AA113" s="319">
        <f t="shared" si="15"/>
        <v>1805.3999999999999</v>
      </c>
      <c r="AB113" s="319">
        <f t="shared" si="15"/>
        <v>2083.8000000000002</v>
      </c>
      <c r="AC113" s="319">
        <f t="shared" si="15"/>
        <v>2361.1999999999998</v>
      </c>
      <c r="AD113" s="319">
        <f t="shared" si="15"/>
        <v>2639.6</v>
      </c>
      <c r="AE113" s="319">
        <f t="shared" si="15"/>
        <v>2878</v>
      </c>
      <c r="AF113" s="319">
        <f t="shared" si="15"/>
        <v>3163.4</v>
      </c>
      <c r="AG113" s="318">
        <f t="shared" si="15"/>
        <v>3433.7999999999997</v>
      </c>
      <c r="AH113" s="319">
        <f t="shared" si="15"/>
        <v>3723.2</v>
      </c>
      <c r="AI113" s="319">
        <f t="shared" si="15"/>
        <v>4009.6</v>
      </c>
      <c r="AJ113" s="319">
        <f t="shared" si="15"/>
        <v>4296</v>
      </c>
      <c r="AK113" s="319">
        <f t="shared" si="15"/>
        <v>4582.3999999999996</v>
      </c>
      <c r="AL113" s="319">
        <f t="shared" si="15"/>
        <v>4868.7999999999993</v>
      </c>
      <c r="AM113" s="319">
        <f t="shared" si="15"/>
        <v>5155.2</v>
      </c>
      <c r="AN113" s="319">
        <f t="shared" si="15"/>
        <v>5441.6</v>
      </c>
      <c r="AO113" s="319">
        <f t="shared" si="15"/>
        <v>5728</v>
      </c>
      <c r="AP113" s="189">
        <f>AP112+U183</f>
        <v>3.58</v>
      </c>
    </row>
    <row r="114" spans="1:42" x14ac:dyDescent="0.15">
      <c r="A114" s="215" t="s">
        <v>19</v>
      </c>
      <c r="B114" s="212">
        <f t="shared" si="10"/>
        <v>1113</v>
      </c>
      <c r="C114" s="212">
        <f t="shared" si="10"/>
        <v>1134</v>
      </c>
      <c r="D114" s="212">
        <f t="shared" si="10"/>
        <v>1172</v>
      </c>
      <c r="E114" s="212">
        <f t="shared" si="10"/>
        <v>1349</v>
      </c>
      <c r="F114" s="212">
        <f t="shared" si="10"/>
        <v>1499</v>
      </c>
      <c r="G114" s="212">
        <f t="shared" si="10"/>
        <v>1749</v>
      </c>
      <c r="H114" s="212">
        <f t="shared" si="10"/>
        <v>1999</v>
      </c>
      <c r="I114" s="212">
        <f t="shared" si="10"/>
        <v>2249</v>
      </c>
      <c r="J114" s="212">
        <f t="shared" si="10"/>
        <v>2499</v>
      </c>
      <c r="K114" s="212">
        <f t="shared" si="10"/>
        <v>2749</v>
      </c>
      <c r="L114" s="212">
        <f t="shared" si="10"/>
        <v>2999</v>
      </c>
      <c r="M114" s="212">
        <f t="shared" si="10"/>
        <v>3249</v>
      </c>
      <c r="N114" s="212">
        <f t="shared" si="10"/>
        <v>3499</v>
      </c>
      <c r="O114" s="212">
        <f t="shared" si="10"/>
        <v>3749</v>
      </c>
      <c r="P114" s="212">
        <f t="shared" si="10"/>
        <v>3998</v>
      </c>
      <c r="Q114" s="212">
        <f t="shared" si="12"/>
        <v>4248</v>
      </c>
      <c r="R114" s="212">
        <f t="shared" si="12"/>
        <v>4498</v>
      </c>
      <c r="S114" s="212">
        <f t="shared" si="12"/>
        <v>4748</v>
      </c>
      <c r="T114" s="213">
        <f t="shared" si="12"/>
        <v>4998</v>
      </c>
      <c r="V114" s="203">
        <v>42</v>
      </c>
      <c r="W114" s="319">
        <f>$W$74*V114*$W$134</f>
        <v>890.4</v>
      </c>
      <c r="X114" s="319">
        <f>$X$74*V114*$X$134</f>
        <v>907.2</v>
      </c>
      <c r="Y114" s="319">
        <f>$Y$74*V114*$Y$134</f>
        <v>937.44</v>
      </c>
      <c r="Z114" s="319">
        <f>$Z$74*V114*$Z$134</f>
        <v>1079.3999999999999</v>
      </c>
      <c r="AA114" s="319">
        <f>$AA$74*V114*$AA$134</f>
        <v>1199.52</v>
      </c>
      <c r="AB114" s="319">
        <f>$AB$74*V114*$AB$134</f>
        <v>1399.4399999999998</v>
      </c>
      <c r="AC114" s="319">
        <f>$AC$74*V114*$AC$134</f>
        <v>1599.36</v>
      </c>
      <c r="AD114" s="319">
        <f>$AD$74*V114*$AD$134</f>
        <v>1799.28</v>
      </c>
      <c r="AE114" s="319">
        <f>$AE$74*V114*$AE$134</f>
        <v>1999.1999999999998</v>
      </c>
      <c r="AF114" s="319">
        <f>$AF$74*V114*$AF$134</f>
        <v>2199.12</v>
      </c>
      <c r="AG114" s="318">
        <f>$AG$74*V114*$AG$134</f>
        <v>2399.04</v>
      </c>
      <c r="AH114" s="319">
        <f>$AH$74*V114*$AH$134</f>
        <v>2598.96</v>
      </c>
      <c r="AI114" s="319">
        <f>$AI$74*V114*$AI$134</f>
        <v>2798.8799999999997</v>
      </c>
      <c r="AJ114" s="319">
        <f>$AJ$74*V114*$AJ$134</f>
        <v>2998.7999999999997</v>
      </c>
      <c r="AK114" s="319">
        <f>$AK$74*V114*$AK$134</f>
        <v>3198.72</v>
      </c>
      <c r="AL114" s="319">
        <f>$AL$74*V114*$AL$134</f>
        <v>3398.64</v>
      </c>
      <c r="AM114" s="319">
        <f>$AM$74*V114*$AM$134</f>
        <v>3598.56</v>
      </c>
      <c r="AN114" s="319">
        <f>$AN$74*V114*$AN$134</f>
        <v>3798.48</v>
      </c>
      <c r="AO114" s="319">
        <f>$AO$74*V114*$AO$134</f>
        <v>3998.3999999999996</v>
      </c>
      <c r="AP114" s="189">
        <v>2.38</v>
      </c>
    </row>
    <row r="115" spans="1:42" x14ac:dyDescent="0.15">
      <c r="A115" s="208">
        <v>1050</v>
      </c>
      <c r="B115" s="209">
        <f t="shared" si="10"/>
        <v>1694</v>
      </c>
      <c r="C115" s="209">
        <f t="shared" si="10"/>
        <v>1715</v>
      </c>
      <c r="D115" s="209">
        <f t="shared" si="10"/>
        <v>1843</v>
      </c>
      <c r="E115" s="209">
        <f t="shared" si="10"/>
        <v>2131</v>
      </c>
      <c r="F115" s="209">
        <f t="shared" si="10"/>
        <v>2356</v>
      </c>
      <c r="G115" s="209">
        <f t="shared" si="10"/>
        <v>2732</v>
      </c>
      <c r="H115" s="209">
        <f t="shared" si="10"/>
        <v>3098</v>
      </c>
      <c r="I115" s="209">
        <f t="shared" si="10"/>
        <v>3462</v>
      </c>
      <c r="J115" s="209">
        <f t="shared" si="10"/>
        <v>3772</v>
      </c>
      <c r="K115" s="209">
        <f t="shared" si="10"/>
        <v>4151</v>
      </c>
      <c r="L115" s="209">
        <f t="shared" si="10"/>
        <v>4505</v>
      </c>
      <c r="M115" s="209">
        <f t="shared" si="10"/>
        <v>4887</v>
      </c>
      <c r="N115" s="209">
        <f t="shared" si="10"/>
        <v>5263</v>
      </c>
      <c r="O115" s="209">
        <f t="shared" si="10"/>
        <v>5639</v>
      </c>
      <c r="P115" s="209">
        <f t="shared" si="10"/>
        <v>6014</v>
      </c>
      <c r="Q115" s="209">
        <f t="shared" si="12"/>
        <v>6390</v>
      </c>
      <c r="R115" s="209">
        <f t="shared" si="12"/>
        <v>6766</v>
      </c>
      <c r="S115" s="209">
        <f t="shared" si="12"/>
        <v>7142</v>
      </c>
      <c r="T115" s="210">
        <f t="shared" si="12"/>
        <v>7518</v>
      </c>
      <c r="V115" s="203">
        <v>1050</v>
      </c>
      <c r="W115" s="319">
        <f t="shared" ref="W115:AO115" si="16">W114+B185</f>
        <v>1355.4</v>
      </c>
      <c r="X115" s="319">
        <f t="shared" si="16"/>
        <v>1372.2</v>
      </c>
      <c r="Y115" s="319">
        <f t="shared" si="16"/>
        <v>1474.44</v>
      </c>
      <c r="Z115" s="319">
        <f t="shared" si="16"/>
        <v>1704.3999999999999</v>
      </c>
      <c r="AA115" s="319">
        <f t="shared" si="16"/>
        <v>1884.52</v>
      </c>
      <c r="AB115" s="319">
        <f t="shared" si="16"/>
        <v>2185.4399999999996</v>
      </c>
      <c r="AC115" s="319">
        <f t="shared" si="16"/>
        <v>2478.3599999999997</v>
      </c>
      <c r="AD115" s="319">
        <f t="shared" si="16"/>
        <v>2769.2799999999997</v>
      </c>
      <c r="AE115" s="319">
        <f t="shared" si="16"/>
        <v>3017.2</v>
      </c>
      <c r="AF115" s="319">
        <f t="shared" si="16"/>
        <v>3321.12</v>
      </c>
      <c r="AG115" s="318">
        <f t="shared" si="16"/>
        <v>3604.04</v>
      </c>
      <c r="AH115" s="319">
        <f t="shared" si="16"/>
        <v>3909.3599999999997</v>
      </c>
      <c r="AI115" s="319">
        <f t="shared" si="16"/>
        <v>4210.08</v>
      </c>
      <c r="AJ115" s="319">
        <f t="shared" si="16"/>
        <v>4510.7999999999993</v>
      </c>
      <c r="AK115" s="319">
        <f t="shared" si="16"/>
        <v>4811.5199999999995</v>
      </c>
      <c r="AL115" s="319">
        <f t="shared" si="16"/>
        <v>5112.24</v>
      </c>
      <c r="AM115" s="319">
        <f t="shared" si="16"/>
        <v>5412.96</v>
      </c>
      <c r="AN115" s="319">
        <f t="shared" si="16"/>
        <v>5713.68</v>
      </c>
      <c r="AO115" s="319">
        <f t="shared" si="16"/>
        <v>6014.4</v>
      </c>
      <c r="AP115" s="189">
        <f>AP114+U185</f>
        <v>3.58</v>
      </c>
    </row>
    <row r="116" spans="1:42" x14ac:dyDescent="0.15">
      <c r="A116" s="215" t="s">
        <v>20</v>
      </c>
      <c r="B116" s="212">
        <f t="shared" si="10"/>
        <v>1166</v>
      </c>
      <c r="C116" s="212">
        <f t="shared" si="10"/>
        <v>1188</v>
      </c>
      <c r="D116" s="212">
        <f t="shared" si="10"/>
        <v>1228</v>
      </c>
      <c r="E116" s="212">
        <f t="shared" si="10"/>
        <v>1414</v>
      </c>
      <c r="F116" s="212">
        <f t="shared" si="10"/>
        <v>1571</v>
      </c>
      <c r="G116" s="212">
        <f t="shared" si="10"/>
        <v>1833</v>
      </c>
      <c r="H116" s="212">
        <f t="shared" si="10"/>
        <v>2094</v>
      </c>
      <c r="I116" s="212">
        <f t="shared" si="10"/>
        <v>2356</v>
      </c>
      <c r="J116" s="212">
        <f t="shared" si="10"/>
        <v>2618</v>
      </c>
      <c r="K116" s="212">
        <f t="shared" si="10"/>
        <v>2880</v>
      </c>
      <c r="L116" s="212">
        <f t="shared" si="10"/>
        <v>3142</v>
      </c>
      <c r="M116" s="212">
        <f t="shared" si="10"/>
        <v>3403</v>
      </c>
      <c r="N116" s="212">
        <f t="shared" si="10"/>
        <v>3665</v>
      </c>
      <c r="O116" s="212">
        <f t="shared" si="10"/>
        <v>3927</v>
      </c>
      <c r="P116" s="212">
        <f t="shared" si="10"/>
        <v>4189</v>
      </c>
      <c r="Q116" s="212">
        <f t="shared" si="12"/>
        <v>4451</v>
      </c>
      <c r="R116" s="212">
        <f t="shared" si="12"/>
        <v>4712</v>
      </c>
      <c r="S116" s="212">
        <f t="shared" si="12"/>
        <v>4974</v>
      </c>
      <c r="T116" s="213">
        <f t="shared" si="12"/>
        <v>5236</v>
      </c>
      <c r="V116" s="203">
        <v>44</v>
      </c>
      <c r="W116" s="319">
        <f>$W$74*V116*$W$134</f>
        <v>932.8</v>
      </c>
      <c r="X116" s="319">
        <f>$X$74*V116*$X$134</f>
        <v>950.4</v>
      </c>
      <c r="Y116" s="319">
        <f>$Y$74*V116*$Y$134</f>
        <v>982.08</v>
      </c>
      <c r="Z116" s="319">
        <f>$Z$74*V116*$Z$134</f>
        <v>1130.8</v>
      </c>
      <c r="AA116" s="319">
        <f>$AA$74*V116*$AA$134</f>
        <v>1256.6399999999999</v>
      </c>
      <c r="AB116" s="319">
        <f>$AB$74*V116*$AB$134</f>
        <v>1466.08</v>
      </c>
      <c r="AC116" s="319">
        <f>$AC$74*V116*$AC$134</f>
        <v>1675.52</v>
      </c>
      <c r="AD116" s="319">
        <f>$AD$74*V116*$AD$134</f>
        <v>1884.9599999999998</v>
      </c>
      <c r="AE116" s="319">
        <f>$AE$74*V116*$AE$134</f>
        <v>2094.4</v>
      </c>
      <c r="AF116" s="319">
        <f>$AF$74*V116*$AF$134</f>
        <v>2303.8399999999997</v>
      </c>
      <c r="AG116" s="318">
        <f>$AG$74*V116*$AG$134</f>
        <v>2513.2799999999997</v>
      </c>
      <c r="AH116" s="319">
        <f>$AH$74*V116*$AH$134</f>
        <v>2722.72</v>
      </c>
      <c r="AI116" s="319">
        <f>$AI$74*V116*$AI$134</f>
        <v>2932.16</v>
      </c>
      <c r="AJ116" s="319">
        <f>$AJ$74*V116*$AJ$134</f>
        <v>3141.6</v>
      </c>
      <c r="AK116" s="319">
        <f>$AK$74*V116*$AK$134</f>
        <v>3351.04</v>
      </c>
      <c r="AL116" s="319">
        <f>$AL$74*V116*$AL$134</f>
        <v>3560.48</v>
      </c>
      <c r="AM116" s="319">
        <f>$AM$74*V116*$AM$134</f>
        <v>3769.9199999999996</v>
      </c>
      <c r="AN116" s="319">
        <f>$AN$74*V116*$AN$134</f>
        <v>3979.3599999999997</v>
      </c>
      <c r="AO116" s="319">
        <f>$AO$74*V116*$AO$134</f>
        <v>4188.8</v>
      </c>
      <c r="AP116" s="189">
        <v>2.38</v>
      </c>
    </row>
    <row r="117" spans="1:42" x14ac:dyDescent="0.15">
      <c r="A117" s="208">
        <v>1100</v>
      </c>
      <c r="B117" s="209">
        <f t="shared" si="10"/>
        <v>1775</v>
      </c>
      <c r="C117" s="209">
        <f t="shared" si="10"/>
        <v>1797</v>
      </c>
      <c r="D117" s="209">
        <f t="shared" si="10"/>
        <v>1915</v>
      </c>
      <c r="E117" s="209">
        <f t="shared" si="10"/>
        <v>2231</v>
      </c>
      <c r="F117" s="209">
        <f t="shared" si="10"/>
        <v>2478</v>
      </c>
      <c r="G117" s="209">
        <f t="shared" si="10"/>
        <v>2861</v>
      </c>
      <c r="H117" s="209">
        <f t="shared" si="10"/>
        <v>3243</v>
      </c>
      <c r="I117" s="209">
        <f t="shared" si="10"/>
        <v>3625</v>
      </c>
      <c r="J117" s="209">
        <f t="shared" si="10"/>
        <v>3951</v>
      </c>
      <c r="K117" s="209">
        <f t="shared" si="10"/>
        <v>4345</v>
      </c>
      <c r="L117" s="209">
        <f t="shared" si="10"/>
        <v>4712</v>
      </c>
      <c r="M117" s="209">
        <f t="shared" si="10"/>
        <v>5105</v>
      </c>
      <c r="N117" s="209">
        <f t="shared" si="10"/>
        <v>5498</v>
      </c>
      <c r="O117" s="209">
        <f t="shared" si="10"/>
        <v>5891</v>
      </c>
      <c r="P117" s="209">
        <f t="shared" si="10"/>
        <v>6283</v>
      </c>
      <c r="Q117" s="209">
        <f t="shared" si="12"/>
        <v>6676</v>
      </c>
      <c r="R117" s="209">
        <f t="shared" si="12"/>
        <v>7069</v>
      </c>
      <c r="S117" s="209">
        <f t="shared" si="12"/>
        <v>7461</v>
      </c>
      <c r="T117" s="210">
        <f t="shared" si="12"/>
        <v>7854</v>
      </c>
      <c r="V117" s="203">
        <v>1100</v>
      </c>
      <c r="W117" s="319">
        <f t="shared" ref="W117:AO117" si="17">W116+B187</f>
        <v>1419.8</v>
      </c>
      <c r="X117" s="319">
        <f t="shared" si="17"/>
        <v>1437.4</v>
      </c>
      <c r="Y117" s="319">
        <f t="shared" si="17"/>
        <v>1532.08</v>
      </c>
      <c r="Z117" s="319">
        <f t="shared" si="17"/>
        <v>1784.8</v>
      </c>
      <c r="AA117" s="319">
        <f t="shared" si="17"/>
        <v>1982.6399999999999</v>
      </c>
      <c r="AB117" s="319">
        <f t="shared" si="17"/>
        <v>2289.08</v>
      </c>
      <c r="AC117" s="319">
        <f t="shared" si="17"/>
        <v>2594.52</v>
      </c>
      <c r="AD117" s="319">
        <f t="shared" si="17"/>
        <v>2899.96</v>
      </c>
      <c r="AE117" s="319">
        <f t="shared" si="17"/>
        <v>3160.4</v>
      </c>
      <c r="AF117" s="319">
        <f t="shared" si="17"/>
        <v>3475.8399999999997</v>
      </c>
      <c r="AG117" s="318">
        <f t="shared" si="17"/>
        <v>3769.2799999999997</v>
      </c>
      <c r="AH117" s="319">
        <f t="shared" si="17"/>
        <v>4084.08</v>
      </c>
      <c r="AI117" s="319">
        <f t="shared" si="17"/>
        <v>4398.24</v>
      </c>
      <c r="AJ117" s="319">
        <f t="shared" si="17"/>
        <v>4712.3999999999996</v>
      </c>
      <c r="AK117" s="319">
        <f t="shared" si="17"/>
        <v>5026.5599999999995</v>
      </c>
      <c r="AL117" s="319">
        <f t="shared" si="17"/>
        <v>5340.72</v>
      </c>
      <c r="AM117" s="319">
        <f t="shared" si="17"/>
        <v>5654.8799999999992</v>
      </c>
      <c r="AN117" s="319">
        <f t="shared" si="17"/>
        <v>5969.0399999999991</v>
      </c>
      <c r="AO117" s="319">
        <f t="shared" si="17"/>
        <v>6283.2000000000007</v>
      </c>
      <c r="AP117" s="189">
        <f>AP116+U187</f>
        <v>3.57</v>
      </c>
    </row>
    <row r="118" spans="1:42" x14ac:dyDescent="0.15">
      <c r="A118" s="215" t="s">
        <v>21</v>
      </c>
      <c r="B118" s="212">
        <f t="shared" si="10"/>
        <v>1219</v>
      </c>
      <c r="C118" s="212">
        <f t="shared" si="10"/>
        <v>1242</v>
      </c>
      <c r="D118" s="212">
        <f t="shared" si="10"/>
        <v>1283</v>
      </c>
      <c r="E118" s="212">
        <f t="shared" si="10"/>
        <v>1478</v>
      </c>
      <c r="F118" s="212">
        <f t="shared" si="10"/>
        <v>1642</v>
      </c>
      <c r="G118" s="212">
        <f t="shared" si="10"/>
        <v>1916</v>
      </c>
      <c r="H118" s="212">
        <f t="shared" si="10"/>
        <v>2190</v>
      </c>
      <c r="I118" s="212">
        <f t="shared" si="10"/>
        <v>2463</v>
      </c>
      <c r="J118" s="212">
        <f t="shared" si="10"/>
        <v>2737</v>
      </c>
      <c r="K118" s="212">
        <f t="shared" si="10"/>
        <v>3011</v>
      </c>
      <c r="L118" s="212">
        <f t="shared" si="10"/>
        <v>3284</v>
      </c>
      <c r="M118" s="212">
        <f t="shared" si="10"/>
        <v>3558</v>
      </c>
      <c r="N118" s="212">
        <f t="shared" si="10"/>
        <v>3832</v>
      </c>
      <c r="O118" s="212">
        <f t="shared" si="10"/>
        <v>4106</v>
      </c>
      <c r="P118" s="212">
        <f t="shared" si="10"/>
        <v>4379</v>
      </c>
      <c r="Q118" s="212">
        <f t="shared" si="12"/>
        <v>4653</v>
      </c>
      <c r="R118" s="212">
        <f t="shared" si="12"/>
        <v>4927</v>
      </c>
      <c r="S118" s="212">
        <f t="shared" si="12"/>
        <v>5200</v>
      </c>
      <c r="T118" s="213">
        <f t="shared" si="12"/>
        <v>5474</v>
      </c>
      <c r="V118" s="203">
        <v>46</v>
      </c>
      <c r="W118" s="319">
        <f>$W$74*V118*$W$134</f>
        <v>975.19999999999993</v>
      </c>
      <c r="X118" s="319">
        <f>$X$74*V118*$X$134</f>
        <v>993.6</v>
      </c>
      <c r="Y118" s="319">
        <f>$Y$74*V118*$Y$134</f>
        <v>1026.72</v>
      </c>
      <c r="Z118" s="319">
        <f>$Z$74*V118*$Z$134</f>
        <v>1182.1999999999998</v>
      </c>
      <c r="AA118" s="319">
        <f>$AA$74*V118*$AA$134</f>
        <v>1313.76</v>
      </c>
      <c r="AB118" s="319">
        <f>$AB$74*V118*$AB$134</f>
        <v>1532.72</v>
      </c>
      <c r="AC118" s="319">
        <f>$AC$74*V118*$AC$134</f>
        <v>1751.6799999999998</v>
      </c>
      <c r="AD118" s="319">
        <f>$AD$74*V118*$AD$134</f>
        <v>1970.6399999999999</v>
      </c>
      <c r="AE118" s="319">
        <f>$AE$74*V118*$AE$134</f>
        <v>2189.6</v>
      </c>
      <c r="AF118" s="319">
        <f>$AF$74*V118*$AF$134</f>
        <v>2408.56</v>
      </c>
      <c r="AG118" s="318">
        <f>$AG$74*V118*$AG$134</f>
        <v>2627.52</v>
      </c>
      <c r="AH118" s="319">
        <f>$AH$74*V118*$AH$134</f>
        <v>2846.48</v>
      </c>
      <c r="AI118" s="319">
        <f>$AI$74*V118*$AI$134</f>
        <v>3065.44</v>
      </c>
      <c r="AJ118" s="319">
        <f>$AJ$74*V118*$AJ$134</f>
        <v>3284.3999999999996</v>
      </c>
      <c r="AK118" s="319">
        <f>$AK$74*V118*$AK$134</f>
        <v>3503.3599999999997</v>
      </c>
      <c r="AL118" s="319">
        <f>$AL$74*V118*$AL$134</f>
        <v>3722.3199999999997</v>
      </c>
      <c r="AM118" s="319">
        <f>$AM$74*V118*$AM$134</f>
        <v>3941.2799999999997</v>
      </c>
      <c r="AN118" s="319">
        <f>$AN$74*V118*$AN$134</f>
        <v>4160.24</v>
      </c>
      <c r="AO118" s="319">
        <f>$AO$74*V118*$AO$134</f>
        <v>4379.2</v>
      </c>
      <c r="AP118" s="189">
        <v>2.38</v>
      </c>
    </row>
    <row r="119" spans="1:42" x14ac:dyDescent="0.15">
      <c r="A119" s="208">
        <v>1150</v>
      </c>
      <c r="B119" s="209">
        <f t="shared" si="10"/>
        <v>1853</v>
      </c>
      <c r="C119" s="209">
        <f t="shared" si="10"/>
        <v>1876</v>
      </c>
      <c r="D119" s="209">
        <f t="shared" si="10"/>
        <v>2002</v>
      </c>
      <c r="E119" s="209">
        <f t="shared" si="10"/>
        <v>2319</v>
      </c>
      <c r="F119" s="209">
        <f t="shared" si="10"/>
        <v>2591</v>
      </c>
      <c r="G119" s="209">
        <f t="shared" si="10"/>
        <v>2988</v>
      </c>
      <c r="H119" s="209">
        <f t="shared" si="10"/>
        <v>3390</v>
      </c>
      <c r="I119" s="209">
        <f t="shared" si="10"/>
        <v>3787</v>
      </c>
      <c r="J119" s="209">
        <f t="shared" si="10"/>
        <v>4128</v>
      </c>
      <c r="K119" s="209">
        <f t="shared" si="10"/>
        <v>4537</v>
      </c>
      <c r="L119" s="209">
        <f t="shared" si="10"/>
        <v>4919</v>
      </c>
      <c r="M119" s="209">
        <f t="shared" si="10"/>
        <v>5322</v>
      </c>
      <c r="N119" s="209">
        <f t="shared" si="10"/>
        <v>5732</v>
      </c>
      <c r="O119" s="209">
        <f t="shared" si="10"/>
        <v>6141</v>
      </c>
      <c r="P119" s="209">
        <f t="shared" si="10"/>
        <v>6550</v>
      </c>
      <c r="Q119" s="209">
        <f t="shared" si="12"/>
        <v>6960</v>
      </c>
      <c r="R119" s="209">
        <f t="shared" si="12"/>
        <v>7369</v>
      </c>
      <c r="S119" s="209">
        <f t="shared" si="12"/>
        <v>7779</v>
      </c>
      <c r="T119" s="210">
        <f t="shared" si="12"/>
        <v>8188</v>
      </c>
      <c r="V119" s="203">
        <v>1150</v>
      </c>
      <c r="W119" s="319">
        <f t="shared" ref="W119:AO119" si="18">W118+B189</f>
        <v>1482.1999999999998</v>
      </c>
      <c r="X119" s="319">
        <f t="shared" si="18"/>
        <v>1500.6</v>
      </c>
      <c r="Y119" s="319">
        <f t="shared" si="18"/>
        <v>1601.72</v>
      </c>
      <c r="Z119" s="319">
        <f t="shared" si="18"/>
        <v>1855.1999999999998</v>
      </c>
      <c r="AA119" s="319">
        <f t="shared" si="18"/>
        <v>2072.7600000000002</v>
      </c>
      <c r="AB119" s="319">
        <f t="shared" si="18"/>
        <v>2390.7200000000003</v>
      </c>
      <c r="AC119" s="319">
        <f t="shared" si="18"/>
        <v>2711.68</v>
      </c>
      <c r="AD119" s="319">
        <f t="shared" si="18"/>
        <v>3029.64</v>
      </c>
      <c r="AE119" s="319">
        <f t="shared" si="18"/>
        <v>3302.6</v>
      </c>
      <c r="AF119" s="319">
        <f t="shared" si="18"/>
        <v>3629.56</v>
      </c>
      <c r="AG119" s="318">
        <f t="shared" si="18"/>
        <v>3935.52</v>
      </c>
      <c r="AH119" s="319">
        <f t="shared" si="18"/>
        <v>4257.76</v>
      </c>
      <c r="AI119" s="319">
        <f t="shared" si="18"/>
        <v>4585.28</v>
      </c>
      <c r="AJ119" s="319">
        <f t="shared" si="18"/>
        <v>4912.7999999999993</v>
      </c>
      <c r="AK119" s="319">
        <f t="shared" si="18"/>
        <v>5240.32</v>
      </c>
      <c r="AL119" s="319">
        <f t="shared" si="18"/>
        <v>5567.84</v>
      </c>
      <c r="AM119" s="319">
        <f t="shared" si="18"/>
        <v>5895.36</v>
      </c>
      <c r="AN119" s="319">
        <f t="shared" si="18"/>
        <v>6222.8799999999992</v>
      </c>
      <c r="AO119" s="319">
        <f t="shared" si="18"/>
        <v>6550.4</v>
      </c>
      <c r="AP119" s="189">
        <f>AP118+U189</f>
        <v>3.5599999999999996</v>
      </c>
    </row>
    <row r="120" spans="1:42" x14ac:dyDescent="0.15">
      <c r="A120" s="215" t="s">
        <v>22</v>
      </c>
      <c r="B120" s="212">
        <f t="shared" si="10"/>
        <v>1272</v>
      </c>
      <c r="C120" s="212">
        <f t="shared" si="10"/>
        <v>1296</v>
      </c>
      <c r="D120" s="212">
        <f t="shared" si="10"/>
        <v>1339</v>
      </c>
      <c r="E120" s="212">
        <f t="shared" si="10"/>
        <v>1542</v>
      </c>
      <c r="F120" s="212">
        <f t="shared" si="10"/>
        <v>1714</v>
      </c>
      <c r="G120" s="212">
        <f t="shared" si="10"/>
        <v>1999</v>
      </c>
      <c r="H120" s="212">
        <f t="shared" si="10"/>
        <v>2285</v>
      </c>
      <c r="I120" s="212">
        <f t="shared" si="10"/>
        <v>2570</v>
      </c>
      <c r="J120" s="212">
        <f t="shared" si="10"/>
        <v>2856</v>
      </c>
      <c r="K120" s="212">
        <f t="shared" si="10"/>
        <v>3142</v>
      </c>
      <c r="L120" s="212">
        <f t="shared" si="10"/>
        <v>3427</v>
      </c>
      <c r="M120" s="212">
        <f t="shared" si="10"/>
        <v>3713</v>
      </c>
      <c r="N120" s="212">
        <f t="shared" si="10"/>
        <v>3998</v>
      </c>
      <c r="O120" s="212">
        <f t="shared" si="10"/>
        <v>4284</v>
      </c>
      <c r="P120" s="212">
        <f t="shared" si="10"/>
        <v>4570</v>
      </c>
      <c r="Q120" s="212">
        <f t="shared" si="12"/>
        <v>4855</v>
      </c>
      <c r="R120" s="212">
        <f t="shared" si="12"/>
        <v>5141</v>
      </c>
      <c r="S120" s="212">
        <f t="shared" si="12"/>
        <v>5426</v>
      </c>
      <c r="T120" s="213">
        <f t="shared" si="12"/>
        <v>5712</v>
      </c>
      <c r="V120" s="317">
        <v>48</v>
      </c>
      <c r="W120" s="318">
        <f>$W$74*V120*$W$134</f>
        <v>1017.5999999999999</v>
      </c>
      <c r="X120" s="318">
        <f>$X$74*V120*$X$134</f>
        <v>1036.8</v>
      </c>
      <c r="Y120" s="318">
        <f>$Y$74*V120*$Y$134</f>
        <v>1071.3600000000001</v>
      </c>
      <c r="Z120" s="318">
        <f>$Z$74*V120*$Z$134</f>
        <v>1233.5999999999999</v>
      </c>
      <c r="AA120" s="318">
        <f>$AA$74*V120*$AA$134</f>
        <v>1370.8799999999999</v>
      </c>
      <c r="AB120" s="318">
        <f>$AB$74*V120*$AB$134</f>
        <v>1599.36</v>
      </c>
      <c r="AC120" s="318">
        <f>$AC$74*V120*$AC$134</f>
        <v>1827.84</v>
      </c>
      <c r="AD120" s="318">
        <f>$AD$74*V120*$AD$134</f>
        <v>2056.3199999999997</v>
      </c>
      <c r="AE120" s="318">
        <f>$AE$74*V120*$AE$134</f>
        <v>2284.7999999999997</v>
      </c>
      <c r="AF120" s="318">
        <f>$AF$74*V120*$AF$134</f>
        <v>2513.2799999999997</v>
      </c>
      <c r="AG120" s="318">
        <f>$AG$74*V120*$AG$134</f>
        <v>2741.7599999999998</v>
      </c>
      <c r="AH120" s="318">
        <f>$AH$74*V120*$AH$134</f>
        <v>2970.24</v>
      </c>
      <c r="AI120" s="318">
        <f>$AI$74*V120*$AI$134</f>
        <v>3198.72</v>
      </c>
      <c r="AJ120" s="318">
        <f>$AJ$74*V120*$AJ$134</f>
        <v>3427.2</v>
      </c>
      <c r="AK120" s="318">
        <f>$AK$74*V120*$AK$134</f>
        <v>3655.68</v>
      </c>
      <c r="AL120" s="318">
        <f>$AL$74*V120*$AL$134</f>
        <v>3884.16</v>
      </c>
      <c r="AM120" s="318">
        <f>$AM$74*V120*$AM$134</f>
        <v>4112.6399999999994</v>
      </c>
      <c r="AN120" s="318">
        <f>$AN$74*V120*$AN$134</f>
        <v>4341.12</v>
      </c>
      <c r="AO120" s="318">
        <f>$AO$74*V120*$AO$134</f>
        <v>4569.5999999999995</v>
      </c>
      <c r="AP120" s="189">
        <v>2.38</v>
      </c>
    </row>
    <row r="121" spans="1:42" ht="13" thickBot="1" x14ac:dyDescent="0.2">
      <c r="A121" s="204">
        <v>1200</v>
      </c>
      <c r="B121" s="216">
        <f t="shared" si="10"/>
        <v>1933</v>
      </c>
      <c r="C121" s="216">
        <f t="shared" si="10"/>
        <v>1957</v>
      </c>
      <c r="D121" s="216">
        <f t="shared" si="10"/>
        <v>2089</v>
      </c>
      <c r="E121" s="216">
        <f t="shared" si="10"/>
        <v>2397</v>
      </c>
      <c r="F121" s="216">
        <f t="shared" si="10"/>
        <v>2676</v>
      </c>
      <c r="G121" s="216">
        <f t="shared" si="10"/>
        <v>3089</v>
      </c>
      <c r="H121" s="216">
        <f t="shared" si="10"/>
        <v>3505</v>
      </c>
      <c r="I121" s="216">
        <f t="shared" si="10"/>
        <v>3942</v>
      </c>
      <c r="J121" s="216">
        <f t="shared" si="10"/>
        <v>4306</v>
      </c>
      <c r="K121" s="216">
        <f t="shared" si="10"/>
        <v>4730</v>
      </c>
      <c r="L121" s="216">
        <f t="shared" si="10"/>
        <v>5130</v>
      </c>
      <c r="M121" s="216">
        <f t="shared" si="10"/>
        <v>5554</v>
      </c>
      <c r="N121" s="216">
        <f t="shared" si="10"/>
        <v>5981</v>
      </c>
      <c r="O121" s="216">
        <f t="shared" si="10"/>
        <v>6408</v>
      </c>
      <c r="P121" s="216">
        <f t="shared" si="10"/>
        <v>6835</v>
      </c>
      <c r="Q121" s="216">
        <f t="shared" si="12"/>
        <v>7262</v>
      </c>
      <c r="R121" s="216">
        <f t="shared" si="12"/>
        <v>7690</v>
      </c>
      <c r="S121" s="216">
        <f t="shared" si="12"/>
        <v>8117</v>
      </c>
      <c r="T121" s="217">
        <f t="shared" si="12"/>
        <v>8544</v>
      </c>
      <c r="V121" s="317">
        <v>1200</v>
      </c>
      <c r="W121" s="318">
        <f t="shared" ref="W121:AO121" si="19">W120+B191</f>
        <v>1546.6</v>
      </c>
      <c r="X121" s="318">
        <f t="shared" si="19"/>
        <v>1565.8</v>
      </c>
      <c r="Y121" s="318">
        <f t="shared" si="19"/>
        <v>1671.3600000000001</v>
      </c>
      <c r="Z121" s="318">
        <f t="shared" si="19"/>
        <v>1917.6</v>
      </c>
      <c r="AA121" s="318">
        <f t="shared" si="19"/>
        <v>2140.88</v>
      </c>
      <c r="AB121" s="318">
        <f t="shared" si="19"/>
        <v>2471.3599999999997</v>
      </c>
      <c r="AC121" s="318">
        <f t="shared" si="19"/>
        <v>2803.84</v>
      </c>
      <c r="AD121" s="318">
        <f t="shared" si="19"/>
        <v>3153.3199999999997</v>
      </c>
      <c r="AE121" s="318">
        <f t="shared" si="19"/>
        <v>3444.7999999999997</v>
      </c>
      <c r="AF121" s="318">
        <f t="shared" si="19"/>
        <v>3784.2799999999997</v>
      </c>
      <c r="AG121" s="318">
        <f t="shared" si="19"/>
        <v>4103.76</v>
      </c>
      <c r="AH121" s="318">
        <f t="shared" si="19"/>
        <v>4442.8799999999992</v>
      </c>
      <c r="AI121" s="318">
        <f t="shared" si="19"/>
        <v>4784.6399999999994</v>
      </c>
      <c r="AJ121" s="318">
        <f t="shared" si="19"/>
        <v>5126.3999999999996</v>
      </c>
      <c r="AK121" s="318">
        <f t="shared" si="19"/>
        <v>5468.16</v>
      </c>
      <c r="AL121" s="318">
        <f t="shared" si="19"/>
        <v>5809.92</v>
      </c>
      <c r="AM121" s="318">
        <f t="shared" si="19"/>
        <v>6151.6799999999994</v>
      </c>
      <c r="AN121" s="318">
        <f t="shared" si="19"/>
        <v>6493.44</v>
      </c>
      <c r="AO121" s="318">
        <f t="shared" si="19"/>
        <v>6835.1999999999989</v>
      </c>
      <c r="AP121" s="189">
        <f>AP120+U191</f>
        <v>3.5599999999999996</v>
      </c>
    </row>
    <row r="122" spans="1:42" x14ac:dyDescent="0.15">
      <c r="A122" s="202" t="s">
        <v>130</v>
      </c>
      <c r="B122" s="205">
        <f t="shared" si="10"/>
        <v>1325</v>
      </c>
      <c r="C122" s="205">
        <f t="shared" si="10"/>
        <v>1350</v>
      </c>
      <c r="D122" s="205">
        <f t="shared" si="10"/>
        <v>1395</v>
      </c>
      <c r="E122" s="205">
        <f t="shared" si="10"/>
        <v>1606</v>
      </c>
      <c r="F122" s="205">
        <f t="shared" si="10"/>
        <v>1785</v>
      </c>
      <c r="G122" s="205">
        <f t="shared" si="10"/>
        <v>2083</v>
      </c>
      <c r="H122" s="205">
        <f t="shared" si="10"/>
        <v>2380</v>
      </c>
      <c r="I122" s="205">
        <f t="shared" si="10"/>
        <v>2678</v>
      </c>
      <c r="J122" s="205">
        <f t="shared" si="10"/>
        <v>2975</v>
      </c>
      <c r="K122" s="205">
        <f t="shared" si="10"/>
        <v>3273</v>
      </c>
      <c r="L122" s="205">
        <f t="shared" si="10"/>
        <v>3570</v>
      </c>
      <c r="M122" s="205">
        <f t="shared" si="10"/>
        <v>3868</v>
      </c>
      <c r="N122" s="205">
        <f t="shared" si="10"/>
        <v>4165</v>
      </c>
      <c r="O122" s="205">
        <f t="shared" si="10"/>
        <v>4463</v>
      </c>
      <c r="P122" s="205">
        <f t="shared" si="10"/>
        <v>4760</v>
      </c>
      <c r="Q122" s="205">
        <f t="shared" si="12"/>
        <v>5058</v>
      </c>
      <c r="R122" s="205">
        <f t="shared" si="12"/>
        <v>5355</v>
      </c>
      <c r="S122" s="205">
        <f t="shared" si="12"/>
        <v>5653</v>
      </c>
      <c r="T122" s="206">
        <f t="shared" si="12"/>
        <v>5950</v>
      </c>
      <c r="V122" s="203">
        <v>50</v>
      </c>
      <c r="W122" s="319">
        <f>$W$74*V122*$W$134</f>
        <v>1060</v>
      </c>
      <c r="X122" s="319">
        <f>$X$74*V122*$X$134</f>
        <v>1080</v>
      </c>
      <c r="Y122" s="319">
        <f>$Y$74*V122*$Y$134</f>
        <v>1116</v>
      </c>
      <c r="Z122" s="319">
        <f>$Z$74*V122*$Z$134</f>
        <v>1285</v>
      </c>
      <c r="AA122" s="319">
        <f>$AA$74*V122*$AA$134</f>
        <v>1428</v>
      </c>
      <c r="AB122" s="319">
        <f>$AB$74*V122*$AB$134</f>
        <v>1666</v>
      </c>
      <c r="AC122" s="319">
        <f>$AC$74*V122*$AC$134</f>
        <v>1904</v>
      </c>
      <c r="AD122" s="319">
        <f>$AD$74*V122*$AD$134</f>
        <v>2142</v>
      </c>
      <c r="AE122" s="319">
        <f>$AE$74*V122*$AE$134</f>
        <v>2380</v>
      </c>
      <c r="AF122" s="319">
        <f>$AF$74*V122*$AF$134</f>
        <v>2618</v>
      </c>
      <c r="AG122" s="318">
        <f>$AG$74*V122*$AG$134</f>
        <v>2856</v>
      </c>
      <c r="AH122" s="319">
        <f>$AH$74*V122*$AH$134</f>
        <v>3094</v>
      </c>
      <c r="AI122" s="319">
        <f>$AI$74*V122*$AI$134</f>
        <v>3332</v>
      </c>
      <c r="AJ122" s="319">
        <f>$AJ$74*V122*$AJ$134</f>
        <v>3570</v>
      </c>
      <c r="AK122" s="319">
        <f>$AK$74*V122*$AK$134</f>
        <v>3808</v>
      </c>
      <c r="AL122" s="319">
        <f>$AL$74*V122*$AL$134</f>
        <v>4046</v>
      </c>
      <c r="AM122" s="319">
        <f>$AM$74*V122*$AM$134</f>
        <v>4284</v>
      </c>
      <c r="AN122" s="319">
        <f>$AN$74*V122*$AN$134</f>
        <v>4522</v>
      </c>
      <c r="AO122" s="319">
        <f>$AO$74*V122*$AO$134</f>
        <v>4760</v>
      </c>
      <c r="AP122" s="189">
        <v>2.38</v>
      </c>
    </row>
    <row r="123" spans="1:42" x14ac:dyDescent="0.15">
      <c r="A123" s="208">
        <v>1250</v>
      </c>
      <c r="B123" s="209">
        <f t="shared" si="10"/>
        <v>1988</v>
      </c>
      <c r="C123" s="209">
        <f t="shared" si="10"/>
        <v>2040</v>
      </c>
      <c r="D123" s="209">
        <f t="shared" si="10"/>
        <v>2175</v>
      </c>
      <c r="E123" s="209">
        <f t="shared" si="10"/>
        <v>2500</v>
      </c>
      <c r="F123" s="209">
        <f t="shared" si="10"/>
        <v>2790</v>
      </c>
      <c r="G123" s="209">
        <f t="shared" si="10"/>
        <v>3220</v>
      </c>
      <c r="H123" s="209">
        <f t="shared" si="10"/>
        <v>3650</v>
      </c>
      <c r="I123" s="209">
        <f t="shared" si="10"/>
        <v>4106</v>
      </c>
      <c r="J123" s="209">
        <f t="shared" si="10"/>
        <v>4488</v>
      </c>
      <c r="K123" s="209">
        <f t="shared" si="10"/>
        <v>4923</v>
      </c>
      <c r="L123" s="209">
        <f t="shared" si="10"/>
        <v>5340</v>
      </c>
      <c r="M123" s="209">
        <f t="shared" si="10"/>
        <v>5785</v>
      </c>
      <c r="N123" s="209">
        <f t="shared" si="10"/>
        <v>6230</v>
      </c>
      <c r="O123" s="209">
        <f t="shared" si="10"/>
        <v>6675</v>
      </c>
      <c r="P123" s="209">
        <f t="shared" si="10"/>
        <v>7120</v>
      </c>
      <c r="Q123" s="209">
        <f t="shared" si="12"/>
        <v>7565</v>
      </c>
      <c r="R123" s="209">
        <f t="shared" si="12"/>
        <v>8010</v>
      </c>
      <c r="S123" s="209">
        <f t="shared" si="12"/>
        <v>8455</v>
      </c>
      <c r="T123" s="210">
        <f t="shared" si="12"/>
        <v>8900</v>
      </c>
      <c r="V123" s="203">
        <v>1250</v>
      </c>
      <c r="W123" s="319">
        <f t="shared" ref="W123:AO123" si="20">W122+B193</f>
        <v>1590</v>
      </c>
      <c r="X123" s="319">
        <f t="shared" si="20"/>
        <v>1632</v>
      </c>
      <c r="Y123" s="319">
        <f t="shared" si="20"/>
        <v>1740</v>
      </c>
      <c r="Z123" s="319">
        <f t="shared" si="20"/>
        <v>2000</v>
      </c>
      <c r="AA123" s="319">
        <f t="shared" si="20"/>
        <v>2232</v>
      </c>
      <c r="AB123" s="319">
        <f t="shared" si="20"/>
        <v>2576</v>
      </c>
      <c r="AC123" s="319">
        <f t="shared" si="20"/>
        <v>2920</v>
      </c>
      <c r="AD123" s="319">
        <f t="shared" si="20"/>
        <v>3285</v>
      </c>
      <c r="AE123" s="319">
        <f t="shared" si="20"/>
        <v>3590</v>
      </c>
      <c r="AF123" s="319">
        <f t="shared" si="20"/>
        <v>3938</v>
      </c>
      <c r="AG123" s="318">
        <f t="shared" si="20"/>
        <v>4272</v>
      </c>
      <c r="AH123" s="319">
        <f t="shared" si="20"/>
        <v>4628</v>
      </c>
      <c r="AI123" s="319">
        <f t="shared" si="20"/>
        <v>4984</v>
      </c>
      <c r="AJ123" s="319">
        <f t="shared" si="20"/>
        <v>5340</v>
      </c>
      <c r="AK123" s="319">
        <f t="shared" si="20"/>
        <v>5696</v>
      </c>
      <c r="AL123" s="319">
        <f t="shared" si="20"/>
        <v>6052</v>
      </c>
      <c r="AM123" s="319">
        <f t="shared" si="20"/>
        <v>6408</v>
      </c>
      <c r="AN123" s="319">
        <f t="shared" si="20"/>
        <v>6764</v>
      </c>
      <c r="AO123" s="319">
        <f t="shared" si="20"/>
        <v>7120</v>
      </c>
      <c r="AP123" s="189">
        <f>AP122+U193</f>
        <v>3.5599999999999996</v>
      </c>
    </row>
    <row r="124" spans="1:42" x14ac:dyDescent="0.15">
      <c r="A124" s="215" t="s">
        <v>131</v>
      </c>
      <c r="B124" s="212">
        <f t="shared" ref="B124:B133" si="21">ROUND(W124*$T$76,0)</f>
        <v>1378</v>
      </c>
      <c r="C124" s="212">
        <f t="shared" ref="C124:C133" si="22">ROUND(X124*$T$76,0)</f>
        <v>1404</v>
      </c>
      <c r="D124" s="212">
        <f t="shared" ref="D124:D133" si="23">ROUND(Y124*$T$76,0)</f>
        <v>1451</v>
      </c>
      <c r="E124" s="212">
        <f t="shared" ref="E124:E133" si="24">ROUND(Z124*$T$76,0)</f>
        <v>1671</v>
      </c>
      <c r="F124" s="212">
        <f t="shared" ref="F124:F133" si="25">ROUND(AA124*$T$76,0)</f>
        <v>1856</v>
      </c>
      <c r="G124" s="212">
        <f t="shared" ref="G124:G133" si="26">ROUND(AB124*$T$76,0)</f>
        <v>2166</v>
      </c>
      <c r="H124" s="212">
        <f t="shared" ref="H124:H133" si="27">ROUND(AC124*$T$76,0)</f>
        <v>2475</v>
      </c>
      <c r="I124" s="212">
        <f t="shared" ref="I124:I133" si="28">ROUND(AD124*$T$76,0)</f>
        <v>2785</v>
      </c>
      <c r="J124" s="212">
        <f t="shared" ref="J124:J133" si="29">ROUND(AE124*$T$76,0)</f>
        <v>3094</v>
      </c>
      <c r="K124" s="212">
        <f t="shared" ref="K124:K133" si="30">ROUND(AF124*$T$76,0)</f>
        <v>3403</v>
      </c>
      <c r="L124" s="212">
        <f t="shared" ref="L124:L133" si="31">ROUND(AG124*$T$76,0)</f>
        <v>3713</v>
      </c>
      <c r="M124" s="212">
        <f t="shared" ref="M124:M133" si="32">ROUND(AH124*$T$76,0)</f>
        <v>4022</v>
      </c>
      <c r="N124" s="212">
        <f t="shared" ref="N124:N133" si="33">ROUND(AI124*$T$76,0)</f>
        <v>4332</v>
      </c>
      <c r="O124" s="212">
        <f t="shared" ref="O124:O133" si="34">ROUND(AJ124*$T$76,0)</f>
        <v>4641</v>
      </c>
      <c r="P124" s="212">
        <f t="shared" ref="P124:P133" si="35">ROUND(AK124*$T$76,0)</f>
        <v>4950</v>
      </c>
      <c r="Q124" s="212">
        <f t="shared" si="12"/>
        <v>5260</v>
      </c>
      <c r="R124" s="212">
        <f t="shared" si="12"/>
        <v>5569</v>
      </c>
      <c r="S124" s="212">
        <f t="shared" si="12"/>
        <v>5879</v>
      </c>
      <c r="T124" s="213">
        <f t="shared" si="12"/>
        <v>6188</v>
      </c>
      <c r="V124" s="203">
        <v>52</v>
      </c>
      <c r="W124" s="319">
        <f>$W$74*V124*$W$134</f>
        <v>1102.3999999999999</v>
      </c>
      <c r="X124" s="319">
        <f>$X$74*V124*$X$134</f>
        <v>1123.2</v>
      </c>
      <c r="Y124" s="319">
        <f>$Y$74*V124*$Y$134</f>
        <v>1160.6400000000001</v>
      </c>
      <c r="Z124" s="319">
        <f>$Z$74*V124*$Z$134</f>
        <v>1336.3999999999999</v>
      </c>
      <c r="AA124" s="319">
        <f>$AA$74*V124*$AA$134</f>
        <v>1485.12</v>
      </c>
      <c r="AB124" s="319">
        <f>$AB$74*V124*$AB$134</f>
        <v>1732.6399999999999</v>
      </c>
      <c r="AC124" s="319">
        <f>$AC$74*V124*$AC$134</f>
        <v>1980.1599999999999</v>
      </c>
      <c r="AD124" s="319">
        <f>$AD$74*V124*$AD$134</f>
        <v>2227.6799999999998</v>
      </c>
      <c r="AE124" s="319">
        <f>$AE$74*V124*$AE$134</f>
        <v>2475.1999999999998</v>
      </c>
      <c r="AF124" s="319">
        <f>$AF$74*V124*$AF$134</f>
        <v>2722.72</v>
      </c>
      <c r="AG124" s="318">
        <f>$AG$74*V124*$AG$134</f>
        <v>2970.24</v>
      </c>
      <c r="AH124" s="319">
        <f>$AH$74*V124*$AH$134</f>
        <v>3217.7599999999998</v>
      </c>
      <c r="AI124" s="319">
        <f>$AI$74*V124*$AI$134</f>
        <v>3465.2799999999997</v>
      </c>
      <c r="AJ124" s="319">
        <f>$AJ$74*V124*$AJ$134</f>
        <v>3712.7999999999997</v>
      </c>
      <c r="AK124" s="319">
        <f>$AK$74*V124*$AK$134</f>
        <v>3960.3199999999997</v>
      </c>
      <c r="AL124" s="319">
        <f>$AL$74*V124*$AL$134</f>
        <v>4207.84</v>
      </c>
      <c r="AM124" s="319">
        <f>$AM$74*V124*$AM$134</f>
        <v>4455.3599999999997</v>
      </c>
      <c r="AN124" s="319">
        <f>$AN$74*V124*$AN$134</f>
        <v>4702.88</v>
      </c>
      <c r="AO124" s="319">
        <f>$AO$74*V124*$AO$134</f>
        <v>4950.3999999999996</v>
      </c>
      <c r="AP124" s="189">
        <v>2.38</v>
      </c>
    </row>
    <row r="125" spans="1:42" x14ac:dyDescent="0.15">
      <c r="A125" s="208">
        <v>1300</v>
      </c>
      <c r="B125" s="209">
        <f t="shared" si="21"/>
        <v>2067</v>
      </c>
      <c r="C125" s="209">
        <f t="shared" si="22"/>
        <v>2122</v>
      </c>
      <c r="D125" s="209">
        <f t="shared" si="23"/>
        <v>2262</v>
      </c>
      <c r="E125" s="209">
        <f t="shared" si="24"/>
        <v>2600</v>
      </c>
      <c r="F125" s="209">
        <f t="shared" si="25"/>
        <v>2902</v>
      </c>
      <c r="G125" s="209">
        <f t="shared" si="26"/>
        <v>3349</v>
      </c>
      <c r="H125" s="209">
        <f t="shared" si="27"/>
        <v>3796</v>
      </c>
      <c r="I125" s="209">
        <f t="shared" si="28"/>
        <v>4271</v>
      </c>
      <c r="J125" s="209">
        <f t="shared" si="29"/>
        <v>4667</v>
      </c>
      <c r="K125" s="209">
        <f t="shared" si="30"/>
        <v>5119</v>
      </c>
      <c r="L125" s="209">
        <f t="shared" si="31"/>
        <v>5554</v>
      </c>
      <c r="M125" s="209">
        <f t="shared" si="32"/>
        <v>6016</v>
      </c>
      <c r="N125" s="209">
        <f t="shared" si="33"/>
        <v>6479</v>
      </c>
      <c r="O125" s="209">
        <f t="shared" si="34"/>
        <v>6942</v>
      </c>
      <c r="P125" s="209">
        <f t="shared" si="35"/>
        <v>7405</v>
      </c>
      <c r="Q125" s="209">
        <f t="shared" si="12"/>
        <v>7868</v>
      </c>
      <c r="R125" s="209">
        <f t="shared" si="12"/>
        <v>8330</v>
      </c>
      <c r="S125" s="209">
        <f t="shared" si="12"/>
        <v>8793</v>
      </c>
      <c r="T125" s="210">
        <f t="shared" si="12"/>
        <v>9256</v>
      </c>
      <c r="V125" s="203">
        <v>1300</v>
      </c>
      <c r="W125" s="319">
        <f t="shared" ref="W125:AO125" si="36">W124+B195</f>
        <v>1653.6</v>
      </c>
      <c r="X125" s="319">
        <f t="shared" si="36"/>
        <v>1697.2800000000002</v>
      </c>
      <c r="Y125" s="319">
        <f t="shared" si="36"/>
        <v>1809.6000000000001</v>
      </c>
      <c r="Z125" s="319">
        <f t="shared" si="36"/>
        <v>2080</v>
      </c>
      <c r="AA125" s="319">
        <f t="shared" si="36"/>
        <v>2321.2799999999997</v>
      </c>
      <c r="AB125" s="319">
        <f t="shared" si="36"/>
        <v>2679.04</v>
      </c>
      <c r="AC125" s="319">
        <f t="shared" si="36"/>
        <v>3036.8</v>
      </c>
      <c r="AD125" s="319">
        <f t="shared" si="36"/>
        <v>3416.3999999999996</v>
      </c>
      <c r="AE125" s="319">
        <f t="shared" si="36"/>
        <v>3733.5999999999995</v>
      </c>
      <c r="AF125" s="319">
        <f t="shared" si="36"/>
        <v>4095.5199999999995</v>
      </c>
      <c r="AG125" s="318">
        <f t="shared" si="36"/>
        <v>4442.8799999999992</v>
      </c>
      <c r="AH125" s="319">
        <f t="shared" si="36"/>
        <v>4813.12</v>
      </c>
      <c r="AI125" s="319">
        <f t="shared" si="36"/>
        <v>5183.3599999999997</v>
      </c>
      <c r="AJ125" s="319">
        <f t="shared" si="36"/>
        <v>5553.5999999999995</v>
      </c>
      <c r="AK125" s="319">
        <f t="shared" si="36"/>
        <v>5923.84</v>
      </c>
      <c r="AL125" s="319">
        <f t="shared" si="36"/>
        <v>6294.08</v>
      </c>
      <c r="AM125" s="319">
        <f t="shared" si="36"/>
        <v>6664.32</v>
      </c>
      <c r="AN125" s="319">
        <f t="shared" si="36"/>
        <v>7034.5599999999995</v>
      </c>
      <c r="AO125" s="319">
        <f t="shared" si="36"/>
        <v>7404.7999999999993</v>
      </c>
      <c r="AP125" s="189">
        <f>AP124+U195</f>
        <v>3.5599999999999996</v>
      </c>
    </row>
    <row r="126" spans="1:42" x14ac:dyDescent="0.15">
      <c r="A126" s="215" t="s">
        <v>132</v>
      </c>
      <c r="B126" s="212">
        <f t="shared" si="21"/>
        <v>1431</v>
      </c>
      <c r="C126" s="212">
        <f t="shared" si="22"/>
        <v>1458</v>
      </c>
      <c r="D126" s="212">
        <f t="shared" si="23"/>
        <v>1507</v>
      </c>
      <c r="E126" s="212">
        <f t="shared" si="24"/>
        <v>1735</v>
      </c>
      <c r="F126" s="212">
        <f t="shared" si="25"/>
        <v>1928</v>
      </c>
      <c r="G126" s="212">
        <f t="shared" si="26"/>
        <v>2249</v>
      </c>
      <c r="H126" s="212">
        <f t="shared" si="27"/>
        <v>2570</v>
      </c>
      <c r="I126" s="212">
        <f t="shared" si="28"/>
        <v>2892</v>
      </c>
      <c r="J126" s="212">
        <f t="shared" si="29"/>
        <v>3213</v>
      </c>
      <c r="K126" s="212">
        <f t="shared" si="30"/>
        <v>3534</v>
      </c>
      <c r="L126" s="212">
        <f t="shared" si="31"/>
        <v>3856</v>
      </c>
      <c r="M126" s="212">
        <f t="shared" si="32"/>
        <v>4177</v>
      </c>
      <c r="N126" s="212">
        <f t="shared" si="33"/>
        <v>4498</v>
      </c>
      <c r="O126" s="212">
        <f t="shared" si="34"/>
        <v>4820</v>
      </c>
      <c r="P126" s="212">
        <f t="shared" si="35"/>
        <v>5141</v>
      </c>
      <c r="Q126" s="212">
        <f t="shared" si="12"/>
        <v>5462</v>
      </c>
      <c r="R126" s="212">
        <f t="shared" si="12"/>
        <v>5783</v>
      </c>
      <c r="S126" s="212">
        <f t="shared" si="12"/>
        <v>6105</v>
      </c>
      <c r="T126" s="213">
        <f t="shared" si="12"/>
        <v>6426</v>
      </c>
      <c r="V126" s="203">
        <v>54</v>
      </c>
      <c r="W126" s="319">
        <f>$W$74*V126*$W$134</f>
        <v>1144.8</v>
      </c>
      <c r="X126" s="319">
        <f>$X$74*V126*$X$134</f>
        <v>1166.4000000000001</v>
      </c>
      <c r="Y126" s="319">
        <f>$Y$74*V126*$Y$134</f>
        <v>1205.28</v>
      </c>
      <c r="Z126" s="319">
        <f>$Z$74*V126*$Z$134</f>
        <v>1387.8</v>
      </c>
      <c r="AA126" s="319">
        <f>$AA$74*V126*$AA$134</f>
        <v>1542.24</v>
      </c>
      <c r="AB126" s="319">
        <f>$AB$74*V126*$AB$134</f>
        <v>1799.28</v>
      </c>
      <c r="AC126" s="319">
        <f>$AC$74*V126*$AC$134</f>
        <v>2056.3199999999997</v>
      </c>
      <c r="AD126" s="319">
        <f>$AD$74*V126*$AD$134</f>
        <v>2313.3599999999997</v>
      </c>
      <c r="AE126" s="319">
        <f>$AE$74*V126*$AE$134</f>
        <v>2570.4</v>
      </c>
      <c r="AF126" s="319">
        <f>$AF$74*V126*$AF$134</f>
        <v>2827.44</v>
      </c>
      <c r="AG126" s="318">
        <f>$AG$74*V126*$AG$134</f>
        <v>3084.48</v>
      </c>
      <c r="AH126" s="319">
        <f>$AH$74*V126*$AH$134</f>
        <v>3341.52</v>
      </c>
      <c r="AI126" s="319">
        <f>$AI$74*V126*$AI$134</f>
        <v>3598.56</v>
      </c>
      <c r="AJ126" s="319">
        <f>$AJ$74*V126*$AJ$134</f>
        <v>3855.6</v>
      </c>
      <c r="AK126" s="319">
        <f>$AK$74*V126*$AK$134</f>
        <v>4112.6399999999994</v>
      </c>
      <c r="AL126" s="319">
        <f>$AL$74*V126*$AL$134</f>
        <v>4369.6799999999994</v>
      </c>
      <c r="AM126" s="319">
        <f>$AM$74*V126*$AM$134</f>
        <v>4626.7199999999993</v>
      </c>
      <c r="AN126" s="319">
        <f>$AN$74*V126*$AN$134</f>
        <v>4883.76</v>
      </c>
      <c r="AO126" s="319">
        <f>$AO$74*V126*$AO$134</f>
        <v>5140.8</v>
      </c>
      <c r="AP126" s="189">
        <v>2.38</v>
      </c>
    </row>
    <row r="127" spans="1:42" x14ac:dyDescent="0.15">
      <c r="A127" s="208">
        <v>1350</v>
      </c>
      <c r="B127" s="209">
        <f t="shared" si="21"/>
        <v>2147</v>
      </c>
      <c r="C127" s="209">
        <f t="shared" si="22"/>
        <v>2203</v>
      </c>
      <c r="D127" s="209">
        <f t="shared" si="23"/>
        <v>2349</v>
      </c>
      <c r="E127" s="209">
        <f t="shared" si="24"/>
        <v>2700</v>
      </c>
      <c r="F127" s="209">
        <f t="shared" si="25"/>
        <v>3013</v>
      </c>
      <c r="G127" s="209">
        <f t="shared" si="26"/>
        <v>3478</v>
      </c>
      <c r="H127" s="209">
        <f t="shared" si="27"/>
        <v>3942</v>
      </c>
      <c r="I127" s="209">
        <f t="shared" si="28"/>
        <v>4435</v>
      </c>
      <c r="J127" s="209">
        <f t="shared" si="29"/>
        <v>4847</v>
      </c>
      <c r="K127" s="209">
        <f t="shared" si="30"/>
        <v>5316</v>
      </c>
      <c r="L127" s="209">
        <f t="shared" si="31"/>
        <v>5767</v>
      </c>
      <c r="M127" s="209">
        <f t="shared" si="32"/>
        <v>6248</v>
      </c>
      <c r="N127" s="209">
        <f t="shared" si="33"/>
        <v>6728</v>
      </c>
      <c r="O127" s="209">
        <f t="shared" si="34"/>
        <v>7209</v>
      </c>
      <c r="P127" s="209">
        <f t="shared" si="35"/>
        <v>7690</v>
      </c>
      <c r="Q127" s="209">
        <f t="shared" si="12"/>
        <v>8170</v>
      </c>
      <c r="R127" s="209">
        <f t="shared" si="12"/>
        <v>8651</v>
      </c>
      <c r="S127" s="209">
        <f t="shared" si="12"/>
        <v>9131</v>
      </c>
      <c r="T127" s="210">
        <f t="shared" si="12"/>
        <v>9612</v>
      </c>
      <c r="V127" s="203">
        <v>1350</v>
      </c>
      <c r="W127" s="319">
        <f t="shared" ref="W127:AO127" si="37">W126+B197</f>
        <v>1717.1999999999998</v>
      </c>
      <c r="X127" s="319">
        <f t="shared" si="37"/>
        <v>1762.5600000000002</v>
      </c>
      <c r="Y127" s="319">
        <f t="shared" si="37"/>
        <v>1879.2</v>
      </c>
      <c r="Z127" s="319">
        <f t="shared" si="37"/>
        <v>2160</v>
      </c>
      <c r="AA127" s="319">
        <f t="shared" si="37"/>
        <v>2410.56</v>
      </c>
      <c r="AB127" s="319">
        <f t="shared" si="37"/>
        <v>2782.08</v>
      </c>
      <c r="AC127" s="319">
        <f t="shared" si="37"/>
        <v>3153.5999999999995</v>
      </c>
      <c r="AD127" s="319">
        <f t="shared" si="37"/>
        <v>3547.7999999999997</v>
      </c>
      <c r="AE127" s="319">
        <f t="shared" si="37"/>
        <v>3877.2</v>
      </c>
      <c r="AF127" s="319">
        <f t="shared" si="37"/>
        <v>4253.04</v>
      </c>
      <c r="AG127" s="318">
        <f t="shared" si="37"/>
        <v>4613.76</v>
      </c>
      <c r="AH127" s="319">
        <f t="shared" si="37"/>
        <v>4998.24</v>
      </c>
      <c r="AI127" s="319">
        <f t="shared" si="37"/>
        <v>5382.7199999999993</v>
      </c>
      <c r="AJ127" s="319">
        <f t="shared" si="37"/>
        <v>5767.2</v>
      </c>
      <c r="AK127" s="319">
        <f t="shared" si="37"/>
        <v>6151.6799999999994</v>
      </c>
      <c r="AL127" s="319">
        <f t="shared" si="37"/>
        <v>6536.16</v>
      </c>
      <c r="AM127" s="319">
        <f t="shared" si="37"/>
        <v>6920.6399999999994</v>
      </c>
      <c r="AN127" s="319">
        <f t="shared" si="37"/>
        <v>7305.12</v>
      </c>
      <c r="AO127" s="319">
        <f t="shared" si="37"/>
        <v>7689.6</v>
      </c>
      <c r="AP127" s="189">
        <f>AP126+U197</f>
        <v>3.5599999999999996</v>
      </c>
    </row>
    <row r="128" spans="1:42" x14ac:dyDescent="0.15">
      <c r="A128" s="215" t="s">
        <v>133</v>
      </c>
      <c r="B128" s="212">
        <f t="shared" si="21"/>
        <v>1484</v>
      </c>
      <c r="C128" s="212">
        <f t="shared" si="22"/>
        <v>1512</v>
      </c>
      <c r="D128" s="212">
        <f t="shared" si="23"/>
        <v>1562</v>
      </c>
      <c r="E128" s="212">
        <f t="shared" si="24"/>
        <v>1799</v>
      </c>
      <c r="F128" s="212">
        <f t="shared" si="25"/>
        <v>1999</v>
      </c>
      <c r="G128" s="212">
        <f t="shared" si="26"/>
        <v>2332</v>
      </c>
      <c r="H128" s="212">
        <f t="shared" si="27"/>
        <v>2666</v>
      </c>
      <c r="I128" s="212">
        <f t="shared" si="28"/>
        <v>2999</v>
      </c>
      <c r="J128" s="212">
        <f t="shared" si="29"/>
        <v>3332</v>
      </c>
      <c r="K128" s="212">
        <f t="shared" si="30"/>
        <v>3665</v>
      </c>
      <c r="L128" s="212">
        <f t="shared" si="31"/>
        <v>3998</v>
      </c>
      <c r="M128" s="212">
        <f t="shared" si="32"/>
        <v>4332</v>
      </c>
      <c r="N128" s="212">
        <f t="shared" si="33"/>
        <v>4665</v>
      </c>
      <c r="O128" s="212">
        <f t="shared" si="34"/>
        <v>4998</v>
      </c>
      <c r="P128" s="212">
        <f t="shared" si="35"/>
        <v>5331</v>
      </c>
      <c r="Q128" s="212">
        <f t="shared" si="12"/>
        <v>5664</v>
      </c>
      <c r="R128" s="212">
        <f t="shared" si="12"/>
        <v>5998</v>
      </c>
      <c r="S128" s="212">
        <f t="shared" si="12"/>
        <v>6331</v>
      </c>
      <c r="T128" s="213">
        <f t="shared" si="12"/>
        <v>6664</v>
      </c>
      <c r="V128" s="203">
        <v>56</v>
      </c>
      <c r="W128" s="319">
        <f>$W$74*V128*$W$134</f>
        <v>1187.2</v>
      </c>
      <c r="X128" s="319">
        <f>$X$74*V128*$X$134</f>
        <v>1209.6000000000001</v>
      </c>
      <c r="Y128" s="319">
        <f>$Y$74*V128*$Y$134</f>
        <v>1249.92</v>
      </c>
      <c r="Z128" s="319">
        <f>$Z$74*V128*$Z$134</f>
        <v>1439.1999999999998</v>
      </c>
      <c r="AA128" s="319">
        <f>$AA$74*V128*$AA$134</f>
        <v>1599.36</v>
      </c>
      <c r="AB128" s="319">
        <f>$AB$74*V128*$AB$134</f>
        <v>1865.9199999999998</v>
      </c>
      <c r="AC128" s="319">
        <f>$AC$74*V128*$AC$134</f>
        <v>2132.48</v>
      </c>
      <c r="AD128" s="319">
        <f>$AD$74*V128*$AD$134</f>
        <v>2399.04</v>
      </c>
      <c r="AE128" s="319">
        <f>$AE$74*V128*$AE$134</f>
        <v>2665.6</v>
      </c>
      <c r="AF128" s="319">
        <f>$AF$74*V128*$AF$134</f>
        <v>2932.16</v>
      </c>
      <c r="AG128" s="318">
        <f>$AG$74*V128*$AG$134</f>
        <v>3198.72</v>
      </c>
      <c r="AH128" s="319">
        <f>$AH$74*V128*$AH$134</f>
        <v>3465.2799999999997</v>
      </c>
      <c r="AI128" s="319">
        <f>$AI$74*V128*$AI$134</f>
        <v>3731.8399999999997</v>
      </c>
      <c r="AJ128" s="319">
        <f>$AJ$74*V128*$AJ$134</f>
        <v>3998.3999999999996</v>
      </c>
      <c r="AK128" s="319">
        <f>$AK$74*V128*$AK$134</f>
        <v>4264.96</v>
      </c>
      <c r="AL128" s="319">
        <f>$AL$74*V128*$AL$134</f>
        <v>4531.5199999999995</v>
      </c>
      <c r="AM128" s="319">
        <f>$AM$74*V128*$AM$134</f>
        <v>4798.08</v>
      </c>
      <c r="AN128" s="319">
        <f>$AN$74*V128*$AN$134</f>
        <v>5064.6399999999994</v>
      </c>
      <c r="AO128" s="319">
        <f>$AO$74*V128*$AO$134</f>
        <v>5331.2</v>
      </c>
      <c r="AP128" s="189">
        <v>2.38</v>
      </c>
    </row>
    <row r="129" spans="1:45" x14ac:dyDescent="0.15">
      <c r="A129" s="208">
        <v>1400</v>
      </c>
      <c r="B129" s="209">
        <f t="shared" si="21"/>
        <v>2226</v>
      </c>
      <c r="C129" s="209">
        <f t="shared" si="22"/>
        <v>2285</v>
      </c>
      <c r="D129" s="209">
        <f t="shared" si="23"/>
        <v>2436</v>
      </c>
      <c r="E129" s="209">
        <f t="shared" si="24"/>
        <v>2800</v>
      </c>
      <c r="F129" s="209">
        <f t="shared" si="25"/>
        <v>3125</v>
      </c>
      <c r="G129" s="209">
        <f t="shared" si="26"/>
        <v>3606</v>
      </c>
      <c r="H129" s="209">
        <f t="shared" si="27"/>
        <v>4088</v>
      </c>
      <c r="I129" s="209">
        <f t="shared" si="28"/>
        <v>4599</v>
      </c>
      <c r="J129" s="209">
        <f t="shared" si="29"/>
        <v>5026</v>
      </c>
      <c r="K129" s="209">
        <f t="shared" si="30"/>
        <v>5513</v>
      </c>
      <c r="L129" s="209">
        <f t="shared" si="31"/>
        <v>5981</v>
      </c>
      <c r="M129" s="209">
        <f t="shared" si="32"/>
        <v>6479</v>
      </c>
      <c r="N129" s="209">
        <f t="shared" si="33"/>
        <v>6978</v>
      </c>
      <c r="O129" s="209">
        <f t="shared" si="34"/>
        <v>7476</v>
      </c>
      <c r="P129" s="209">
        <f t="shared" si="35"/>
        <v>7974</v>
      </c>
      <c r="Q129" s="209">
        <f t="shared" si="12"/>
        <v>8473</v>
      </c>
      <c r="R129" s="209">
        <f t="shared" si="12"/>
        <v>8971</v>
      </c>
      <c r="S129" s="209">
        <f t="shared" si="12"/>
        <v>9470</v>
      </c>
      <c r="T129" s="210">
        <f t="shared" si="12"/>
        <v>9968</v>
      </c>
      <c r="V129" s="203">
        <v>1400</v>
      </c>
      <c r="W129" s="319">
        <f t="shared" ref="W129:AO129" si="38">W128+B199</f>
        <v>1780.8000000000002</v>
      </c>
      <c r="X129" s="319">
        <f t="shared" si="38"/>
        <v>1827.8400000000001</v>
      </c>
      <c r="Y129" s="319">
        <f t="shared" si="38"/>
        <v>1948.8000000000002</v>
      </c>
      <c r="Z129" s="319">
        <f t="shared" si="38"/>
        <v>2240</v>
      </c>
      <c r="AA129" s="319">
        <f t="shared" si="38"/>
        <v>2499.84</v>
      </c>
      <c r="AB129" s="319">
        <f t="shared" si="38"/>
        <v>2885.12</v>
      </c>
      <c r="AC129" s="319">
        <f t="shared" si="38"/>
        <v>3270.4</v>
      </c>
      <c r="AD129" s="319">
        <f t="shared" si="38"/>
        <v>3679.2</v>
      </c>
      <c r="AE129" s="319">
        <f t="shared" si="38"/>
        <v>4020.8</v>
      </c>
      <c r="AF129" s="319">
        <f t="shared" si="38"/>
        <v>4410.5599999999995</v>
      </c>
      <c r="AG129" s="318">
        <f t="shared" si="38"/>
        <v>4784.6399999999994</v>
      </c>
      <c r="AH129" s="319">
        <f t="shared" si="38"/>
        <v>5183.3599999999997</v>
      </c>
      <c r="AI129" s="319">
        <f t="shared" si="38"/>
        <v>5582.08</v>
      </c>
      <c r="AJ129" s="319">
        <f t="shared" si="38"/>
        <v>5980.7999999999993</v>
      </c>
      <c r="AK129" s="319">
        <f t="shared" si="38"/>
        <v>6379.52</v>
      </c>
      <c r="AL129" s="319">
        <f t="shared" si="38"/>
        <v>6778.24</v>
      </c>
      <c r="AM129" s="319">
        <f t="shared" si="38"/>
        <v>7176.9599999999991</v>
      </c>
      <c r="AN129" s="319">
        <f t="shared" si="38"/>
        <v>7575.6799999999994</v>
      </c>
      <c r="AO129" s="319">
        <f t="shared" si="38"/>
        <v>7974.4</v>
      </c>
      <c r="AP129" s="189">
        <f>AP128+U199</f>
        <v>3.5599999999999996</v>
      </c>
    </row>
    <row r="130" spans="1:45" x14ac:dyDescent="0.15">
      <c r="A130" s="215" t="s">
        <v>134</v>
      </c>
      <c r="B130" s="212">
        <f t="shared" si="21"/>
        <v>1537</v>
      </c>
      <c r="C130" s="212">
        <f t="shared" si="22"/>
        <v>1566</v>
      </c>
      <c r="D130" s="212">
        <f t="shared" si="23"/>
        <v>1618</v>
      </c>
      <c r="E130" s="212">
        <f t="shared" si="24"/>
        <v>1863</v>
      </c>
      <c r="F130" s="212">
        <f t="shared" si="25"/>
        <v>2071</v>
      </c>
      <c r="G130" s="212">
        <f t="shared" si="26"/>
        <v>2416</v>
      </c>
      <c r="H130" s="212">
        <f t="shared" si="27"/>
        <v>2761</v>
      </c>
      <c r="I130" s="212">
        <f t="shared" si="28"/>
        <v>3106</v>
      </c>
      <c r="J130" s="212">
        <f t="shared" si="29"/>
        <v>3451</v>
      </c>
      <c r="K130" s="212">
        <f t="shared" si="30"/>
        <v>3796</v>
      </c>
      <c r="L130" s="212">
        <f t="shared" si="31"/>
        <v>4141</v>
      </c>
      <c r="M130" s="212">
        <f t="shared" si="32"/>
        <v>4486</v>
      </c>
      <c r="N130" s="212">
        <f t="shared" si="33"/>
        <v>4831</v>
      </c>
      <c r="O130" s="212">
        <f t="shared" si="34"/>
        <v>5177</v>
      </c>
      <c r="P130" s="212">
        <f t="shared" si="35"/>
        <v>5522</v>
      </c>
      <c r="Q130" s="212">
        <f t="shared" si="12"/>
        <v>5867</v>
      </c>
      <c r="R130" s="212">
        <f t="shared" si="12"/>
        <v>6212</v>
      </c>
      <c r="S130" s="212">
        <f t="shared" si="12"/>
        <v>6557</v>
      </c>
      <c r="T130" s="213">
        <f t="shared" si="12"/>
        <v>6902</v>
      </c>
      <c r="V130" s="203">
        <v>58</v>
      </c>
      <c r="W130" s="319">
        <f>$W$74*V130*$W$134</f>
        <v>1229.5999999999999</v>
      </c>
      <c r="X130" s="319">
        <f>$X$74*V130*$X$134</f>
        <v>1252.8</v>
      </c>
      <c r="Y130" s="319">
        <f>$Y$74*V130*$Y$134</f>
        <v>1294.56</v>
      </c>
      <c r="Z130" s="319">
        <f>$Z$74*V130*$Z$134</f>
        <v>1490.6</v>
      </c>
      <c r="AA130" s="319">
        <f>$AA$74*V130*$AA$134</f>
        <v>1656.48</v>
      </c>
      <c r="AB130" s="319">
        <f>$AB$74*V130*$AB$134</f>
        <v>1932.56</v>
      </c>
      <c r="AC130" s="319">
        <f>$AC$74*V130*$AC$134</f>
        <v>2208.64</v>
      </c>
      <c r="AD130" s="319">
        <f>$AD$74*V130*$AD$134</f>
        <v>2484.7199999999998</v>
      </c>
      <c r="AE130" s="319">
        <f>$AE$74*V130*$AE$134</f>
        <v>2760.7999999999997</v>
      </c>
      <c r="AF130" s="319">
        <f>$AF$74*V130*$AF$134</f>
        <v>3036.8799999999997</v>
      </c>
      <c r="AG130" s="318">
        <f>$AG$74*V130*$AG$134</f>
        <v>3312.96</v>
      </c>
      <c r="AH130" s="319">
        <f>$AH$74*V130*$AH$134</f>
        <v>3589.04</v>
      </c>
      <c r="AI130" s="319">
        <f>$AI$74*V130*$AI$134</f>
        <v>3865.12</v>
      </c>
      <c r="AJ130" s="319">
        <f>$AJ$74*V130*$AJ$134</f>
        <v>4141.2</v>
      </c>
      <c r="AK130" s="319">
        <f>$AK$74*V130*$AK$134</f>
        <v>4417.28</v>
      </c>
      <c r="AL130" s="319">
        <f>$AL$74*V130*$AL$134</f>
        <v>4693.3599999999997</v>
      </c>
      <c r="AM130" s="319">
        <f>$AM$74*V130*$AM$134</f>
        <v>4969.4399999999996</v>
      </c>
      <c r="AN130" s="319">
        <f>$AN$74*V130*$AN$134</f>
        <v>5245.5199999999995</v>
      </c>
      <c r="AO130" s="319">
        <f>$AO$74*V130*$AO$134</f>
        <v>5521.5999999999995</v>
      </c>
      <c r="AP130" s="189">
        <v>2.38</v>
      </c>
    </row>
    <row r="131" spans="1:45" x14ac:dyDescent="0.15">
      <c r="A131" s="208">
        <v>1450</v>
      </c>
      <c r="B131" s="209">
        <f t="shared" si="21"/>
        <v>2306</v>
      </c>
      <c r="C131" s="209">
        <f t="shared" si="22"/>
        <v>2366</v>
      </c>
      <c r="D131" s="209">
        <f t="shared" si="23"/>
        <v>2523</v>
      </c>
      <c r="E131" s="209">
        <f t="shared" si="24"/>
        <v>2900</v>
      </c>
      <c r="F131" s="209">
        <f t="shared" si="25"/>
        <v>3236</v>
      </c>
      <c r="G131" s="209">
        <f t="shared" si="26"/>
        <v>3735</v>
      </c>
      <c r="H131" s="209">
        <f t="shared" si="27"/>
        <v>4234</v>
      </c>
      <c r="I131" s="209">
        <f t="shared" si="28"/>
        <v>4763</v>
      </c>
      <c r="J131" s="209">
        <f t="shared" si="29"/>
        <v>5206</v>
      </c>
      <c r="K131" s="209">
        <f t="shared" si="30"/>
        <v>5710</v>
      </c>
      <c r="L131" s="209">
        <f t="shared" si="31"/>
        <v>6194</v>
      </c>
      <c r="M131" s="209">
        <f t="shared" si="32"/>
        <v>6711</v>
      </c>
      <c r="N131" s="209">
        <f t="shared" si="33"/>
        <v>7227</v>
      </c>
      <c r="O131" s="209">
        <f t="shared" si="34"/>
        <v>7743</v>
      </c>
      <c r="P131" s="209">
        <f t="shared" si="35"/>
        <v>8259</v>
      </c>
      <c r="Q131" s="209">
        <f t="shared" si="12"/>
        <v>8775</v>
      </c>
      <c r="R131" s="209">
        <f t="shared" si="12"/>
        <v>9292</v>
      </c>
      <c r="S131" s="209">
        <f t="shared" si="12"/>
        <v>9808</v>
      </c>
      <c r="T131" s="210">
        <f t="shared" si="12"/>
        <v>10324</v>
      </c>
      <c r="V131" s="203">
        <v>1450</v>
      </c>
      <c r="W131" s="319">
        <f t="shared" ref="W131:AO131" si="39">W130+B201</f>
        <v>1844.3999999999999</v>
      </c>
      <c r="X131" s="319">
        <f t="shared" si="39"/>
        <v>1893.12</v>
      </c>
      <c r="Y131" s="319">
        <f t="shared" si="39"/>
        <v>2018.4</v>
      </c>
      <c r="Z131" s="319">
        <f t="shared" si="39"/>
        <v>2320</v>
      </c>
      <c r="AA131" s="319">
        <f t="shared" si="39"/>
        <v>2589.12</v>
      </c>
      <c r="AB131" s="319">
        <f t="shared" si="39"/>
        <v>2988.16</v>
      </c>
      <c r="AC131" s="319">
        <f t="shared" si="39"/>
        <v>3387.2</v>
      </c>
      <c r="AD131" s="319">
        <f t="shared" si="39"/>
        <v>3810.6</v>
      </c>
      <c r="AE131" s="319">
        <f t="shared" si="39"/>
        <v>4164.3999999999996</v>
      </c>
      <c r="AF131" s="319">
        <f t="shared" si="39"/>
        <v>4568.08</v>
      </c>
      <c r="AG131" s="318">
        <f t="shared" si="39"/>
        <v>4955.5200000000004</v>
      </c>
      <c r="AH131" s="319">
        <f t="shared" si="39"/>
        <v>5368.48</v>
      </c>
      <c r="AI131" s="319">
        <f t="shared" si="39"/>
        <v>5781.44</v>
      </c>
      <c r="AJ131" s="319">
        <f t="shared" si="39"/>
        <v>6194.4</v>
      </c>
      <c r="AK131" s="319">
        <f t="shared" si="39"/>
        <v>6607.36</v>
      </c>
      <c r="AL131" s="319">
        <f t="shared" si="39"/>
        <v>7020.32</v>
      </c>
      <c r="AM131" s="319">
        <f t="shared" si="39"/>
        <v>7433.2799999999988</v>
      </c>
      <c r="AN131" s="319">
        <f t="shared" si="39"/>
        <v>7846.24</v>
      </c>
      <c r="AO131" s="319">
        <f t="shared" si="39"/>
        <v>8259.1999999999989</v>
      </c>
      <c r="AP131" s="189">
        <f>AP130+U201</f>
        <v>3.5599999999999996</v>
      </c>
    </row>
    <row r="132" spans="1:45" x14ac:dyDescent="0.15">
      <c r="A132" s="215" t="s">
        <v>135</v>
      </c>
      <c r="B132" s="212">
        <f t="shared" si="21"/>
        <v>1590</v>
      </c>
      <c r="C132" s="212">
        <f t="shared" si="22"/>
        <v>1620</v>
      </c>
      <c r="D132" s="212">
        <f t="shared" si="23"/>
        <v>1674</v>
      </c>
      <c r="E132" s="212">
        <f t="shared" si="24"/>
        <v>1928</v>
      </c>
      <c r="F132" s="212">
        <f t="shared" si="25"/>
        <v>2142</v>
      </c>
      <c r="G132" s="212">
        <f t="shared" si="26"/>
        <v>2499</v>
      </c>
      <c r="H132" s="212">
        <f t="shared" si="27"/>
        <v>2856</v>
      </c>
      <c r="I132" s="212">
        <f t="shared" si="28"/>
        <v>3213</v>
      </c>
      <c r="J132" s="212">
        <f t="shared" si="29"/>
        <v>3570</v>
      </c>
      <c r="K132" s="212">
        <f t="shared" si="30"/>
        <v>3927</v>
      </c>
      <c r="L132" s="212">
        <f t="shared" si="31"/>
        <v>4284</v>
      </c>
      <c r="M132" s="212">
        <f t="shared" si="32"/>
        <v>4641</v>
      </c>
      <c r="N132" s="212">
        <f t="shared" si="33"/>
        <v>4998</v>
      </c>
      <c r="O132" s="212">
        <f t="shared" si="34"/>
        <v>5355</v>
      </c>
      <c r="P132" s="212">
        <f t="shared" si="35"/>
        <v>5712</v>
      </c>
      <c r="Q132" s="212">
        <f t="shared" si="12"/>
        <v>6069</v>
      </c>
      <c r="R132" s="212">
        <f t="shared" si="12"/>
        <v>6426</v>
      </c>
      <c r="S132" s="212">
        <f t="shared" si="12"/>
        <v>6783</v>
      </c>
      <c r="T132" s="213">
        <f t="shared" si="12"/>
        <v>7140</v>
      </c>
      <c r="V132" s="203">
        <v>60</v>
      </c>
      <c r="W132" s="319">
        <f>$W$74*V132*$W$134</f>
        <v>1272</v>
      </c>
      <c r="X132" s="319">
        <f>$X$74*V132*$X$134</f>
        <v>1296</v>
      </c>
      <c r="Y132" s="319">
        <f>$Y$74*V132*$Y$134</f>
        <v>1339.2</v>
      </c>
      <c r="Z132" s="319">
        <f>$Z$74*V132*$Z$134</f>
        <v>1542</v>
      </c>
      <c r="AA132" s="319">
        <f>$AA$74*V132*$AA$134</f>
        <v>1713.6</v>
      </c>
      <c r="AB132" s="319">
        <f>$AB$74*V132*$AB$134</f>
        <v>1999.1999999999998</v>
      </c>
      <c r="AC132" s="319">
        <f>$AC$74*V132*$AC$134</f>
        <v>2284.7999999999997</v>
      </c>
      <c r="AD132" s="319">
        <f>$AD$74*V132*$AD$134</f>
        <v>2570.4</v>
      </c>
      <c r="AE132" s="319">
        <f>$AE$74*V132*$AE$134</f>
        <v>2856</v>
      </c>
      <c r="AF132" s="319">
        <f>$AF$74*V132*$AF$134</f>
        <v>3141.6</v>
      </c>
      <c r="AG132" s="318">
        <f>$AG$74*V132*$AG$134</f>
        <v>3427.2</v>
      </c>
      <c r="AH132" s="319">
        <f>$AH$74*V132*$AH$134</f>
        <v>3712.7999999999997</v>
      </c>
      <c r="AI132" s="319">
        <f>$AI$74*V132*$AI$134</f>
        <v>3998.3999999999996</v>
      </c>
      <c r="AJ132" s="319">
        <f>$AJ$74*V132*$AJ$134</f>
        <v>4284</v>
      </c>
      <c r="AK132" s="319">
        <f>$AK$74*V132*$AK$134</f>
        <v>4569.5999999999995</v>
      </c>
      <c r="AL132" s="319">
        <f>$AL$74*V132*$AL$134</f>
        <v>4855.2</v>
      </c>
      <c r="AM132" s="319">
        <f>$AM$74*V132*$AM$134</f>
        <v>5140.8</v>
      </c>
      <c r="AN132" s="319">
        <f>$AN$74*V132*$AN$134</f>
        <v>5426.4</v>
      </c>
      <c r="AO132" s="319">
        <f>$AO$74*V132*$AO$134</f>
        <v>5712</v>
      </c>
      <c r="AP132" s="189">
        <v>2.38</v>
      </c>
    </row>
    <row r="133" spans="1:45" ht="13" thickBot="1" x14ac:dyDescent="0.2">
      <c r="A133" s="204">
        <v>1500</v>
      </c>
      <c r="B133" s="216">
        <f t="shared" si="21"/>
        <v>2385</v>
      </c>
      <c r="C133" s="216">
        <f t="shared" si="22"/>
        <v>2448</v>
      </c>
      <c r="D133" s="216">
        <f t="shared" si="23"/>
        <v>2610</v>
      </c>
      <c r="E133" s="216">
        <f t="shared" si="24"/>
        <v>3000</v>
      </c>
      <c r="F133" s="216">
        <f t="shared" si="25"/>
        <v>3348</v>
      </c>
      <c r="G133" s="216">
        <f t="shared" si="26"/>
        <v>3864</v>
      </c>
      <c r="H133" s="216">
        <f t="shared" si="27"/>
        <v>4380</v>
      </c>
      <c r="I133" s="216">
        <f t="shared" si="28"/>
        <v>4928</v>
      </c>
      <c r="J133" s="216">
        <f t="shared" si="29"/>
        <v>5385</v>
      </c>
      <c r="K133" s="216">
        <f t="shared" si="30"/>
        <v>5907</v>
      </c>
      <c r="L133" s="216">
        <f t="shared" si="31"/>
        <v>6408</v>
      </c>
      <c r="M133" s="216">
        <f t="shared" si="32"/>
        <v>6942</v>
      </c>
      <c r="N133" s="216">
        <f t="shared" si="33"/>
        <v>7476</v>
      </c>
      <c r="O133" s="216">
        <f t="shared" si="34"/>
        <v>8010</v>
      </c>
      <c r="P133" s="216">
        <f t="shared" si="35"/>
        <v>8544</v>
      </c>
      <c r="Q133" s="216">
        <f t="shared" si="12"/>
        <v>9078</v>
      </c>
      <c r="R133" s="216">
        <f t="shared" si="12"/>
        <v>9612</v>
      </c>
      <c r="S133" s="216">
        <f t="shared" si="12"/>
        <v>10146</v>
      </c>
      <c r="T133" s="217">
        <f t="shared" si="12"/>
        <v>10680</v>
      </c>
      <c r="V133" s="203">
        <v>1500</v>
      </c>
      <c r="W133" s="319">
        <f t="shared" ref="W133:AO133" si="40">W132+B203</f>
        <v>1908</v>
      </c>
      <c r="X133" s="319">
        <f t="shared" si="40"/>
        <v>1958.4</v>
      </c>
      <c r="Y133" s="319">
        <f t="shared" si="40"/>
        <v>2088</v>
      </c>
      <c r="Z133" s="319">
        <f t="shared" si="40"/>
        <v>2400</v>
      </c>
      <c r="AA133" s="319">
        <f t="shared" si="40"/>
        <v>2678.4</v>
      </c>
      <c r="AB133" s="319">
        <f t="shared" si="40"/>
        <v>3091.2</v>
      </c>
      <c r="AC133" s="319">
        <f t="shared" si="40"/>
        <v>3504</v>
      </c>
      <c r="AD133" s="319">
        <f t="shared" si="40"/>
        <v>3942</v>
      </c>
      <c r="AE133" s="319">
        <f t="shared" si="40"/>
        <v>4308</v>
      </c>
      <c r="AF133" s="319">
        <f t="shared" si="40"/>
        <v>4725.6000000000004</v>
      </c>
      <c r="AG133" s="318">
        <f t="shared" si="40"/>
        <v>5126.3999999999996</v>
      </c>
      <c r="AH133" s="319">
        <f t="shared" si="40"/>
        <v>5553.5999999999995</v>
      </c>
      <c r="AI133" s="319">
        <f t="shared" si="40"/>
        <v>5980.7999999999993</v>
      </c>
      <c r="AJ133" s="319">
        <f t="shared" si="40"/>
        <v>6408</v>
      </c>
      <c r="AK133" s="319">
        <f t="shared" si="40"/>
        <v>6835.1999999999989</v>
      </c>
      <c r="AL133" s="319">
        <f t="shared" si="40"/>
        <v>7262.4</v>
      </c>
      <c r="AM133" s="319">
        <f t="shared" si="40"/>
        <v>7689.6</v>
      </c>
      <c r="AN133" s="319">
        <f t="shared" si="40"/>
        <v>8116.7999999999993</v>
      </c>
      <c r="AO133" s="319">
        <f t="shared" si="40"/>
        <v>8544</v>
      </c>
      <c r="AP133" s="189">
        <f>AP132+U203</f>
        <v>3.5599999999999996</v>
      </c>
    </row>
    <row r="134" spans="1:45" x14ac:dyDescent="0.15">
      <c r="W134" s="227">
        <v>5.3</v>
      </c>
      <c r="X134" s="227">
        <v>3.6</v>
      </c>
      <c r="Y134" s="315">
        <v>2.79</v>
      </c>
      <c r="Z134" s="315">
        <v>2.57</v>
      </c>
      <c r="AA134" s="315">
        <v>2.38</v>
      </c>
      <c r="AB134" s="315">
        <v>2.38</v>
      </c>
      <c r="AC134" s="315">
        <v>2.38</v>
      </c>
      <c r="AD134" s="315">
        <v>2.38</v>
      </c>
      <c r="AE134" s="188">
        <v>2.38</v>
      </c>
      <c r="AF134" s="188">
        <v>2.38</v>
      </c>
      <c r="AG134" s="188">
        <v>2.38</v>
      </c>
      <c r="AH134" s="188">
        <v>2.38</v>
      </c>
      <c r="AI134" s="188">
        <v>2.38</v>
      </c>
      <c r="AJ134" s="188">
        <v>2.38</v>
      </c>
      <c r="AK134" s="188">
        <v>2.38</v>
      </c>
      <c r="AL134" s="188">
        <v>2.38</v>
      </c>
      <c r="AM134" s="188">
        <v>2.38</v>
      </c>
      <c r="AN134" s="188">
        <v>2.38</v>
      </c>
      <c r="AO134" s="188">
        <v>2.38</v>
      </c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29">
        <f>W134+B204</f>
        <v>7.9499999999999993</v>
      </c>
      <c r="X135" s="230">
        <f t="shared" ref="X135:AO135" si="41">X134+C204</f>
        <v>5.44</v>
      </c>
      <c r="Y135" s="230">
        <f t="shared" si="41"/>
        <v>4.3499999999999996</v>
      </c>
      <c r="Z135" s="230">
        <f t="shared" si="41"/>
        <v>4</v>
      </c>
      <c r="AA135" s="230">
        <f t="shared" si="41"/>
        <v>3.7199999999999998</v>
      </c>
      <c r="AB135" s="230">
        <f t="shared" si="41"/>
        <v>3.6799999999999997</v>
      </c>
      <c r="AC135" s="230">
        <f t="shared" si="41"/>
        <v>3.65</v>
      </c>
      <c r="AD135" s="230">
        <f t="shared" si="41"/>
        <v>3.65</v>
      </c>
      <c r="AE135" s="230">
        <f t="shared" si="41"/>
        <v>3.59</v>
      </c>
      <c r="AF135" s="230">
        <f t="shared" si="41"/>
        <v>3.58</v>
      </c>
      <c r="AG135" s="230">
        <f t="shared" si="41"/>
        <v>3.5599999999999996</v>
      </c>
      <c r="AH135" s="230">
        <f t="shared" si="41"/>
        <v>3.5599999999999996</v>
      </c>
      <c r="AI135" s="230">
        <f t="shared" si="41"/>
        <v>3.5599999999999996</v>
      </c>
      <c r="AJ135" s="230">
        <f t="shared" si="41"/>
        <v>3.5599999999999996</v>
      </c>
      <c r="AK135" s="230">
        <f t="shared" si="41"/>
        <v>3.5599999999999996</v>
      </c>
      <c r="AL135" s="230">
        <f t="shared" si="41"/>
        <v>3.5599999999999996</v>
      </c>
      <c r="AM135" s="230">
        <f t="shared" si="41"/>
        <v>3.5599999999999996</v>
      </c>
      <c r="AN135" s="230">
        <f t="shared" si="41"/>
        <v>3.5599999999999996</v>
      </c>
      <c r="AO135" s="230">
        <f t="shared" si="41"/>
        <v>3.5599999999999996</v>
      </c>
      <c r="AS135" s="188" t="s">
        <v>164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  <row r="144" spans="1:45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42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42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42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42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42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42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42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43">B144*$A$192*B204</f>
        <v>530</v>
      </c>
      <c r="C193" s="207">
        <f t="shared" si="43"/>
        <v>552</v>
      </c>
      <c r="D193" s="207">
        <f t="shared" si="43"/>
        <v>624</v>
      </c>
      <c r="E193" s="207">
        <f t="shared" si="43"/>
        <v>715</v>
      </c>
      <c r="F193" s="207">
        <f t="shared" si="43"/>
        <v>804</v>
      </c>
      <c r="G193" s="207">
        <f t="shared" si="43"/>
        <v>910</v>
      </c>
      <c r="H193" s="207">
        <f t="shared" si="43"/>
        <v>1016</v>
      </c>
      <c r="I193" s="207">
        <f t="shared" si="43"/>
        <v>1143</v>
      </c>
      <c r="J193" s="207">
        <f t="shared" si="43"/>
        <v>1210</v>
      </c>
      <c r="K193" s="207">
        <f t="shared" si="43"/>
        <v>1320</v>
      </c>
      <c r="L193" s="207">
        <f t="shared" si="43"/>
        <v>1416</v>
      </c>
      <c r="M193" s="207">
        <f t="shared" si="43"/>
        <v>1534</v>
      </c>
      <c r="N193" s="207">
        <f t="shared" si="43"/>
        <v>1652</v>
      </c>
      <c r="O193" s="207">
        <f t="shared" si="43"/>
        <v>1770</v>
      </c>
      <c r="P193" s="207">
        <f t="shared" si="43"/>
        <v>1888</v>
      </c>
      <c r="Q193" s="207">
        <f t="shared" si="43"/>
        <v>2006</v>
      </c>
      <c r="R193" s="207">
        <f t="shared" si="43"/>
        <v>2124</v>
      </c>
      <c r="S193" s="207">
        <f t="shared" si="43"/>
        <v>2242</v>
      </c>
      <c r="T193" s="207">
        <f t="shared" si="43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44">B144*$A$194*B204</f>
        <v>551.19999999999993</v>
      </c>
      <c r="C195" s="207">
        <f t="shared" si="44"/>
        <v>574.08000000000004</v>
      </c>
      <c r="D195" s="207">
        <f t="shared" si="44"/>
        <v>648.96</v>
      </c>
      <c r="E195" s="207">
        <f t="shared" si="44"/>
        <v>743.6</v>
      </c>
      <c r="F195" s="207">
        <f t="shared" si="44"/>
        <v>836.16000000000008</v>
      </c>
      <c r="G195" s="207">
        <f t="shared" si="44"/>
        <v>946.4</v>
      </c>
      <c r="H195" s="207">
        <f t="shared" si="44"/>
        <v>1056.6400000000001</v>
      </c>
      <c r="I195" s="207">
        <f t="shared" si="44"/>
        <v>1188.72</v>
      </c>
      <c r="J195" s="207">
        <f t="shared" si="44"/>
        <v>1258.3999999999999</v>
      </c>
      <c r="K195" s="207">
        <f t="shared" si="44"/>
        <v>1372.8</v>
      </c>
      <c r="L195" s="207">
        <f t="shared" si="44"/>
        <v>1472.6399999999999</v>
      </c>
      <c r="M195" s="207">
        <f t="shared" si="44"/>
        <v>1595.36</v>
      </c>
      <c r="N195" s="207">
        <f t="shared" si="44"/>
        <v>1718.08</v>
      </c>
      <c r="O195" s="207">
        <f t="shared" si="44"/>
        <v>1840.8</v>
      </c>
      <c r="P195" s="207">
        <f t="shared" si="44"/>
        <v>1963.52</v>
      </c>
      <c r="Q195" s="207">
        <f t="shared" si="44"/>
        <v>2086.2399999999998</v>
      </c>
      <c r="R195" s="207">
        <f t="shared" si="44"/>
        <v>2208.96</v>
      </c>
      <c r="S195" s="207">
        <f t="shared" si="44"/>
        <v>2331.6799999999998</v>
      </c>
      <c r="T195" s="207">
        <f t="shared" si="44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45">B144*$A$196*B204</f>
        <v>572.4</v>
      </c>
      <c r="C197" s="207">
        <f t="shared" si="45"/>
        <v>596.16000000000008</v>
      </c>
      <c r="D197" s="207">
        <f t="shared" si="45"/>
        <v>673.92000000000007</v>
      </c>
      <c r="E197" s="207">
        <f t="shared" si="45"/>
        <v>772.19999999999993</v>
      </c>
      <c r="F197" s="207">
        <f t="shared" si="45"/>
        <v>868.32</v>
      </c>
      <c r="G197" s="207">
        <f t="shared" si="45"/>
        <v>982.80000000000007</v>
      </c>
      <c r="H197" s="207">
        <f t="shared" si="45"/>
        <v>1097.28</v>
      </c>
      <c r="I197" s="207">
        <f t="shared" si="45"/>
        <v>1234.44</v>
      </c>
      <c r="J197" s="207">
        <f t="shared" si="45"/>
        <v>1306.8</v>
      </c>
      <c r="K197" s="207">
        <f t="shared" si="45"/>
        <v>1425.6</v>
      </c>
      <c r="L197" s="207">
        <f t="shared" si="45"/>
        <v>1529.28</v>
      </c>
      <c r="M197" s="207">
        <f t="shared" si="45"/>
        <v>1656.7199999999998</v>
      </c>
      <c r="N197" s="207">
        <f t="shared" si="45"/>
        <v>1784.1599999999999</v>
      </c>
      <c r="O197" s="207">
        <f t="shared" si="45"/>
        <v>1911.6</v>
      </c>
      <c r="P197" s="207">
        <f t="shared" si="45"/>
        <v>2039.04</v>
      </c>
      <c r="Q197" s="207">
        <f t="shared" si="45"/>
        <v>2166.48</v>
      </c>
      <c r="R197" s="207">
        <f t="shared" si="45"/>
        <v>2293.92</v>
      </c>
      <c r="S197" s="207">
        <f t="shared" si="45"/>
        <v>2421.3599999999997</v>
      </c>
      <c r="T197" s="207">
        <f t="shared" si="45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46">B144*$A$198*B204</f>
        <v>593.6</v>
      </c>
      <c r="C199" s="207">
        <f t="shared" si="46"/>
        <v>618.24</v>
      </c>
      <c r="D199" s="207">
        <f t="shared" si="46"/>
        <v>698.88</v>
      </c>
      <c r="E199" s="207">
        <f t="shared" si="46"/>
        <v>800.8</v>
      </c>
      <c r="F199" s="207">
        <f t="shared" si="46"/>
        <v>900.48</v>
      </c>
      <c r="G199" s="207">
        <f t="shared" si="46"/>
        <v>1019.2</v>
      </c>
      <c r="H199" s="207">
        <f t="shared" si="46"/>
        <v>1137.92</v>
      </c>
      <c r="I199" s="207">
        <f t="shared" si="46"/>
        <v>1280.1600000000001</v>
      </c>
      <c r="J199" s="207">
        <f t="shared" si="46"/>
        <v>1355.2</v>
      </c>
      <c r="K199" s="207">
        <f t="shared" si="46"/>
        <v>1478.3999999999999</v>
      </c>
      <c r="L199" s="207">
        <f t="shared" si="46"/>
        <v>1585.9199999999998</v>
      </c>
      <c r="M199" s="207">
        <f t="shared" si="46"/>
        <v>1718.08</v>
      </c>
      <c r="N199" s="207">
        <f t="shared" si="46"/>
        <v>1850.24</v>
      </c>
      <c r="O199" s="207">
        <f t="shared" si="46"/>
        <v>1982.3999999999999</v>
      </c>
      <c r="P199" s="207">
        <f t="shared" si="46"/>
        <v>2114.56</v>
      </c>
      <c r="Q199" s="207">
        <f t="shared" si="46"/>
        <v>2246.7199999999998</v>
      </c>
      <c r="R199" s="207">
        <f t="shared" si="46"/>
        <v>2378.8799999999997</v>
      </c>
      <c r="S199" s="207">
        <f t="shared" si="46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47">B144*$A$200*B204</f>
        <v>614.79999999999995</v>
      </c>
      <c r="C201" s="207">
        <f t="shared" si="47"/>
        <v>640.32000000000005</v>
      </c>
      <c r="D201" s="207">
        <f t="shared" si="47"/>
        <v>723.84</v>
      </c>
      <c r="E201" s="207">
        <f t="shared" si="47"/>
        <v>829.4</v>
      </c>
      <c r="F201" s="207">
        <f t="shared" si="47"/>
        <v>932.6400000000001</v>
      </c>
      <c r="G201" s="207">
        <f t="shared" si="47"/>
        <v>1055.6000000000001</v>
      </c>
      <c r="H201" s="207">
        <f t="shared" si="47"/>
        <v>1178.56</v>
      </c>
      <c r="I201" s="207">
        <f t="shared" si="47"/>
        <v>1325.88</v>
      </c>
      <c r="J201" s="207">
        <f t="shared" si="47"/>
        <v>1403.6</v>
      </c>
      <c r="K201" s="207">
        <f t="shared" si="47"/>
        <v>1531.2</v>
      </c>
      <c r="L201" s="207">
        <f t="shared" si="47"/>
        <v>1642.56</v>
      </c>
      <c r="M201" s="207">
        <f t="shared" si="47"/>
        <v>1779.4399999999998</v>
      </c>
      <c r="N201" s="207">
        <f t="shared" si="47"/>
        <v>1916.32</v>
      </c>
      <c r="O201" s="207">
        <f t="shared" si="47"/>
        <v>2053.1999999999998</v>
      </c>
      <c r="P201" s="207">
        <f t="shared" si="47"/>
        <v>2190.08</v>
      </c>
      <c r="Q201" s="207">
        <f t="shared" si="47"/>
        <v>2326.96</v>
      </c>
      <c r="R201" s="207">
        <f t="shared" si="47"/>
        <v>2463.8399999999997</v>
      </c>
      <c r="S201" s="207">
        <f t="shared" si="47"/>
        <v>2600.7199999999998</v>
      </c>
      <c r="T201" s="207">
        <f t="shared" si="47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48">B144*$A$202*B204</f>
        <v>636</v>
      </c>
      <c r="C203" s="207">
        <f t="shared" si="48"/>
        <v>662.4</v>
      </c>
      <c r="D203" s="207">
        <f t="shared" si="48"/>
        <v>748.80000000000007</v>
      </c>
      <c r="E203" s="207">
        <f t="shared" si="48"/>
        <v>858</v>
      </c>
      <c r="F203" s="207">
        <f t="shared" si="48"/>
        <v>964.80000000000007</v>
      </c>
      <c r="G203" s="207">
        <f t="shared" si="48"/>
        <v>1092</v>
      </c>
      <c r="H203" s="207">
        <f t="shared" si="48"/>
        <v>1219.2</v>
      </c>
      <c r="I203" s="207">
        <f t="shared" si="48"/>
        <v>1371.6</v>
      </c>
      <c r="J203" s="207">
        <f t="shared" si="48"/>
        <v>1452</v>
      </c>
      <c r="K203" s="207">
        <f t="shared" si="48"/>
        <v>1584</v>
      </c>
      <c r="L203" s="207">
        <f t="shared" si="48"/>
        <v>1699.1999999999998</v>
      </c>
      <c r="M203" s="207">
        <f t="shared" si="48"/>
        <v>1840.8</v>
      </c>
      <c r="N203" s="207">
        <f t="shared" si="48"/>
        <v>1982.3999999999999</v>
      </c>
      <c r="O203" s="207">
        <f t="shared" si="48"/>
        <v>2124</v>
      </c>
      <c r="P203" s="207">
        <f t="shared" si="48"/>
        <v>2265.6</v>
      </c>
      <c r="Q203" s="207">
        <f t="shared" si="48"/>
        <v>2407.1999999999998</v>
      </c>
      <c r="R203" s="207">
        <f t="shared" si="48"/>
        <v>2548.7999999999997</v>
      </c>
      <c r="S203" s="207">
        <f t="shared" si="48"/>
        <v>2690.3999999999996</v>
      </c>
      <c r="T203" s="207">
        <f t="shared" si="48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1CF44-D8CE-9C43-AB5D-4879E968C8B8}">
  <sheetPr>
    <tabColor theme="5" tint="0.79998168889431442"/>
  </sheetPr>
  <dimension ref="A1:AS205"/>
  <sheetViews>
    <sheetView showGridLines="0" zoomScaleNormal="100" workbookViewId="0">
      <selection activeCell="AF42" sqref="AF42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261</v>
      </c>
      <c r="H3" s="192"/>
      <c r="I3" s="192"/>
      <c r="J3" s="192"/>
      <c r="L3" s="192"/>
      <c r="M3" s="194" t="s">
        <v>266</v>
      </c>
      <c r="N3" s="193"/>
      <c r="O3" s="380" t="s">
        <v>233</v>
      </c>
      <c r="P3" s="191" t="s">
        <v>267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263</v>
      </c>
      <c r="H4" s="192"/>
      <c r="I4" s="192"/>
      <c r="J4" s="192"/>
      <c r="K4" s="192"/>
      <c r="L4" s="192"/>
      <c r="M4" s="194" t="s">
        <v>266</v>
      </c>
      <c r="N4" s="193"/>
      <c r="O4" s="380" t="s">
        <v>233</v>
      </c>
      <c r="P4" s="191" t="s">
        <v>268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/>
      <c r="H5" s="192"/>
      <c r="I5" s="192"/>
      <c r="J5" s="192"/>
      <c r="K5" s="192"/>
      <c r="L5" s="192"/>
      <c r="M5" s="192"/>
      <c r="O5" s="189"/>
      <c r="P5" s="191"/>
      <c r="Q5" s="191"/>
      <c r="R5" s="192"/>
      <c r="S5" s="192"/>
      <c r="T5" s="192"/>
    </row>
    <row r="6" spans="1:45" s="189" customFormat="1" x14ac:dyDescent="0.15">
      <c r="A6" s="187"/>
      <c r="B6" s="187"/>
      <c r="C6" s="188"/>
      <c r="D6" s="188"/>
      <c r="E6" s="188"/>
      <c r="F6" s="188"/>
      <c r="G6" s="191"/>
      <c r="H6" s="192"/>
      <c r="I6" s="192"/>
      <c r="J6" s="192"/>
      <c r="K6" s="192"/>
      <c r="L6" s="192"/>
      <c r="M6" s="192"/>
      <c r="P6" s="191"/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63"/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67"/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71">
        <v>506</v>
      </c>
      <c r="C12" s="272"/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75">
        <v>706</v>
      </c>
      <c r="C13" s="276"/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79">
        <v>506</v>
      </c>
      <c r="C14" s="280">
        <v>506</v>
      </c>
      <c r="D14" s="281"/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67">
        <v>734</v>
      </c>
      <c r="C15" s="268">
        <v>734</v>
      </c>
      <c r="D15" s="269"/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71">
        <v>506</v>
      </c>
      <c r="C16" s="272">
        <v>506</v>
      </c>
      <c r="D16" s="273">
        <v>506</v>
      </c>
      <c r="E16" s="274"/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67">
        <v>760</v>
      </c>
      <c r="C17" s="268">
        <v>760</v>
      </c>
      <c r="D17" s="269">
        <v>773</v>
      </c>
      <c r="E17" s="270"/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71">
        <v>566</v>
      </c>
      <c r="C18" s="272">
        <v>566</v>
      </c>
      <c r="D18" s="273">
        <v>566</v>
      </c>
      <c r="E18" s="274">
        <v>639</v>
      </c>
      <c r="F18" s="272"/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75">
        <v>841</v>
      </c>
      <c r="C19" s="276">
        <v>841</v>
      </c>
      <c r="D19" s="277">
        <v>873</v>
      </c>
      <c r="E19" s="278">
        <v>960</v>
      </c>
      <c r="F19" s="276"/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79">
        <v>626</v>
      </c>
      <c r="C20" s="280">
        <v>626</v>
      </c>
      <c r="D20" s="281">
        <v>626</v>
      </c>
      <c r="E20" s="282">
        <v>699</v>
      </c>
      <c r="F20" s="280">
        <v>790</v>
      </c>
      <c r="G20" s="281"/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67">
        <v>928</v>
      </c>
      <c r="C21" s="268">
        <v>928</v>
      </c>
      <c r="D21" s="269">
        <v>969</v>
      </c>
      <c r="E21" s="270">
        <v>1061</v>
      </c>
      <c r="F21" s="268">
        <v>1183</v>
      </c>
      <c r="G21" s="269"/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71">
        <v>671</v>
      </c>
      <c r="C22" s="272">
        <v>671</v>
      </c>
      <c r="D22" s="273">
        <v>671</v>
      </c>
      <c r="E22" s="274">
        <v>761</v>
      </c>
      <c r="F22" s="272">
        <v>864</v>
      </c>
      <c r="G22" s="273">
        <v>954</v>
      </c>
      <c r="H22" s="274"/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67">
        <v>1003</v>
      </c>
      <c r="C23" s="268">
        <v>1003</v>
      </c>
      <c r="D23" s="269">
        <v>1038</v>
      </c>
      <c r="E23" s="270">
        <v>1167</v>
      </c>
      <c r="F23" s="268">
        <v>1304</v>
      </c>
      <c r="G23" s="269">
        <v>1414</v>
      </c>
      <c r="H23" s="270"/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71">
        <v>731</v>
      </c>
      <c r="C24" s="272">
        <v>731</v>
      </c>
      <c r="D24" s="273">
        <v>731</v>
      </c>
      <c r="E24" s="274">
        <v>821</v>
      </c>
      <c r="F24" s="272">
        <v>940</v>
      </c>
      <c r="G24" s="273">
        <v>1045</v>
      </c>
      <c r="H24" s="274">
        <v>1282</v>
      </c>
      <c r="I24" s="272"/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75">
        <v>1092</v>
      </c>
      <c r="C25" s="276">
        <v>1092</v>
      </c>
      <c r="D25" s="277">
        <v>1128</v>
      </c>
      <c r="E25" s="278">
        <v>1250</v>
      </c>
      <c r="F25" s="276">
        <v>1425</v>
      </c>
      <c r="G25" s="277">
        <v>1547</v>
      </c>
      <c r="H25" s="278">
        <v>1869</v>
      </c>
      <c r="I25" s="276"/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79">
        <v>761</v>
      </c>
      <c r="C26" s="280">
        <v>761</v>
      </c>
      <c r="D26" s="281">
        <v>761</v>
      </c>
      <c r="E26" s="282">
        <v>864</v>
      </c>
      <c r="F26" s="280">
        <v>983</v>
      </c>
      <c r="G26" s="281">
        <v>1118</v>
      </c>
      <c r="H26" s="282">
        <v>1357</v>
      </c>
      <c r="I26" s="280">
        <v>1476</v>
      </c>
      <c r="J26" s="281"/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U26" s="257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67">
        <v>1141</v>
      </c>
      <c r="C27" s="268">
        <v>1141</v>
      </c>
      <c r="D27" s="269">
        <v>1198</v>
      </c>
      <c r="E27" s="270">
        <v>1324</v>
      </c>
      <c r="F27" s="268">
        <v>1514</v>
      </c>
      <c r="G27" s="269">
        <v>1670</v>
      </c>
      <c r="H27" s="270">
        <v>2002</v>
      </c>
      <c r="I27" s="268">
        <v>2190</v>
      </c>
      <c r="J27" s="269"/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71">
        <v>805</v>
      </c>
      <c r="C28" s="272">
        <v>805</v>
      </c>
      <c r="D28" s="273">
        <v>805</v>
      </c>
      <c r="E28" s="274">
        <v>895</v>
      </c>
      <c r="F28" s="272">
        <v>1045</v>
      </c>
      <c r="G28" s="273">
        <v>1179</v>
      </c>
      <c r="H28" s="274">
        <v>1433</v>
      </c>
      <c r="I28" s="272">
        <v>1552</v>
      </c>
      <c r="J28" s="273">
        <v>1723</v>
      </c>
      <c r="K28" s="274"/>
      <c r="L28" s="272"/>
      <c r="M28" s="273"/>
      <c r="N28" s="274"/>
      <c r="O28" s="272"/>
      <c r="P28" s="273"/>
      <c r="Q28" s="274"/>
      <c r="R28" s="272"/>
      <c r="S28" s="271"/>
      <c r="T28" s="272"/>
      <c r="U28" s="257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67">
        <v>1219</v>
      </c>
      <c r="C29" s="268">
        <v>1219</v>
      </c>
      <c r="D29" s="269">
        <v>1264</v>
      </c>
      <c r="E29" s="270">
        <v>1396</v>
      </c>
      <c r="F29" s="268">
        <v>1625</v>
      </c>
      <c r="G29" s="269">
        <v>1794</v>
      </c>
      <c r="H29" s="270">
        <v>2137</v>
      </c>
      <c r="I29" s="268">
        <v>2333</v>
      </c>
      <c r="J29" s="269">
        <v>2588</v>
      </c>
      <c r="K29" s="270"/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71">
        <v>850</v>
      </c>
      <c r="C30" s="272">
        <v>850</v>
      </c>
      <c r="D30" s="273">
        <v>850</v>
      </c>
      <c r="E30" s="274">
        <v>970</v>
      </c>
      <c r="F30" s="272">
        <v>1118</v>
      </c>
      <c r="G30" s="273">
        <v>1267</v>
      </c>
      <c r="H30" s="274">
        <v>1523</v>
      </c>
      <c r="I30" s="272">
        <v>1656</v>
      </c>
      <c r="J30" s="273">
        <v>1879</v>
      </c>
      <c r="K30" s="274">
        <v>2067</v>
      </c>
      <c r="L30" s="272"/>
      <c r="M30" s="273"/>
      <c r="N30" s="274"/>
      <c r="O30" s="272"/>
      <c r="P30" s="273"/>
      <c r="Q30" s="274"/>
      <c r="R30" s="272"/>
      <c r="S30" s="271"/>
      <c r="T30" s="272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75">
        <v>1289</v>
      </c>
      <c r="C31" s="276">
        <v>1289</v>
      </c>
      <c r="D31" s="277">
        <v>1340</v>
      </c>
      <c r="E31" s="278">
        <v>1511</v>
      </c>
      <c r="F31" s="276">
        <v>1730</v>
      </c>
      <c r="G31" s="277">
        <v>1933</v>
      </c>
      <c r="H31" s="278">
        <v>2265</v>
      </c>
      <c r="I31" s="276">
        <v>2480</v>
      </c>
      <c r="J31" s="277">
        <v>2787</v>
      </c>
      <c r="K31" s="278">
        <v>3079</v>
      </c>
      <c r="L31" s="276"/>
      <c r="M31" s="277"/>
      <c r="N31" s="278"/>
      <c r="O31" s="276"/>
      <c r="P31" s="277"/>
      <c r="Q31" s="278"/>
      <c r="R31" s="276"/>
      <c r="S31" s="275"/>
      <c r="T31" s="276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79">
        <v>895</v>
      </c>
      <c r="C32" s="280">
        <v>895</v>
      </c>
      <c r="D32" s="281">
        <v>895</v>
      </c>
      <c r="E32" s="282">
        <v>1045</v>
      </c>
      <c r="F32" s="280">
        <v>1192</v>
      </c>
      <c r="G32" s="281">
        <v>1341</v>
      </c>
      <c r="H32" s="282">
        <v>1610</v>
      </c>
      <c r="I32" s="280">
        <v>1744</v>
      </c>
      <c r="J32" s="281">
        <v>1938</v>
      </c>
      <c r="K32" s="282">
        <v>2132</v>
      </c>
      <c r="L32" s="280">
        <v>2325</v>
      </c>
      <c r="M32" s="281"/>
      <c r="N32" s="282"/>
      <c r="O32" s="280"/>
      <c r="P32" s="281"/>
      <c r="Q32" s="282"/>
      <c r="R32" s="280"/>
      <c r="S32" s="279"/>
      <c r="T32" s="280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67">
        <v>1359</v>
      </c>
      <c r="C33" s="268">
        <v>1359</v>
      </c>
      <c r="D33" s="269">
        <v>1422</v>
      </c>
      <c r="E33" s="270">
        <v>1630</v>
      </c>
      <c r="F33" s="268">
        <v>1840</v>
      </c>
      <c r="G33" s="269">
        <v>2059</v>
      </c>
      <c r="H33" s="270">
        <v>2391</v>
      </c>
      <c r="I33" s="268">
        <v>2609</v>
      </c>
      <c r="J33" s="269">
        <v>2892</v>
      </c>
      <c r="K33" s="270">
        <v>3190</v>
      </c>
      <c r="L33" s="268">
        <v>3520</v>
      </c>
      <c r="M33" s="269"/>
      <c r="N33" s="270"/>
      <c r="O33" s="268"/>
      <c r="P33" s="269"/>
      <c r="Q33" s="270"/>
      <c r="R33" s="268"/>
      <c r="S33" s="267"/>
      <c r="T33" s="26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71">
        <v>954</v>
      </c>
      <c r="C34" s="272">
        <v>954</v>
      </c>
      <c r="D34" s="273">
        <v>954</v>
      </c>
      <c r="E34" s="274">
        <v>1105</v>
      </c>
      <c r="F34" s="272">
        <v>1254</v>
      </c>
      <c r="G34" s="273">
        <v>1401</v>
      </c>
      <c r="H34" s="274">
        <v>1701</v>
      </c>
      <c r="I34" s="272">
        <v>1850</v>
      </c>
      <c r="J34" s="273">
        <v>2054</v>
      </c>
      <c r="K34" s="274">
        <v>2260</v>
      </c>
      <c r="L34" s="272">
        <v>2465</v>
      </c>
      <c r="M34" s="273">
        <v>2671</v>
      </c>
      <c r="N34" s="274"/>
      <c r="O34" s="272"/>
      <c r="P34" s="273"/>
      <c r="Q34" s="274"/>
      <c r="R34" s="272"/>
      <c r="S34" s="271"/>
      <c r="T34" s="272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67">
        <v>1441</v>
      </c>
      <c r="C35" s="268">
        <v>1441</v>
      </c>
      <c r="D35" s="269">
        <v>1507</v>
      </c>
      <c r="E35" s="270">
        <v>1733</v>
      </c>
      <c r="F35" s="268">
        <v>1950</v>
      </c>
      <c r="G35" s="269">
        <v>2171</v>
      </c>
      <c r="H35" s="270">
        <v>2562</v>
      </c>
      <c r="I35" s="268">
        <v>2803</v>
      </c>
      <c r="J35" s="269">
        <v>3104</v>
      </c>
      <c r="K35" s="270">
        <v>3369</v>
      </c>
      <c r="L35" s="268">
        <v>3744</v>
      </c>
      <c r="M35" s="269">
        <v>4054</v>
      </c>
      <c r="N35" s="270"/>
      <c r="O35" s="268"/>
      <c r="P35" s="269"/>
      <c r="Q35" s="270"/>
      <c r="R35" s="268"/>
      <c r="S35" s="267"/>
      <c r="T35" s="26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71">
        <v>1014</v>
      </c>
      <c r="C36" s="272">
        <v>1014</v>
      </c>
      <c r="D36" s="273">
        <v>1014</v>
      </c>
      <c r="E36" s="274">
        <v>1164</v>
      </c>
      <c r="F36" s="272">
        <v>1314</v>
      </c>
      <c r="G36" s="273">
        <v>1476</v>
      </c>
      <c r="H36" s="274">
        <v>1775</v>
      </c>
      <c r="I36" s="272">
        <v>1940</v>
      </c>
      <c r="J36" s="273">
        <v>2158</v>
      </c>
      <c r="K36" s="274">
        <v>2373</v>
      </c>
      <c r="L36" s="272">
        <v>2589</v>
      </c>
      <c r="M36" s="273">
        <v>2805</v>
      </c>
      <c r="N36" s="274">
        <v>3021</v>
      </c>
      <c r="O36" s="272">
        <v>3236</v>
      </c>
      <c r="P36" s="273"/>
      <c r="Q36" s="274"/>
      <c r="R36" s="272"/>
      <c r="S36" s="271"/>
      <c r="T36" s="272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75">
        <v>1536</v>
      </c>
      <c r="C37" s="276">
        <v>1536</v>
      </c>
      <c r="D37" s="277">
        <v>1605</v>
      </c>
      <c r="E37" s="278">
        <v>1836</v>
      </c>
      <c r="F37" s="276">
        <v>2058</v>
      </c>
      <c r="G37" s="277">
        <v>2300</v>
      </c>
      <c r="H37" s="278">
        <v>2694</v>
      </c>
      <c r="I37" s="276">
        <v>2959</v>
      </c>
      <c r="J37" s="277">
        <v>3278</v>
      </c>
      <c r="K37" s="278">
        <v>3555</v>
      </c>
      <c r="L37" s="276">
        <v>3952</v>
      </c>
      <c r="M37" s="277">
        <v>4286</v>
      </c>
      <c r="N37" s="278">
        <v>4616</v>
      </c>
      <c r="O37" s="276">
        <v>4946</v>
      </c>
      <c r="P37" s="277"/>
      <c r="Q37" s="278"/>
      <c r="R37" s="276"/>
      <c r="S37" s="275"/>
      <c r="T37" s="276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79">
        <v>1059</v>
      </c>
      <c r="C38" s="280">
        <v>1059</v>
      </c>
      <c r="D38" s="281">
        <v>1059</v>
      </c>
      <c r="E38" s="282">
        <v>1222</v>
      </c>
      <c r="F38" s="280">
        <v>1388</v>
      </c>
      <c r="G38" s="281">
        <v>1552</v>
      </c>
      <c r="H38" s="282">
        <v>1850</v>
      </c>
      <c r="I38" s="280">
        <v>2043</v>
      </c>
      <c r="J38" s="281">
        <v>2274</v>
      </c>
      <c r="K38" s="282">
        <v>2501</v>
      </c>
      <c r="L38" s="280">
        <v>2728</v>
      </c>
      <c r="M38" s="281">
        <v>2956</v>
      </c>
      <c r="N38" s="282">
        <v>3183</v>
      </c>
      <c r="O38" s="280">
        <v>3410</v>
      </c>
      <c r="P38" s="281">
        <v>3638</v>
      </c>
      <c r="Q38" s="282"/>
      <c r="R38" s="280"/>
      <c r="S38" s="279"/>
      <c r="T38" s="280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67">
        <v>1604</v>
      </c>
      <c r="C39" s="268">
        <v>1604</v>
      </c>
      <c r="D39" s="269">
        <v>1676</v>
      </c>
      <c r="E39" s="270">
        <v>1924</v>
      </c>
      <c r="F39" s="268">
        <v>2161</v>
      </c>
      <c r="G39" s="269">
        <v>2430</v>
      </c>
      <c r="H39" s="270">
        <v>2809</v>
      </c>
      <c r="I39" s="268">
        <v>3103</v>
      </c>
      <c r="J39" s="269">
        <v>3441</v>
      </c>
      <c r="K39" s="270">
        <v>3760</v>
      </c>
      <c r="L39" s="268">
        <v>4142</v>
      </c>
      <c r="M39" s="269">
        <v>4488</v>
      </c>
      <c r="N39" s="270">
        <v>4833</v>
      </c>
      <c r="O39" s="268">
        <v>5178</v>
      </c>
      <c r="P39" s="269">
        <v>5523</v>
      </c>
      <c r="Q39" s="270"/>
      <c r="R39" s="268"/>
      <c r="S39" s="267"/>
      <c r="T39" s="26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71">
        <v>1105</v>
      </c>
      <c r="C40" s="272">
        <v>1105</v>
      </c>
      <c r="D40" s="273">
        <v>1105</v>
      </c>
      <c r="E40" s="274">
        <v>1282</v>
      </c>
      <c r="F40" s="272">
        <v>1447</v>
      </c>
      <c r="G40" s="273">
        <v>1646</v>
      </c>
      <c r="H40" s="274">
        <v>1910</v>
      </c>
      <c r="I40" s="272">
        <v>2149</v>
      </c>
      <c r="J40" s="273">
        <v>2386</v>
      </c>
      <c r="K40" s="274">
        <v>2625</v>
      </c>
      <c r="L40" s="272">
        <v>2863</v>
      </c>
      <c r="M40" s="273">
        <v>3102</v>
      </c>
      <c r="N40" s="274">
        <v>3341</v>
      </c>
      <c r="O40" s="272">
        <v>3579</v>
      </c>
      <c r="P40" s="273">
        <v>3818</v>
      </c>
      <c r="Q40" s="274">
        <v>4056</v>
      </c>
      <c r="R40" s="272"/>
      <c r="S40" s="271"/>
      <c r="T40" s="272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67">
        <v>1669</v>
      </c>
      <c r="C41" s="268">
        <v>1669</v>
      </c>
      <c r="D41" s="269">
        <v>1756</v>
      </c>
      <c r="E41" s="270">
        <v>2023</v>
      </c>
      <c r="F41" s="268">
        <v>2268</v>
      </c>
      <c r="G41" s="269">
        <v>2575</v>
      </c>
      <c r="H41" s="270">
        <v>2926</v>
      </c>
      <c r="I41" s="268">
        <v>3299</v>
      </c>
      <c r="J41" s="269">
        <v>3649</v>
      </c>
      <c r="K41" s="270">
        <v>3954</v>
      </c>
      <c r="L41" s="268">
        <v>4323</v>
      </c>
      <c r="M41" s="269">
        <v>4679</v>
      </c>
      <c r="N41" s="270">
        <v>5038</v>
      </c>
      <c r="O41" s="268">
        <v>5398</v>
      </c>
      <c r="P41" s="269">
        <v>5758</v>
      </c>
      <c r="Q41" s="270">
        <v>6118</v>
      </c>
      <c r="R41" s="268"/>
      <c r="S41" s="267"/>
      <c r="T41" s="26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71">
        <v>1164</v>
      </c>
      <c r="C42" s="272">
        <v>1164</v>
      </c>
      <c r="D42" s="273">
        <v>1164</v>
      </c>
      <c r="E42" s="274">
        <v>1341</v>
      </c>
      <c r="F42" s="272">
        <v>1492</v>
      </c>
      <c r="G42" s="273">
        <v>1740</v>
      </c>
      <c r="H42" s="274">
        <v>1988</v>
      </c>
      <c r="I42" s="272">
        <v>2237</v>
      </c>
      <c r="J42" s="273">
        <v>2485</v>
      </c>
      <c r="K42" s="274">
        <v>2733</v>
      </c>
      <c r="L42" s="272">
        <v>2982</v>
      </c>
      <c r="M42" s="273">
        <v>3230</v>
      </c>
      <c r="N42" s="274">
        <v>3479</v>
      </c>
      <c r="O42" s="272">
        <v>3727</v>
      </c>
      <c r="P42" s="273">
        <v>3976</v>
      </c>
      <c r="Q42" s="274">
        <v>4224</v>
      </c>
      <c r="R42" s="272">
        <v>4472</v>
      </c>
      <c r="S42" s="271"/>
      <c r="T42" s="272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75">
        <v>1760</v>
      </c>
      <c r="C43" s="276">
        <v>1760</v>
      </c>
      <c r="D43" s="277">
        <v>1853</v>
      </c>
      <c r="E43" s="278">
        <v>2124</v>
      </c>
      <c r="F43" s="276">
        <v>2361</v>
      </c>
      <c r="G43" s="277">
        <v>2723</v>
      </c>
      <c r="H43" s="278">
        <v>3086</v>
      </c>
      <c r="I43" s="276">
        <v>3450</v>
      </c>
      <c r="J43" s="277">
        <v>3761</v>
      </c>
      <c r="K43" s="278">
        <v>4135</v>
      </c>
      <c r="L43" s="276">
        <v>4520</v>
      </c>
      <c r="M43" s="277">
        <v>4899</v>
      </c>
      <c r="N43" s="278">
        <v>5276</v>
      </c>
      <c r="O43" s="276">
        <v>5653</v>
      </c>
      <c r="P43" s="277">
        <v>6030</v>
      </c>
      <c r="Q43" s="278">
        <v>6407</v>
      </c>
      <c r="R43" s="276">
        <v>6784</v>
      </c>
      <c r="S43" s="275"/>
      <c r="T43" s="276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79">
        <v>1168</v>
      </c>
      <c r="C44" s="280">
        <v>1190</v>
      </c>
      <c r="D44" s="281">
        <v>1230</v>
      </c>
      <c r="E44" s="282">
        <v>1416</v>
      </c>
      <c r="F44" s="280">
        <v>1574</v>
      </c>
      <c r="G44" s="281">
        <v>1836</v>
      </c>
      <c r="H44" s="282">
        <v>2098</v>
      </c>
      <c r="I44" s="280">
        <v>2360</v>
      </c>
      <c r="J44" s="281">
        <v>2623</v>
      </c>
      <c r="K44" s="282">
        <v>2885</v>
      </c>
      <c r="L44" s="280">
        <v>3147</v>
      </c>
      <c r="M44" s="281">
        <v>3410</v>
      </c>
      <c r="N44" s="282">
        <v>3672</v>
      </c>
      <c r="O44" s="280">
        <v>3934</v>
      </c>
      <c r="P44" s="281">
        <v>4196</v>
      </c>
      <c r="Q44" s="282">
        <v>4459</v>
      </c>
      <c r="R44" s="280">
        <v>4721</v>
      </c>
      <c r="S44" s="279">
        <v>4983</v>
      </c>
      <c r="T44" s="280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67">
        <v>1795</v>
      </c>
      <c r="C45" s="268">
        <v>1817</v>
      </c>
      <c r="D45" s="269">
        <v>1955</v>
      </c>
      <c r="E45" s="270">
        <v>2238</v>
      </c>
      <c r="F45" s="268">
        <v>2489</v>
      </c>
      <c r="G45" s="269">
        <v>2870</v>
      </c>
      <c r="H45" s="270">
        <v>3255</v>
      </c>
      <c r="I45" s="268">
        <v>3635</v>
      </c>
      <c r="J45" s="269">
        <v>3967</v>
      </c>
      <c r="K45" s="270">
        <v>4358</v>
      </c>
      <c r="L45" s="268">
        <v>4770</v>
      </c>
      <c r="M45" s="269">
        <v>5172</v>
      </c>
      <c r="N45" s="270">
        <v>5570</v>
      </c>
      <c r="O45" s="268">
        <v>5967</v>
      </c>
      <c r="P45" s="269">
        <v>6365</v>
      </c>
      <c r="Q45" s="270">
        <v>6763</v>
      </c>
      <c r="R45" s="268">
        <v>7161</v>
      </c>
      <c r="S45" s="267">
        <v>7559</v>
      </c>
      <c r="T45" s="26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71">
        <v>1230</v>
      </c>
      <c r="C46" s="272">
        <v>1253</v>
      </c>
      <c r="D46" s="273">
        <v>1295</v>
      </c>
      <c r="E46" s="274">
        <v>1491</v>
      </c>
      <c r="F46" s="272">
        <v>1656</v>
      </c>
      <c r="G46" s="273">
        <v>1933</v>
      </c>
      <c r="H46" s="274">
        <v>2209</v>
      </c>
      <c r="I46" s="272">
        <v>2485</v>
      </c>
      <c r="J46" s="273">
        <v>2761</v>
      </c>
      <c r="K46" s="274">
        <v>3037</v>
      </c>
      <c r="L46" s="272">
        <v>3313</v>
      </c>
      <c r="M46" s="273">
        <v>3589</v>
      </c>
      <c r="N46" s="274">
        <v>3865</v>
      </c>
      <c r="O46" s="272">
        <v>4141</v>
      </c>
      <c r="P46" s="273">
        <v>4417</v>
      </c>
      <c r="Q46" s="274">
        <v>4693</v>
      </c>
      <c r="R46" s="272">
        <v>4969</v>
      </c>
      <c r="S46" s="271">
        <v>5246</v>
      </c>
      <c r="T46" s="272">
        <v>5522</v>
      </c>
      <c r="U46" s="257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67">
        <v>1873</v>
      </c>
      <c r="C47" s="268">
        <v>1897</v>
      </c>
      <c r="D47" s="269">
        <v>2054</v>
      </c>
      <c r="E47" s="270">
        <v>2355</v>
      </c>
      <c r="F47" s="268">
        <v>2618</v>
      </c>
      <c r="G47" s="269">
        <v>3022</v>
      </c>
      <c r="H47" s="270">
        <v>3424</v>
      </c>
      <c r="I47" s="268">
        <v>3827</v>
      </c>
      <c r="J47" s="269">
        <v>4173</v>
      </c>
      <c r="K47" s="270">
        <v>4587</v>
      </c>
      <c r="L47" s="268">
        <v>4979</v>
      </c>
      <c r="M47" s="269">
        <v>5399</v>
      </c>
      <c r="N47" s="270">
        <v>5814</v>
      </c>
      <c r="O47" s="268">
        <v>6229</v>
      </c>
      <c r="P47" s="269">
        <v>6644</v>
      </c>
      <c r="Q47" s="270">
        <v>7060</v>
      </c>
      <c r="R47" s="268">
        <v>7475</v>
      </c>
      <c r="S47" s="267">
        <v>7890</v>
      </c>
      <c r="T47" s="268">
        <v>8306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71">
        <v>1291</v>
      </c>
      <c r="C48" s="272">
        <v>1315</v>
      </c>
      <c r="D48" s="273">
        <v>1359</v>
      </c>
      <c r="E48" s="274">
        <v>1565</v>
      </c>
      <c r="F48" s="272">
        <v>1739</v>
      </c>
      <c r="G48" s="273">
        <v>2029</v>
      </c>
      <c r="H48" s="274">
        <v>2319</v>
      </c>
      <c r="I48" s="272">
        <v>2609</v>
      </c>
      <c r="J48" s="273">
        <v>2899</v>
      </c>
      <c r="K48" s="274">
        <v>3189</v>
      </c>
      <c r="L48" s="272">
        <v>3479</v>
      </c>
      <c r="M48" s="273">
        <v>3768</v>
      </c>
      <c r="N48" s="274">
        <v>4058</v>
      </c>
      <c r="O48" s="272">
        <v>4348</v>
      </c>
      <c r="P48" s="273">
        <v>4638</v>
      </c>
      <c r="Q48" s="274">
        <v>4928</v>
      </c>
      <c r="R48" s="272">
        <v>5218</v>
      </c>
      <c r="S48" s="271">
        <v>5508</v>
      </c>
      <c r="T48" s="272">
        <v>5798</v>
      </c>
      <c r="U48" s="257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75">
        <v>1965</v>
      </c>
      <c r="C49" s="276">
        <v>1990</v>
      </c>
      <c r="D49" s="277">
        <v>2138</v>
      </c>
      <c r="E49" s="278">
        <v>2471</v>
      </c>
      <c r="F49" s="276">
        <v>2733</v>
      </c>
      <c r="G49" s="277">
        <v>3169</v>
      </c>
      <c r="H49" s="278">
        <v>3594</v>
      </c>
      <c r="I49" s="276">
        <v>4015</v>
      </c>
      <c r="J49" s="277">
        <v>4375</v>
      </c>
      <c r="K49" s="278">
        <v>4816</v>
      </c>
      <c r="L49" s="276">
        <v>5226</v>
      </c>
      <c r="M49" s="277">
        <v>5669</v>
      </c>
      <c r="N49" s="278">
        <v>6105</v>
      </c>
      <c r="O49" s="276">
        <v>6541</v>
      </c>
      <c r="P49" s="277">
        <v>6977</v>
      </c>
      <c r="Q49" s="278">
        <v>7413</v>
      </c>
      <c r="R49" s="276">
        <v>7849</v>
      </c>
      <c r="S49" s="275">
        <v>8285</v>
      </c>
      <c r="T49" s="276">
        <v>8721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79">
        <v>1353</v>
      </c>
      <c r="C50" s="280">
        <v>1378</v>
      </c>
      <c r="D50" s="281">
        <v>1424</v>
      </c>
      <c r="E50" s="282">
        <v>1640</v>
      </c>
      <c r="F50" s="280">
        <v>1822</v>
      </c>
      <c r="G50" s="281">
        <v>2126</v>
      </c>
      <c r="H50" s="282">
        <v>2430</v>
      </c>
      <c r="I50" s="280">
        <v>2733</v>
      </c>
      <c r="J50" s="281">
        <v>3037</v>
      </c>
      <c r="K50" s="282">
        <v>3341</v>
      </c>
      <c r="L50" s="280">
        <v>3644</v>
      </c>
      <c r="M50" s="281">
        <v>3948</v>
      </c>
      <c r="N50" s="282">
        <v>4252</v>
      </c>
      <c r="O50" s="280">
        <v>4555</v>
      </c>
      <c r="P50" s="281">
        <v>4859</v>
      </c>
      <c r="Q50" s="282">
        <v>5163</v>
      </c>
      <c r="R50" s="280">
        <v>5466</v>
      </c>
      <c r="S50" s="279">
        <v>5770</v>
      </c>
      <c r="T50" s="280">
        <v>6074</v>
      </c>
      <c r="U50" s="257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67">
        <v>2059</v>
      </c>
      <c r="C51" s="268">
        <v>2084</v>
      </c>
      <c r="D51" s="269">
        <v>2222</v>
      </c>
      <c r="E51" s="270">
        <v>2588</v>
      </c>
      <c r="F51" s="268">
        <v>2875</v>
      </c>
      <c r="G51" s="269">
        <v>3319</v>
      </c>
      <c r="H51" s="270">
        <v>3762</v>
      </c>
      <c r="I51" s="268">
        <v>4205</v>
      </c>
      <c r="J51" s="269">
        <v>4583</v>
      </c>
      <c r="K51" s="270">
        <v>5040</v>
      </c>
      <c r="L51" s="268">
        <v>5465</v>
      </c>
      <c r="M51" s="269">
        <v>5922</v>
      </c>
      <c r="N51" s="270">
        <v>6377</v>
      </c>
      <c r="O51" s="268">
        <v>6833</v>
      </c>
      <c r="P51" s="269">
        <v>7289</v>
      </c>
      <c r="Q51" s="270">
        <v>7744</v>
      </c>
      <c r="R51" s="268">
        <v>8200</v>
      </c>
      <c r="S51" s="267">
        <v>8655</v>
      </c>
      <c r="T51" s="268">
        <v>9111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71">
        <v>1414</v>
      </c>
      <c r="C52" s="272">
        <v>1441</v>
      </c>
      <c r="D52" s="273">
        <v>1489</v>
      </c>
      <c r="E52" s="274">
        <v>1714</v>
      </c>
      <c r="F52" s="272">
        <v>1905</v>
      </c>
      <c r="G52" s="273">
        <v>2222</v>
      </c>
      <c r="H52" s="274">
        <v>2540</v>
      </c>
      <c r="I52" s="272">
        <v>2857</v>
      </c>
      <c r="J52" s="273">
        <v>3175</v>
      </c>
      <c r="K52" s="274">
        <v>3492</v>
      </c>
      <c r="L52" s="272">
        <v>3810</v>
      </c>
      <c r="M52" s="273">
        <v>4127</v>
      </c>
      <c r="N52" s="274">
        <v>4445</v>
      </c>
      <c r="O52" s="272">
        <v>4762</v>
      </c>
      <c r="P52" s="273">
        <v>5080</v>
      </c>
      <c r="Q52" s="274">
        <v>5397</v>
      </c>
      <c r="R52" s="272">
        <v>5715</v>
      </c>
      <c r="S52" s="271">
        <v>6032</v>
      </c>
      <c r="T52" s="272">
        <v>6350</v>
      </c>
      <c r="U52" s="257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67">
        <v>2149</v>
      </c>
      <c r="C53" s="268">
        <v>2176</v>
      </c>
      <c r="D53" s="269">
        <v>2322</v>
      </c>
      <c r="E53" s="270">
        <v>2690</v>
      </c>
      <c r="F53" s="268">
        <v>3006</v>
      </c>
      <c r="G53" s="269">
        <v>3467</v>
      </c>
      <c r="H53" s="270">
        <v>3932</v>
      </c>
      <c r="I53" s="268">
        <v>4393</v>
      </c>
      <c r="J53" s="269">
        <v>4789</v>
      </c>
      <c r="K53" s="270">
        <v>5263</v>
      </c>
      <c r="L53" s="268">
        <v>5707</v>
      </c>
      <c r="M53" s="269">
        <v>6174</v>
      </c>
      <c r="N53" s="270">
        <v>6649</v>
      </c>
      <c r="O53" s="268">
        <v>7124</v>
      </c>
      <c r="P53" s="269">
        <v>7598</v>
      </c>
      <c r="Q53" s="270">
        <v>8073</v>
      </c>
      <c r="R53" s="268">
        <v>8548</v>
      </c>
      <c r="S53" s="267">
        <v>9023</v>
      </c>
      <c r="T53" s="268">
        <v>9498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71">
        <v>1476</v>
      </c>
      <c r="C54" s="272">
        <v>1503</v>
      </c>
      <c r="D54" s="273">
        <v>1553</v>
      </c>
      <c r="E54" s="274">
        <v>1789</v>
      </c>
      <c r="F54" s="272">
        <v>1988</v>
      </c>
      <c r="G54" s="273">
        <v>2319</v>
      </c>
      <c r="H54" s="274">
        <v>2650</v>
      </c>
      <c r="I54" s="272">
        <v>2982</v>
      </c>
      <c r="J54" s="273">
        <v>3313</v>
      </c>
      <c r="K54" s="274">
        <v>3644</v>
      </c>
      <c r="L54" s="272">
        <v>3976</v>
      </c>
      <c r="M54" s="273">
        <v>4307</v>
      </c>
      <c r="N54" s="274">
        <v>4638</v>
      </c>
      <c r="O54" s="272">
        <v>4969</v>
      </c>
      <c r="P54" s="273">
        <v>5301</v>
      </c>
      <c r="Q54" s="274">
        <v>5632</v>
      </c>
      <c r="R54" s="272">
        <v>5963</v>
      </c>
      <c r="S54" s="271">
        <v>6295</v>
      </c>
      <c r="T54" s="272">
        <v>6626</v>
      </c>
      <c r="U54" s="257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75">
        <v>2243</v>
      </c>
      <c r="C55" s="276">
        <v>2270</v>
      </c>
      <c r="D55" s="277">
        <v>2423</v>
      </c>
      <c r="E55" s="278">
        <v>2781</v>
      </c>
      <c r="F55" s="276">
        <v>3104</v>
      </c>
      <c r="G55" s="277">
        <v>3583</v>
      </c>
      <c r="H55" s="278">
        <v>4066</v>
      </c>
      <c r="I55" s="276">
        <v>4572</v>
      </c>
      <c r="J55" s="277">
        <v>4995</v>
      </c>
      <c r="K55" s="278">
        <v>5487</v>
      </c>
      <c r="L55" s="276">
        <v>5950</v>
      </c>
      <c r="M55" s="277">
        <v>6442</v>
      </c>
      <c r="N55" s="278">
        <v>6938</v>
      </c>
      <c r="O55" s="276">
        <v>7433</v>
      </c>
      <c r="P55" s="277">
        <v>7929</v>
      </c>
      <c r="Q55" s="278">
        <v>8424</v>
      </c>
      <c r="R55" s="276">
        <v>8920</v>
      </c>
      <c r="S55" s="275">
        <v>9415</v>
      </c>
      <c r="T55" s="276">
        <v>9911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79">
        <v>1537</v>
      </c>
      <c r="C56" s="280">
        <v>1566</v>
      </c>
      <c r="D56" s="281">
        <v>1618</v>
      </c>
      <c r="E56" s="282">
        <v>1863</v>
      </c>
      <c r="F56" s="280">
        <v>2071</v>
      </c>
      <c r="G56" s="281">
        <v>2416</v>
      </c>
      <c r="H56" s="282">
        <v>2761</v>
      </c>
      <c r="I56" s="280">
        <v>3106</v>
      </c>
      <c r="J56" s="281">
        <v>3451</v>
      </c>
      <c r="K56" s="282">
        <v>3796</v>
      </c>
      <c r="L56" s="280">
        <v>4141</v>
      </c>
      <c r="M56" s="281">
        <v>4486</v>
      </c>
      <c r="N56" s="282">
        <v>4831</v>
      </c>
      <c r="O56" s="280">
        <v>5177</v>
      </c>
      <c r="P56" s="281">
        <v>5522</v>
      </c>
      <c r="Q56" s="282">
        <v>5867</v>
      </c>
      <c r="R56" s="280">
        <v>6212</v>
      </c>
      <c r="S56" s="279">
        <v>6557</v>
      </c>
      <c r="T56" s="280">
        <v>6902</v>
      </c>
      <c r="U56" s="257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67">
        <v>2306</v>
      </c>
      <c r="C57" s="268">
        <v>2366</v>
      </c>
      <c r="D57" s="269">
        <v>2523</v>
      </c>
      <c r="E57" s="270">
        <v>2900</v>
      </c>
      <c r="F57" s="268">
        <v>3236</v>
      </c>
      <c r="G57" s="269">
        <v>3735</v>
      </c>
      <c r="H57" s="270">
        <v>4234</v>
      </c>
      <c r="I57" s="268">
        <v>4763</v>
      </c>
      <c r="J57" s="269">
        <v>5206</v>
      </c>
      <c r="K57" s="270">
        <v>5710</v>
      </c>
      <c r="L57" s="268">
        <v>6194</v>
      </c>
      <c r="M57" s="269">
        <v>6711</v>
      </c>
      <c r="N57" s="270">
        <v>7227</v>
      </c>
      <c r="O57" s="268">
        <v>7743</v>
      </c>
      <c r="P57" s="269">
        <v>8259</v>
      </c>
      <c r="Q57" s="270">
        <v>8775</v>
      </c>
      <c r="R57" s="268">
        <v>9292</v>
      </c>
      <c r="S57" s="267">
        <v>9808</v>
      </c>
      <c r="T57" s="268">
        <v>10324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5" t="s">
        <v>131</v>
      </c>
      <c r="B58" s="271">
        <v>1598</v>
      </c>
      <c r="C58" s="272">
        <v>1629</v>
      </c>
      <c r="D58" s="273">
        <v>1683</v>
      </c>
      <c r="E58" s="274">
        <v>1938</v>
      </c>
      <c r="F58" s="272">
        <v>2153</v>
      </c>
      <c r="G58" s="273">
        <v>2512</v>
      </c>
      <c r="H58" s="274">
        <v>2871</v>
      </c>
      <c r="I58" s="272">
        <v>3230</v>
      </c>
      <c r="J58" s="273">
        <v>3589</v>
      </c>
      <c r="K58" s="274">
        <v>3948</v>
      </c>
      <c r="L58" s="272">
        <v>4307</v>
      </c>
      <c r="M58" s="273">
        <v>4666</v>
      </c>
      <c r="N58" s="274">
        <v>5025</v>
      </c>
      <c r="O58" s="272">
        <v>5384</v>
      </c>
      <c r="P58" s="273">
        <v>5742</v>
      </c>
      <c r="Q58" s="274">
        <v>6101</v>
      </c>
      <c r="R58" s="272">
        <v>6460</v>
      </c>
      <c r="S58" s="271">
        <v>6819</v>
      </c>
      <c r="T58" s="272">
        <v>7178</v>
      </c>
      <c r="U58" s="257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67">
        <v>2398</v>
      </c>
      <c r="C59" s="268">
        <v>2461</v>
      </c>
      <c r="D59" s="269">
        <v>2624</v>
      </c>
      <c r="E59" s="270">
        <v>3016</v>
      </c>
      <c r="F59" s="268">
        <v>3366</v>
      </c>
      <c r="G59" s="269">
        <v>3885</v>
      </c>
      <c r="H59" s="270">
        <v>4403</v>
      </c>
      <c r="I59" s="268">
        <v>4954</v>
      </c>
      <c r="J59" s="269">
        <v>5414</v>
      </c>
      <c r="K59" s="270">
        <v>5939</v>
      </c>
      <c r="L59" s="268">
        <v>6442</v>
      </c>
      <c r="M59" s="269">
        <v>6979</v>
      </c>
      <c r="N59" s="270">
        <v>7516</v>
      </c>
      <c r="O59" s="268">
        <v>8053</v>
      </c>
      <c r="P59" s="269">
        <v>8590</v>
      </c>
      <c r="Q59" s="270">
        <v>9126</v>
      </c>
      <c r="R59" s="268">
        <v>9663</v>
      </c>
      <c r="S59" s="267">
        <v>10200</v>
      </c>
      <c r="T59" s="268">
        <v>10737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71">
        <v>1660</v>
      </c>
      <c r="C60" s="272">
        <v>1691</v>
      </c>
      <c r="D60" s="273">
        <v>1748</v>
      </c>
      <c r="E60" s="274">
        <v>2012</v>
      </c>
      <c r="F60" s="272">
        <v>2236</v>
      </c>
      <c r="G60" s="273">
        <v>2609</v>
      </c>
      <c r="H60" s="274">
        <v>2982</v>
      </c>
      <c r="I60" s="272">
        <v>3354</v>
      </c>
      <c r="J60" s="273">
        <v>3727</v>
      </c>
      <c r="K60" s="274">
        <v>4100</v>
      </c>
      <c r="L60" s="272">
        <v>4472</v>
      </c>
      <c r="M60" s="273">
        <v>4845</v>
      </c>
      <c r="N60" s="274">
        <v>5218</v>
      </c>
      <c r="O60" s="272">
        <v>5591</v>
      </c>
      <c r="P60" s="273">
        <v>5963</v>
      </c>
      <c r="Q60" s="274">
        <v>6336</v>
      </c>
      <c r="R60" s="272">
        <v>6709</v>
      </c>
      <c r="S60" s="271">
        <v>7081</v>
      </c>
      <c r="T60" s="272">
        <v>7454</v>
      </c>
      <c r="U60" s="257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75">
        <v>2490</v>
      </c>
      <c r="C61" s="276">
        <v>2556</v>
      </c>
      <c r="D61" s="277">
        <v>2725</v>
      </c>
      <c r="E61" s="278">
        <v>3132</v>
      </c>
      <c r="F61" s="276">
        <v>3495</v>
      </c>
      <c r="G61" s="277">
        <v>4034</v>
      </c>
      <c r="H61" s="278">
        <v>4573</v>
      </c>
      <c r="I61" s="276">
        <v>5144</v>
      </c>
      <c r="J61" s="277">
        <v>5622</v>
      </c>
      <c r="K61" s="278">
        <v>6167</v>
      </c>
      <c r="L61" s="276">
        <v>6690</v>
      </c>
      <c r="M61" s="277">
        <v>7247</v>
      </c>
      <c r="N61" s="278">
        <v>7805</v>
      </c>
      <c r="O61" s="276">
        <v>8362</v>
      </c>
      <c r="P61" s="277">
        <v>8920</v>
      </c>
      <c r="Q61" s="278">
        <v>9477</v>
      </c>
      <c r="R61" s="276">
        <v>10035</v>
      </c>
      <c r="S61" s="275">
        <v>10592</v>
      </c>
      <c r="T61" s="276">
        <v>11150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79">
        <v>1721</v>
      </c>
      <c r="C62" s="280">
        <v>1754</v>
      </c>
      <c r="D62" s="281">
        <v>1812</v>
      </c>
      <c r="E62" s="282">
        <v>2087</v>
      </c>
      <c r="F62" s="280">
        <v>2319</v>
      </c>
      <c r="G62" s="281">
        <v>2706</v>
      </c>
      <c r="H62" s="282">
        <v>3092</v>
      </c>
      <c r="I62" s="280">
        <v>3479</v>
      </c>
      <c r="J62" s="281">
        <v>3865</v>
      </c>
      <c r="K62" s="282">
        <v>4252</v>
      </c>
      <c r="L62" s="280">
        <v>4638</v>
      </c>
      <c r="M62" s="281">
        <v>5025</v>
      </c>
      <c r="N62" s="282">
        <v>5411</v>
      </c>
      <c r="O62" s="280">
        <v>5798</v>
      </c>
      <c r="P62" s="281">
        <v>6184</v>
      </c>
      <c r="Q62" s="282">
        <v>6571</v>
      </c>
      <c r="R62" s="280">
        <v>6957</v>
      </c>
      <c r="S62" s="279">
        <v>7344</v>
      </c>
      <c r="T62" s="280">
        <v>7730</v>
      </c>
      <c r="U62" s="257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67">
        <v>2582</v>
      </c>
      <c r="C63" s="268">
        <v>2650</v>
      </c>
      <c r="D63" s="269">
        <v>2826</v>
      </c>
      <c r="E63" s="270">
        <v>3248</v>
      </c>
      <c r="F63" s="268">
        <v>3625</v>
      </c>
      <c r="G63" s="269">
        <v>4183</v>
      </c>
      <c r="H63" s="270">
        <v>4742</v>
      </c>
      <c r="I63" s="268">
        <v>5335</v>
      </c>
      <c r="J63" s="269">
        <v>5830</v>
      </c>
      <c r="K63" s="270">
        <v>6395</v>
      </c>
      <c r="L63" s="268">
        <v>6938</v>
      </c>
      <c r="M63" s="269">
        <v>7516</v>
      </c>
      <c r="N63" s="270">
        <v>8094</v>
      </c>
      <c r="O63" s="268">
        <v>8672</v>
      </c>
      <c r="P63" s="269">
        <v>9250</v>
      </c>
      <c r="Q63" s="270">
        <v>9828</v>
      </c>
      <c r="R63" s="268">
        <v>10407</v>
      </c>
      <c r="S63" s="267">
        <v>10985</v>
      </c>
      <c r="T63" s="268">
        <v>11563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71">
        <v>1783</v>
      </c>
      <c r="C64" s="272">
        <v>1817</v>
      </c>
      <c r="D64" s="273">
        <v>1877</v>
      </c>
      <c r="E64" s="274">
        <v>2161</v>
      </c>
      <c r="F64" s="272">
        <v>2402</v>
      </c>
      <c r="G64" s="273">
        <v>2802</v>
      </c>
      <c r="H64" s="274">
        <v>3203</v>
      </c>
      <c r="I64" s="272">
        <v>3603</v>
      </c>
      <c r="J64" s="273">
        <v>4003</v>
      </c>
      <c r="K64" s="274">
        <v>4403</v>
      </c>
      <c r="L64" s="272">
        <v>4804</v>
      </c>
      <c r="M64" s="273">
        <v>5204</v>
      </c>
      <c r="N64" s="274">
        <v>5604</v>
      </c>
      <c r="O64" s="272">
        <v>6005</v>
      </c>
      <c r="P64" s="273">
        <v>6405</v>
      </c>
      <c r="Q64" s="274">
        <v>6805</v>
      </c>
      <c r="R64" s="272">
        <v>7206</v>
      </c>
      <c r="S64" s="271">
        <v>7606</v>
      </c>
      <c r="T64" s="272">
        <v>8006</v>
      </c>
      <c r="U64" s="257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67">
        <v>2674</v>
      </c>
      <c r="C65" s="268">
        <v>2745</v>
      </c>
      <c r="D65" s="269">
        <v>2927</v>
      </c>
      <c r="E65" s="270">
        <v>3364</v>
      </c>
      <c r="F65" s="268">
        <v>3754</v>
      </c>
      <c r="G65" s="269">
        <v>4333</v>
      </c>
      <c r="H65" s="270">
        <v>4911</v>
      </c>
      <c r="I65" s="268">
        <v>5525</v>
      </c>
      <c r="J65" s="269">
        <v>6038</v>
      </c>
      <c r="K65" s="270">
        <v>6624</v>
      </c>
      <c r="L65" s="268">
        <v>7186</v>
      </c>
      <c r="M65" s="269">
        <v>7784</v>
      </c>
      <c r="N65" s="270">
        <v>8383</v>
      </c>
      <c r="O65" s="268">
        <v>8982</v>
      </c>
      <c r="P65" s="269">
        <v>9581</v>
      </c>
      <c r="Q65" s="270">
        <v>10179</v>
      </c>
      <c r="R65" s="268">
        <v>10778</v>
      </c>
      <c r="S65" s="267">
        <v>11377</v>
      </c>
      <c r="T65" s="268">
        <v>11976</v>
      </c>
    </row>
    <row r="66" spans="1:42" x14ac:dyDescent="0.15">
      <c r="A66" s="231" t="s">
        <v>135</v>
      </c>
      <c r="B66" s="271">
        <v>1844</v>
      </c>
      <c r="C66" s="272">
        <v>1879</v>
      </c>
      <c r="D66" s="273">
        <v>1942</v>
      </c>
      <c r="E66" s="274">
        <v>2236</v>
      </c>
      <c r="F66" s="272">
        <v>2485</v>
      </c>
      <c r="G66" s="273">
        <v>2899</v>
      </c>
      <c r="H66" s="274">
        <v>3313</v>
      </c>
      <c r="I66" s="272">
        <v>3727</v>
      </c>
      <c r="J66" s="273">
        <v>4141</v>
      </c>
      <c r="K66" s="274">
        <v>4555</v>
      </c>
      <c r="L66" s="272">
        <v>4969</v>
      </c>
      <c r="M66" s="273">
        <v>5384</v>
      </c>
      <c r="N66" s="274">
        <v>5798</v>
      </c>
      <c r="O66" s="272">
        <v>6212</v>
      </c>
      <c r="P66" s="273">
        <v>6626</v>
      </c>
      <c r="Q66" s="274">
        <v>7040</v>
      </c>
      <c r="R66" s="272">
        <v>7454</v>
      </c>
      <c r="S66" s="271">
        <v>7868</v>
      </c>
      <c r="T66" s="272">
        <v>8282</v>
      </c>
      <c r="U66" s="257"/>
    </row>
    <row r="67" spans="1:42" x14ac:dyDescent="0.15">
      <c r="A67" s="233">
        <v>1500</v>
      </c>
      <c r="B67" s="275">
        <v>2767</v>
      </c>
      <c r="C67" s="276">
        <v>2840</v>
      </c>
      <c r="D67" s="277">
        <v>3028</v>
      </c>
      <c r="E67" s="278">
        <v>3480</v>
      </c>
      <c r="F67" s="276">
        <v>3884</v>
      </c>
      <c r="G67" s="277">
        <v>4482</v>
      </c>
      <c r="H67" s="278">
        <v>5081</v>
      </c>
      <c r="I67" s="276">
        <v>5716</v>
      </c>
      <c r="J67" s="277">
        <v>6247</v>
      </c>
      <c r="K67" s="278">
        <v>6852</v>
      </c>
      <c r="L67" s="276">
        <v>7433</v>
      </c>
      <c r="M67" s="277">
        <v>8053</v>
      </c>
      <c r="N67" s="278">
        <v>8672</v>
      </c>
      <c r="O67" s="276">
        <v>9292</v>
      </c>
      <c r="P67" s="277">
        <v>9911</v>
      </c>
      <c r="Q67" s="278">
        <v>10530</v>
      </c>
      <c r="R67" s="276">
        <v>11150</v>
      </c>
      <c r="S67" s="275">
        <v>11769</v>
      </c>
      <c r="T67" s="276">
        <v>12389</v>
      </c>
    </row>
    <row r="68" spans="1:42" x14ac:dyDescent="0.15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</row>
    <row r="69" spans="1:42" x14ac:dyDescent="0.15">
      <c r="A69" s="194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317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317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 t="shared" ref="B76:P106" si="0">ROUND(W76*$T$76,0)</f>
        <v>0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1.45</v>
      </c>
      <c r="U76" s="188"/>
      <c r="V76" s="203">
        <v>4</v>
      </c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318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 t="shared" si="0"/>
        <v>0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318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506</v>
      </c>
      <c r="C78" s="212">
        <f t="shared" si="0"/>
        <v>0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>
        <v>349</v>
      </c>
      <c r="X78" s="207"/>
      <c r="Y78" s="207"/>
      <c r="Z78" s="207"/>
      <c r="AA78" s="207"/>
      <c r="AB78" s="207"/>
      <c r="AC78" s="207"/>
      <c r="AD78" s="207"/>
      <c r="AE78" s="207"/>
      <c r="AF78" s="207"/>
      <c r="AG78" s="318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706</v>
      </c>
      <c r="C79" s="209">
        <f t="shared" si="0"/>
        <v>0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W78+B149</f>
        <v>487</v>
      </c>
      <c r="X79" s="207"/>
      <c r="Y79" s="207"/>
      <c r="Z79" s="207"/>
      <c r="AA79" s="207"/>
      <c r="AB79" s="207"/>
      <c r="AC79" s="207"/>
      <c r="AD79" s="207"/>
      <c r="AE79" s="207"/>
      <c r="AF79" s="207"/>
      <c r="AG79" s="318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506</v>
      </c>
      <c r="C80" s="212">
        <f t="shared" si="0"/>
        <v>506</v>
      </c>
      <c r="D80" s="212">
        <f t="shared" si="0"/>
        <v>0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>
        <v>349</v>
      </c>
      <c r="X80" s="207">
        <v>349</v>
      </c>
      <c r="Y80" s="207"/>
      <c r="Z80" s="207"/>
      <c r="AA80" s="207"/>
      <c r="AB80" s="207"/>
      <c r="AC80" s="207"/>
      <c r="AD80" s="207"/>
      <c r="AE80" s="207"/>
      <c r="AF80" s="207"/>
      <c r="AG80" s="318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734</v>
      </c>
      <c r="C81" s="209">
        <f t="shared" si="0"/>
        <v>734</v>
      </c>
      <c r="D81" s="209">
        <f t="shared" si="0"/>
        <v>0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W80+B151</f>
        <v>506</v>
      </c>
      <c r="X81" s="207">
        <f>X80+C151</f>
        <v>506</v>
      </c>
      <c r="Y81" s="207"/>
      <c r="Z81" s="207"/>
      <c r="AA81" s="207"/>
      <c r="AB81" s="207"/>
      <c r="AC81" s="207"/>
      <c r="AD81" s="207"/>
      <c r="AE81" s="207"/>
      <c r="AF81" s="207"/>
      <c r="AG81" s="318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506</v>
      </c>
      <c r="C82" s="212">
        <f t="shared" si="0"/>
        <v>506</v>
      </c>
      <c r="D82" s="212">
        <f t="shared" si="0"/>
        <v>506</v>
      </c>
      <c r="E82" s="212">
        <f t="shared" si="0"/>
        <v>0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>
        <v>349</v>
      </c>
      <c r="X82" s="207">
        <v>349</v>
      </c>
      <c r="Y82" s="214">
        <v>349</v>
      </c>
      <c r="Z82" s="214"/>
      <c r="AA82" s="214"/>
      <c r="AB82" s="214"/>
      <c r="AC82" s="214"/>
      <c r="AD82" s="214"/>
      <c r="AE82" s="207"/>
      <c r="AF82" s="207"/>
      <c r="AG82" s="318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760</v>
      </c>
      <c r="C83" s="209">
        <f t="shared" si="0"/>
        <v>760</v>
      </c>
      <c r="D83" s="209">
        <f t="shared" si="0"/>
        <v>773</v>
      </c>
      <c r="E83" s="209">
        <f t="shared" si="0"/>
        <v>0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W82+B153</f>
        <v>524</v>
      </c>
      <c r="X83" s="207">
        <f>X82+C153</f>
        <v>524</v>
      </c>
      <c r="Y83" s="214">
        <f>Y82+D153</f>
        <v>533</v>
      </c>
      <c r="Z83" s="214"/>
      <c r="AA83" s="214"/>
      <c r="AB83" s="214"/>
      <c r="AC83" s="214"/>
      <c r="AD83" s="214"/>
      <c r="AE83" s="207"/>
      <c r="AF83" s="207"/>
      <c r="AG83" s="318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566</v>
      </c>
      <c r="C84" s="212">
        <f t="shared" si="0"/>
        <v>566</v>
      </c>
      <c r="D84" s="212">
        <f t="shared" si="0"/>
        <v>566</v>
      </c>
      <c r="E84" s="212">
        <f t="shared" si="0"/>
        <v>639</v>
      </c>
      <c r="F84" s="212">
        <f t="shared" si="0"/>
        <v>0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>
        <v>390</v>
      </c>
      <c r="X84" s="207">
        <v>390</v>
      </c>
      <c r="Y84" s="214">
        <v>390</v>
      </c>
      <c r="Z84" s="214">
        <v>441</v>
      </c>
      <c r="AA84" s="214"/>
      <c r="AB84" s="214"/>
      <c r="AC84" s="214"/>
      <c r="AD84" s="214"/>
      <c r="AE84" s="207"/>
      <c r="AF84" s="207"/>
      <c r="AG84" s="318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841</v>
      </c>
      <c r="C85" s="216">
        <f t="shared" si="0"/>
        <v>841</v>
      </c>
      <c r="D85" s="216">
        <f t="shared" si="0"/>
        <v>873</v>
      </c>
      <c r="E85" s="216">
        <f t="shared" si="0"/>
        <v>960</v>
      </c>
      <c r="F85" s="216">
        <f t="shared" si="0"/>
        <v>0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W84+B155</f>
        <v>580</v>
      </c>
      <c r="X85" s="207">
        <f>X84+C155</f>
        <v>580</v>
      </c>
      <c r="Y85" s="214">
        <f>Y84+D155</f>
        <v>602</v>
      </c>
      <c r="Z85" s="214">
        <f>Z84+E155</f>
        <v>662</v>
      </c>
      <c r="AA85" s="214"/>
      <c r="AB85" s="214"/>
      <c r="AC85" s="214"/>
      <c r="AD85" s="214"/>
      <c r="AE85" s="207"/>
      <c r="AF85" s="207"/>
      <c r="AG85" s="318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626</v>
      </c>
      <c r="C86" s="205">
        <f t="shared" si="0"/>
        <v>626</v>
      </c>
      <c r="D86" s="205">
        <f t="shared" si="0"/>
        <v>626</v>
      </c>
      <c r="E86" s="205">
        <f t="shared" si="0"/>
        <v>699</v>
      </c>
      <c r="F86" s="205">
        <f t="shared" si="0"/>
        <v>790</v>
      </c>
      <c r="G86" s="205">
        <f t="shared" si="0"/>
        <v>0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>
        <v>432</v>
      </c>
      <c r="X86" s="207">
        <v>432</v>
      </c>
      <c r="Y86" s="214">
        <v>432</v>
      </c>
      <c r="Z86" s="214">
        <v>482</v>
      </c>
      <c r="AA86" s="214">
        <v>545</v>
      </c>
      <c r="AB86" s="214"/>
      <c r="AC86" s="214"/>
      <c r="AD86" s="214"/>
      <c r="AE86" s="207"/>
      <c r="AF86" s="207"/>
      <c r="AG86" s="318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928</v>
      </c>
      <c r="C87" s="209">
        <f t="shared" si="0"/>
        <v>928</v>
      </c>
      <c r="D87" s="209">
        <f t="shared" si="0"/>
        <v>969</v>
      </c>
      <c r="E87" s="209">
        <f t="shared" si="0"/>
        <v>1061</v>
      </c>
      <c r="F87" s="209">
        <f t="shared" si="0"/>
        <v>1183</v>
      </c>
      <c r="G87" s="209">
        <f t="shared" si="0"/>
        <v>0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>W86+B157</f>
        <v>640</v>
      </c>
      <c r="X87" s="207">
        <f>X86+C157</f>
        <v>640</v>
      </c>
      <c r="Y87" s="214">
        <f>Y86+D157</f>
        <v>668</v>
      </c>
      <c r="Z87" s="214">
        <f>Z86+E157</f>
        <v>732</v>
      </c>
      <c r="AA87" s="214">
        <f>AA86+F157</f>
        <v>816</v>
      </c>
      <c r="AB87" s="214"/>
      <c r="AC87" s="214"/>
      <c r="AD87" s="214"/>
      <c r="AE87" s="207"/>
      <c r="AF87" s="207"/>
      <c r="AG87" s="318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671</v>
      </c>
      <c r="C88" s="212">
        <f t="shared" si="0"/>
        <v>671</v>
      </c>
      <c r="D88" s="212">
        <f t="shared" si="0"/>
        <v>671</v>
      </c>
      <c r="E88" s="212">
        <f t="shared" si="0"/>
        <v>761</v>
      </c>
      <c r="F88" s="212">
        <f t="shared" si="0"/>
        <v>864</v>
      </c>
      <c r="G88" s="212">
        <f t="shared" si="0"/>
        <v>954</v>
      </c>
      <c r="H88" s="212">
        <f t="shared" si="0"/>
        <v>0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>
        <v>463</v>
      </c>
      <c r="X88" s="207">
        <v>463</v>
      </c>
      <c r="Y88" s="214">
        <v>463</v>
      </c>
      <c r="Z88" s="214">
        <v>525</v>
      </c>
      <c r="AA88" s="214">
        <v>596</v>
      </c>
      <c r="AB88" s="214">
        <v>658</v>
      </c>
      <c r="AC88" s="214"/>
      <c r="AD88" s="214"/>
      <c r="AE88" s="207"/>
      <c r="AF88" s="207"/>
      <c r="AG88" s="318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1003</v>
      </c>
      <c r="C89" s="209">
        <f t="shared" si="0"/>
        <v>1003</v>
      </c>
      <c r="D89" s="209">
        <f t="shared" si="0"/>
        <v>1038</v>
      </c>
      <c r="E89" s="209">
        <f t="shared" si="0"/>
        <v>1167</v>
      </c>
      <c r="F89" s="209">
        <f t="shared" si="0"/>
        <v>1304</v>
      </c>
      <c r="G89" s="209">
        <f t="shared" si="0"/>
        <v>1414</v>
      </c>
      <c r="H89" s="209">
        <f t="shared" si="0"/>
        <v>0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 t="shared" ref="W89:AB89" si="1">W88+B159</f>
        <v>692</v>
      </c>
      <c r="X89" s="207">
        <f t="shared" si="1"/>
        <v>692</v>
      </c>
      <c r="Y89" s="214">
        <f t="shared" si="1"/>
        <v>716</v>
      </c>
      <c r="Z89" s="214">
        <f t="shared" si="1"/>
        <v>805</v>
      </c>
      <c r="AA89" s="214">
        <f t="shared" si="1"/>
        <v>899</v>
      </c>
      <c r="AB89" s="214">
        <f t="shared" si="1"/>
        <v>975</v>
      </c>
      <c r="AC89" s="214"/>
      <c r="AD89" s="214"/>
      <c r="AE89" s="207"/>
      <c r="AF89" s="207"/>
      <c r="AG89" s="318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731</v>
      </c>
      <c r="C90" s="212">
        <f t="shared" si="0"/>
        <v>731</v>
      </c>
      <c r="D90" s="212">
        <f t="shared" si="0"/>
        <v>731</v>
      </c>
      <c r="E90" s="212">
        <f t="shared" si="0"/>
        <v>821</v>
      </c>
      <c r="F90" s="212">
        <f t="shared" si="0"/>
        <v>940</v>
      </c>
      <c r="G90" s="212">
        <f t="shared" si="0"/>
        <v>1045</v>
      </c>
      <c r="H90" s="212">
        <f t="shared" si="0"/>
        <v>1282</v>
      </c>
      <c r="I90" s="212">
        <f t="shared" si="0"/>
        <v>0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>
        <v>504</v>
      </c>
      <c r="X90" s="207">
        <v>504</v>
      </c>
      <c r="Y90" s="214">
        <v>504</v>
      </c>
      <c r="Z90" s="214">
        <v>566</v>
      </c>
      <c r="AA90" s="214">
        <v>648</v>
      </c>
      <c r="AB90" s="214">
        <v>721</v>
      </c>
      <c r="AC90" s="214">
        <v>884</v>
      </c>
      <c r="AD90" s="214"/>
      <c r="AE90" s="207"/>
      <c r="AF90" s="207"/>
      <c r="AG90" s="318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si="0"/>
        <v>1092</v>
      </c>
      <c r="C91" s="209">
        <f t="shared" si="0"/>
        <v>1092</v>
      </c>
      <c r="D91" s="209">
        <f t="shared" si="0"/>
        <v>1128</v>
      </c>
      <c r="E91" s="209">
        <f t="shared" si="0"/>
        <v>1250</v>
      </c>
      <c r="F91" s="209">
        <f t="shared" si="0"/>
        <v>1425</v>
      </c>
      <c r="G91" s="209">
        <f t="shared" si="0"/>
        <v>1547</v>
      </c>
      <c r="H91" s="209">
        <f t="shared" si="0"/>
        <v>1869</v>
      </c>
      <c r="I91" s="209">
        <f t="shared" si="0"/>
        <v>0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 t="shared" ref="W91:AC91" si="2">W90+B161</f>
        <v>753</v>
      </c>
      <c r="X91" s="207">
        <f t="shared" si="2"/>
        <v>753</v>
      </c>
      <c r="Y91" s="214">
        <f t="shared" si="2"/>
        <v>778</v>
      </c>
      <c r="Z91" s="214">
        <f t="shared" si="2"/>
        <v>862</v>
      </c>
      <c r="AA91" s="214">
        <f t="shared" si="2"/>
        <v>983</v>
      </c>
      <c r="AB91" s="214">
        <f t="shared" si="2"/>
        <v>1067</v>
      </c>
      <c r="AC91" s="214">
        <f t="shared" si="2"/>
        <v>1289</v>
      </c>
      <c r="AD91" s="214"/>
      <c r="AE91" s="207"/>
      <c r="AF91" s="207"/>
      <c r="AG91" s="318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761</v>
      </c>
      <c r="C92" s="212">
        <f t="shared" si="0"/>
        <v>761</v>
      </c>
      <c r="D92" s="212">
        <f t="shared" si="0"/>
        <v>761</v>
      </c>
      <c r="E92" s="212">
        <f t="shared" si="0"/>
        <v>864</v>
      </c>
      <c r="F92" s="212">
        <f t="shared" si="0"/>
        <v>983</v>
      </c>
      <c r="G92" s="212">
        <f t="shared" si="0"/>
        <v>1118</v>
      </c>
      <c r="H92" s="212">
        <f t="shared" si="0"/>
        <v>1357</v>
      </c>
      <c r="I92" s="212">
        <f t="shared" si="0"/>
        <v>1476</v>
      </c>
      <c r="J92" s="212">
        <f t="shared" si="0"/>
        <v>0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>
        <v>525</v>
      </c>
      <c r="X92" s="207">
        <v>525</v>
      </c>
      <c r="Y92" s="214">
        <v>525</v>
      </c>
      <c r="Z92" s="214">
        <v>596</v>
      </c>
      <c r="AA92" s="214">
        <v>678</v>
      </c>
      <c r="AB92" s="214">
        <v>771</v>
      </c>
      <c r="AC92" s="214">
        <v>936</v>
      </c>
      <c r="AD92" s="214">
        <v>1018</v>
      </c>
      <c r="AE92" s="207"/>
      <c r="AF92" s="207"/>
      <c r="AG92" s="318"/>
      <c r="AH92" s="207"/>
      <c r="AI92" s="207"/>
      <c r="AJ92" s="207"/>
      <c r="AK92" s="207"/>
      <c r="AL92" s="207"/>
      <c r="AM92" s="207"/>
      <c r="AN92" s="207"/>
      <c r="AO92" s="207"/>
      <c r="AP92" s="316">
        <v>2.83</v>
      </c>
    </row>
    <row r="93" spans="1:42" x14ac:dyDescent="0.15">
      <c r="A93" s="208">
        <v>500</v>
      </c>
      <c r="B93" s="209">
        <f t="shared" si="0"/>
        <v>1141</v>
      </c>
      <c r="C93" s="209">
        <f t="shared" si="0"/>
        <v>1141</v>
      </c>
      <c r="D93" s="209">
        <f t="shared" si="0"/>
        <v>1198</v>
      </c>
      <c r="E93" s="209">
        <f t="shared" si="0"/>
        <v>1324</v>
      </c>
      <c r="F93" s="209">
        <f t="shared" si="0"/>
        <v>1514</v>
      </c>
      <c r="G93" s="209">
        <f t="shared" si="0"/>
        <v>1670</v>
      </c>
      <c r="H93" s="209">
        <f t="shared" si="0"/>
        <v>2002</v>
      </c>
      <c r="I93" s="209">
        <f t="shared" si="0"/>
        <v>2190</v>
      </c>
      <c r="J93" s="209">
        <f t="shared" si="0"/>
        <v>0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 t="shared" ref="W93:AD93" si="3">W92+B163</f>
        <v>787</v>
      </c>
      <c r="X93" s="207">
        <f t="shared" si="3"/>
        <v>787</v>
      </c>
      <c r="Y93" s="214">
        <f t="shared" si="3"/>
        <v>826</v>
      </c>
      <c r="Z93" s="214">
        <f t="shared" si="3"/>
        <v>913</v>
      </c>
      <c r="AA93" s="214">
        <f t="shared" si="3"/>
        <v>1044</v>
      </c>
      <c r="AB93" s="214">
        <f t="shared" si="3"/>
        <v>1152</v>
      </c>
      <c r="AC93" s="214">
        <f t="shared" si="3"/>
        <v>1381</v>
      </c>
      <c r="AD93" s="214">
        <f t="shared" si="3"/>
        <v>1510</v>
      </c>
      <c r="AE93" s="207"/>
      <c r="AF93" s="207"/>
      <c r="AG93" s="318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805</v>
      </c>
      <c r="C94" s="212">
        <f t="shared" si="0"/>
        <v>805</v>
      </c>
      <c r="D94" s="212">
        <f t="shared" si="0"/>
        <v>805</v>
      </c>
      <c r="E94" s="212">
        <f t="shared" si="0"/>
        <v>895</v>
      </c>
      <c r="F94" s="212">
        <f t="shared" si="0"/>
        <v>1045</v>
      </c>
      <c r="G94" s="212">
        <f t="shared" si="0"/>
        <v>1179</v>
      </c>
      <c r="H94" s="212">
        <f t="shared" si="0"/>
        <v>1433</v>
      </c>
      <c r="I94" s="212">
        <f t="shared" si="0"/>
        <v>1552</v>
      </c>
      <c r="J94" s="212">
        <f t="shared" si="0"/>
        <v>1723</v>
      </c>
      <c r="K94" s="212">
        <f t="shared" si="0"/>
        <v>0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>
        <v>555</v>
      </c>
      <c r="X94" s="207">
        <v>555</v>
      </c>
      <c r="Y94" s="214">
        <v>555</v>
      </c>
      <c r="Z94" s="214">
        <v>617</v>
      </c>
      <c r="AA94" s="214">
        <v>721</v>
      </c>
      <c r="AB94" s="214">
        <v>813</v>
      </c>
      <c r="AC94" s="214">
        <v>988</v>
      </c>
      <c r="AD94" s="214">
        <v>1070</v>
      </c>
      <c r="AE94" s="320">
        <f>$AE$74*V94*AP94</f>
        <v>1188</v>
      </c>
      <c r="AF94" s="207"/>
      <c r="AG94" s="318"/>
      <c r="AH94" s="207"/>
      <c r="AI94" s="207"/>
      <c r="AJ94" s="207"/>
      <c r="AK94" s="207"/>
      <c r="AL94" s="207"/>
      <c r="AM94" s="207"/>
      <c r="AN94" s="207"/>
      <c r="AO94" s="207"/>
      <c r="AP94" s="316">
        <v>2.7</v>
      </c>
    </row>
    <row r="95" spans="1:42" x14ac:dyDescent="0.15">
      <c r="A95" s="208">
        <v>550</v>
      </c>
      <c r="B95" s="209">
        <f t="shared" si="0"/>
        <v>1219</v>
      </c>
      <c r="C95" s="209">
        <f t="shared" si="0"/>
        <v>1219</v>
      </c>
      <c r="D95" s="209">
        <f t="shared" si="0"/>
        <v>1264</v>
      </c>
      <c r="E95" s="209">
        <f t="shared" si="0"/>
        <v>1396</v>
      </c>
      <c r="F95" s="209">
        <f t="shared" si="0"/>
        <v>1625</v>
      </c>
      <c r="G95" s="209">
        <f t="shared" si="0"/>
        <v>1794</v>
      </c>
      <c r="H95" s="209">
        <f t="shared" si="0"/>
        <v>2137</v>
      </c>
      <c r="I95" s="209">
        <f t="shared" si="0"/>
        <v>2333</v>
      </c>
      <c r="J95" s="209">
        <f t="shared" si="0"/>
        <v>2588</v>
      </c>
      <c r="K95" s="209">
        <f t="shared" si="0"/>
        <v>0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 t="shared" ref="W95:AE95" si="4">W94+B165</f>
        <v>841</v>
      </c>
      <c r="X95" s="207">
        <f t="shared" si="4"/>
        <v>841</v>
      </c>
      <c r="Y95" s="214">
        <f t="shared" si="4"/>
        <v>872</v>
      </c>
      <c r="Z95" s="214">
        <f t="shared" si="4"/>
        <v>963</v>
      </c>
      <c r="AA95" s="214">
        <f t="shared" si="4"/>
        <v>1121</v>
      </c>
      <c r="AB95" s="214">
        <f t="shared" si="4"/>
        <v>1237</v>
      </c>
      <c r="AC95" s="214">
        <f t="shared" si="4"/>
        <v>1474</v>
      </c>
      <c r="AD95" s="214">
        <f t="shared" si="4"/>
        <v>1609</v>
      </c>
      <c r="AE95" s="320">
        <f t="shared" si="4"/>
        <v>1785</v>
      </c>
      <c r="AF95" s="207"/>
      <c r="AG95" s="318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850</v>
      </c>
      <c r="C96" s="212">
        <f t="shared" si="0"/>
        <v>850</v>
      </c>
      <c r="D96" s="212">
        <f t="shared" si="0"/>
        <v>850</v>
      </c>
      <c r="E96" s="212">
        <f t="shared" si="0"/>
        <v>970</v>
      </c>
      <c r="F96" s="212">
        <f t="shared" si="0"/>
        <v>1118</v>
      </c>
      <c r="G96" s="212">
        <f t="shared" si="0"/>
        <v>1267</v>
      </c>
      <c r="H96" s="212">
        <f t="shared" si="0"/>
        <v>1523</v>
      </c>
      <c r="I96" s="212">
        <f t="shared" si="0"/>
        <v>1656</v>
      </c>
      <c r="J96" s="212">
        <f t="shared" si="0"/>
        <v>1879</v>
      </c>
      <c r="K96" s="212">
        <f t="shared" si="0"/>
        <v>2067</v>
      </c>
      <c r="L96" s="212">
        <f t="shared" si="0"/>
        <v>0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>
        <v>586</v>
      </c>
      <c r="X96" s="207">
        <v>586</v>
      </c>
      <c r="Y96" s="214">
        <v>586</v>
      </c>
      <c r="Z96" s="214">
        <v>669</v>
      </c>
      <c r="AA96" s="214">
        <v>771</v>
      </c>
      <c r="AB96" s="214">
        <v>874</v>
      </c>
      <c r="AC96" s="214">
        <v>1050</v>
      </c>
      <c r="AD96" s="214">
        <v>1142</v>
      </c>
      <c r="AE96" s="320">
        <f>$AE$74*V96*AP96</f>
        <v>1296</v>
      </c>
      <c r="AF96" s="320">
        <f>$AF$74*V96*AP96</f>
        <v>1425.6000000000001</v>
      </c>
      <c r="AG96" s="318"/>
      <c r="AH96" s="207"/>
      <c r="AI96" s="207"/>
      <c r="AJ96" s="207"/>
      <c r="AK96" s="207"/>
      <c r="AL96" s="207"/>
      <c r="AM96" s="207"/>
      <c r="AN96" s="207"/>
      <c r="AO96" s="207"/>
      <c r="AP96" s="316">
        <v>2.7</v>
      </c>
    </row>
    <row r="97" spans="1:42" ht="13" thickBot="1" x14ac:dyDescent="0.2">
      <c r="A97" s="204">
        <v>600</v>
      </c>
      <c r="B97" s="216">
        <f t="shared" si="0"/>
        <v>1289</v>
      </c>
      <c r="C97" s="216">
        <f t="shared" si="0"/>
        <v>1289</v>
      </c>
      <c r="D97" s="216">
        <f t="shared" si="0"/>
        <v>1340</v>
      </c>
      <c r="E97" s="216">
        <f t="shared" si="0"/>
        <v>1511</v>
      </c>
      <c r="F97" s="216">
        <f t="shared" si="0"/>
        <v>1730</v>
      </c>
      <c r="G97" s="216">
        <f t="shared" si="0"/>
        <v>1933</v>
      </c>
      <c r="H97" s="216">
        <f t="shared" si="0"/>
        <v>2265</v>
      </c>
      <c r="I97" s="216">
        <f t="shared" si="0"/>
        <v>2480</v>
      </c>
      <c r="J97" s="216">
        <f t="shared" si="0"/>
        <v>2787</v>
      </c>
      <c r="K97" s="216">
        <f t="shared" si="0"/>
        <v>3079</v>
      </c>
      <c r="L97" s="216">
        <f t="shared" si="0"/>
        <v>0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 t="shared" ref="W97:AF97" si="5">W96+B167</f>
        <v>889</v>
      </c>
      <c r="X97" s="207">
        <f t="shared" si="5"/>
        <v>889</v>
      </c>
      <c r="Y97" s="214">
        <f t="shared" si="5"/>
        <v>924</v>
      </c>
      <c r="Z97" s="214">
        <f t="shared" si="5"/>
        <v>1042</v>
      </c>
      <c r="AA97" s="214">
        <f t="shared" si="5"/>
        <v>1193</v>
      </c>
      <c r="AB97" s="214">
        <f t="shared" si="5"/>
        <v>1333</v>
      </c>
      <c r="AC97" s="214">
        <f t="shared" si="5"/>
        <v>1562</v>
      </c>
      <c r="AD97" s="214">
        <f t="shared" si="5"/>
        <v>1710</v>
      </c>
      <c r="AE97" s="320">
        <f t="shared" si="5"/>
        <v>1922</v>
      </c>
      <c r="AF97" s="320">
        <f t="shared" si="5"/>
        <v>2123.6000000000004</v>
      </c>
      <c r="AG97" s="318"/>
      <c r="AH97" s="207"/>
      <c r="AI97" s="207"/>
      <c r="AJ97" s="207"/>
      <c r="AK97" s="207"/>
      <c r="AL97" s="207"/>
      <c r="AM97" s="207"/>
      <c r="AN97" s="207"/>
      <c r="AO97" s="207"/>
      <c r="AP97" s="189">
        <f>AP96+U167</f>
        <v>4.03</v>
      </c>
    </row>
    <row r="98" spans="1:42" x14ac:dyDescent="0.15">
      <c r="A98" s="202" t="s">
        <v>11</v>
      </c>
      <c r="B98" s="205">
        <f t="shared" si="0"/>
        <v>895</v>
      </c>
      <c r="C98" s="205">
        <f t="shared" si="0"/>
        <v>895</v>
      </c>
      <c r="D98" s="205">
        <f t="shared" si="0"/>
        <v>895</v>
      </c>
      <c r="E98" s="205">
        <f t="shared" si="0"/>
        <v>1045</v>
      </c>
      <c r="F98" s="205">
        <f t="shared" si="0"/>
        <v>1192</v>
      </c>
      <c r="G98" s="205">
        <f t="shared" si="0"/>
        <v>1341</v>
      </c>
      <c r="H98" s="205">
        <f t="shared" si="0"/>
        <v>1610</v>
      </c>
      <c r="I98" s="205">
        <f t="shared" si="0"/>
        <v>1744</v>
      </c>
      <c r="J98" s="205">
        <f t="shared" si="0"/>
        <v>1938</v>
      </c>
      <c r="K98" s="205">
        <f t="shared" si="0"/>
        <v>2132</v>
      </c>
      <c r="L98" s="205">
        <f t="shared" si="0"/>
        <v>2325</v>
      </c>
      <c r="M98" s="205">
        <f t="shared" si="0"/>
        <v>0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07">
        <v>617</v>
      </c>
      <c r="X98" s="207">
        <v>617</v>
      </c>
      <c r="Y98" s="214">
        <v>617</v>
      </c>
      <c r="Z98" s="214">
        <v>721</v>
      </c>
      <c r="AA98" s="214">
        <v>822</v>
      </c>
      <c r="AB98" s="214">
        <v>925</v>
      </c>
      <c r="AC98" s="214">
        <v>1110</v>
      </c>
      <c r="AD98" s="214">
        <v>1203</v>
      </c>
      <c r="AE98" s="320">
        <f>$AE$74*V98*AP98</f>
        <v>1336.3999999999999</v>
      </c>
      <c r="AF98" s="320">
        <f>$AF$74*V98*AP98</f>
        <v>1470.04</v>
      </c>
      <c r="AG98" s="318">
        <f>$AG$74*V98*AP98</f>
        <v>1603.6799999999998</v>
      </c>
      <c r="AH98" s="207"/>
      <c r="AI98" s="207"/>
      <c r="AJ98" s="207"/>
      <c r="AK98" s="207"/>
      <c r="AL98" s="207"/>
      <c r="AM98" s="207"/>
      <c r="AN98" s="207"/>
      <c r="AO98" s="207"/>
      <c r="AP98" s="316">
        <v>2.57</v>
      </c>
    </row>
    <row r="99" spans="1:42" x14ac:dyDescent="0.15">
      <c r="A99" s="208">
        <v>650</v>
      </c>
      <c r="B99" s="209">
        <f t="shared" si="0"/>
        <v>1359</v>
      </c>
      <c r="C99" s="209">
        <f t="shared" si="0"/>
        <v>1359</v>
      </c>
      <c r="D99" s="209">
        <f t="shared" si="0"/>
        <v>1422</v>
      </c>
      <c r="E99" s="209">
        <f t="shared" si="0"/>
        <v>1630</v>
      </c>
      <c r="F99" s="209">
        <f t="shared" si="0"/>
        <v>1840</v>
      </c>
      <c r="G99" s="209">
        <f t="shared" si="0"/>
        <v>2059</v>
      </c>
      <c r="H99" s="209">
        <f t="shared" si="0"/>
        <v>2391</v>
      </c>
      <c r="I99" s="209">
        <f t="shared" si="0"/>
        <v>2609</v>
      </c>
      <c r="J99" s="209">
        <f t="shared" si="0"/>
        <v>2892</v>
      </c>
      <c r="K99" s="209">
        <f t="shared" si="0"/>
        <v>3190</v>
      </c>
      <c r="L99" s="209">
        <f t="shared" si="0"/>
        <v>3520</v>
      </c>
      <c r="M99" s="209">
        <f t="shared" si="0"/>
        <v>0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 t="shared" ref="W99:AG99" si="6">W98+B169</f>
        <v>937</v>
      </c>
      <c r="X99" s="207">
        <f t="shared" si="6"/>
        <v>937</v>
      </c>
      <c r="Y99" s="214">
        <f t="shared" si="6"/>
        <v>981</v>
      </c>
      <c r="Z99" s="214">
        <f t="shared" si="6"/>
        <v>1124</v>
      </c>
      <c r="AA99" s="214">
        <f t="shared" si="6"/>
        <v>1269</v>
      </c>
      <c r="AB99" s="214">
        <f t="shared" si="6"/>
        <v>1420</v>
      </c>
      <c r="AC99" s="214">
        <f t="shared" si="6"/>
        <v>1649</v>
      </c>
      <c r="AD99" s="214">
        <f t="shared" si="6"/>
        <v>1799</v>
      </c>
      <c r="AE99" s="320">
        <f t="shared" si="6"/>
        <v>1994.3999999999999</v>
      </c>
      <c r="AF99" s="320">
        <f t="shared" si="6"/>
        <v>2200.04</v>
      </c>
      <c r="AG99" s="318">
        <f t="shared" si="6"/>
        <v>2427.6799999999998</v>
      </c>
      <c r="AH99" s="207"/>
      <c r="AI99" s="207"/>
      <c r="AJ99" s="207"/>
      <c r="AK99" s="207"/>
      <c r="AL99" s="207"/>
      <c r="AM99" s="207"/>
      <c r="AN99" s="207"/>
      <c r="AO99" s="207"/>
      <c r="AP99" s="189">
        <f>AP98+U169</f>
        <v>3.8899999999999997</v>
      </c>
    </row>
    <row r="100" spans="1:42" x14ac:dyDescent="0.15">
      <c r="A100" s="215" t="s">
        <v>12</v>
      </c>
      <c r="B100" s="212">
        <f t="shared" si="0"/>
        <v>954</v>
      </c>
      <c r="C100" s="212">
        <f t="shared" si="0"/>
        <v>954</v>
      </c>
      <c r="D100" s="212">
        <f t="shared" si="0"/>
        <v>954</v>
      </c>
      <c r="E100" s="212">
        <f t="shared" si="0"/>
        <v>1105</v>
      </c>
      <c r="F100" s="212">
        <f t="shared" si="0"/>
        <v>1254</v>
      </c>
      <c r="G100" s="212">
        <f t="shared" si="0"/>
        <v>1401</v>
      </c>
      <c r="H100" s="212">
        <f t="shared" si="0"/>
        <v>1701</v>
      </c>
      <c r="I100" s="212">
        <f t="shared" si="0"/>
        <v>1850</v>
      </c>
      <c r="J100" s="212">
        <f t="shared" si="0"/>
        <v>2054</v>
      </c>
      <c r="K100" s="212">
        <f t="shared" si="0"/>
        <v>2260</v>
      </c>
      <c r="L100" s="212">
        <f t="shared" si="0"/>
        <v>2465</v>
      </c>
      <c r="M100" s="212">
        <f t="shared" si="0"/>
        <v>2671</v>
      </c>
      <c r="N100" s="212">
        <f t="shared" si="0"/>
        <v>0</v>
      </c>
      <c r="O100" s="212"/>
      <c r="P100" s="212"/>
      <c r="Q100" s="212"/>
      <c r="R100" s="212"/>
      <c r="S100" s="212"/>
      <c r="T100" s="213"/>
      <c r="V100" s="203">
        <v>28</v>
      </c>
      <c r="W100" s="207">
        <v>658</v>
      </c>
      <c r="X100" s="207">
        <v>658</v>
      </c>
      <c r="Y100" s="214">
        <v>658</v>
      </c>
      <c r="Z100" s="214">
        <v>762</v>
      </c>
      <c r="AA100" s="214">
        <v>865</v>
      </c>
      <c r="AB100" s="214">
        <v>966</v>
      </c>
      <c r="AC100" s="214">
        <v>1173</v>
      </c>
      <c r="AD100" s="214">
        <v>1276</v>
      </c>
      <c r="AE100" s="320">
        <f>$AE$74*V100*AP100</f>
        <v>1416.8</v>
      </c>
      <c r="AF100" s="320">
        <f>$AF$74*V100*AP100</f>
        <v>1558.4799999999998</v>
      </c>
      <c r="AG100" s="318">
        <f>$AG$74*V100*AP100</f>
        <v>1700.1599999999999</v>
      </c>
      <c r="AH100" s="320">
        <f>$AH$74*V100*AP100</f>
        <v>1841.84</v>
      </c>
      <c r="AI100" s="207"/>
      <c r="AJ100" s="207"/>
      <c r="AK100" s="207"/>
      <c r="AL100" s="207"/>
      <c r="AM100" s="207"/>
      <c r="AN100" s="207"/>
      <c r="AO100" s="207"/>
      <c r="AP100" s="316">
        <v>2.5299999999999998</v>
      </c>
    </row>
    <row r="101" spans="1:42" x14ac:dyDescent="0.15">
      <c r="A101" s="208">
        <v>700</v>
      </c>
      <c r="B101" s="209">
        <f t="shared" si="0"/>
        <v>1441</v>
      </c>
      <c r="C101" s="209">
        <f t="shared" si="0"/>
        <v>1441</v>
      </c>
      <c r="D101" s="209">
        <f t="shared" si="0"/>
        <v>1507</v>
      </c>
      <c r="E101" s="209">
        <f t="shared" si="0"/>
        <v>1733</v>
      </c>
      <c r="F101" s="209">
        <f t="shared" si="0"/>
        <v>1950</v>
      </c>
      <c r="G101" s="209">
        <f t="shared" si="0"/>
        <v>2171</v>
      </c>
      <c r="H101" s="209">
        <f t="shared" si="0"/>
        <v>2562</v>
      </c>
      <c r="I101" s="209">
        <f t="shared" si="0"/>
        <v>2803</v>
      </c>
      <c r="J101" s="209">
        <f t="shared" si="0"/>
        <v>3104</v>
      </c>
      <c r="K101" s="209">
        <f t="shared" si="0"/>
        <v>3369</v>
      </c>
      <c r="L101" s="209">
        <f t="shared" si="0"/>
        <v>3744</v>
      </c>
      <c r="M101" s="209">
        <f t="shared" si="0"/>
        <v>4054</v>
      </c>
      <c r="N101" s="209">
        <f t="shared" si="0"/>
        <v>0</v>
      </c>
      <c r="O101" s="209"/>
      <c r="P101" s="209"/>
      <c r="Q101" s="209"/>
      <c r="R101" s="209"/>
      <c r="S101" s="209"/>
      <c r="T101" s="210"/>
      <c r="V101" s="203">
        <v>700</v>
      </c>
      <c r="W101" s="207">
        <f t="shared" ref="W101:AH101" si="7">W100+B171</f>
        <v>994</v>
      </c>
      <c r="X101" s="207">
        <f t="shared" si="7"/>
        <v>994</v>
      </c>
      <c r="Y101" s="214">
        <f t="shared" si="7"/>
        <v>1039</v>
      </c>
      <c r="Z101" s="214">
        <f t="shared" si="7"/>
        <v>1195</v>
      </c>
      <c r="AA101" s="214">
        <f t="shared" si="7"/>
        <v>1345</v>
      </c>
      <c r="AB101" s="214">
        <f t="shared" si="7"/>
        <v>1497</v>
      </c>
      <c r="AC101" s="214">
        <f t="shared" si="7"/>
        <v>1767</v>
      </c>
      <c r="AD101" s="214">
        <f t="shared" si="7"/>
        <v>1933</v>
      </c>
      <c r="AE101" s="320">
        <f t="shared" si="7"/>
        <v>2140.8000000000002</v>
      </c>
      <c r="AF101" s="320">
        <f t="shared" si="7"/>
        <v>2323.4799999999996</v>
      </c>
      <c r="AG101" s="318">
        <f t="shared" si="7"/>
        <v>2582.16</v>
      </c>
      <c r="AH101" s="320">
        <f t="shared" si="7"/>
        <v>2795.52</v>
      </c>
      <c r="AI101" s="207"/>
      <c r="AJ101" s="207"/>
      <c r="AK101" s="207"/>
      <c r="AL101" s="207"/>
      <c r="AM101" s="207"/>
      <c r="AN101" s="207"/>
      <c r="AO101" s="207"/>
      <c r="AP101" s="189">
        <f>AP100+U171</f>
        <v>3.84</v>
      </c>
    </row>
    <row r="102" spans="1:42" x14ac:dyDescent="0.15">
      <c r="A102" s="215" t="s">
        <v>13</v>
      </c>
      <c r="B102" s="212">
        <f t="shared" si="0"/>
        <v>1014</v>
      </c>
      <c r="C102" s="212">
        <f t="shared" si="0"/>
        <v>1014</v>
      </c>
      <c r="D102" s="212">
        <f t="shared" si="0"/>
        <v>1014</v>
      </c>
      <c r="E102" s="212">
        <f t="shared" si="0"/>
        <v>1164</v>
      </c>
      <c r="F102" s="212">
        <f t="shared" si="0"/>
        <v>1314</v>
      </c>
      <c r="G102" s="212">
        <f t="shared" si="0"/>
        <v>1476</v>
      </c>
      <c r="H102" s="212">
        <f t="shared" si="0"/>
        <v>1775</v>
      </c>
      <c r="I102" s="212">
        <f t="shared" si="0"/>
        <v>1940</v>
      </c>
      <c r="J102" s="212">
        <f t="shared" si="0"/>
        <v>2158</v>
      </c>
      <c r="K102" s="212">
        <f t="shared" si="0"/>
        <v>2373</v>
      </c>
      <c r="L102" s="212">
        <f t="shared" si="0"/>
        <v>2589</v>
      </c>
      <c r="M102" s="212">
        <f t="shared" si="0"/>
        <v>2805</v>
      </c>
      <c r="N102" s="212">
        <f t="shared" si="0"/>
        <v>3021</v>
      </c>
      <c r="O102" s="212">
        <f t="shared" si="0"/>
        <v>3236</v>
      </c>
      <c r="P102" s="212"/>
      <c r="Q102" s="212"/>
      <c r="R102" s="212"/>
      <c r="S102" s="212"/>
      <c r="T102" s="213"/>
      <c r="V102" s="203">
        <v>30</v>
      </c>
      <c r="W102" s="207">
        <v>699</v>
      </c>
      <c r="X102" s="207">
        <v>699</v>
      </c>
      <c r="Y102" s="214">
        <v>699</v>
      </c>
      <c r="Z102" s="214">
        <v>803</v>
      </c>
      <c r="AA102" s="214">
        <v>906</v>
      </c>
      <c r="AB102" s="214">
        <v>1018</v>
      </c>
      <c r="AC102" s="214">
        <v>1224</v>
      </c>
      <c r="AD102" s="214">
        <v>1338</v>
      </c>
      <c r="AE102" s="320">
        <f>$AE$74*V102*AP102</f>
        <v>1488</v>
      </c>
      <c r="AF102" s="320">
        <f>$AF$74*V102*AP102</f>
        <v>1636.8</v>
      </c>
      <c r="AG102" s="318">
        <f>$AG$74*V102*AP102</f>
        <v>1785.6</v>
      </c>
      <c r="AH102" s="320">
        <f>$AH$74*V102*AP102</f>
        <v>1934.4</v>
      </c>
      <c r="AI102" s="320">
        <f>$AI$74*V102*AP102</f>
        <v>2083.1999999999998</v>
      </c>
      <c r="AJ102" s="320">
        <f>$AJ$74*V102*AP102</f>
        <v>2232</v>
      </c>
      <c r="AK102" s="207"/>
      <c r="AL102" s="207"/>
      <c r="AM102" s="207"/>
      <c r="AN102" s="207"/>
      <c r="AO102" s="207"/>
      <c r="AP102" s="316">
        <v>2.48</v>
      </c>
    </row>
    <row r="103" spans="1:42" x14ac:dyDescent="0.15">
      <c r="A103" s="208">
        <v>750</v>
      </c>
      <c r="B103" s="209">
        <f t="shared" si="0"/>
        <v>1536</v>
      </c>
      <c r="C103" s="209">
        <f t="shared" si="0"/>
        <v>1536</v>
      </c>
      <c r="D103" s="209">
        <f t="shared" si="0"/>
        <v>1605</v>
      </c>
      <c r="E103" s="209">
        <f t="shared" si="0"/>
        <v>1836</v>
      </c>
      <c r="F103" s="209">
        <f t="shared" si="0"/>
        <v>2058</v>
      </c>
      <c r="G103" s="209">
        <f t="shared" si="0"/>
        <v>2300</v>
      </c>
      <c r="H103" s="209">
        <f t="shared" si="0"/>
        <v>2694</v>
      </c>
      <c r="I103" s="209">
        <f t="shared" si="0"/>
        <v>2959</v>
      </c>
      <c r="J103" s="209">
        <f t="shared" si="0"/>
        <v>3278</v>
      </c>
      <c r="K103" s="209">
        <f t="shared" si="0"/>
        <v>3555</v>
      </c>
      <c r="L103" s="209">
        <f t="shared" si="0"/>
        <v>3952</v>
      </c>
      <c r="M103" s="209">
        <f t="shared" si="0"/>
        <v>4286</v>
      </c>
      <c r="N103" s="209">
        <f t="shared" si="0"/>
        <v>4616</v>
      </c>
      <c r="O103" s="209">
        <f t="shared" si="0"/>
        <v>4946</v>
      </c>
      <c r="P103" s="209"/>
      <c r="Q103" s="209"/>
      <c r="R103" s="209"/>
      <c r="S103" s="209"/>
      <c r="T103" s="210"/>
      <c r="V103" s="203">
        <v>750</v>
      </c>
      <c r="W103" s="207">
        <f t="shared" ref="W103:AJ103" si="8">W102+B173</f>
        <v>1059</v>
      </c>
      <c r="X103" s="207">
        <f t="shared" si="8"/>
        <v>1059</v>
      </c>
      <c r="Y103" s="214">
        <f t="shared" si="8"/>
        <v>1107</v>
      </c>
      <c r="Z103" s="214">
        <f t="shared" si="8"/>
        <v>1266</v>
      </c>
      <c r="AA103" s="214">
        <f t="shared" si="8"/>
        <v>1419</v>
      </c>
      <c r="AB103" s="214">
        <f t="shared" si="8"/>
        <v>1586</v>
      </c>
      <c r="AC103" s="214">
        <f t="shared" si="8"/>
        <v>1858</v>
      </c>
      <c r="AD103" s="214">
        <f t="shared" si="8"/>
        <v>2041</v>
      </c>
      <c r="AE103" s="320">
        <f t="shared" si="8"/>
        <v>2261</v>
      </c>
      <c r="AF103" s="320">
        <f t="shared" si="8"/>
        <v>2451.8000000000002</v>
      </c>
      <c r="AG103" s="318">
        <f t="shared" si="8"/>
        <v>2725.6</v>
      </c>
      <c r="AH103" s="320">
        <f t="shared" si="8"/>
        <v>2956.2000000000003</v>
      </c>
      <c r="AI103" s="320">
        <f t="shared" si="8"/>
        <v>3183.6</v>
      </c>
      <c r="AJ103" s="320">
        <f t="shared" si="8"/>
        <v>3411</v>
      </c>
      <c r="AK103" s="207"/>
      <c r="AL103" s="207"/>
      <c r="AM103" s="207"/>
      <c r="AN103" s="207"/>
      <c r="AO103" s="207"/>
      <c r="AP103" s="189">
        <f>AP102+U173</f>
        <v>3.79</v>
      </c>
    </row>
    <row r="104" spans="1:42" x14ac:dyDescent="0.15">
      <c r="A104" s="215" t="s">
        <v>14</v>
      </c>
      <c r="B104" s="212">
        <f t="shared" si="0"/>
        <v>1059</v>
      </c>
      <c r="C104" s="212">
        <f t="shared" si="0"/>
        <v>1059</v>
      </c>
      <c r="D104" s="212">
        <f t="shared" si="0"/>
        <v>1059</v>
      </c>
      <c r="E104" s="212">
        <f t="shared" si="0"/>
        <v>1222</v>
      </c>
      <c r="F104" s="212">
        <f t="shared" si="0"/>
        <v>1388</v>
      </c>
      <c r="G104" s="212">
        <f t="shared" si="0"/>
        <v>1552</v>
      </c>
      <c r="H104" s="212">
        <f t="shared" si="0"/>
        <v>1850</v>
      </c>
      <c r="I104" s="212">
        <f t="shared" si="0"/>
        <v>2043</v>
      </c>
      <c r="J104" s="212">
        <f t="shared" si="0"/>
        <v>2274</v>
      </c>
      <c r="K104" s="212">
        <f t="shared" si="0"/>
        <v>2501</v>
      </c>
      <c r="L104" s="212">
        <f t="shared" si="0"/>
        <v>2728</v>
      </c>
      <c r="M104" s="212">
        <f t="shared" si="0"/>
        <v>2956</v>
      </c>
      <c r="N104" s="212">
        <f t="shared" si="0"/>
        <v>3183</v>
      </c>
      <c r="O104" s="212">
        <f t="shared" si="0"/>
        <v>3410</v>
      </c>
      <c r="P104" s="212">
        <f t="shared" si="0"/>
        <v>3638</v>
      </c>
      <c r="Q104" s="212"/>
      <c r="R104" s="212"/>
      <c r="S104" s="212"/>
      <c r="T104" s="213"/>
      <c r="V104" s="203">
        <v>32</v>
      </c>
      <c r="W104" s="207">
        <v>730</v>
      </c>
      <c r="X104" s="207">
        <v>730</v>
      </c>
      <c r="Y104" s="214">
        <v>730</v>
      </c>
      <c r="Z104" s="214">
        <v>843</v>
      </c>
      <c r="AA104" s="214">
        <v>957</v>
      </c>
      <c r="AB104" s="214">
        <v>1070</v>
      </c>
      <c r="AC104" s="214">
        <v>1276</v>
      </c>
      <c r="AD104" s="214">
        <v>1409</v>
      </c>
      <c r="AE104" s="320">
        <f>$AE$74*V104*AP104</f>
        <v>1568</v>
      </c>
      <c r="AF104" s="320">
        <f>$AF$74*V104*AP104</f>
        <v>1724.8000000000002</v>
      </c>
      <c r="AG104" s="318">
        <f>$AG$74*V104*AP104</f>
        <v>1881.6000000000001</v>
      </c>
      <c r="AH104" s="320">
        <f>$AH$74*V104*AP104</f>
        <v>2038.4</v>
      </c>
      <c r="AI104" s="320">
        <f>$AI$74*V104*AP104</f>
        <v>2195.2000000000003</v>
      </c>
      <c r="AJ104" s="320">
        <f>$AJ$74*V104*AP104</f>
        <v>2352</v>
      </c>
      <c r="AK104" s="320">
        <f>$AK$74*V104*AP104</f>
        <v>2508.8000000000002</v>
      </c>
      <c r="AL104" s="207"/>
      <c r="AM104" s="207"/>
      <c r="AN104" s="207"/>
      <c r="AO104" s="207"/>
      <c r="AP104" s="316">
        <v>2.4500000000000002</v>
      </c>
    </row>
    <row r="105" spans="1:42" x14ac:dyDescent="0.15">
      <c r="A105" s="208">
        <v>800</v>
      </c>
      <c r="B105" s="209">
        <f t="shared" si="0"/>
        <v>1604</v>
      </c>
      <c r="C105" s="209">
        <f t="shared" si="0"/>
        <v>1604</v>
      </c>
      <c r="D105" s="209">
        <f t="shared" si="0"/>
        <v>1676</v>
      </c>
      <c r="E105" s="209">
        <f t="shared" si="0"/>
        <v>1924</v>
      </c>
      <c r="F105" s="209">
        <f t="shared" si="0"/>
        <v>2161</v>
      </c>
      <c r="G105" s="209">
        <f t="shared" si="0"/>
        <v>2430</v>
      </c>
      <c r="H105" s="209">
        <f t="shared" si="0"/>
        <v>2809</v>
      </c>
      <c r="I105" s="209">
        <f t="shared" si="0"/>
        <v>3103</v>
      </c>
      <c r="J105" s="209">
        <f t="shared" si="0"/>
        <v>3441</v>
      </c>
      <c r="K105" s="209">
        <f t="shared" si="0"/>
        <v>3760</v>
      </c>
      <c r="L105" s="209">
        <f t="shared" si="0"/>
        <v>4142</v>
      </c>
      <c r="M105" s="209">
        <f t="shared" si="0"/>
        <v>4488</v>
      </c>
      <c r="N105" s="209">
        <f t="shared" si="0"/>
        <v>4833</v>
      </c>
      <c r="O105" s="209">
        <f t="shared" si="0"/>
        <v>5178</v>
      </c>
      <c r="P105" s="209">
        <f t="shared" si="0"/>
        <v>5523</v>
      </c>
      <c r="Q105" s="209"/>
      <c r="R105" s="209"/>
      <c r="S105" s="209"/>
      <c r="T105" s="210"/>
      <c r="V105" s="203">
        <v>800</v>
      </c>
      <c r="W105" s="207">
        <f t="shared" ref="W105:AK105" si="9">W104+B175</f>
        <v>1106</v>
      </c>
      <c r="X105" s="207">
        <f t="shared" si="9"/>
        <v>1106</v>
      </c>
      <c r="Y105" s="214">
        <f t="shared" si="9"/>
        <v>1156</v>
      </c>
      <c r="Z105" s="214">
        <f t="shared" si="9"/>
        <v>1327</v>
      </c>
      <c r="AA105" s="214">
        <f t="shared" si="9"/>
        <v>1490</v>
      </c>
      <c r="AB105" s="214">
        <f t="shared" si="9"/>
        <v>1676</v>
      </c>
      <c r="AC105" s="214">
        <f t="shared" si="9"/>
        <v>1937</v>
      </c>
      <c r="AD105" s="214">
        <f t="shared" si="9"/>
        <v>2140</v>
      </c>
      <c r="AE105" s="320">
        <f t="shared" si="9"/>
        <v>2373</v>
      </c>
      <c r="AF105" s="320">
        <f t="shared" si="9"/>
        <v>2592.8000000000002</v>
      </c>
      <c r="AG105" s="318">
        <f t="shared" si="9"/>
        <v>2856.6000000000004</v>
      </c>
      <c r="AH105" s="320">
        <f t="shared" si="9"/>
        <v>3095.04</v>
      </c>
      <c r="AI105" s="320">
        <f t="shared" si="9"/>
        <v>3333.1200000000003</v>
      </c>
      <c r="AJ105" s="320">
        <f t="shared" si="9"/>
        <v>3571.2</v>
      </c>
      <c r="AK105" s="320">
        <f t="shared" si="9"/>
        <v>3809.28</v>
      </c>
      <c r="AL105" s="207"/>
      <c r="AM105" s="207"/>
      <c r="AN105" s="207"/>
      <c r="AO105" s="207"/>
      <c r="AP105" s="189">
        <f>AP104+U175</f>
        <v>3.72</v>
      </c>
    </row>
    <row r="106" spans="1:42" x14ac:dyDescent="0.15">
      <c r="A106" s="215" t="s">
        <v>15</v>
      </c>
      <c r="B106" s="212">
        <f t="shared" si="0"/>
        <v>1105</v>
      </c>
      <c r="C106" s="212">
        <f t="shared" si="0"/>
        <v>1105</v>
      </c>
      <c r="D106" s="212">
        <f t="shared" si="0"/>
        <v>1105</v>
      </c>
      <c r="E106" s="212">
        <f t="shared" si="0"/>
        <v>1282</v>
      </c>
      <c r="F106" s="212">
        <f t="shared" si="0"/>
        <v>1447</v>
      </c>
      <c r="G106" s="212">
        <f t="shared" si="0"/>
        <v>1646</v>
      </c>
      <c r="H106" s="212">
        <f t="shared" si="0"/>
        <v>1910</v>
      </c>
      <c r="I106" s="212">
        <f t="shared" si="0"/>
        <v>2149</v>
      </c>
      <c r="J106" s="212">
        <f t="shared" si="0"/>
        <v>2386</v>
      </c>
      <c r="K106" s="212">
        <f t="shared" si="0"/>
        <v>2625</v>
      </c>
      <c r="L106" s="212">
        <f t="shared" si="0"/>
        <v>2863</v>
      </c>
      <c r="M106" s="212">
        <f t="shared" si="0"/>
        <v>3102</v>
      </c>
      <c r="N106" s="212">
        <f t="shared" si="0"/>
        <v>3341</v>
      </c>
      <c r="O106" s="212">
        <f t="shared" si="0"/>
        <v>3579</v>
      </c>
      <c r="P106" s="212">
        <f t="shared" si="0"/>
        <v>3818</v>
      </c>
      <c r="Q106" s="212">
        <f>ROUND(AL106*$T$76,0)</f>
        <v>4056</v>
      </c>
      <c r="R106" s="212"/>
      <c r="S106" s="212"/>
      <c r="T106" s="213"/>
      <c r="V106" s="203">
        <v>34</v>
      </c>
      <c r="W106" s="207">
        <v>762</v>
      </c>
      <c r="X106" s="207">
        <v>762</v>
      </c>
      <c r="Y106" s="214">
        <v>762</v>
      </c>
      <c r="Z106" s="214">
        <v>884</v>
      </c>
      <c r="AA106" s="214">
        <v>998</v>
      </c>
      <c r="AB106" s="214">
        <v>1135</v>
      </c>
      <c r="AC106" s="214">
        <v>1317</v>
      </c>
      <c r="AD106" s="214">
        <v>1482</v>
      </c>
      <c r="AE106" s="320">
        <f>$AE$74*V106*AP106</f>
        <v>1645.6</v>
      </c>
      <c r="AF106" s="320">
        <f>$AF$74*V106*AP106</f>
        <v>1810.1599999999999</v>
      </c>
      <c r="AG106" s="318">
        <f>$AG$74*V106*AP106</f>
        <v>1974.72</v>
      </c>
      <c r="AH106" s="320">
        <f>$AH$74*V106*AP106</f>
        <v>2139.2799999999997</v>
      </c>
      <c r="AI106" s="320">
        <f>$AI$74*V106*AP106</f>
        <v>2303.84</v>
      </c>
      <c r="AJ106" s="320">
        <f>$AJ$74*V106*AP106</f>
        <v>2468.4</v>
      </c>
      <c r="AK106" s="320">
        <f>$AK$74*V106*AP106</f>
        <v>2632.96</v>
      </c>
      <c r="AL106" s="320">
        <f>$AL$74*V106*AP106</f>
        <v>2797.52</v>
      </c>
      <c r="AM106" s="207"/>
      <c r="AN106" s="207"/>
      <c r="AO106" s="207"/>
      <c r="AP106" s="316">
        <v>2.42</v>
      </c>
    </row>
    <row r="107" spans="1:42" x14ac:dyDescent="0.15">
      <c r="A107" s="208">
        <v>850</v>
      </c>
      <c r="B107" s="209">
        <f t="shared" ref="B107:P123" si="10">ROUND(W107*$T$76,0)</f>
        <v>1669</v>
      </c>
      <c r="C107" s="209">
        <f t="shared" si="10"/>
        <v>1669</v>
      </c>
      <c r="D107" s="209">
        <f t="shared" si="10"/>
        <v>1756</v>
      </c>
      <c r="E107" s="209">
        <f t="shared" si="10"/>
        <v>2023</v>
      </c>
      <c r="F107" s="209">
        <f t="shared" si="10"/>
        <v>2268</v>
      </c>
      <c r="G107" s="209">
        <f t="shared" si="10"/>
        <v>2575</v>
      </c>
      <c r="H107" s="209">
        <f t="shared" si="10"/>
        <v>2926</v>
      </c>
      <c r="I107" s="209">
        <f t="shared" si="10"/>
        <v>3299</v>
      </c>
      <c r="J107" s="209">
        <f t="shared" si="10"/>
        <v>3649</v>
      </c>
      <c r="K107" s="209">
        <f t="shared" si="10"/>
        <v>3954</v>
      </c>
      <c r="L107" s="209">
        <f t="shared" si="10"/>
        <v>4323</v>
      </c>
      <c r="M107" s="209">
        <f t="shared" si="10"/>
        <v>4679</v>
      </c>
      <c r="N107" s="209">
        <f t="shared" si="10"/>
        <v>5038</v>
      </c>
      <c r="O107" s="209">
        <f t="shared" si="10"/>
        <v>5398</v>
      </c>
      <c r="P107" s="209">
        <f t="shared" si="10"/>
        <v>5758</v>
      </c>
      <c r="Q107" s="209">
        <f>ROUND(AL107*$T$76,0)</f>
        <v>6118</v>
      </c>
      <c r="R107" s="209"/>
      <c r="S107" s="209"/>
      <c r="T107" s="210"/>
      <c r="V107" s="203">
        <v>850</v>
      </c>
      <c r="W107" s="207">
        <f t="shared" ref="W107:AL107" si="11">W106+B177</f>
        <v>1151</v>
      </c>
      <c r="X107" s="207">
        <f t="shared" si="11"/>
        <v>1151</v>
      </c>
      <c r="Y107" s="214">
        <f t="shared" si="11"/>
        <v>1211</v>
      </c>
      <c r="Z107" s="214">
        <f t="shared" si="11"/>
        <v>1395</v>
      </c>
      <c r="AA107" s="214">
        <f t="shared" si="11"/>
        <v>1564</v>
      </c>
      <c r="AB107" s="214">
        <f t="shared" si="11"/>
        <v>1776</v>
      </c>
      <c r="AC107" s="214">
        <f t="shared" si="11"/>
        <v>2018</v>
      </c>
      <c r="AD107" s="214">
        <f t="shared" si="11"/>
        <v>2275</v>
      </c>
      <c r="AE107" s="320">
        <f t="shared" si="11"/>
        <v>2516.6</v>
      </c>
      <c r="AF107" s="320">
        <f t="shared" si="11"/>
        <v>2727.16</v>
      </c>
      <c r="AG107" s="318">
        <f t="shared" si="11"/>
        <v>2981.7200000000003</v>
      </c>
      <c r="AH107" s="320">
        <f t="shared" si="11"/>
        <v>3226.5999999999995</v>
      </c>
      <c r="AI107" s="320">
        <f t="shared" si="11"/>
        <v>3474.8</v>
      </c>
      <c r="AJ107" s="320">
        <f t="shared" si="11"/>
        <v>3723</v>
      </c>
      <c r="AK107" s="320">
        <f t="shared" si="11"/>
        <v>3971.2</v>
      </c>
      <c r="AL107" s="320">
        <f t="shared" si="11"/>
        <v>4219.3999999999996</v>
      </c>
      <c r="AM107" s="207"/>
      <c r="AN107" s="207"/>
      <c r="AO107" s="207"/>
      <c r="AP107" s="189">
        <f>AP106+U177</f>
        <v>3.65</v>
      </c>
    </row>
    <row r="108" spans="1:42" x14ac:dyDescent="0.15">
      <c r="A108" s="215" t="s">
        <v>16</v>
      </c>
      <c r="B108" s="212">
        <f t="shared" si="10"/>
        <v>1164</v>
      </c>
      <c r="C108" s="212">
        <f t="shared" si="10"/>
        <v>1164</v>
      </c>
      <c r="D108" s="212">
        <f t="shared" si="10"/>
        <v>1164</v>
      </c>
      <c r="E108" s="212">
        <f t="shared" si="10"/>
        <v>1341</v>
      </c>
      <c r="F108" s="212">
        <f t="shared" si="10"/>
        <v>1492</v>
      </c>
      <c r="G108" s="212">
        <f t="shared" si="10"/>
        <v>1740</v>
      </c>
      <c r="H108" s="212">
        <f t="shared" si="10"/>
        <v>1988</v>
      </c>
      <c r="I108" s="212">
        <f t="shared" si="10"/>
        <v>2237</v>
      </c>
      <c r="J108" s="212">
        <f t="shared" si="10"/>
        <v>2485</v>
      </c>
      <c r="K108" s="212">
        <f t="shared" si="10"/>
        <v>2733</v>
      </c>
      <c r="L108" s="212">
        <f t="shared" si="10"/>
        <v>2982</v>
      </c>
      <c r="M108" s="212">
        <f t="shared" si="10"/>
        <v>3230</v>
      </c>
      <c r="N108" s="212">
        <f t="shared" si="10"/>
        <v>3479</v>
      </c>
      <c r="O108" s="212">
        <f t="shared" si="10"/>
        <v>3727</v>
      </c>
      <c r="P108" s="212">
        <f t="shared" si="10"/>
        <v>3976</v>
      </c>
      <c r="Q108" s="212">
        <f>ROUND(AL108*$T$76,0)</f>
        <v>4224</v>
      </c>
      <c r="R108" s="212">
        <f>ROUND(AM108*$T$76,0)</f>
        <v>4472</v>
      </c>
      <c r="S108" s="212"/>
      <c r="T108" s="213"/>
      <c r="V108" s="203">
        <v>36</v>
      </c>
      <c r="W108" s="207">
        <v>803</v>
      </c>
      <c r="X108" s="207">
        <v>803</v>
      </c>
      <c r="Y108" s="214">
        <v>803</v>
      </c>
      <c r="Z108" s="214">
        <v>925</v>
      </c>
      <c r="AA108" s="214">
        <v>1029</v>
      </c>
      <c r="AB108" s="214">
        <v>1200</v>
      </c>
      <c r="AC108" s="214">
        <v>1371</v>
      </c>
      <c r="AD108" s="214">
        <v>1543</v>
      </c>
      <c r="AE108" s="320">
        <f>$AE$74*V108*AP108</f>
        <v>1713.6</v>
      </c>
      <c r="AF108" s="320">
        <f>$AF$74*V108*AP108</f>
        <v>1884.9599999999998</v>
      </c>
      <c r="AG108" s="318">
        <f>$AG$74*V108*AP108</f>
        <v>2056.3199999999997</v>
      </c>
      <c r="AH108" s="320">
        <f>$AH$74*V108*AP108</f>
        <v>2227.6799999999998</v>
      </c>
      <c r="AI108" s="320">
        <f>$AI$74*V108*AP108</f>
        <v>2399.04</v>
      </c>
      <c r="AJ108" s="320">
        <f>$AJ$74*V108*AP108</f>
        <v>2570.4</v>
      </c>
      <c r="AK108" s="320">
        <f>$AK$74*V108*AP108</f>
        <v>2741.7599999999998</v>
      </c>
      <c r="AL108" s="320">
        <f>$AL$74*V108*AP108</f>
        <v>2913.12</v>
      </c>
      <c r="AM108" s="320">
        <f>$AM$74*V108*AP108</f>
        <v>3084.48</v>
      </c>
      <c r="AN108" s="207"/>
      <c r="AO108" s="207"/>
      <c r="AP108" s="316">
        <v>2.38</v>
      </c>
    </row>
    <row r="109" spans="1:42" ht="13" thickBot="1" x14ac:dyDescent="0.2">
      <c r="A109" s="204">
        <v>900</v>
      </c>
      <c r="B109" s="216">
        <f t="shared" si="10"/>
        <v>1760</v>
      </c>
      <c r="C109" s="216">
        <f t="shared" si="10"/>
        <v>1760</v>
      </c>
      <c r="D109" s="216">
        <f t="shared" si="10"/>
        <v>1853</v>
      </c>
      <c r="E109" s="216">
        <f t="shared" si="10"/>
        <v>2124</v>
      </c>
      <c r="F109" s="216">
        <f t="shared" si="10"/>
        <v>2361</v>
      </c>
      <c r="G109" s="216">
        <f t="shared" si="10"/>
        <v>2723</v>
      </c>
      <c r="H109" s="216">
        <f t="shared" si="10"/>
        <v>3086</v>
      </c>
      <c r="I109" s="216">
        <f t="shared" si="10"/>
        <v>3450</v>
      </c>
      <c r="J109" s="216">
        <f t="shared" si="10"/>
        <v>3761</v>
      </c>
      <c r="K109" s="216">
        <f t="shared" si="10"/>
        <v>4135</v>
      </c>
      <c r="L109" s="216">
        <f t="shared" si="10"/>
        <v>4520</v>
      </c>
      <c r="M109" s="216">
        <f t="shared" si="10"/>
        <v>4899</v>
      </c>
      <c r="N109" s="216">
        <f t="shared" si="10"/>
        <v>5276</v>
      </c>
      <c r="O109" s="216">
        <f t="shared" si="10"/>
        <v>5653</v>
      </c>
      <c r="P109" s="216">
        <f t="shared" si="10"/>
        <v>6030</v>
      </c>
      <c r="Q109" s="216">
        <f>ROUND(AL109*$T$76,0)</f>
        <v>6407</v>
      </c>
      <c r="R109" s="216">
        <f t="shared" ref="Q109:T133" si="12">ROUND(AM109*$T$76,0)</f>
        <v>6784</v>
      </c>
      <c r="S109" s="216"/>
      <c r="T109" s="217"/>
      <c r="V109" s="203">
        <v>900</v>
      </c>
      <c r="W109" s="207">
        <f t="shared" ref="W109:AM109" si="13">W108+B179</f>
        <v>1214</v>
      </c>
      <c r="X109" s="207">
        <f t="shared" si="13"/>
        <v>1214</v>
      </c>
      <c r="Y109" s="214">
        <f t="shared" si="13"/>
        <v>1278</v>
      </c>
      <c r="Z109" s="214">
        <f t="shared" si="13"/>
        <v>1465</v>
      </c>
      <c r="AA109" s="214">
        <f t="shared" si="13"/>
        <v>1628</v>
      </c>
      <c r="AB109" s="214">
        <f t="shared" si="13"/>
        <v>1878</v>
      </c>
      <c r="AC109" s="214">
        <f t="shared" si="13"/>
        <v>2128</v>
      </c>
      <c r="AD109" s="214">
        <f t="shared" si="13"/>
        <v>2379</v>
      </c>
      <c r="AE109" s="320">
        <f t="shared" si="13"/>
        <v>2593.6</v>
      </c>
      <c r="AF109" s="320">
        <f t="shared" si="13"/>
        <v>2851.96</v>
      </c>
      <c r="AG109" s="318">
        <f t="shared" si="13"/>
        <v>3117.3199999999997</v>
      </c>
      <c r="AH109" s="320">
        <f t="shared" si="13"/>
        <v>3378.96</v>
      </c>
      <c r="AI109" s="320">
        <f t="shared" si="13"/>
        <v>3638.88</v>
      </c>
      <c r="AJ109" s="320">
        <f t="shared" si="13"/>
        <v>3898.8</v>
      </c>
      <c r="AK109" s="320">
        <f t="shared" si="13"/>
        <v>4158.7199999999993</v>
      </c>
      <c r="AL109" s="320">
        <f t="shared" si="13"/>
        <v>4418.6399999999994</v>
      </c>
      <c r="AM109" s="320">
        <f t="shared" si="13"/>
        <v>4678.5599999999995</v>
      </c>
      <c r="AN109" s="207"/>
      <c r="AO109" s="207"/>
      <c r="AP109" s="189">
        <f>AP108+U179</f>
        <v>3.61</v>
      </c>
    </row>
    <row r="110" spans="1:42" x14ac:dyDescent="0.15">
      <c r="A110" s="202" t="s">
        <v>17</v>
      </c>
      <c r="B110" s="205">
        <f t="shared" si="10"/>
        <v>1168</v>
      </c>
      <c r="C110" s="205">
        <f t="shared" si="10"/>
        <v>1190</v>
      </c>
      <c r="D110" s="205">
        <f t="shared" si="10"/>
        <v>1230</v>
      </c>
      <c r="E110" s="205">
        <f t="shared" si="10"/>
        <v>1416</v>
      </c>
      <c r="F110" s="205">
        <f t="shared" si="10"/>
        <v>1574</v>
      </c>
      <c r="G110" s="205">
        <f t="shared" si="10"/>
        <v>1836</v>
      </c>
      <c r="H110" s="205">
        <f t="shared" si="10"/>
        <v>2098</v>
      </c>
      <c r="I110" s="205">
        <f t="shared" si="10"/>
        <v>2360</v>
      </c>
      <c r="J110" s="205">
        <f t="shared" si="10"/>
        <v>2623</v>
      </c>
      <c r="K110" s="205">
        <f t="shared" si="10"/>
        <v>2885</v>
      </c>
      <c r="L110" s="205">
        <f t="shared" si="10"/>
        <v>3147</v>
      </c>
      <c r="M110" s="205">
        <f t="shared" si="10"/>
        <v>3410</v>
      </c>
      <c r="N110" s="205">
        <f t="shared" si="10"/>
        <v>3672</v>
      </c>
      <c r="O110" s="205">
        <f t="shared" si="10"/>
        <v>3934</v>
      </c>
      <c r="P110" s="205">
        <f t="shared" si="10"/>
        <v>4196</v>
      </c>
      <c r="Q110" s="205">
        <f t="shared" si="12"/>
        <v>4459</v>
      </c>
      <c r="R110" s="205">
        <f t="shared" si="12"/>
        <v>4721</v>
      </c>
      <c r="S110" s="205">
        <f>ROUND(AN110*$T$76,0)</f>
        <v>4983</v>
      </c>
      <c r="T110" s="206"/>
      <c r="V110" s="203">
        <v>38</v>
      </c>
      <c r="W110" s="319">
        <f>$W$74*V110*$W$134</f>
        <v>805.6</v>
      </c>
      <c r="X110" s="319">
        <f>$X$74*V110*$X$134</f>
        <v>820.80000000000007</v>
      </c>
      <c r="Y110" s="319">
        <f>$Y$74*V110*$Y$134</f>
        <v>848.16</v>
      </c>
      <c r="Z110" s="319">
        <f>$Z$74*V110*$Z$134</f>
        <v>976.59999999999991</v>
      </c>
      <c r="AA110" s="319">
        <f>$AA$74*V110*$AA$134</f>
        <v>1085.28</v>
      </c>
      <c r="AB110" s="319">
        <f>$AB$74*V110*$AB$134</f>
        <v>1266.1599999999999</v>
      </c>
      <c r="AC110" s="319">
        <f>$AC$74*V110*$AC$134</f>
        <v>1447.04</v>
      </c>
      <c r="AD110" s="319">
        <f>$AD$74*V110*$AD$134</f>
        <v>1627.9199999999998</v>
      </c>
      <c r="AE110" s="319">
        <f>$AE$74*V110*$AE$134</f>
        <v>1808.8</v>
      </c>
      <c r="AF110" s="319">
        <f>$AF$74*V110*$AF$134</f>
        <v>1989.6799999999998</v>
      </c>
      <c r="AG110" s="318">
        <f>$AG$74*V110*$AG$134</f>
        <v>2170.56</v>
      </c>
      <c r="AH110" s="319">
        <f>$AH$74*V110*$AH$134</f>
        <v>2351.44</v>
      </c>
      <c r="AI110" s="319">
        <f>$AI$74*V110*$AI$134</f>
        <v>2532.3199999999997</v>
      </c>
      <c r="AJ110" s="319">
        <f>$AJ$74*V110*$AJ$134</f>
        <v>2713.2</v>
      </c>
      <c r="AK110" s="319">
        <f>$AK$74*V110*$AK$134</f>
        <v>2894.08</v>
      </c>
      <c r="AL110" s="319">
        <f>$AL$74*V110*$AL$134</f>
        <v>3074.96</v>
      </c>
      <c r="AM110" s="319">
        <f>$AM$74*V110*$AM$134</f>
        <v>3255.8399999999997</v>
      </c>
      <c r="AN110" s="319">
        <f>$AN$74*V110*$AN$134</f>
        <v>3436.72</v>
      </c>
      <c r="AO110" s="207"/>
      <c r="AP110" s="189">
        <v>2.38</v>
      </c>
    </row>
    <row r="111" spans="1:42" x14ac:dyDescent="0.15">
      <c r="A111" s="208">
        <v>950</v>
      </c>
      <c r="B111" s="209">
        <f t="shared" si="10"/>
        <v>1795</v>
      </c>
      <c r="C111" s="209">
        <f t="shared" si="10"/>
        <v>1817</v>
      </c>
      <c r="D111" s="209">
        <f t="shared" si="10"/>
        <v>1955</v>
      </c>
      <c r="E111" s="209">
        <f t="shared" si="10"/>
        <v>2238</v>
      </c>
      <c r="F111" s="209">
        <f t="shared" si="10"/>
        <v>2489</v>
      </c>
      <c r="G111" s="209">
        <f t="shared" si="10"/>
        <v>2870</v>
      </c>
      <c r="H111" s="209">
        <f t="shared" si="10"/>
        <v>3255</v>
      </c>
      <c r="I111" s="209">
        <f t="shared" si="10"/>
        <v>3635</v>
      </c>
      <c r="J111" s="209">
        <f t="shared" si="10"/>
        <v>3967</v>
      </c>
      <c r="K111" s="209">
        <f t="shared" si="10"/>
        <v>4358</v>
      </c>
      <c r="L111" s="209">
        <f t="shared" si="10"/>
        <v>4770</v>
      </c>
      <c r="M111" s="209">
        <f t="shared" si="10"/>
        <v>5172</v>
      </c>
      <c r="N111" s="209">
        <f t="shared" si="10"/>
        <v>5570</v>
      </c>
      <c r="O111" s="209">
        <f t="shared" si="10"/>
        <v>5967</v>
      </c>
      <c r="P111" s="209">
        <f t="shared" si="10"/>
        <v>6365</v>
      </c>
      <c r="Q111" s="209">
        <f t="shared" si="12"/>
        <v>6763</v>
      </c>
      <c r="R111" s="209">
        <f t="shared" si="12"/>
        <v>7161</v>
      </c>
      <c r="S111" s="209">
        <f t="shared" si="12"/>
        <v>7559</v>
      </c>
      <c r="T111" s="210"/>
      <c r="V111" s="203">
        <v>950</v>
      </c>
      <c r="W111" s="319">
        <f t="shared" ref="W111:AN111" si="14">W110+B181</f>
        <v>1237.5999999999999</v>
      </c>
      <c r="X111" s="319">
        <f t="shared" si="14"/>
        <v>1252.8000000000002</v>
      </c>
      <c r="Y111" s="319">
        <f t="shared" si="14"/>
        <v>1348.1599999999999</v>
      </c>
      <c r="Z111" s="319">
        <f t="shared" si="14"/>
        <v>1543.6</v>
      </c>
      <c r="AA111" s="319">
        <f t="shared" si="14"/>
        <v>1716.28</v>
      </c>
      <c r="AB111" s="319">
        <f t="shared" si="14"/>
        <v>1979.1599999999999</v>
      </c>
      <c r="AC111" s="319">
        <f t="shared" si="14"/>
        <v>2245.04</v>
      </c>
      <c r="AD111" s="319">
        <f t="shared" si="14"/>
        <v>2506.92</v>
      </c>
      <c r="AE111" s="319">
        <f t="shared" si="14"/>
        <v>2735.8</v>
      </c>
      <c r="AF111" s="319">
        <f t="shared" si="14"/>
        <v>3005.68</v>
      </c>
      <c r="AG111" s="318">
        <f t="shared" si="14"/>
        <v>3289.56</v>
      </c>
      <c r="AH111" s="319">
        <f t="shared" si="14"/>
        <v>3566.6800000000003</v>
      </c>
      <c r="AI111" s="319">
        <f t="shared" si="14"/>
        <v>3841.04</v>
      </c>
      <c r="AJ111" s="319">
        <f t="shared" si="14"/>
        <v>4115.3999999999996</v>
      </c>
      <c r="AK111" s="319">
        <f t="shared" si="14"/>
        <v>4389.76</v>
      </c>
      <c r="AL111" s="319">
        <f t="shared" si="14"/>
        <v>4664.12</v>
      </c>
      <c r="AM111" s="319">
        <f t="shared" si="14"/>
        <v>4938.4799999999996</v>
      </c>
      <c r="AN111" s="319">
        <f t="shared" si="14"/>
        <v>5212.84</v>
      </c>
      <c r="AO111" s="207"/>
      <c r="AP111" s="189">
        <f>AP110+U181</f>
        <v>3.61</v>
      </c>
    </row>
    <row r="112" spans="1:42" x14ac:dyDescent="0.15">
      <c r="A112" s="215" t="s">
        <v>18</v>
      </c>
      <c r="B112" s="212">
        <f t="shared" si="10"/>
        <v>1230</v>
      </c>
      <c r="C112" s="212">
        <f t="shared" si="10"/>
        <v>1253</v>
      </c>
      <c r="D112" s="212">
        <f t="shared" si="10"/>
        <v>1295</v>
      </c>
      <c r="E112" s="212">
        <f t="shared" si="10"/>
        <v>1491</v>
      </c>
      <c r="F112" s="212">
        <f t="shared" si="10"/>
        <v>1656</v>
      </c>
      <c r="G112" s="212">
        <f t="shared" si="10"/>
        <v>1933</v>
      </c>
      <c r="H112" s="212">
        <f t="shared" si="10"/>
        <v>2209</v>
      </c>
      <c r="I112" s="212">
        <f t="shared" si="10"/>
        <v>2485</v>
      </c>
      <c r="J112" s="212">
        <f t="shared" si="10"/>
        <v>2761</v>
      </c>
      <c r="K112" s="212">
        <f t="shared" si="10"/>
        <v>3037</v>
      </c>
      <c r="L112" s="212">
        <f t="shared" si="10"/>
        <v>3313</v>
      </c>
      <c r="M112" s="212">
        <f t="shared" si="10"/>
        <v>3589</v>
      </c>
      <c r="N112" s="212">
        <f t="shared" si="10"/>
        <v>3865</v>
      </c>
      <c r="O112" s="212">
        <f t="shared" si="10"/>
        <v>4141</v>
      </c>
      <c r="P112" s="212">
        <f t="shared" si="10"/>
        <v>4417</v>
      </c>
      <c r="Q112" s="212">
        <f t="shared" si="12"/>
        <v>4693</v>
      </c>
      <c r="R112" s="212">
        <f t="shared" si="12"/>
        <v>4969</v>
      </c>
      <c r="S112" s="212">
        <f t="shared" si="12"/>
        <v>5246</v>
      </c>
      <c r="T112" s="213">
        <f>ROUND(AO112*$T$76,0)</f>
        <v>5522</v>
      </c>
      <c r="V112" s="203">
        <v>40</v>
      </c>
      <c r="W112" s="319">
        <f>$W$74*V112*$W$134</f>
        <v>848</v>
      </c>
      <c r="X112" s="319">
        <f>$X$74*V112*$X$134</f>
        <v>864</v>
      </c>
      <c r="Y112" s="319">
        <f>$Y$74*V112*$Y$134</f>
        <v>892.8</v>
      </c>
      <c r="Z112" s="319">
        <f>$Z$74*V112*$Z$134</f>
        <v>1028</v>
      </c>
      <c r="AA112" s="319">
        <f>$AA$74*V112*$AA$134</f>
        <v>1142.3999999999999</v>
      </c>
      <c r="AB112" s="319">
        <f>$AB$74*V112*$AB$134</f>
        <v>1332.8</v>
      </c>
      <c r="AC112" s="319">
        <f>$AC$74*V112*$AC$134</f>
        <v>1523.1999999999998</v>
      </c>
      <c r="AD112" s="319">
        <f>$AD$74*V112*$AD$134</f>
        <v>1713.6</v>
      </c>
      <c r="AE112" s="319">
        <f>$AE$74*V112*$AE$134</f>
        <v>1904</v>
      </c>
      <c r="AF112" s="319">
        <f>$AF$74*V112*$AF$134</f>
        <v>2094.4</v>
      </c>
      <c r="AG112" s="318">
        <f>$AG$74*V112*$AG$134</f>
        <v>2284.7999999999997</v>
      </c>
      <c r="AH112" s="319">
        <f>$AH$74*V112*$AH$134</f>
        <v>2475.1999999999998</v>
      </c>
      <c r="AI112" s="319">
        <f>$AI$74*V112*$AI$134</f>
        <v>2665.6</v>
      </c>
      <c r="AJ112" s="319">
        <f>$AJ$74*V112*$AJ$134</f>
        <v>2856</v>
      </c>
      <c r="AK112" s="319">
        <f>$AK$74*V112*$AK$134</f>
        <v>3046.3999999999996</v>
      </c>
      <c r="AL112" s="319">
        <f>$AL$74*V112*$AL$134</f>
        <v>3236.7999999999997</v>
      </c>
      <c r="AM112" s="319">
        <f>$AM$74*V112*$AM$134</f>
        <v>3427.2</v>
      </c>
      <c r="AN112" s="319">
        <f>$AN$74*V112*$AN$134</f>
        <v>3617.6</v>
      </c>
      <c r="AO112" s="319">
        <f>$AO$74*V112*$AO$134</f>
        <v>3808</v>
      </c>
      <c r="AP112" s="189">
        <v>2.38</v>
      </c>
    </row>
    <row r="113" spans="1:42" x14ac:dyDescent="0.15">
      <c r="A113" s="208">
        <v>1000</v>
      </c>
      <c r="B113" s="209">
        <f t="shared" si="10"/>
        <v>1873</v>
      </c>
      <c r="C113" s="209">
        <f t="shared" si="10"/>
        <v>1897</v>
      </c>
      <c r="D113" s="209">
        <f t="shared" si="10"/>
        <v>2054</v>
      </c>
      <c r="E113" s="209">
        <f t="shared" si="10"/>
        <v>2355</v>
      </c>
      <c r="F113" s="209">
        <f t="shared" si="10"/>
        <v>2618</v>
      </c>
      <c r="G113" s="209">
        <f t="shared" si="10"/>
        <v>3022</v>
      </c>
      <c r="H113" s="209">
        <f t="shared" si="10"/>
        <v>3424</v>
      </c>
      <c r="I113" s="209">
        <f t="shared" si="10"/>
        <v>3827</v>
      </c>
      <c r="J113" s="209">
        <f t="shared" si="10"/>
        <v>4173</v>
      </c>
      <c r="K113" s="209">
        <f t="shared" si="10"/>
        <v>4587</v>
      </c>
      <c r="L113" s="209">
        <f t="shared" si="10"/>
        <v>4979</v>
      </c>
      <c r="M113" s="209">
        <f t="shared" si="10"/>
        <v>5399</v>
      </c>
      <c r="N113" s="209">
        <f t="shared" si="10"/>
        <v>5814</v>
      </c>
      <c r="O113" s="209">
        <f t="shared" si="10"/>
        <v>6229</v>
      </c>
      <c r="P113" s="209">
        <f t="shared" si="10"/>
        <v>6644</v>
      </c>
      <c r="Q113" s="209">
        <f t="shared" si="12"/>
        <v>7060</v>
      </c>
      <c r="R113" s="209">
        <f t="shared" si="12"/>
        <v>7475</v>
      </c>
      <c r="S113" s="209">
        <f t="shared" si="12"/>
        <v>7890</v>
      </c>
      <c r="T113" s="210">
        <f t="shared" si="12"/>
        <v>8306</v>
      </c>
      <c r="V113" s="203">
        <v>1000</v>
      </c>
      <c r="W113" s="319">
        <f t="shared" ref="W113:AO113" si="15">W112+B183</f>
        <v>1292</v>
      </c>
      <c r="X113" s="319">
        <f t="shared" si="15"/>
        <v>1308</v>
      </c>
      <c r="Y113" s="319">
        <f t="shared" si="15"/>
        <v>1416.8</v>
      </c>
      <c r="Z113" s="319">
        <f t="shared" si="15"/>
        <v>1624</v>
      </c>
      <c r="AA113" s="319">
        <f t="shared" si="15"/>
        <v>1805.3999999999999</v>
      </c>
      <c r="AB113" s="319">
        <f t="shared" si="15"/>
        <v>2083.8000000000002</v>
      </c>
      <c r="AC113" s="319">
        <f t="shared" si="15"/>
        <v>2361.1999999999998</v>
      </c>
      <c r="AD113" s="319">
        <f t="shared" si="15"/>
        <v>2639.6</v>
      </c>
      <c r="AE113" s="319">
        <f t="shared" si="15"/>
        <v>2878</v>
      </c>
      <c r="AF113" s="319">
        <f t="shared" si="15"/>
        <v>3163.4</v>
      </c>
      <c r="AG113" s="318">
        <f t="shared" si="15"/>
        <v>3433.7999999999997</v>
      </c>
      <c r="AH113" s="319">
        <f t="shared" si="15"/>
        <v>3723.2</v>
      </c>
      <c r="AI113" s="319">
        <f t="shared" si="15"/>
        <v>4009.6</v>
      </c>
      <c r="AJ113" s="319">
        <f t="shared" si="15"/>
        <v>4296</v>
      </c>
      <c r="AK113" s="319">
        <f t="shared" si="15"/>
        <v>4582.3999999999996</v>
      </c>
      <c r="AL113" s="319">
        <f t="shared" si="15"/>
        <v>4868.7999999999993</v>
      </c>
      <c r="AM113" s="319">
        <f t="shared" si="15"/>
        <v>5155.2</v>
      </c>
      <c r="AN113" s="319">
        <f t="shared" si="15"/>
        <v>5441.6</v>
      </c>
      <c r="AO113" s="319">
        <f t="shared" si="15"/>
        <v>5728</v>
      </c>
      <c r="AP113" s="189">
        <f>AP112+U183</f>
        <v>3.58</v>
      </c>
    </row>
    <row r="114" spans="1:42" x14ac:dyDescent="0.15">
      <c r="A114" s="215" t="s">
        <v>19</v>
      </c>
      <c r="B114" s="212">
        <f t="shared" si="10"/>
        <v>1291</v>
      </c>
      <c r="C114" s="212">
        <f t="shared" si="10"/>
        <v>1315</v>
      </c>
      <c r="D114" s="212">
        <f t="shared" si="10"/>
        <v>1359</v>
      </c>
      <c r="E114" s="212">
        <f t="shared" si="10"/>
        <v>1565</v>
      </c>
      <c r="F114" s="212">
        <f t="shared" si="10"/>
        <v>1739</v>
      </c>
      <c r="G114" s="212">
        <f t="shared" si="10"/>
        <v>2029</v>
      </c>
      <c r="H114" s="212">
        <f t="shared" si="10"/>
        <v>2319</v>
      </c>
      <c r="I114" s="212">
        <f t="shared" si="10"/>
        <v>2609</v>
      </c>
      <c r="J114" s="212">
        <f t="shared" si="10"/>
        <v>2899</v>
      </c>
      <c r="K114" s="212">
        <f t="shared" si="10"/>
        <v>3189</v>
      </c>
      <c r="L114" s="212">
        <f t="shared" si="10"/>
        <v>3479</v>
      </c>
      <c r="M114" s="212">
        <f t="shared" si="10"/>
        <v>3768</v>
      </c>
      <c r="N114" s="212">
        <f t="shared" si="10"/>
        <v>4058</v>
      </c>
      <c r="O114" s="212">
        <f t="shared" si="10"/>
        <v>4348</v>
      </c>
      <c r="P114" s="212">
        <f t="shared" si="10"/>
        <v>4638</v>
      </c>
      <c r="Q114" s="212">
        <f t="shared" si="12"/>
        <v>4928</v>
      </c>
      <c r="R114" s="212">
        <f t="shared" si="12"/>
        <v>5218</v>
      </c>
      <c r="S114" s="212">
        <f t="shared" si="12"/>
        <v>5508</v>
      </c>
      <c r="T114" s="213">
        <f t="shared" si="12"/>
        <v>5798</v>
      </c>
      <c r="V114" s="203">
        <v>42</v>
      </c>
      <c r="W114" s="319">
        <f>$W$74*V114*$W$134</f>
        <v>890.4</v>
      </c>
      <c r="X114" s="319">
        <f>$X$74*V114*$X$134</f>
        <v>907.2</v>
      </c>
      <c r="Y114" s="319">
        <f>$Y$74*V114*$Y$134</f>
        <v>937.44</v>
      </c>
      <c r="Z114" s="319">
        <f>$Z$74*V114*$Z$134</f>
        <v>1079.3999999999999</v>
      </c>
      <c r="AA114" s="319">
        <f>$AA$74*V114*$AA$134</f>
        <v>1199.52</v>
      </c>
      <c r="AB114" s="319">
        <f>$AB$74*V114*$AB$134</f>
        <v>1399.4399999999998</v>
      </c>
      <c r="AC114" s="319">
        <f>$AC$74*V114*$AC$134</f>
        <v>1599.36</v>
      </c>
      <c r="AD114" s="319">
        <f>$AD$74*V114*$AD$134</f>
        <v>1799.28</v>
      </c>
      <c r="AE114" s="319">
        <f>$AE$74*V114*$AE$134</f>
        <v>1999.1999999999998</v>
      </c>
      <c r="AF114" s="319">
        <f>$AF$74*V114*$AF$134</f>
        <v>2199.12</v>
      </c>
      <c r="AG114" s="318">
        <f>$AG$74*V114*$AG$134</f>
        <v>2399.04</v>
      </c>
      <c r="AH114" s="319">
        <f>$AH$74*V114*$AH$134</f>
        <v>2598.96</v>
      </c>
      <c r="AI114" s="319">
        <f>$AI$74*V114*$AI$134</f>
        <v>2798.8799999999997</v>
      </c>
      <c r="AJ114" s="319">
        <f>$AJ$74*V114*$AJ$134</f>
        <v>2998.7999999999997</v>
      </c>
      <c r="AK114" s="319">
        <f>$AK$74*V114*$AK$134</f>
        <v>3198.72</v>
      </c>
      <c r="AL114" s="319">
        <f>$AL$74*V114*$AL$134</f>
        <v>3398.64</v>
      </c>
      <c r="AM114" s="319">
        <f>$AM$74*V114*$AM$134</f>
        <v>3598.56</v>
      </c>
      <c r="AN114" s="319">
        <f>$AN$74*V114*$AN$134</f>
        <v>3798.48</v>
      </c>
      <c r="AO114" s="319">
        <f>$AO$74*V114*$AO$134</f>
        <v>3998.3999999999996</v>
      </c>
      <c r="AP114" s="189">
        <v>2.38</v>
      </c>
    </row>
    <row r="115" spans="1:42" x14ac:dyDescent="0.15">
      <c r="A115" s="208">
        <v>1050</v>
      </c>
      <c r="B115" s="209">
        <f t="shared" si="10"/>
        <v>1965</v>
      </c>
      <c r="C115" s="209">
        <f t="shared" si="10"/>
        <v>1990</v>
      </c>
      <c r="D115" s="209">
        <f t="shared" si="10"/>
        <v>2138</v>
      </c>
      <c r="E115" s="209">
        <f t="shared" si="10"/>
        <v>2471</v>
      </c>
      <c r="F115" s="209">
        <f t="shared" si="10"/>
        <v>2733</v>
      </c>
      <c r="G115" s="209">
        <f t="shared" si="10"/>
        <v>3169</v>
      </c>
      <c r="H115" s="209">
        <f t="shared" si="10"/>
        <v>3594</v>
      </c>
      <c r="I115" s="209">
        <f t="shared" si="10"/>
        <v>4015</v>
      </c>
      <c r="J115" s="209">
        <f t="shared" si="10"/>
        <v>4375</v>
      </c>
      <c r="K115" s="209">
        <f t="shared" si="10"/>
        <v>4816</v>
      </c>
      <c r="L115" s="209">
        <f t="shared" si="10"/>
        <v>5226</v>
      </c>
      <c r="M115" s="209">
        <f t="shared" si="10"/>
        <v>5669</v>
      </c>
      <c r="N115" s="209">
        <f t="shared" si="10"/>
        <v>6105</v>
      </c>
      <c r="O115" s="209">
        <f t="shared" si="10"/>
        <v>6541</v>
      </c>
      <c r="P115" s="209">
        <f t="shared" si="10"/>
        <v>6977</v>
      </c>
      <c r="Q115" s="209">
        <f t="shared" si="12"/>
        <v>7413</v>
      </c>
      <c r="R115" s="209">
        <f t="shared" si="12"/>
        <v>7849</v>
      </c>
      <c r="S115" s="209">
        <f t="shared" si="12"/>
        <v>8285</v>
      </c>
      <c r="T115" s="210">
        <f t="shared" si="12"/>
        <v>8721</v>
      </c>
      <c r="V115" s="203">
        <v>1050</v>
      </c>
      <c r="W115" s="319">
        <f t="shared" ref="W115:AO115" si="16">W114+B185</f>
        <v>1355.4</v>
      </c>
      <c r="X115" s="319">
        <f t="shared" si="16"/>
        <v>1372.2</v>
      </c>
      <c r="Y115" s="319">
        <f t="shared" si="16"/>
        <v>1474.44</v>
      </c>
      <c r="Z115" s="319">
        <f t="shared" si="16"/>
        <v>1704.3999999999999</v>
      </c>
      <c r="AA115" s="319">
        <f t="shared" si="16"/>
        <v>1884.52</v>
      </c>
      <c r="AB115" s="319">
        <f t="shared" si="16"/>
        <v>2185.4399999999996</v>
      </c>
      <c r="AC115" s="319">
        <f t="shared" si="16"/>
        <v>2478.3599999999997</v>
      </c>
      <c r="AD115" s="319">
        <f t="shared" si="16"/>
        <v>2769.2799999999997</v>
      </c>
      <c r="AE115" s="319">
        <f t="shared" si="16"/>
        <v>3017.2</v>
      </c>
      <c r="AF115" s="319">
        <f t="shared" si="16"/>
        <v>3321.12</v>
      </c>
      <c r="AG115" s="318">
        <f t="shared" si="16"/>
        <v>3604.04</v>
      </c>
      <c r="AH115" s="319">
        <f t="shared" si="16"/>
        <v>3909.3599999999997</v>
      </c>
      <c r="AI115" s="319">
        <f t="shared" si="16"/>
        <v>4210.08</v>
      </c>
      <c r="AJ115" s="319">
        <f t="shared" si="16"/>
        <v>4510.7999999999993</v>
      </c>
      <c r="AK115" s="319">
        <f t="shared" si="16"/>
        <v>4811.5199999999995</v>
      </c>
      <c r="AL115" s="319">
        <f t="shared" si="16"/>
        <v>5112.24</v>
      </c>
      <c r="AM115" s="319">
        <f t="shared" si="16"/>
        <v>5412.96</v>
      </c>
      <c r="AN115" s="319">
        <f t="shared" si="16"/>
        <v>5713.68</v>
      </c>
      <c r="AO115" s="319">
        <f t="shared" si="16"/>
        <v>6014.4</v>
      </c>
      <c r="AP115" s="189">
        <f>AP114+U185</f>
        <v>3.58</v>
      </c>
    </row>
    <row r="116" spans="1:42" x14ac:dyDescent="0.15">
      <c r="A116" s="215" t="s">
        <v>20</v>
      </c>
      <c r="B116" s="212">
        <f t="shared" si="10"/>
        <v>1353</v>
      </c>
      <c r="C116" s="212">
        <f t="shared" si="10"/>
        <v>1378</v>
      </c>
      <c r="D116" s="212">
        <f t="shared" si="10"/>
        <v>1424</v>
      </c>
      <c r="E116" s="212">
        <f t="shared" si="10"/>
        <v>1640</v>
      </c>
      <c r="F116" s="212">
        <f t="shared" si="10"/>
        <v>1822</v>
      </c>
      <c r="G116" s="212">
        <f t="shared" si="10"/>
        <v>2126</v>
      </c>
      <c r="H116" s="212">
        <f t="shared" si="10"/>
        <v>2430</v>
      </c>
      <c r="I116" s="212">
        <f t="shared" si="10"/>
        <v>2733</v>
      </c>
      <c r="J116" s="212">
        <f t="shared" si="10"/>
        <v>3037</v>
      </c>
      <c r="K116" s="212">
        <f t="shared" si="10"/>
        <v>3341</v>
      </c>
      <c r="L116" s="212">
        <f t="shared" si="10"/>
        <v>3644</v>
      </c>
      <c r="M116" s="212">
        <f t="shared" si="10"/>
        <v>3948</v>
      </c>
      <c r="N116" s="212">
        <f t="shared" si="10"/>
        <v>4252</v>
      </c>
      <c r="O116" s="212">
        <f t="shared" si="10"/>
        <v>4555</v>
      </c>
      <c r="P116" s="212">
        <f t="shared" si="10"/>
        <v>4859</v>
      </c>
      <c r="Q116" s="212">
        <f t="shared" si="12"/>
        <v>5163</v>
      </c>
      <c r="R116" s="212">
        <f t="shared" si="12"/>
        <v>5466</v>
      </c>
      <c r="S116" s="212">
        <f t="shared" si="12"/>
        <v>5770</v>
      </c>
      <c r="T116" s="213">
        <f t="shared" si="12"/>
        <v>6074</v>
      </c>
      <c r="V116" s="203">
        <v>44</v>
      </c>
      <c r="W116" s="319">
        <f>$W$74*V116*$W$134</f>
        <v>932.8</v>
      </c>
      <c r="X116" s="319">
        <f>$X$74*V116*$X$134</f>
        <v>950.4</v>
      </c>
      <c r="Y116" s="319">
        <f>$Y$74*V116*$Y$134</f>
        <v>982.08</v>
      </c>
      <c r="Z116" s="319">
        <f>$Z$74*V116*$Z$134</f>
        <v>1130.8</v>
      </c>
      <c r="AA116" s="319">
        <f>$AA$74*V116*$AA$134</f>
        <v>1256.6399999999999</v>
      </c>
      <c r="AB116" s="319">
        <f>$AB$74*V116*$AB$134</f>
        <v>1466.08</v>
      </c>
      <c r="AC116" s="319">
        <f>$AC$74*V116*$AC$134</f>
        <v>1675.52</v>
      </c>
      <c r="AD116" s="319">
        <f>$AD$74*V116*$AD$134</f>
        <v>1884.9599999999998</v>
      </c>
      <c r="AE116" s="319">
        <f>$AE$74*V116*$AE$134</f>
        <v>2094.4</v>
      </c>
      <c r="AF116" s="319">
        <f>$AF$74*V116*$AF$134</f>
        <v>2303.8399999999997</v>
      </c>
      <c r="AG116" s="318">
        <f>$AG$74*V116*$AG$134</f>
        <v>2513.2799999999997</v>
      </c>
      <c r="AH116" s="319">
        <f>$AH$74*V116*$AH$134</f>
        <v>2722.72</v>
      </c>
      <c r="AI116" s="319">
        <f>$AI$74*V116*$AI$134</f>
        <v>2932.16</v>
      </c>
      <c r="AJ116" s="319">
        <f>$AJ$74*V116*$AJ$134</f>
        <v>3141.6</v>
      </c>
      <c r="AK116" s="319">
        <f>$AK$74*V116*$AK$134</f>
        <v>3351.04</v>
      </c>
      <c r="AL116" s="319">
        <f>$AL$74*V116*$AL$134</f>
        <v>3560.48</v>
      </c>
      <c r="AM116" s="319">
        <f>$AM$74*V116*$AM$134</f>
        <v>3769.9199999999996</v>
      </c>
      <c r="AN116" s="319">
        <f>$AN$74*V116*$AN$134</f>
        <v>3979.3599999999997</v>
      </c>
      <c r="AO116" s="319">
        <f>$AO$74*V116*$AO$134</f>
        <v>4188.8</v>
      </c>
      <c r="AP116" s="189">
        <v>2.38</v>
      </c>
    </row>
    <row r="117" spans="1:42" x14ac:dyDescent="0.15">
      <c r="A117" s="208">
        <v>1100</v>
      </c>
      <c r="B117" s="209">
        <f t="shared" si="10"/>
        <v>2059</v>
      </c>
      <c r="C117" s="209">
        <f t="shared" si="10"/>
        <v>2084</v>
      </c>
      <c r="D117" s="209">
        <f t="shared" si="10"/>
        <v>2222</v>
      </c>
      <c r="E117" s="209">
        <f t="shared" si="10"/>
        <v>2588</v>
      </c>
      <c r="F117" s="209">
        <f t="shared" si="10"/>
        <v>2875</v>
      </c>
      <c r="G117" s="209">
        <f t="shared" si="10"/>
        <v>3319</v>
      </c>
      <c r="H117" s="209">
        <f t="shared" si="10"/>
        <v>3762</v>
      </c>
      <c r="I117" s="209">
        <f t="shared" si="10"/>
        <v>4205</v>
      </c>
      <c r="J117" s="209">
        <f t="shared" si="10"/>
        <v>4583</v>
      </c>
      <c r="K117" s="209">
        <f t="shared" si="10"/>
        <v>5040</v>
      </c>
      <c r="L117" s="209">
        <f t="shared" si="10"/>
        <v>5465</v>
      </c>
      <c r="M117" s="209">
        <f t="shared" si="10"/>
        <v>5922</v>
      </c>
      <c r="N117" s="209">
        <f t="shared" si="10"/>
        <v>6377</v>
      </c>
      <c r="O117" s="209">
        <f t="shared" si="10"/>
        <v>6833</v>
      </c>
      <c r="P117" s="209">
        <f t="shared" si="10"/>
        <v>7289</v>
      </c>
      <c r="Q117" s="209">
        <f t="shared" si="12"/>
        <v>7744</v>
      </c>
      <c r="R117" s="209">
        <f t="shared" si="12"/>
        <v>8200</v>
      </c>
      <c r="S117" s="209">
        <f t="shared" si="12"/>
        <v>8655</v>
      </c>
      <c r="T117" s="210">
        <f t="shared" si="12"/>
        <v>9111</v>
      </c>
      <c r="V117" s="203">
        <v>1100</v>
      </c>
      <c r="W117" s="319">
        <f t="shared" ref="W117:AO117" si="17">W116+B187</f>
        <v>1419.8</v>
      </c>
      <c r="X117" s="319">
        <f t="shared" si="17"/>
        <v>1437.4</v>
      </c>
      <c r="Y117" s="319">
        <f t="shared" si="17"/>
        <v>1532.08</v>
      </c>
      <c r="Z117" s="319">
        <f t="shared" si="17"/>
        <v>1784.8</v>
      </c>
      <c r="AA117" s="319">
        <f t="shared" si="17"/>
        <v>1982.6399999999999</v>
      </c>
      <c r="AB117" s="319">
        <f t="shared" si="17"/>
        <v>2289.08</v>
      </c>
      <c r="AC117" s="319">
        <f t="shared" si="17"/>
        <v>2594.52</v>
      </c>
      <c r="AD117" s="319">
        <f t="shared" si="17"/>
        <v>2899.96</v>
      </c>
      <c r="AE117" s="319">
        <f t="shared" si="17"/>
        <v>3160.4</v>
      </c>
      <c r="AF117" s="319">
        <f t="shared" si="17"/>
        <v>3475.8399999999997</v>
      </c>
      <c r="AG117" s="318">
        <f t="shared" si="17"/>
        <v>3769.2799999999997</v>
      </c>
      <c r="AH117" s="319">
        <f t="shared" si="17"/>
        <v>4084.08</v>
      </c>
      <c r="AI117" s="319">
        <f t="shared" si="17"/>
        <v>4398.24</v>
      </c>
      <c r="AJ117" s="319">
        <f t="shared" si="17"/>
        <v>4712.3999999999996</v>
      </c>
      <c r="AK117" s="319">
        <f t="shared" si="17"/>
        <v>5026.5599999999995</v>
      </c>
      <c r="AL117" s="319">
        <f t="shared" si="17"/>
        <v>5340.72</v>
      </c>
      <c r="AM117" s="319">
        <f t="shared" si="17"/>
        <v>5654.8799999999992</v>
      </c>
      <c r="AN117" s="319">
        <f t="shared" si="17"/>
        <v>5969.0399999999991</v>
      </c>
      <c r="AO117" s="319">
        <f t="shared" si="17"/>
        <v>6283.2000000000007</v>
      </c>
      <c r="AP117" s="189">
        <f>AP116+U187</f>
        <v>3.57</v>
      </c>
    </row>
    <row r="118" spans="1:42" x14ac:dyDescent="0.15">
      <c r="A118" s="215" t="s">
        <v>21</v>
      </c>
      <c r="B118" s="212">
        <f t="shared" si="10"/>
        <v>1414</v>
      </c>
      <c r="C118" s="212">
        <f t="shared" si="10"/>
        <v>1441</v>
      </c>
      <c r="D118" s="212">
        <f t="shared" si="10"/>
        <v>1489</v>
      </c>
      <c r="E118" s="212">
        <f t="shared" si="10"/>
        <v>1714</v>
      </c>
      <c r="F118" s="212">
        <f t="shared" si="10"/>
        <v>1905</v>
      </c>
      <c r="G118" s="212">
        <f t="shared" si="10"/>
        <v>2222</v>
      </c>
      <c r="H118" s="212">
        <f t="shared" si="10"/>
        <v>2540</v>
      </c>
      <c r="I118" s="212">
        <f t="shared" si="10"/>
        <v>2857</v>
      </c>
      <c r="J118" s="212">
        <f t="shared" si="10"/>
        <v>3175</v>
      </c>
      <c r="K118" s="212">
        <f t="shared" si="10"/>
        <v>3492</v>
      </c>
      <c r="L118" s="212">
        <f t="shared" si="10"/>
        <v>3810</v>
      </c>
      <c r="M118" s="212">
        <f t="shared" si="10"/>
        <v>4127</v>
      </c>
      <c r="N118" s="212">
        <f t="shared" si="10"/>
        <v>4445</v>
      </c>
      <c r="O118" s="212">
        <f t="shared" si="10"/>
        <v>4762</v>
      </c>
      <c r="P118" s="212">
        <f t="shared" si="10"/>
        <v>5080</v>
      </c>
      <c r="Q118" s="212">
        <f t="shared" si="12"/>
        <v>5397</v>
      </c>
      <c r="R118" s="212">
        <f t="shared" si="12"/>
        <v>5715</v>
      </c>
      <c r="S118" s="212">
        <f t="shared" si="12"/>
        <v>6032</v>
      </c>
      <c r="T118" s="213">
        <f t="shared" si="12"/>
        <v>6350</v>
      </c>
      <c r="V118" s="203">
        <v>46</v>
      </c>
      <c r="W118" s="319">
        <f>$W$74*V118*$W$134</f>
        <v>975.19999999999993</v>
      </c>
      <c r="X118" s="319">
        <f>$X$74*V118*$X$134</f>
        <v>993.6</v>
      </c>
      <c r="Y118" s="319">
        <f>$Y$74*V118*$Y$134</f>
        <v>1026.72</v>
      </c>
      <c r="Z118" s="319">
        <f>$Z$74*V118*$Z$134</f>
        <v>1182.1999999999998</v>
      </c>
      <c r="AA118" s="319">
        <f>$AA$74*V118*$AA$134</f>
        <v>1313.76</v>
      </c>
      <c r="AB118" s="319">
        <f>$AB$74*V118*$AB$134</f>
        <v>1532.72</v>
      </c>
      <c r="AC118" s="319">
        <f>$AC$74*V118*$AC$134</f>
        <v>1751.6799999999998</v>
      </c>
      <c r="AD118" s="319">
        <f>$AD$74*V118*$AD$134</f>
        <v>1970.6399999999999</v>
      </c>
      <c r="AE118" s="319">
        <f>$AE$74*V118*$AE$134</f>
        <v>2189.6</v>
      </c>
      <c r="AF118" s="319">
        <f>$AF$74*V118*$AF$134</f>
        <v>2408.56</v>
      </c>
      <c r="AG118" s="318">
        <f>$AG$74*V118*$AG$134</f>
        <v>2627.52</v>
      </c>
      <c r="AH118" s="319">
        <f>$AH$74*V118*$AH$134</f>
        <v>2846.48</v>
      </c>
      <c r="AI118" s="319">
        <f>$AI$74*V118*$AI$134</f>
        <v>3065.44</v>
      </c>
      <c r="AJ118" s="319">
        <f>$AJ$74*V118*$AJ$134</f>
        <v>3284.3999999999996</v>
      </c>
      <c r="AK118" s="319">
        <f>$AK$74*V118*$AK$134</f>
        <v>3503.3599999999997</v>
      </c>
      <c r="AL118" s="319">
        <f>$AL$74*V118*$AL$134</f>
        <v>3722.3199999999997</v>
      </c>
      <c r="AM118" s="319">
        <f>$AM$74*V118*$AM$134</f>
        <v>3941.2799999999997</v>
      </c>
      <c r="AN118" s="319">
        <f>$AN$74*V118*$AN$134</f>
        <v>4160.24</v>
      </c>
      <c r="AO118" s="319">
        <f>$AO$74*V118*$AO$134</f>
        <v>4379.2</v>
      </c>
      <c r="AP118" s="189">
        <v>2.38</v>
      </c>
    </row>
    <row r="119" spans="1:42" x14ac:dyDescent="0.15">
      <c r="A119" s="208">
        <v>1150</v>
      </c>
      <c r="B119" s="209">
        <f t="shared" si="10"/>
        <v>2149</v>
      </c>
      <c r="C119" s="209">
        <f t="shared" si="10"/>
        <v>2176</v>
      </c>
      <c r="D119" s="209">
        <f t="shared" si="10"/>
        <v>2322</v>
      </c>
      <c r="E119" s="209">
        <f t="shared" si="10"/>
        <v>2690</v>
      </c>
      <c r="F119" s="209">
        <f t="shared" si="10"/>
        <v>3006</v>
      </c>
      <c r="G119" s="209">
        <f t="shared" si="10"/>
        <v>3467</v>
      </c>
      <c r="H119" s="209">
        <f t="shared" si="10"/>
        <v>3932</v>
      </c>
      <c r="I119" s="209">
        <f t="shared" si="10"/>
        <v>4393</v>
      </c>
      <c r="J119" s="209">
        <f t="shared" si="10"/>
        <v>4789</v>
      </c>
      <c r="K119" s="209">
        <f t="shared" si="10"/>
        <v>5263</v>
      </c>
      <c r="L119" s="209">
        <f t="shared" si="10"/>
        <v>5707</v>
      </c>
      <c r="M119" s="209">
        <f t="shared" si="10"/>
        <v>6174</v>
      </c>
      <c r="N119" s="209">
        <f t="shared" si="10"/>
        <v>6649</v>
      </c>
      <c r="O119" s="209">
        <f t="shared" si="10"/>
        <v>7124</v>
      </c>
      <c r="P119" s="209">
        <f t="shared" si="10"/>
        <v>7598</v>
      </c>
      <c r="Q119" s="209">
        <f t="shared" si="12"/>
        <v>8073</v>
      </c>
      <c r="R119" s="209">
        <f t="shared" si="12"/>
        <v>8548</v>
      </c>
      <c r="S119" s="209">
        <f t="shared" si="12"/>
        <v>9023</v>
      </c>
      <c r="T119" s="210">
        <f t="shared" si="12"/>
        <v>9498</v>
      </c>
      <c r="V119" s="203">
        <v>1150</v>
      </c>
      <c r="W119" s="319">
        <f t="shared" ref="W119:AO119" si="18">W118+B189</f>
        <v>1482.1999999999998</v>
      </c>
      <c r="X119" s="319">
        <f t="shared" si="18"/>
        <v>1500.6</v>
      </c>
      <c r="Y119" s="319">
        <f t="shared" si="18"/>
        <v>1601.72</v>
      </c>
      <c r="Z119" s="319">
        <f t="shared" si="18"/>
        <v>1855.1999999999998</v>
      </c>
      <c r="AA119" s="319">
        <f t="shared" si="18"/>
        <v>2072.7600000000002</v>
      </c>
      <c r="AB119" s="319">
        <f t="shared" si="18"/>
        <v>2390.7200000000003</v>
      </c>
      <c r="AC119" s="319">
        <f t="shared" si="18"/>
        <v>2711.68</v>
      </c>
      <c r="AD119" s="319">
        <f t="shared" si="18"/>
        <v>3029.64</v>
      </c>
      <c r="AE119" s="319">
        <f t="shared" si="18"/>
        <v>3302.6</v>
      </c>
      <c r="AF119" s="319">
        <f t="shared" si="18"/>
        <v>3629.56</v>
      </c>
      <c r="AG119" s="318">
        <f t="shared" si="18"/>
        <v>3935.52</v>
      </c>
      <c r="AH119" s="319">
        <f t="shared" si="18"/>
        <v>4257.76</v>
      </c>
      <c r="AI119" s="319">
        <f t="shared" si="18"/>
        <v>4585.28</v>
      </c>
      <c r="AJ119" s="319">
        <f t="shared" si="18"/>
        <v>4912.7999999999993</v>
      </c>
      <c r="AK119" s="319">
        <f t="shared" si="18"/>
        <v>5240.32</v>
      </c>
      <c r="AL119" s="319">
        <f t="shared" si="18"/>
        <v>5567.84</v>
      </c>
      <c r="AM119" s="319">
        <f t="shared" si="18"/>
        <v>5895.36</v>
      </c>
      <c r="AN119" s="319">
        <f t="shared" si="18"/>
        <v>6222.8799999999992</v>
      </c>
      <c r="AO119" s="319">
        <f t="shared" si="18"/>
        <v>6550.4</v>
      </c>
      <c r="AP119" s="189">
        <f>AP118+U189</f>
        <v>3.5599999999999996</v>
      </c>
    </row>
    <row r="120" spans="1:42" x14ac:dyDescent="0.15">
      <c r="A120" s="215" t="s">
        <v>22</v>
      </c>
      <c r="B120" s="212">
        <f t="shared" si="10"/>
        <v>1476</v>
      </c>
      <c r="C120" s="212">
        <f t="shared" si="10"/>
        <v>1503</v>
      </c>
      <c r="D120" s="212">
        <f t="shared" si="10"/>
        <v>1553</v>
      </c>
      <c r="E120" s="212">
        <f t="shared" si="10"/>
        <v>1789</v>
      </c>
      <c r="F120" s="212">
        <f t="shared" si="10"/>
        <v>1988</v>
      </c>
      <c r="G120" s="212">
        <f t="shared" si="10"/>
        <v>2319</v>
      </c>
      <c r="H120" s="212">
        <f t="shared" si="10"/>
        <v>2650</v>
      </c>
      <c r="I120" s="212">
        <f t="shared" si="10"/>
        <v>2982</v>
      </c>
      <c r="J120" s="212">
        <f t="shared" si="10"/>
        <v>3313</v>
      </c>
      <c r="K120" s="212">
        <f t="shared" si="10"/>
        <v>3644</v>
      </c>
      <c r="L120" s="212">
        <f t="shared" si="10"/>
        <v>3976</v>
      </c>
      <c r="M120" s="212">
        <f t="shared" si="10"/>
        <v>4307</v>
      </c>
      <c r="N120" s="212">
        <f t="shared" si="10"/>
        <v>4638</v>
      </c>
      <c r="O120" s="212">
        <f t="shared" si="10"/>
        <v>4969</v>
      </c>
      <c r="P120" s="212">
        <f t="shared" si="10"/>
        <v>5301</v>
      </c>
      <c r="Q120" s="212">
        <f t="shared" si="12"/>
        <v>5632</v>
      </c>
      <c r="R120" s="212">
        <f t="shared" si="12"/>
        <v>5963</v>
      </c>
      <c r="S120" s="212">
        <f t="shared" si="12"/>
        <v>6295</v>
      </c>
      <c r="T120" s="213">
        <f t="shared" si="12"/>
        <v>6626</v>
      </c>
      <c r="V120" s="317">
        <v>48</v>
      </c>
      <c r="W120" s="318">
        <f>$W$74*V120*$W$134</f>
        <v>1017.5999999999999</v>
      </c>
      <c r="X120" s="318">
        <f>$X$74*V120*$X$134</f>
        <v>1036.8</v>
      </c>
      <c r="Y120" s="318">
        <f>$Y$74*V120*$Y$134</f>
        <v>1071.3600000000001</v>
      </c>
      <c r="Z120" s="318">
        <f>$Z$74*V120*$Z$134</f>
        <v>1233.5999999999999</v>
      </c>
      <c r="AA120" s="318">
        <f>$AA$74*V120*$AA$134</f>
        <v>1370.8799999999999</v>
      </c>
      <c r="AB120" s="318">
        <f>$AB$74*V120*$AB$134</f>
        <v>1599.36</v>
      </c>
      <c r="AC120" s="318">
        <f>$AC$74*V120*$AC$134</f>
        <v>1827.84</v>
      </c>
      <c r="AD120" s="318">
        <f>$AD$74*V120*$AD$134</f>
        <v>2056.3199999999997</v>
      </c>
      <c r="AE120" s="318">
        <f>$AE$74*V120*$AE$134</f>
        <v>2284.7999999999997</v>
      </c>
      <c r="AF120" s="318">
        <f>$AF$74*V120*$AF$134</f>
        <v>2513.2799999999997</v>
      </c>
      <c r="AG120" s="318">
        <f>$AG$74*V120*$AG$134</f>
        <v>2741.7599999999998</v>
      </c>
      <c r="AH120" s="318">
        <f>$AH$74*V120*$AH$134</f>
        <v>2970.24</v>
      </c>
      <c r="AI120" s="318">
        <f>$AI$74*V120*$AI$134</f>
        <v>3198.72</v>
      </c>
      <c r="AJ120" s="318">
        <f>$AJ$74*V120*$AJ$134</f>
        <v>3427.2</v>
      </c>
      <c r="AK120" s="318">
        <f>$AK$74*V120*$AK$134</f>
        <v>3655.68</v>
      </c>
      <c r="AL120" s="318">
        <f>$AL$74*V120*$AL$134</f>
        <v>3884.16</v>
      </c>
      <c r="AM120" s="318">
        <f>$AM$74*V120*$AM$134</f>
        <v>4112.6399999999994</v>
      </c>
      <c r="AN120" s="318">
        <f>$AN$74*V120*$AN$134</f>
        <v>4341.12</v>
      </c>
      <c r="AO120" s="318">
        <f>$AO$74*V120*$AO$134</f>
        <v>4569.5999999999995</v>
      </c>
      <c r="AP120" s="189">
        <v>2.38</v>
      </c>
    </row>
    <row r="121" spans="1:42" ht="13" thickBot="1" x14ac:dyDescent="0.2">
      <c r="A121" s="204">
        <v>1200</v>
      </c>
      <c r="B121" s="216">
        <f t="shared" si="10"/>
        <v>2243</v>
      </c>
      <c r="C121" s="216">
        <f t="shared" si="10"/>
        <v>2270</v>
      </c>
      <c r="D121" s="216">
        <f t="shared" si="10"/>
        <v>2423</v>
      </c>
      <c r="E121" s="216">
        <f t="shared" si="10"/>
        <v>2781</v>
      </c>
      <c r="F121" s="216">
        <f t="shared" si="10"/>
        <v>3104</v>
      </c>
      <c r="G121" s="216">
        <f t="shared" si="10"/>
        <v>3583</v>
      </c>
      <c r="H121" s="216">
        <f t="shared" si="10"/>
        <v>4066</v>
      </c>
      <c r="I121" s="216">
        <f t="shared" si="10"/>
        <v>4572</v>
      </c>
      <c r="J121" s="216">
        <f t="shared" si="10"/>
        <v>4995</v>
      </c>
      <c r="K121" s="216">
        <f t="shared" si="10"/>
        <v>5487</v>
      </c>
      <c r="L121" s="216">
        <f t="shared" si="10"/>
        <v>5950</v>
      </c>
      <c r="M121" s="216">
        <f t="shared" si="10"/>
        <v>6442</v>
      </c>
      <c r="N121" s="216">
        <f t="shared" si="10"/>
        <v>6938</v>
      </c>
      <c r="O121" s="216">
        <f t="shared" si="10"/>
        <v>7433</v>
      </c>
      <c r="P121" s="216">
        <f t="shared" si="10"/>
        <v>7929</v>
      </c>
      <c r="Q121" s="216">
        <f t="shared" si="12"/>
        <v>8424</v>
      </c>
      <c r="R121" s="216">
        <f t="shared" si="12"/>
        <v>8920</v>
      </c>
      <c r="S121" s="216">
        <f t="shared" si="12"/>
        <v>9415</v>
      </c>
      <c r="T121" s="217">
        <f t="shared" si="12"/>
        <v>9911</v>
      </c>
      <c r="V121" s="317">
        <v>1200</v>
      </c>
      <c r="W121" s="318">
        <f t="shared" ref="W121:AO121" si="19">W120+B191</f>
        <v>1546.6</v>
      </c>
      <c r="X121" s="318">
        <f t="shared" si="19"/>
        <v>1565.8</v>
      </c>
      <c r="Y121" s="318">
        <f t="shared" si="19"/>
        <v>1671.3600000000001</v>
      </c>
      <c r="Z121" s="318">
        <f t="shared" si="19"/>
        <v>1917.6</v>
      </c>
      <c r="AA121" s="318">
        <f t="shared" si="19"/>
        <v>2140.88</v>
      </c>
      <c r="AB121" s="318">
        <f t="shared" si="19"/>
        <v>2471.3599999999997</v>
      </c>
      <c r="AC121" s="318">
        <f t="shared" si="19"/>
        <v>2803.84</v>
      </c>
      <c r="AD121" s="318">
        <f t="shared" si="19"/>
        <v>3153.3199999999997</v>
      </c>
      <c r="AE121" s="318">
        <f t="shared" si="19"/>
        <v>3444.7999999999997</v>
      </c>
      <c r="AF121" s="318">
        <f t="shared" si="19"/>
        <v>3784.2799999999997</v>
      </c>
      <c r="AG121" s="318">
        <f t="shared" si="19"/>
        <v>4103.76</v>
      </c>
      <c r="AH121" s="318">
        <f t="shared" si="19"/>
        <v>4442.8799999999992</v>
      </c>
      <c r="AI121" s="318">
        <f t="shared" si="19"/>
        <v>4784.6399999999994</v>
      </c>
      <c r="AJ121" s="318">
        <f t="shared" si="19"/>
        <v>5126.3999999999996</v>
      </c>
      <c r="AK121" s="318">
        <f t="shared" si="19"/>
        <v>5468.16</v>
      </c>
      <c r="AL121" s="318">
        <f t="shared" si="19"/>
        <v>5809.92</v>
      </c>
      <c r="AM121" s="318">
        <f t="shared" si="19"/>
        <v>6151.6799999999994</v>
      </c>
      <c r="AN121" s="318">
        <f t="shared" si="19"/>
        <v>6493.44</v>
      </c>
      <c r="AO121" s="318">
        <f t="shared" si="19"/>
        <v>6835.1999999999989</v>
      </c>
      <c r="AP121" s="189">
        <f>AP120+U191</f>
        <v>3.5599999999999996</v>
      </c>
    </row>
    <row r="122" spans="1:42" x14ac:dyDescent="0.15">
      <c r="A122" s="202" t="s">
        <v>130</v>
      </c>
      <c r="B122" s="205">
        <f t="shared" si="10"/>
        <v>1537</v>
      </c>
      <c r="C122" s="205">
        <f t="shared" si="10"/>
        <v>1566</v>
      </c>
      <c r="D122" s="205">
        <f t="shared" si="10"/>
        <v>1618</v>
      </c>
      <c r="E122" s="205">
        <f t="shared" si="10"/>
        <v>1863</v>
      </c>
      <c r="F122" s="205">
        <f t="shared" si="10"/>
        <v>2071</v>
      </c>
      <c r="G122" s="205">
        <f t="shared" si="10"/>
        <v>2416</v>
      </c>
      <c r="H122" s="205">
        <f t="shared" si="10"/>
        <v>2761</v>
      </c>
      <c r="I122" s="205">
        <f t="shared" si="10"/>
        <v>3106</v>
      </c>
      <c r="J122" s="205">
        <f t="shared" si="10"/>
        <v>3451</v>
      </c>
      <c r="K122" s="205">
        <f t="shared" si="10"/>
        <v>3796</v>
      </c>
      <c r="L122" s="205">
        <f t="shared" si="10"/>
        <v>4141</v>
      </c>
      <c r="M122" s="205">
        <f t="shared" si="10"/>
        <v>4486</v>
      </c>
      <c r="N122" s="205">
        <f t="shared" si="10"/>
        <v>4831</v>
      </c>
      <c r="O122" s="205">
        <f t="shared" si="10"/>
        <v>5177</v>
      </c>
      <c r="P122" s="205">
        <f t="shared" si="10"/>
        <v>5522</v>
      </c>
      <c r="Q122" s="205">
        <f t="shared" si="12"/>
        <v>5867</v>
      </c>
      <c r="R122" s="205">
        <f t="shared" si="12"/>
        <v>6212</v>
      </c>
      <c r="S122" s="205">
        <f t="shared" si="12"/>
        <v>6557</v>
      </c>
      <c r="T122" s="206">
        <f t="shared" si="12"/>
        <v>6902</v>
      </c>
      <c r="V122" s="203">
        <v>50</v>
      </c>
      <c r="W122" s="319">
        <f>$W$74*V122*$W$134</f>
        <v>1060</v>
      </c>
      <c r="X122" s="319">
        <f>$X$74*V122*$X$134</f>
        <v>1080</v>
      </c>
      <c r="Y122" s="319">
        <f>$Y$74*V122*$Y$134</f>
        <v>1116</v>
      </c>
      <c r="Z122" s="319">
        <f>$Z$74*V122*$Z$134</f>
        <v>1285</v>
      </c>
      <c r="AA122" s="319">
        <f>$AA$74*V122*$AA$134</f>
        <v>1428</v>
      </c>
      <c r="AB122" s="319">
        <f>$AB$74*V122*$AB$134</f>
        <v>1666</v>
      </c>
      <c r="AC122" s="319">
        <f>$AC$74*V122*$AC$134</f>
        <v>1904</v>
      </c>
      <c r="AD122" s="319">
        <f>$AD$74*V122*$AD$134</f>
        <v>2142</v>
      </c>
      <c r="AE122" s="319">
        <f>$AE$74*V122*$AE$134</f>
        <v>2380</v>
      </c>
      <c r="AF122" s="319">
        <f>$AF$74*V122*$AF$134</f>
        <v>2618</v>
      </c>
      <c r="AG122" s="318">
        <f>$AG$74*V122*$AG$134</f>
        <v>2856</v>
      </c>
      <c r="AH122" s="319">
        <f>$AH$74*V122*$AH$134</f>
        <v>3094</v>
      </c>
      <c r="AI122" s="319">
        <f>$AI$74*V122*$AI$134</f>
        <v>3332</v>
      </c>
      <c r="AJ122" s="319">
        <f>$AJ$74*V122*$AJ$134</f>
        <v>3570</v>
      </c>
      <c r="AK122" s="319">
        <f>$AK$74*V122*$AK$134</f>
        <v>3808</v>
      </c>
      <c r="AL122" s="319">
        <f>$AL$74*V122*$AL$134</f>
        <v>4046</v>
      </c>
      <c r="AM122" s="319">
        <f>$AM$74*V122*$AM$134</f>
        <v>4284</v>
      </c>
      <c r="AN122" s="319">
        <f>$AN$74*V122*$AN$134</f>
        <v>4522</v>
      </c>
      <c r="AO122" s="319">
        <f>$AO$74*V122*$AO$134</f>
        <v>4760</v>
      </c>
      <c r="AP122" s="189">
        <v>2.38</v>
      </c>
    </row>
    <row r="123" spans="1:42" x14ac:dyDescent="0.15">
      <c r="A123" s="208">
        <v>1250</v>
      </c>
      <c r="B123" s="209">
        <f t="shared" si="10"/>
        <v>2306</v>
      </c>
      <c r="C123" s="209">
        <f t="shared" si="10"/>
        <v>2366</v>
      </c>
      <c r="D123" s="209">
        <f t="shared" si="10"/>
        <v>2523</v>
      </c>
      <c r="E123" s="209">
        <f t="shared" si="10"/>
        <v>2900</v>
      </c>
      <c r="F123" s="209">
        <f t="shared" si="10"/>
        <v>3236</v>
      </c>
      <c r="G123" s="209">
        <f t="shared" si="10"/>
        <v>3735</v>
      </c>
      <c r="H123" s="209">
        <f t="shared" si="10"/>
        <v>4234</v>
      </c>
      <c r="I123" s="209">
        <f t="shared" si="10"/>
        <v>4763</v>
      </c>
      <c r="J123" s="209">
        <f t="shared" si="10"/>
        <v>5206</v>
      </c>
      <c r="K123" s="209">
        <f t="shared" si="10"/>
        <v>5710</v>
      </c>
      <c r="L123" s="209">
        <f t="shared" si="10"/>
        <v>6194</v>
      </c>
      <c r="M123" s="209">
        <f t="shared" si="10"/>
        <v>6711</v>
      </c>
      <c r="N123" s="209">
        <f t="shared" si="10"/>
        <v>7227</v>
      </c>
      <c r="O123" s="209">
        <f t="shared" si="10"/>
        <v>7743</v>
      </c>
      <c r="P123" s="209">
        <f t="shared" si="10"/>
        <v>8259</v>
      </c>
      <c r="Q123" s="209">
        <f t="shared" si="12"/>
        <v>8775</v>
      </c>
      <c r="R123" s="209">
        <f t="shared" si="12"/>
        <v>9292</v>
      </c>
      <c r="S123" s="209">
        <f t="shared" si="12"/>
        <v>9808</v>
      </c>
      <c r="T123" s="210">
        <f t="shared" si="12"/>
        <v>10324</v>
      </c>
      <c r="V123" s="203">
        <v>1250</v>
      </c>
      <c r="W123" s="319">
        <f t="shared" ref="W123:AO123" si="20">W122+B193</f>
        <v>1590</v>
      </c>
      <c r="X123" s="319">
        <f t="shared" si="20"/>
        <v>1632</v>
      </c>
      <c r="Y123" s="319">
        <f t="shared" si="20"/>
        <v>1740</v>
      </c>
      <c r="Z123" s="319">
        <f t="shared" si="20"/>
        <v>2000</v>
      </c>
      <c r="AA123" s="319">
        <f t="shared" si="20"/>
        <v>2232</v>
      </c>
      <c r="AB123" s="319">
        <f t="shared" si="20"/>
        <v>2576</v>
      </c>
      <c r="AC123" s="319">
        <f t="shared" si="20"/>
        <v>2920</v>
      </c>
      <c r="AD123" s="319">
        <f t="shared" si="20"/>
        <v>3285</v>
      </c>
      <c r="AE123" s="319">
        <f t="shared" si="20"/>
        <v>3590</v>
      </c>
      <c r="AF123" s="319">
        <f t="shared" si="20"/>
        <v>3938</v>
      </c>
      <c r="AG123" s="318">
        <f t="shared" si="20"/>
        <v>4272</v>
      </c>
      <c r="AH123" s="319">
        <f t="shared" si="20"/>
        <v>4628</v>
      </c>
      <c r="AI123" s="319">
        <f t="shared" si="20"/>
        <v>4984</v>
      </c>
      <c r="AJ123" s="319">
        <f t="shared" si="20"/>
        <v>5340</v>
      </c>
      <c r="AK123" s="319">
        <f t="shared" si="20"/>
        <v>5696</v>
      </c>
      <c r="AL123" s="319">
        <f t="shared" si="20"/>
        <v>6052</v>
      </c>
      <c r="AM123" s="319">
        <f t="shared" si="20"/>
        <v>6408</v>
      </c>
      <c r="AN123" s="319">
        <f t="shared" si="20"/>
        <v>6764</v>
      </c>
      <c r="AO123" s="319">
        <f t="shared" si="20"/>
        <v>7120</v>
      </c>
      <c r="AP123" s="189">
        <f>AP122+U193</f>
        <v>3.5599999999999996</v>
      </c>
    </row>
    <row r="124" spans="1:42" x14ac:dyDescent="0.15">
      <c r="A124" s="215" t="s">
        <v>131</v>
      </c>
      <c r="B124" s="212">
        <f t="shared" ref="B124:B133" si="21">ROUND(W124*$T$76,0)</f>
        <v>1598</v>
      </c>
      <c r="C124" s="212">
        <f t="shared" ref="C124:C133" si="22">ROUND(X124*$T$76,0)</f>
        <v>1629</v>
      </c>
      <c r="D124" s="212">
        <f t="shared" ref="D124:D133" si="23">ROUND(Y124*$T$76,0)</f>
        <v>1683</v>
      </c>
      <c r="E124" s="212">
        <f t="shared" ref="E124:E133" si="24">ROUND(Z124*$T$76,0)</f>
        <v>1938</v>
      </c>
      <c r="F124" s="212">
        <f t="shared" ref="F124:F133" si="25">ROUND(AA124*$T$76,0)</f>
        <v>2153</v>
      </c>
      <c r="G124" s="212">
        <f t="shared" ref="G124:G133" si="26">ROUND(AB124*$T$76,0)</f>
        <v>2512</v>
      </c>
      <c r="H124" s="212">
        <f t="shared" ref="H124:H133" si="27">ROUND(AC124*$T$76,0)</f>
        <v>2871</v>
      </c>
      <c r="I124" s="212">
        <f t="shared" ref="I124:I133" si="28">ROUND(AD124*$T$76,0)</f>
        <v>3230</v>
      </c>
      <c r="J124" s="212">
        <f t="shared" ref="J124:J133" si="29">ROUND(AE124*$T$76,0)</f>
        <v>3589</v>
      </c>
      <c r="K124" s="212">
        <f t="shared" ref="K124:K133" si="30">ROUND(AF124*$T$76,0)</f>
        <v>3948</v>
      </c>
      <c r="L124" s="212">
        <f t="shared" ref="L124:L133" si="31">ROUND(AG124*$T$76,0)</f>
        <v>4307</v>
      </c>
      <c r="M124" s="212">
        <f t="shared" ref="M124:M133" si="32">ROUND(AH124*$T$76,0)</f>
        <v>4666</v>
      </c>
      <c r="N124" s="212">
        <f t="shared" ref="N124:N133" si="33">ROUND(AI124*$T$76,0)</f>
        <v>5025</v>
      </c>
      <c r="O124" s="212">
        <f t="shared" ref="O124:O133" si="34">ROUND(AJ124*$T$76,0)</f>
        <v>5384</v>
      </c>
      <c r="P124" s="212">
        <f t="shared" ref="P124:P133" si="35">ROUND(AK124*$T$76,0)</f>
        <v>5742</v>
      </c>
      <c r="Q124" s="212">
        <f t="shared" si="12"/>
        <v>6101</v>
      </c>
      <c r="R124" s="212">
        <f t="shared" si="12"/>
        <v>6460</v>
      </c>
      <c r="S124" s="212">
        <f t="shared" si="12"/>
        <v>6819</v>
      </c>
      <c r="T124" s="213">
        <f t="shared" si="12"/>
        <v>7178</v>
      </c>
      <c r="V124" s="203">
        <v>52</v>
      </c>
      <c r="W124" s="319">
        <f>$W$74*V124*$W$134</f>
        <v>1102.3999999999999</v>
      </c>
      <c r="X124" s="319">
        <f>$X$74*V124*$X$134</f>
        <v>1123.2</v>
      </c>
      <c r="Y124" s="319">
        <f>$Y$74*V124*$Y$134</f>
        <v>1160.6400000000001</v>
      </c>
      <c r="Z124" s="319">
        <f>$Z$74*V124*$Z$134</f>
        <v>1336.3999999999999</v>
      </c>
      <c r="AA124" s="319">
        <f>$AA$74*V124*$AA$134</f>
        <v>1485.12</v>
      </c>
      <c r="AB124" s="319">
        <f>$AB$74*V124*$AB$134</f>
        <v>1732.6399999999999</v>
      </c>
      <c r="AC124" s="319">
        <f>$AC$74*V124*$AC$134</f>
        <v>1980.1599999999999</v>
      </c>
      <c r="AD124" s="319">
        <f>$AD$74*V124*$AD$134</f>
        <v>2227.6799999999998</v>
      </c>
      <c r="AE124" s="319">
        <f>$AE$74*V124*$AE$134</f>
        <v>2475.1999999999998</v>
      </c>
      <c r="AF124" s="319">
        <f>$AF$74*V124*$AF$134</f>
        <v>2722.72</v>
      </c>
      <c r="AG124" s="318">
        <f>$AG$74*V124*$AG$134</f>
        <v>2970.24</v>
      </c>
      <c r="AH124" s="319">
        <f>$AH$74*V124*$AH$134</f>
        <v>3217.7599999999998</v>
      </c>
      <c r="AI124" s="319">
        <f>$AI$74*V124*$AI$134</f>
        <v>3465.2799999999997</v>
      </c>
      <c r="AJ124" s="319">
        <f>$AJ$74*V124*$AJ$134</f>
        <v>3712.7999999999997</v>
      </c>
      <c r="AK124" s="319">
        <f>$AK$74*V124*$AK$134</f>
        <v>3960.3199999999997</v>
      </c>
      <c r="AL124" s="319">
        <f>$AL$74*V124*$AL$134</f>
        <v>4207.84</v>
      </c>
      <c r="AM124" s="319">
        <f>$AM$74*V124*$AM$134</f>
        <v>4455.3599999999997</v>
      </c>
      <c r="AN124" s="319">
        <f>$AN$74*V124*$AN$134</f>
        <v>4702.88</v>
      </c>
      <c r="AO124" s="319">
        <f>$AO$74*V124*$AO$134</f>
        <v>4950.3999999999996</v>
      </c>
      <c r="AP124" s="189">
        <v>2.38</v>
      </c>
    </row>
    <row r="125" spans="1:42" x14ac:dyDescent="0.15">
      <c r="A125" s="208">
        <v>1300</v>
      </c>
      <c r="B125" s="209">
        <f t="shared" si="21"/>
        <v>2398</v>
      </c>
      <c r="C125" s="209">
        <f t="shared" si="22"/>
        <v>2461</v>
      </c>
      <c r="D125" s="209">
        <f t="shared" si="23"/>
        <v>2624</v>
      </c>
      <c r="E125" s="209">
        <f t="shared" si="24"/>
        <v>3016</v>
      </c>
      <c r="F125" s="209">
        <f t="shared" si="25"/>
        <v>3366</v>
      </c>
      <c r="G125" s="209">
        <f t="shared" si="26"/>
        <v>3885</v>
      </c>
      <c r="H125" s="209">
        <f t="shared" si="27"/>
        <v>4403</v>
      </c>
      <c r="I125" s="209">
        <f t="shared" si="28"/>
        <v>4954</v>
      </c>
      <c r="J125" s="209">
        <f t="shared" si="29"/>
        <v>5414</v>
      </c>
      <c r="K125" s="209">
        <f t="shared" si="30"/>
        <v>5939</v>
      </c>
      <c r="L125" s="209">
        <f t="shared" si="31"/>
        <v>6442</v>
      </c>
      <c r="M125" s="209">
        <f t="shared" si="32"/>
        <v>6979</v>
      </c>
      <c r="N125" s="209">
        <f t="shared" si="33"/>
        <v>7516</v>
      </c>
      <c r="O125" s="209">
        <f t="shared" si="34"/>
        <v>8053</v>
      </c>
      <c r="P125" s="209">
        <f t="shared" si="35"/>
        <v>8590</v>
      </c>
      <c r="Q125" s="209">
        <f t="shared" si="12"/>
        <v>9126</v>
      </c>
      <c r="R125" s="209">
        <f t="shared" si="12"/>
        <v>9663</v>
      </c>
      <c r="S125" s="209">
        <f t="shared" si="12"/>
        <v>10200</v>
      </c>
      <c r="T125" s="210">
        <f t="shared" si="12"/>
        <v>10737</v>
      </c>
      <c r="V125" s="203">
        <v>1300</v>
      </c>
      <c r="W125" s="319">
        <f t="shared" ref="W125:AO125" si="36">W124+B195</f>
        <v>1653.6</v>
      </c>
      <c r="X125" s="319">
        <f t="shared" si="36"/>
        <v>1697.2800000000002</v>
      </c>
      <c r="Y125" s="319">
        <f t="shared" si="36"/>
        <v>1809.6000000000001</v>
      </c>
      <c r="Z125" s="319">
        <f t="shared" si="36"/>
        <v>2080</v>
      </c>
      <c r="AA125" s="319">
        <f t="shared" si="36"/>
        <v>2321.2799999999997</v>
      </c>
      <c r="AB125" s="319">
        <f t="shared" si="36"/>
        <v>2679.04</v>
      </c>
      <c r="AC125" s="319">
        <f t="shared" si="36"/>
        <v>3036.8</v>
      </c>
      <c r="AD125" s="319">
        <f t="shared" si="36"/>
        <v>3416.3999999999996</v>
      </c>
      <c r="AE125" s="319">
        <f t="shared" si="36"/>
        <v>3733.5999999999995</v>
      </c>
      <c r="AF125" s="319">
        <f t="shared" si="36"/>
        <v>4095.5199999999995</v>
      </c>
      <c r="AG125" s="318">
        <f t="shared" si="36"/>
        <v>4442.8799999999992</v>
      </c>
      <c r="AH125" s="319">
        <f t="shared" si="36"/>
        <v>4813.12</v>
      </c>
      <c r="AI125" s="319">
        <f t="shared" si="36"/>
        <v>5183.3599999999997</v>
      </c>
      <c r="AJ125" s="319">
        <f t="shared" si="36"/>
        <v>5553.5999999999995</v>
      </c>
      <c r="AK125" s="319">
        <f t="shared" si="36"/>
        <v>5923.84</v>
      </c>
      <c r="AL125" s="319">
        <f t="shared" si="36"/>
        <v>6294.08</v>
      </c>
      <c r="AM125" s="319">
        <f t="shared" si="36"/>
        <v>6664.32</v>
      </c>
      <c r="AN125" s="319">
        <f t="shared" si="36"/>
        <v>7034.5599999999995</v>
      </c>
      <c r="AO125" s="319">
        <f t="shared" si="36"/>
        <v>7404.7999999999993</v>
      </c>
      <c r="AP125" s="189">
        <f>AP124+U195</f>
        <v>3.5599999999999996</v>
      </c>
    </row>
    <row r="126" spans="1:42" x14ac:dyDescent="0.15">
      <c r="A126" s="215" t="s">
        <v>132</v>
      </c>
      <c r="B126" s="212">
        <f t="shared" si="21"/>
        <v>1660</v>
      </c>
      <c r="C126" s="212">
        <f t="shared" si="22"/>
        <v>1691</v>
      </c>
      <c r="D126" s="212">
        <f t="shared" si="23"/>
        <v>1748</v>
      </c>
      <c r="E126" s="212">
        <f t="shared" si="24"/>
        <v>2012</v>
      </c>
      <c r="F126" s="212">
        <f t="shared" si="25"/>
        <v>2236</v>
      </c>
      <c r="G126" s="212">
        <f t="shared" si="26"/>
        <v>2609</v>
      </c>
      <c r="H126" s="212">
        <f t="shared" si="27"/>
        <v>2982</v>
      </c>
      <c r="I126" s="212">
        <f t="shared" si="28"/>
        <v>3354</v>
      </c>
      <c r="J126" s="212">
        <f t="shared" si="29"/>
        <v>3727</v>
      </c>
      <c r="K126" s="212">
        <f t="shared" si="30"/>
        <v>4100</v>
      </c>
      <c r="L126" s="212">
        <f t="shared" si="31"/>
        <v>4472</v>
      </c>
      <c r="M126" s="212">
        <f t="shared" si="32"/>
        <v>4845</v>
      </c>
      <c r="N126" s="212">
        <f t="shared" si="33"/>
        <v>5218</v>
      </c>
      <c r="O126" s="212">
        <f t="shared" si="34"/>
        <v>5591</v>
      </c>
      <c r="P126" s="212">
        <f t="shared" si="35"/>
        <v>5963</v>
      </c>
      <c r="Q126" s="212">
        <f t="shared" si="12"/>
        <v>6336</v>
      </c>
      <c r="R126" s="212">
        <f t="shared" si="12"/>
        <v>6709</v>
      </c>
      <c r="S126" s="212">
        <f t="shared" si="12"/>
        <v>7081</v>
      </c>
      <c r="T126" s="213">
        <f t="shared" si="12"/>
        <v>7454</v>
      </c>
      <c r="V126" s="203">
        <v>54</v>
      </c>
      <c r="W126" s="319">
        <f>$W$74*V126*$W$134</f>
        <v>1144.8</v>
      </c>
      <c r="X126" s="319">
        <f>$X$74*V126*$X$134</f>
        <v>1166.4000000000001</v>
      </c>
      <c r="Y126" s="319">
        <f>$Y$74*V126*$Y$134</f>
        <v>1205.28</v>
      </c>
      <c r="Z126" s="319">
        <f>$Z$74*V126*$Z$134</f>
        <v>1387.8</v>
      </c>
      <c r="AA126" s="319">
        <f>$AA$74*V126*$AA$134</f>
        <v>1542.24</v>
      </c>
      <c r="AB126" s="319">
        <f>$AB$74*V126*$AB$134</f>
        <v>1799.28</v>
      </c>
      <c r="AC126" s="319">
        <f>$AC$74*V126*$AC$134</f>
        <v>2056.3199999999997</v>
      </c>
      <c r="AD126" s="319">
        <f>$AD$74*V126*$AD$134</f>
        <v>2313.3599999999997</v>
      </c>
      <c r="AE126" s="319">
        <f>$AE$74*V126*$AE$134</f>
        <v>2570.4</v>
      </c>
      <c r="AF126" s="319">
        <f>$AF$74*V126*$AF$134</f>
        <v>2827.44</v>
      </c>
      <c r="AG126" s="318">
        <f>$AG$74*V126*$AG$134</f>
        <v>3084.48</v>
      </c>
      <c r="AH126" s="319">
        <f>$AH$74*V126*$AH$134</f>
        <v>3341.52</v>
      </c>
      <c r="AI126" s="319">
        <f>$AI$74*V126*$AI$134</f>
        <v>3598.56</v>
      </c>
      <c r="AJ126" s="319">
        <f>$AJ$74*V126*$AJ$134</f>
        <v>3855.6</v>
      </c>
      <c r="AK126" s="319">
        <f>$AK$74*V126*$AK$134</f>
        <v>4112.6399999999994</v>
      </c>
      <c r="AL126" s="319">
        <f>$AL$74*V126*$AL$134</f>
        <v>4369.6799999999994</v>
      </c>
      <c r="AM126" s="319">
        <f>$AM$74*V126*$AM$134</f>
        <v>4626.7199999999993</v>
      </c>
      <c r="AN126" s="319">
        <f>$AN$74*V126*$AN$134</f>
        <v>4883.76</v>
      </c>
      <c r="AO126" s="319">
        <f>$AO$74*V126*$AO$134</f>
        <v>5140.8</v>
      </c>
      <c r="AP126" s="189">
        <v>2.38</v>
      </c>
    </row>
    <row r="127" spans="1:42" x14ac:dyDescent="0.15">
      <c r="A127" s="208">
        <v>1350</v>
      </c>
      <c r="B127" s="209">
        <f t="shared" si="21"/>
        <v>2490</v>
      </c>
      <c r="C127" s="209">
        <f t="shared" si="22"/>
        <v>2556</v>
      </c>
      <c r="D127" s="209">
        <f t="shared" si="23"/>
        <v>2725</v>
      </c>
      <c r="E127" s="209">
        <f t="shared" si="24"/>
        <v>3132</v>
      </c>
      <c r="F127" s="209">
        <f t="shared" si="25"/>
        <v>3495</v>
      </c>
      <c r="G127" s="209">
        <f t="shared" si="26"/>
        <v>4034</v>
      </c>
      <c r="H127" s="209">
        <f t="shared" si="27"/>
        <v>4573</v>
      </c>
      <c r="I127" s="209">
        <f t="shared" si="28"/>
        <v>5144</v>
      </c>
      <c r="J127" s="209">
        <f t="shared" si="29"/>
        <v>5622</v>
      </c>
      <c r="K127" s="209">
        <f t="shared" si="30"/>
        <v>6167</v>
      </c>
      <c r="L127" s="209">
        <f t="shared" si="31"/>
        <v>6690</v>
      </c>
      <c r="M127" s="209">
        <f t="shared" si="32"/>
        <v>7247</v>
      </c>
      <c r="N127" s="209">
        <f t="shared" si="33"/>
        <v>7805</v>
      </c>
      <c r="O127" s="209">
        <f t="shared" si="34"/>
        <v>8362</v>
      </c>
      <c r="P127" s="209">
        <f t="shared" si="35"/>
        <v>8920</v>
      </c>
      <c r="Q127" s="209">
        <f t="shared" si="12"/>
        <v>9477</v>
      </c>
      <c r="R127" s="209">
        <f t="shared" si="12"/>
        <v>10035</v>
      </c>
      <c r="S127" s="209">
        <f t="shared" si="12"/>
        <v>10592</v>
      </c>
      <c r="T127" s="210">
        <f t="shared" si="12"/>
        <v>11150</v>
      </c>
      <c r="V127" s="203">
        <v>1350</v>
      </c>
      <c r="W127" s="319">
        <f t="shared" ref="W127:AO127" si="37">W126+B197</f>
        <v>1717.1999999999998</v>
      </c>
      <c r="X127" s="319">
        <f t="shared" si="37"/>
        <v>1762.5600000000002</v>
      </c>
      <c r="Y127" s="319">
        <f t="shared" si="37"/>
        <v>1879.2</v>
      </c>
      <c r="Z127" s="319">
        <f t="shared" si="37"/>
        <v>2160</v>
      </c>
      <c r="AA127" s="319">
        <f t="shared" si="37"/>
        <v>2410.56</v>
      </c>
      <c r="AB127" s="319">
        <f t="shared" si="37"/>
        <v>2782.08</v>
      </c>
      <c r="AC127" s="319">
        <f t="shared" si="37"/>
        <v>3153.5999999999995</v>
      </c>
      <c r="AD127" s="319">
        <f t="shared" si="37"/>
        <v>3547.7999999999997</v>
      </c>
      <c r="AE127" s="319">
        <f t="shared" si="37"/>
        <v>3877.2</v>
      </c>
      <c r="AF127" s="319">
        <f t="shared" si="37"/>
        <v>4253.04</v>
      </c>
      <c r="AG127" s="318">
        <f t="shared" si="37"/>
        <v>4613.76</v>
      </c>
      <c r="AH127" s="319">
        <f t="shared" si="37"/>
        <v>4998.24</v>
      </c>
      <c r="AI127" s="319">
        <f t="shared" si="37"/>
        <v>5382.7199999999993</v>
      </c>
      <c r="AJ127" s="319">
        <f t="shared" si="37"/>
        <v>5767.2</v>
      </c>
      <c r="AK127" s="319">
        <f t="shared" si="37"/>
        <v>6151.6799999999994</v>
      </c>
      <c r="AL127" s="319">
        <f t="shared" si="37"/>
        <v>6536.16</v>
      </c>
      <c r="AM127" s="319">
        <f t="shared" si="37"/>
        <v>6920.6399999999994</v>
      </c>
      <c r="AN127" s="319">
        <f t="shared" si="37"/>
        <v>7305.12</v>
      </c>
      <c r="AO127" s="319">
        <f t="shared" si="37"/>
        <v>7689.6</v>
      </c>
      <c r="AP127" s="189">
        <f>AP126+U197</f>
        <v>3.5599999999999996</v>
      </c>
    </row>
    <row r="128" spans="1:42" x14ac:dyDescent="0.15">
      <c r="A128" s="215" t="s">
        <v>133</v>
      </c>
      <c r="B128" s="212">
        <f t="shared" si="21"/>
        <v>1721</v>
      </c>
      <c r="C128" s="212">
        <f t="shared" si="22"/>
        <v>1754</v>
      </c>
      <c r="D128" s="212">
        <f t="shared" si="23"/>
        <v>1812</v>
      </c>
      <c r="E128" s="212">
        <f t="shared" si="24"/>
        <v>2087</v>
      </c>
      <c r="F128" s="212">
        <f t="shared" si="25"/>
        <v>2319</v>
      </c>
      <c r="G128" s="212">
        <f t="shared" si="26"/>
        <v>2706</v>
      </c>
      <c r="H128" s="212">
        <f t="shared" si="27"/>
        <v>3092</v>
      </c>
      <c r="I128" s="212">
        <f t="shared" si="28"/>
        <v>3479</v>
      </c>
      <c r="J128" s="212">
        <f t="shared" si="29"/>
        <v>3865</v>
      </c>
      <c r="K128" s="212">
        <f t="shared" si="30"/>
        <v>4252</v>
      </c>
      <c r="L128" s="212">
        <f t="shared" si="31"/>
        <v>4638</v>
      </c>
      <c r="M128" s="212">
        <f t="shared" si="32"/>
        <v>5025</v>
      </c>
      <c r="N128" s="212">
        <f t="shared" si="33"/>
        <v>5411</v>
      </c>
      <c r="O128" s="212">
        <f t="shared" si="34"/>
        <v>5798</v>
      </c>
      <c r="P128" s="212">
        <f t="shared" si="35"/>
        <v>6184</v>
      </c>
      <c r="Q128" s="212">
        <f t="shared" si="12"/>
        <v>6571</v>
      </c>
      <c r="R128" s="212">
        <f t="shared" si="12"/>
        <v>6957</v>
      </c>
      <c r="S128" s="212">
        <f t="shared" si="12"/>
        <v>7344</v>
      </c>
      <c r="T128" s="213">
        <f t="shared" si="12"/>
        <v>7730</v>
      </c>
      <c r="V128" s="203">
        <v>56</v>
      </c>
      <c r="W128" s="319">
        <f>$W$74*V128*$W$134</f>
        <v>1187.2</v>
      </c>
      <c r="X128" s="319">
        <f>$X$74*V128*$X$134</f>
        <v>1209.6000000000001</v>
      </c>
      <c r="Y128" s="319">
        <f>$Y$74*V128*$Y$134</f>
        <v>1249.92</v>
      </c>
      <c r="Z128" s="319">
        <f>$Z$74*V128*$Z$134</f>
        <v>1439.1999999999998</v>
      </c>
      <c r="AA128" s="319">
        <f>$AA$74*V128*$AA$134</f>
        <v>1599.36</v>
      </c>
      <c r="AB128" s="319">
        <f>$AB$74*V128*$AB$134</f>
        <v>1865.9199999999998</v>
      </c>
      <c r="AC128" s="319">
        <f>$AC$74*V128*$AC$134</f>
        <v>2132.48</v>
      </c>
      <c r="AD128" s="319">
        <f>$AD$74*V128*$AD$134</f>
        <v>2399.04</v>
      </c>
      <c r="AE128" s="319">
        <f>$AE$74*V128*$AE$134</f>
        <v>2665.6</v>
      </c>
      <c r="AF128" s="319">
        <f>$AF$74*V128*$AF$134</f>
        <v>2932.16</v>
      </c>
      <c r="AG128" s="318">
        <f>$AG$74*V128*$AG$134</f>
        <v>3198.72</v>
      </c>
      <c r="AH128" s="319">
        <f>$AH$74*V128*$AH$134</f>
        <v>3465.2799999999997</v>
      </c>
      <c r="AI128" s="319">
        <f>$AI$74*V128*$AI$134</f>
        <v>3731.8399999999997</v>
      </c>
      <c r="AJ128" s="319">
        <f>$AJ$74*V128*$AJ$134</f>
        <v>3998.3999999999996</v>
      </c>
      <c r="AK128" s="319">
        <f>$AK$74*V128*$AK$134</f>
        <v>4264.96</v>
      </c>
      <c r="AL128" s="319">
        <f>$AL$74*V128*$AL$134</f>
        <v>4531.5199999999995</v>
      </c>
      <c r="AM128" s="319">
        <f>$AM$74*V128*$AM$134</f>
        <v>4798.08</v>
      </c>
      <c r="AN128" s="319">
        <f>$AN$74*V128*$AN$134</f>
        <v>5064.6399999999994</v>
      </c>
      <c r="AO128" s="319">
        <f>$AO$74*V128*$AO$134</f>
        <v>5331.2</v>
      </c>
      <c r="AP128" s="189">
        <v>2.38</v>
      </c>
    </row>
    <row r="129" spans="1:45" x14ac:dyDescent="0.15">
      <c r="A129" s="208">
        <v>1400</v>
      </c>
      <c r="B129" s="209">
        <f t="shared" si="21"/>
        <v>2582</v>
      </c>
      <c r="C129" s="209">
        <f t="shared" si="22"/>
        <v>2650</v>
      </c>
      <c r="D129" s="209">
        <f t="shared" si="23"/>
        <v>2826</v>
      </c>
      <c r="E129" s="209">
        <f t="shared" si="24"/>
        <v>3248</v>
      </c>
      <c r="F129" s="209">
        <f t="shared" si="25"/>
        <v>3625</v>
      </c>
      <c r="G129" s="209">
        <f t="shared" si="26"/>
        <v>4183</v>
      </c>
      <c r="H129" s="209">
        <f t="shared" si="27"/>
        <v>4742</v>
      </c>
      <c r="I129" s="209">
        <f t="shared" si="28"/>
        <v>5335</v>
      </c>
      <c r="J129" s="209">
        <f t="shared" si="29"/>
        <v>5830</v>
      </c>
      <c r="K129" s="209">
        <f t="shared" si="30"/>
        <v>6395</v>
      </c>
      <c r="L129" s="209">
        <f t="shared" si="31"/>
        <v>6938</v>
      </c>
      <c r="M129" s="209">
        <f t="shared" si="32"/>
        <v>7516</v>
      </c>
      <c r="N129" s="209">
        <f t="shared" si="33"/>
        <v>8094</v>
      </c>
      <c r="O129" s="209">
        <f t="shared" si="34"/>
        <v>8672</v>
      </c>
      <c r="P129" s="209">
        <f t="shared" si="35"/>
        <v>9250</v>
      </c>
      <c r="Q129" s="209">
        <f t="shared" si="12"/>
        <v>9828</v>
      </c>
      <c r="R129" s="209">
        <f t="shared" si="12"/>
        <v>10407</v>
      </c>
      <c r="S129" s="209">
        <f t="shared" si="12"/>
        <v>10985</v>
      </c>
      <c r="T129" s="210">
        <f t="shared" si="12"/>
        <v>11563</v>
      </c>
      <c r="V129" s="203">
        <v>1400</v>
      </c>
      <c r="W129" s="319">
        <f t="shared" ref="W129:AO129" si="38">W128+B199</f>
        <v>1780.8000000000002</v>
      </c>
      <c r="X129" s="319">
        <f t="shared" si="38"/>
        <v>1827.8400000000001</v>
      </c>
      <c r="Y129" s="319">
        <f t="shared" si="38"/>
        <v>1948.8000000000002</v>
      </c>
      <c r="Z129" s="319">
        <f t="shared" si="38"/>
        <v>2240</v>
      </c>
      <c r="AA129" s="319">
        <f t="shared" si="38"/>
        <v>2499.84</v>
      </c>
      <c r="AB129" s="319">
        <f t="shared" si="38"/>
        <v>2885.12</v>
      </c>
      <c r="AC129" s="319">
        <f t="shared" si="38"/>
        <v>3270.4</v>
      </c>
      <c r="AD129" s="319">
        <f t="shared" si="38"/>
        <v>3679.2</v>
      </c>
      <c r="AE129" s="319">
        <f t="shared" si="38"/>
        <v>4020.8</v>
      </c>
      <c r="AF129" s="319">
        <f t="shared" si="38"/>
        <v>4410.5599999999995</v>
      </c>
      <c r="AG129" s="318">
        <f t="shared" si="38"/>
        <v>4784.6399999999994</v>
      </c>
      <c r="AH129" s="319">
        <f t="shared" si="38"/>
        <v>5183.3599999999997</v>
      </c>
      <c r="AI129" s="319">
        <f t="shared" si="38"/>
        <v>5582.08</v>
      </c>
      <c r="AJ129" s="319">
        <f t="shared" si="38"/>
        <v>5980.7999999999993</v>
      </c>
      <c r="AK129" s="319">
        <f t="shared" si="38"/>
        <v>6379.52</v>
      </c>
      <c r="AL129" s="319">
        <f t="shared" si="38"/>
        <v>6778.24</v>
      </c>
      <c r="AM129" s="319">
        <f t="shared" si="38"/>
        <v>7176.9599999999991</v>
      </c>
      <c r="AN129" s="319">
        <f t="shared" si="38"/>
        <v>7575.6799999999994</v>
      </c>
      <c r="AO129" s="319">
        <f t="shared" si="38"/>
        <v>7974.4</v>
      </c>
      <c r="AP129" s="189">
        <f>AP128+U199</f>
        <v>3.5599999999999996</v>
      </c>
    </row>
    <row r="130" spans="1:45" x14ac:dyDescent="0.15">
      <c r="A130" s="215" t="s">
        <v>134</v>
      </c>
      <c r="B130" s="212">
        <f t="shared" si="21"/>
        <v>1783</v>
      </c>
      <c r="C130" s="212">
        <f t="shared" si="22"/>
        <v>1817</v>
      </c>
      <c r="D130" s="212">
        <f t="shared" si="23"/>
        <v>1877</v>
      </c>
      <c r="E130" s="212">
        <f t="shared" si="24"/>
        <v>2161</v>
      </c>
      <c r="F130" s="212">
        <f t="shared" si="25"/>
        <v>2402</v>
      </c>
      <c r="G130" s="212">
        <f t="shared" si="26"/>
        <v>2802</v>
      </c>
      <c r="H130" s="212">
        <f t="shared" si="27"/>
        <v>3203</v>
      </c>
      <c r="I130" s="212">
        <f t="shared" si="28"/>
        <v>3603</v>
      </c>
      <c r="J130" s="212">
        <f t="shared" si="29"/>
        <v>4003</v>
      </c>
      <c r="K130" s="212">
        <f t="shared" si="30"/>
        <v>4403</v>
      </c>
      <c r="L130" s="212">
        <f t="shared" si="31"/>
        <v>4804</v>
      </c>
      <c r="M130" s="212">
        <f t="shared" si="32"/>
        <v>5204</v>
      </c>
      <c r="N130" s="212">
        <f t="shared" si="33"/>
        <v>5604</v>
      </c>
      <c r="O130" s="212">
        <f t="shared" si="34"/>
        <v>6005</v>
      </c>
      <c r="P130" s="212">
        <f t="shared" si="35"/>
        <v>6405</v>
      </c>
      <c r="Q130" s="212">
        <f t="shared" si="12"/>
        <v>6805</v>
      </c>
      <c r="R130" s="212">
        <f t="shared" si="12"/>
        <v>7206</v>
      </c>
      <c r="S130" s="212">
        <f t="shared" si="12"/>
        <v>7606</v>
      </c>
      <c r="T130" s="213">
        <f t="shared" si="12"/>
        <v>8006</v>
      </c>
      <c r="V130" s="203">
        <v>58</v>
      </c>
      <c r="W130" s="319">
        <f>$W$74*V130*$W$134</f>
        <v>1229.5999999999999</v>
      </c>
      <c r="X130" s="319">
        <f>$X$74*V130*$X$134</f>
        <v>1252.8</v>
      </c>
      <c r="Y130" s="319">
        <f>$Y$74*V130*$Y$134</f>
        <v>1294.56</v>
      </c>
      <c r="Z130" s="319">
        <f>$Z$74*V130*$Z$134</f>
        <v>1490.6</v>
      </c>
      <c r="AA130" s="319">
        <f>$AA$74*V130*$AA$134</f>
        <v>1656.48</v>
      </c>
      <c r="AB130" s="319">
        <f>$AB$74*V130*$AB$134</f>
        <v>1932.56</v>
      </c>
      <c r="AC130" s="319">
        <f>$AC$74*V130*$AC$134</f>
        <v>2208.64</v>
      </c>
      <c r="AD130" s="319">
        <f>$AD$74*V130*$AD$134</f>
        <v>2484.7199999999998</v>
      </c>
      <c r="AE130" s="319">
        <f>$AE$74*V130*$AE$134</f>
        <v>2760.7999999999997</v>
      </c>
      <c r="AF130" s="319">
        <f>$AF$74*V130*$AF$134</f>
        <v>3036.8799999999997</v>
      </c>
      <c r="AG130" s="318">
        <f>$AG$74*V130*$AG$134</f>
        <v>3312.96</v>
      </c>
      <c r="AH130" s="319">
        <f>$AH$74*V130*$AH$134</f>
        <v>3589.04</v>
      </c>
      <c r="AI130" s="319">
        <f>$AI$74*V130*$AI$134</f>
        <v>3865.12</v>
      </c>
      <c r="AJ130" s="319">
        <f>$AJ$74*V130*$AJ$134</f>
        <v>4141.2</v>
      </c>
      <c r="AK130" s="319">
        <f>$AK$74*V130*$AK$134</f>
        <v>4417.28</v>
      </c>
      <c r="AL130" s="319">
        <f>$AL$74*V130*$AL$134</f>
        <v>4693.3599999999997</v>
      </c>
      <c r="AM130" s="319">
        <f>$AM$74*V130*$AM$134</f>
        <v>4969.4399999999996</v>
      </c>
      <c r="AN130" s="319">
        <f>$AN$74*V130*$AN$134</f>
        <v>5245.5199999999995</v>
      </c>
      <c r="AO130" s="319">
        <f>$AO$74*V130*$AO$134</f>
        <v>5521.5999999999995</v>
      </c>
      <c r="AP130" s="189">
        <v>2.38</v>
      </c>
    </row>
    <row r="131" spans="1:45" x14ac:dyDescent="0.15">
      <c r="A131" s="208">
        <v>1450</v>
      </c>
      <c r="B131" s="209">
        <f t="shared" si="21"/>
        <v>2674</v>
      </c>
      <c r="C131" s="209">
        <f t="shared" si="22"/>
        <v>2745</v>
      </c>
      <c r="D131" s="209">
        <f t="shared" si="23"/>
        <v>2927</v>
      </c>
      <c r="E131" s="209">
        <f t="shared" si="24"/>
        <v>3364</v>
      </c>
      <c r="F131" s="209">
        <f t="shared" si="25"/>
        <v>3754</v>
      </c>
      <c r="G131" s="209">
        <f t="shared" si="26"/>
        <v>4333</v>
      </c>
      <c r="H131" s="209">
        <f t="shared" si="27"/>
        <v>4911</v>
      </c>
      <c r="I131" s="209">
        <f t="shared" si="28"/>
        <v>5525</v>
      </c>
      <c r="J131" s="209">
        <f t="shared" si="29"/>
        <v>6038</v>
      </c>
      <c r="K131" s="209">
        <f t="shared" si="30"/>
        <v>6624</v>
      </c>
      <c r="L131" s="209">
        <f t="shared" si="31"/>
        <v>7186</v>
      </c>
      <c r="M131" s="209">
        <f t="shared" si="32"/>
        <v>7784</v>
      </c>
      <c r="N131" s="209">
        <f t="shared" si="33"/>
        <v>8383</v>
      </c>
      <c r="O131" s="209">
        <f t="shared" si="34"/>
        <v>8982</v>
      </c>
      <c r="P131" s="209">
        <f t="shared" si="35"/>
        <v>9581</v>
      </c>
      <c r="Q131" s="209">
        <f t="shared" si="12"/>
        <v>10179</v>
      </c>
      <c r="R131" s="209">
        <f t="shared" si="12"/>
        <v>10778</v>
      </c>
      <c r="S131" s="209">
        <f t="shared" si="12"/>
        <v>11377</v>
      </c>
      <c r="T131" s="210">
        <f t="shared" si="12"/>
        <v>11976</v>
      </c>
      <c r="V131" s="203">
        <v>1450</v>
      </c>
      <c r="W131" s="319">
        <f t="shared" ref="W131:AO131" si="39">W130+B201</f>
        <v>1844.3999999999999</v>
      </c>
      <c r="X131" s="319">
        <f t="shared" si="39"/>
        <v>1893.12</v>
      </c>
      <c r="Y131" s="319">
        <f t="shared" si="39"/>
        <v>2018.4</v>
      </c>
      <c r="Z131" s="319">
        <f t="shared" si="39"/>
        <v>2320</v>
      </c>
      <c r="AA131" s="319">
        <f t="shared" si="39"/>
        <v>2589.12</v>
      </c>
      <c r="AB131" s="319">
        <f t="shared" si="39"/>
        <v>2988.16</v>
      </c>
      <c r="AC131" s="319">
        <f t="shared" si="39"/>
        <v>3387.2</v>
      </c>
      <c r="AD131" s="319">
        <f t="shared" si="39"/>
        <v>3810.6</v>
      </c>
      <c r="AE131" s="319">
        <f t="shared" si="39"/>
        <v>4164.3999999999996</v>
      </c>
      <c r="AF131" s="319">
        <f t="shared" si="39"/>
        <v>4568.08</v>
      </c>
      <c r="AG131" s="318">
        <f t="shared" si="39"/>
        <v>4955.5200000000004</v>
      </c>
      <c r="AH131" s="319">
        <f t="shared" si="39"/>
        <v>5368.48</v>
      </c>
      <c r="AI131" s="319">
        <f t="shared" si="39"/>
        <v>5781.44</v>
      </c>
      <c r="AJ131" s="319">
        <f t="shared" si="39"/>
        <v>6194.4</v>
      </c>
      <c r="AK131" s="319">
        <f t="shared" si="39"/>
        <v>6607.36</v>
      </c>
      <c r="AL131" s="319">
        <f t="shared" si="39"/>
        <v>7020.32</v>
      </c>
      <c r="AM131" s="319">
        <f t="shared" si="39"/>
        <v>7433.2799999999988</v>
      </c>
      <c r="AN131" s="319">
        <f t="shared" si="39"/>
        <v>7846.24</v>
      </c>
      <c r="AO131" s="319">
        <f t="shared" si="39"/>
        <v>8259.1999999999989</v>
      </c>
      <c r="AP131" s="189">
        <f>AP130+U201</f>
        <v>3.5599999999999996</v>
      </c>
    </row>
    <row r="132" spans="1:45" x14ac:dyDescent="0.15">
      <c r="A132" s="215" t="s">
        <v>135</v>
      </c>
      <c r="B132" s="212">
        <f t="shared" si="21"/>
        <v>1844</v>
      </c>
      <c r="C132" s="212">
        <f t="shared" si="22"/>
        <v>1879</v>
      </c>
      <c r="D132" s="212">
        <f t="shared" si="23"/>
        <v>1942</v>
      </c>
      <c r="E132" s="212">
        <f t="shared" si="24"/>
        <v>2236</v>
      </c>
      <c r="F132" s="212">
        <f t="shared" si="25"/>
        <v>2485</v>
      </c>
      <c r="G132" s="212">
        <f t="shared" si="26"/>
        <v>2899</v>
      </c>
      <c r="H132" s="212">
        <f t="shared" si="27"/>
        <v>3313</v>
      </c>
      <c r="I132" s="212">
        <f t="shared" si="28"/>
        <v>3727</v>
      </c>
      <c r="J132" s="212">
        <f t="shared" si="29"/>
        <v>4141</v>
      </c>
      <c r="K132" s="212">
        <f t="shared" si="30"/>
        <v>4555</v>
      </c>
      <c r="L132" s="212">
        <f t="shared" si="31"/>
        <v>4969</v>
      </c>
      <c r="M132" s="212">
        <f t="shared" si="32"/>
        <v>5384</v>
      </c>
      <c r="N132" s="212">
        <f t="shared" si="33"/>
        <v>5798</v>
      </c>
      <c r="O132" s="212">
        <f t="shared" si="34"/>
        <v>6212</v>
      </c>
      <c r="P132" s="212">
        <f t="shared" si="35"/>
        <v>6626</v>
      </c>
      <c r="Q132" s="212">
        <f t="shared" si="12"/>
        <v>7040</v>
      </c>
      <c r="R132" s="212">
        <f t="shared" si="12"/>
        <v>7454</v>
      </c>
      <c r="S132" s="212">
        <f t="shared" si="12"/>
        <v>7868</v>
      </c>
      <c r="T132" s="213">
        <f t="shared" si="12"/>
        <v>8282</v>
      </c>
      <c r="V132" s="203">
        <v>60</v>
      </c>
      <c r="W132" s="319">
        <f>$W$74*V132*$W$134</f>
        <v>1272</v>
      </c>
      <c r="X132" s="319">
        <f>$X$74*V132*$X$134</f>
        <v>1296</v>
      </c>
      <c r="Y132" s="319">
        <f>$Y$74*V132*$Y$134</f>
        <v>1339.2</v>
      </c>
      <c r="Z132" s="319">
        <f>$Z$74*V132*$Z$134</f>
        <v>1542</v>
      </c>
      <c r="AA132" s="319">
        <f>$AA$74*V132*$AA$134</f>
        <v>1713.6</v>
      </c>
      <c r="AB132" s="319">
        <f>$AB$74*V132*$AB$134</f>
        <v>1999.1999999999998</v>
      </c>
      <c r="AC132" s="319">
        <f>$AC$74*V132*$AC$134</f>
        <v>2284.7999999999997</v>
      </c>
      <c r="AD132" s="319">
        <f>$AD$74*V132*$AD$134</f>
        <v>2570.4</v>
      </c>
      <c r="AE132" s="319">
        <f>$AE$74*V132*$AE$134</f>
        <v>2856</v>
      </c>
      <c r="AF132" s="319">
        <f>$AF$74*V132*$AF$134</f>
        <v>3141.6</v>
      </c>
      <c r="AG132" s="318">
        <f>$AG$74*V132*$AG$134</f>
        <v>3427.2</v>
      </c>
      <c r="AH132" s="319">
        <f>$AH$74*V132*$AH$134</f>
        <v>3712.7999999999997</v>
      </c>
      <c r="AI132" s="319">
        <f>$AI$74*V132*$AI$134</f>
        <v>3998.3999999999996</v>
      </c>
      <c r="AJ132" s="319">
        <f>$AJ$74*V132*$AJ$134</f>
        <v>4284</v>
      </c>
      <c r="AK132" s="319">
        <f>$AK$74*V132*$AK$134</f>
        <v>4569.5999999999995</v>
      </c>
      <c r="AL132" s="319">
        <f>$AL$74*V132*$AL$134</f>
        <v>4855.2</v>
      </c>
      <c r="AM132" s="319">
        <f>$AM$74*V132*$AM$134</f>
        <v>5140.8</v>
      </c>
      <c r="AN132" s="319">
        <f>$AN$74*V132*$AN$134</f>
        <v>5426.4</v>
      </c>
      <c r="AO132" s="319">
        <f>$AO$74*V132*$AO$134</f>
        <v>5712</v>
      </c>
      <c r="AP132" s="189">
        <v>2.38</v>
      </c>
    </row>
    <row r="133" spans="1:45" ht="13" thickBot="1" x14ac:dyDescent="0.2">
      <c r="A133" s="204">
        <v>1500</v>
      </c>
      <c r="B133" s="216">
        <f t="shared" si="21"/>
        <v>2767</v>
      </c>
      <c r="C133" s="216">
        <f t="shared" si="22"/>
        <v>2840</v>
      </c>
      <c r="D133" s="216">
        <f t="shared" si="23"/>
        <v>3028</v>
      </c>
      <c r="E133" s="216">
        <f t="shared" si="24"/>
        <v>3480</v>
      </c>
      <c r="F133" s="216">
        <f t="shared" si="25"/>
        <v>3884</v>
      </c>
      <c r="G133" s="216">
        <f t="shared" si="26"/>
        <v>4482</v>
      </c>
      <c r="H133" s="216">
        <f t="shared" si="27"/>
        <v>5081</v>
      </c>
      <c r="I133" s="216">
        <f t="shared" si="28"/>
        <v>5716</v>
      </c>
      <c r="J133" s="216">
        <f t="shared" si="29"/>
        <v>6247</v>
      </c>
      <c r="K133" s="216">
        <f t="shared" si="30"/>
        <v>6852</v>
      </c>
      <c r="L133" s="216">
        <f t="shared" si="31"/>
        <v>7433</v>
      </c>
      <c r="M133" s="216">
        <f t="shared" si="32"/>
        <v>8053</v>
      </c>
      <c r="N133" s="216">
        <f t="shared" si="33"/>
        <v>8672</v>
      </c>
      <c r="O133" s="216">
        <f t="shared" si="34"/>
        <v>9292</v>
      </c>
      <c r="P133" s="216">
        <f t="shared" si="35"/>
        <v>9911</v>
      </c>
      <c r="Q133" s="216">
        <f t="shared" si="12"/>
        <v>10530</v>
      </c>
      <c r="R133" s="216">
        <f t="shared" si="12"/>
        <v>11150</v>
      </c>
      <c r="S133" s="216">
        <f t="shared" si="12"/>
        <v>11769</v>
      </c>
      <c r="T133" s="217">
        <f t="shared" si="12"/>
        <v>12389</v>
      </c>
      <c r="V133" s="203">
        <v>1500</v>
      </c>
      <c r="W133" s="319">
        <f t="shared" ref="W133:AO133" si="40">W132+B203</f>
        <v>1908</v>
      </c>
      <c r="X133" s="319">
        <f t="shared" si="40"/>
        <v>1958.4</v>
      </c>
      <c r="Y133" s="319">
        <f t="shared" si="40"/>
        <v>2088</v>
      </c>
      <c r="Z133" s="319">
        <f t="shared" si="40"/>
        <v>2400</v>
      </c>
      <c r="AA133" s="319">
        <f t="shared" si="40"/>
        <v>2678.4</v>
      </c>
      <c r="AB133" s="319">
        <f t="shared" si="40"/>
        <v>3091.2</v>
      </c>
      <c r="AC133" s="319">
        <f t="shared" si="40"/>
        <v>3504</v>
      </c>
      <c r="AD133" s="319">
        <f t="shared" si="40"/>
        <v>3942</v>
      </c>
      <c r="AE133" s="319">
        <f t="shared" si="40"/>
        <v>4308</v>
      </c>
      <c r="AF133" s="319">
        <f t="shared" si="40"/>
        <v>4725.6000000000004</v>
      </c>
      <c r="AG133" s="318">
        <f t="shared" si="40"/>
        <v>5126.3999999999996</v>
      </c>
      <c r="AH133" s="319">
        <f t="shared" si="40"/>
        <v>5553.5999999999995</v>
      </c>
      <c r="AI133" s="319">
        <f t="shared" si="40"/>
        <v>5980.7999999999993</v>
      </c>
      <c r="AJ133" s="319">
        <f t="shared" si="40"/>
        <v>6408</v>
      </c>
      <c r="AK133" s="319">
        <f t="shared" si="40"/>
        <v>6835.1999999999989</v>
      </c>
      <c r="AL133" s="319">
        <f t="shared" si="40"/>
        <v>7262.4</v>
      </c>
      <c r="AM133" s="319">
        <f t="shared" si="40"/>
        <v>7689.6</v>
      </c>
      <c r="AN133" s="319">
        <f t="shared" si="40"/>
        <v>8116.7999999999993</v>
      </c>
      <c r="AO133" s="319">
        <f t="shared" si="40"/>
        <v>8544</v>
      </c>
      <c r="AP133" s="189">
        <f>AP132+U203</f>
        <v>3.5599999999999996</v>
      </c>
    </row>
    <row r="134" spans="1:45" x14ac:dyDescent="0.15">
      <c r="W134" s="227">
        <v>5.3</v>
      </c>
      <c r="X134" s="227">
        <v>3.6</v>
      </c>
      <c r="Y134" s="315">
        <v>2.79</v>
      </c>
      <c r="Z134" s="315">
        <v>2.57</v>
      </c>
      <c r="AA134" s="315">
        <v>2.38</v>
      </c>
      <c r="AB134" s="315">
        <v>2.38</v>
      </c>
      <c r="AC134" s="315">
        <v>2.38</v>
      </c>
      <c r="AD134" s="315">
        <v>2.38</v>
      </c>
      <c r="AE134" s="188">
        <v>2.38</v>
      </c>
      <c r="AF134" s="188">
        <v>2.38</v>
      </c>
      <c r="AG134" s="188">
        <v>2.38</v>
      </c>
      <c r="AH134" s="188">
        <v>2.38</v>
      </c>
      <c r="AI134" s="188">
        <v>2.38</v>
      </c>
      <c r="AJ134" s="188">
        <v>2.38</v>
      </c>
      <c r="AK134" s="188">
        <v>2.38</v>
      </c>
      <c r="AL134" s="188">
        <v>2.38</v>
      </c>
      <c r="AM134" s="188">
        <v>2.38</v>
      </c>
      <c r="AN134" s="188">
        <v>2.38</v>
      </c>
      <c r="AO134" s="188">
        <v>2.38</v>
      </c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29">
        <f>W134+B204</f>
        <v>7.9499999999999993</v>
      </c>
      <c r="X135" s="230">
        <f t="shared" ref="X135:AO135" si="41">X134+C204</f>
        <v>5.44</v>
      </c>
      <c r="Y135" s="230">
        <f t="shared" si="41"/>
        <v>4.3499999999999996</v>
      </c>
      <c r="Z135" s="230">
        <f t="shared" si="41"/>
        <v>4</v>
      </c>
      <c r="AA135" s="230">
        <f t="shared" si="41"/>
        <v>3.7199999999999998</v>
      </c>
      <c r="AB135" s="230">
        <f t="shared" si="41"/>
        <v>3.6799999999999997</v>
      </c>
      <c r="AC135" s="230">
        <f t="shared" si="41"/>
        <v>3.65</v>
      </c>
      <c r="AD135" s="230">
        <f t="shared" si="41"/>
        <v>3.65</v>
      </c>
      <c r="AE135" s="230">
        <f t="shared" si="41"/>
        <v>3.59</v>
      </c>
      <c r="AF135" s="230">
        <f t="shared" si="41"/>
        <v>3.58</v>
      </c>
      <c r="AG135" s="230">
        <f t="shared" si="41"/>
        <v>3.5599999999999996</v>
      </c>
      <c r="AH135" s="230">
        <f t="shared" si="41"/>
        <v>3.5599999999999996</v>
      </c>
      <c r="AI135" s="230">
        <f t="shared" si="41"/>
        <v>3.5599999999999996</v>
      </c>
      <c r="AJ135" s="230">
        <f t="shared" si="41"/>
        <v>3.5599999999999996</v>
      </c>
      <c r="AK135" s="230">
        <f t="shared" si="41"/>
        <v>3.5599999999999996</v>
      </c>
      <c r="AL135" s="230">
        <f t="shared" si="41"/>
        <v>3.5599999999999996</v>
      </c>
      <c r="AM135" s="230">
        <f t="shared" si="41"/>
        <v>3.5599999999999996</v>
      </c>
      <c r="AN135" s="230">
        <f t="shared" si="41"/>
        <v>3.5599999999999996</v>
      </c>
      <c r="AO135" s="230">
        <f t="shared" si="41"/>
        <v>3.5599999999999996</v>
      </c>
      <c r="AS135" s="188" t="s">
        <v>164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  <row r="144" spans="1:45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42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42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42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42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42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42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42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43">B144*$A$192*B204</f>
        <v>530</v>
      </c>
      <c r="C193" s="207">
        <f t="shared" si="43"/>
        <v>552</v>
      </c>
      <c r="D193" s="207">
        <f t="shared" si="43"/>
        <v>624</v>
      </c>
      <c r="E193" s="207">
        <f t="shared" si="43"/>
        <v>715</v>
      </c>
      <c r="F193" s="207">
        <f t="shared" si="43"/>
        <v>804</v>
      </c>
      <c r="G193" s="207">
        <f t="shared" si="43"/>
        <v>910</v>
      </c>
      <c r="H193" s="207">
        <f t="shared" si="43"/>
        <v>1016</v>
      </c>
      <c r="I193" s="207">
        <f t="shared" si="43"/>
        <v>1143</v>
      </c>
      <c r="J193" s="207">
        <f t="shared" si="43"/>
        <v>1210</v>
      </c>
      <c r="K193" s="207">
        <f t="shared" si="43"/>
        <v>1320</v>
      </c>
      <c r="L193" s="207">
        <f t="shared" si="43"/>
        <v>1416</v>
      </c>
      <c r="M193" s="207">
        <f t="shared" si="43"/>
        <v>1534</v>
      </c>
      <c r="N193" s="207">
        <f t="shared" si="43"/>
        <v>1652</v>
      </c>
      <c r="O193" s="207">
        <f t="shared" si="43"/>
        <v>1770</v>
      </c>
      <c r="P193" s="207">
        <f t="shared" si="43"/>
        <v>1888</v>
      </c>
      <c r="Q193" s="207">
        <f t="shared" si="43"/>
        <v>2006</v>
      </c>
      <c r="R193" s="207">
        <f t="shared" si="43"/>
        <v>2124</v>
      </c>
      <c r="S193" s="207">
        <f t="shared" si="43"/>
        <v>2242</v>
      </c>
      <c r="T193" s="207">
        <f t="shared" si="43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44">B144*$A$194*B204</f>
        <v>551.19999999999993</v>
      </c>
      <c r="C195" s="207">
        <f t="shared" si="44"/>
        <v>574.08000000000004</v>
      </c>
      <c r="D195" s="207">
        <f t="shared" si="44"/>
        <v>648.96</v>
      </c>
      <c r="E195" s="207">
        <f t="shared" si="44"/>
        <v>743.6</v>
      </c>
      <c r="F195" s="207">
        <f t="shared" si="44"/>
        <v>836.16000000000008</v>
      </c>
      <c r="G195" s="207">
        <f t="shared" si="44"/>
        <v>946.4</v>
      </c>
      <c r="H195" s="207">
        <f t="shared" si="44"/>
        <v>1056.6400000000001</v>
      </c>
      <c r="I195" s="207">
        <f t="shared" si="44"/>
        <v>1188.72</v>
      </c>
      <c r="J195" s="207">
        <f t="shared" si="44"/>
        <v>1258.3999999999999</v>
      </c>
      <c r="K195" s="207">
        <f t="shared" si="44"/>
        <v>1372.8</v>
      </c>
      <c r="L195" s="207">
        <f t="shared" si="44"/>
        <v>1472.6399999999999</v>
      </c>
      <c r="M195" s="207">
        <f t="shared" si="44"/>
        <v>1595.36</v>
      </c>
      <c r="N195" s="207">
        <f t="shared" si="44"/>
        <v>1718.08</v>
      </c>
      <c r="O195" s="207">
        <f t="shared" si="44"/>
        <v>1840.8</v>
      </c>
      <c r="P195" s="207">
        <f t="shared" si="44"/>
        <v>1963.52</v>
      </c>
      <c r="Q195" s="207">
        <f t="shared" si="44"/>
        <v>2086.2399999999998</v>
      </c>
      <c r="R195" s="207">
        <f t="shared" si="44"/>
        <v>2208.96</v>
      </c>
      <c r="S195" s="207">
        <f t="shared" si="44"/>
        <v>2331.6799999999998</v>
      </c>
      <c r="T195" s="207">
        <f t="shared" si="44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45">B144*$A$196*B204</f>
        <v>572.4</v>
      </c>
      <c r="C197" s="207">
        <f t="shared" si="45"/>
        <v>596.16000000000008</v>
      </c>
      <c r="D197" s="207">
        <f t="shared" si="45"/>
        <v>673.92000000000007</v>
      </c>
      <c r="E197" s="207">
        <f t="shared" si="45"/>
        <v>772.19999999999993</v>
      </c>
      <c r="F197" s="207">
        <f t="shared" si="45"/>
        <v>868.32</v>
      </c>
      <c r="G197" s="207">
        <f t="shared" si="45"/>
        <v>982.80000000000007</v>
      </c>
      <c r="H197" s="207">
        <f t="shared" si="45"/>
        <v>1097.28</v>
      </c>
      <c r="I197" s="207">
        <f t="shared" si="45"/>
        <v>1234.44</v>
      </c>
      <c r="J197" s="207">
        <f t="shared" si="45"/>
        <v>1306.8</v>
      </c>
      <c r="K197" s="207">
        <f t="shared" si="45"/>
        <v>1425.6</v>
      </c>
      <c r="L197" s="207">
        <f t="shared" si="45"/>
        <v>1529.28</v>
      </c>
      <c r="M197" s="207">
        <f t="shared" si="45"/>
        <v>1656.7199999999998</v>
      </c>
      <c r="N197" s="207">
        <f t="shared" si="45"/>
        <v>1784.1599999999999</v>
      </c>
      <c r="O197" s="207">
        <f t="shared" si="45"/>
        <v>1911.6</v>
      </c>
      <c r="P197" s="207">
        <f t="shared" si="45"/>
        <v>2039.04</v>
      </c>
      <c r="Q197" s="207">
        <f t="shared" si="45"/>
        <v>2166.48</v>
      </c>
      <c r="R197" s="207">
        <f t="shared" si="45"/>
        <v>2293.92</v>
      </c>
      <c r="S197" s="207">
        <f t="shared" si="45"/>
        <v>2421.3599999999997</v>
      </c>
      <c r="T197" s="207">
        <f t="shared" si="45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46">B144*$A$198*B204</f>
        <v>593.6</v>
      </c>
      <c r="C199" s="207">
        <f t="shared" si="46"/>
        <v>618.24</v>
      </c>
      <c r="D199" s="207">
        <f t="shared" si="46"/>
        <v>698.88</v>
      </c>
      <c r="E199" s="207">
        <f t="shared" si="46"/>
        <v>800.8</v>
      </c>
      <c r="F199" s="207">
        <f t="shared" si="46"/>
        <v>900.48</v>
      </c>
      <c r="G199" s="207">
        <f t="shared" si="46"/>
        <v>1019.2</v>
      </c>
      <c r="H199" s="207">
        <f t="shared" si="46"/>
        <v>1137.92</v>
      </c>
      <c r="I199" s="207">
        <f t="shared" si="46"/>
        <v>1280.1600000000001</v>
      </c>
      <c r="J199" s="207">
        <f t="shared" si="46"/>
        <v>1355.2</v>
      </c>
      <c r="K199" s="207">
        <f t="shared" si="46"/>
        <v>1478.3999999999999</v>
      </c>
      <c r="L199" s="207">
        <f t="shared" si="46"/>
        <v>1585.9199999999998</v>
      </c>
      <c r="M199" s="207">
        <f t="shared" si="46"/>
        <v>1718.08</v>
      </c>
      <c r="N199" s="207">
        <f t="shared" si="46"/>
        <v>1850.24</v>
      </c>
      <c r="O199" s="207">
        <f t="shared" si="46"/>
        <v>1982.3999999999999</v>
      </c>
      <c r="P199" s="207">
        <f t="shared" si="46"/>
        <v>2114.56</v>
      </c>
      <c r="Q199" s="207">
        <f t="shared" si="46"/>
        <v>2246.7199999999998</v>
      </c>
      <c r="R199" s="207">
        <f t="shared" si="46"/>
        <v>2378.8799999999997</v>
      </c>
      <c r="S199" s="207">
        <f t="shared" si="46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47">B144*$A$200*B204</f>
        <v>614.79999999999995</v>
      </c>
      <c r="C201" s="207">
        <f t="shared" si="47"/>
        <v>640.32000000000005</v>
      </c>
      <c r="D201" s="207">
        <f t="shared" si="47"/>
        <v>723.84</v>
      </c>
      <c r="E201" s="207">
        <f t="shared" si="47"/>
        <v>829.4</v>
      </c>
      <c r="F201" s="207">
        <f t="shared" si="47"/>
        <v>932.6400000000001</v>
      </c>
      <c r="G201" s="207">
        <f t="shared" si="47"/>
        <v>1055.6000000000001</v>
      </c>
      <c r="H201" s="207">
        <f t="shared" si="47"/>
        <v>1178.56</v>
      </c>
      <c r="I201" s="207">
        <f t="shared" si="47"/>
        <v>1325.88</v>
      </c>
      <c r="J201" s="207">
        <f t="shared" si="47"/>
        <v>1403.6</v>
      </c>
      <c r="K201" s="207">
        <f t="shared" si="47"/>
        <v>1531.2</v>
      </c>
      <c r="L201" s="207">
        <f t="shared" si="47"/>
        <v>1642.56</v>
      </c>
      <c r="M201" s="207">
        <f t="shared" si="47"/>
        <v>1779.4399999999998</v>
      </c>
      <c r="N201" s="207">
        <f t="shared" si="47"/>
        <v>1916.32</v>
      </c>
      <c r="O201" s="207">
        <f t="shared" si="47"/>
        <v>2053.1999999999998</v>
      </c>
      <c r="P201" s="207">
        <f t="shared" si="47"/>
        <v>2190.08</v>
      </c>
      <c r="Q201" s="207">
        <f t="shared" si="47"/>
        <v>2326.96</v>
      </c>
      <c r="R201" s="207">
        <f t="shared" si="47"/>
        <v>2463.8399999999997</v>
      </c>
      <c r="S201" s="207">
        <f t="shared" si="47"/>
        <v>2600.7199999999998</v>
      </c>
      <c r="T201" s="207">
        <f t="shared" si="47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48">B144*$A$202*B204</f>
        <v>636</v>
      </c>
      <c r="C203" s="207">
        <f t="shared" si="48"/>
        <v>662.4</v>
      </c>
      <c r="D203" s="207">
        <f t="shared" si="48"/>
        <v>748.80000000000007</v>
      </c>
      <c r="E203" s="207">
        <f t="shared" si="48"/>
        <v>858</v>
      </c>
      <c r="F203" s="207">
        <f t="shared" si="48"/>
        <v>964.80000000000007</v>
      </c>
      <c r="G203" s="207">
        <f t="shared" si="48"/>
        <v>1092</v>
      </c>
      <c r="H203" s="207">
        <f t="shared" si="48"/>
        <v>1219.2</v>
      </c>
      <c r="I203" s="207">
        <f t="shared" si="48"/>
        <v>1371.6</v>
      </c>
      <c r="J203" s="207">
        <f t="shared" si="48"/>
        <v>1452</v>
      </c>
      <c r="K203" s="207">
        <f t="shared" si="48"/>
        <v>1584</v>
      </c>
      <c r="L203" s="207">
        <f t="shared" si="48"/>
        <v>1699.1999999999998</v>
      </c>
      <c r="M203" s="207">
        <f t="shared" si="48"/>
        <v>1840.8</v>
      </c>
      <c r="N203" s="207">
        <f t="shared" si="48"/>
        <v>1982.3999999999999</v>
      </c>
      <c r="O203" s="207">
        <f t="shared" si="48"/>
        <v>2124</v>
      </c>
      <c r="P203" s="207">
        <f t="shared" si="48"/>
        <v>2265.6</v>
      </c>
      <c r="Q203" s="207">
        <f t="shared" si="48"/>
        <v>2407.1999999999998</v>
      </c>
      <c r="R203" s="207">
        <f t="shared" si="48"/>
        <v>2548.7999999999997</v>
      </c>
      <c r="S203" s="207">
        <f t="shared" si="48"/>
        <v>2690.3999999999996</v>
      </c>
      <c r="T203" s="207">
        <f t="shared" si="48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308-6919-C640-A136-685E9F14659A}">
  <sheetPr>
    <tabColor theme="7" tint="0.39997558519241921"/>
  </sheetPr>
  <dimension ref="A1:AS56"/>
  <sheetViews>
    <sheetView zoomScaleNormal="100" workbookViewId="0">
      <selection activeCell="Z29" sqref="Z29"/>
    </sheetView>
  </sheetViews>
  <sheetFormatPr baseColWidth="10" defaultColWidth="9" defaultRowHeight="16" x14ac:dyDescent="0.15"/>
  <cols>
    <col min="1" max="2" width="4.6640625" style="295" customWidth="1"/>
    <col min="3" max="3" width="3.6640625" style="295" bestFit="1" customWidth="1"/>
    <col min="4" max="14" width="4.6640625" style="296" customWidth="1"/>
    <col min="15" max="15" width="3.6640625" style="295" bestFit="1" customWidth="1"/>
    <col min="16" max="20" width="4.6640625" style="296" customWidth="1"/>
    <col min="21" max="21" width="4.6640625" style="297" customWidth="1"/>
    <col min="22" max="47" width="4.6640625" style="296" customWidth="1"/>
    <col min="48" max="16384" width="9" style="296"/>
  </cols>
  <sheetData>
    <row r="1" spans="1:45" s="297" customFormat="1" x14ac:dyDescent="0.15">
      <c r="A1" s="295"/>
      <c r="B1" s="295"/>
      <c r="C1" s="295"/>
      <c r="D1" s="296"/>
      <c r="E1" s="296"/>
      <c r="F1" s="296"/>
      <c r="G1" s="296"/>
      <c r="H1" s="296"/>
      <c r="T1" s="296"/>
      <c r="V1" s="296"/>
      <c r="W1" s="296"/>
      <c r="X1" s="296"/>
      <c r="Y1" s="296"/>
      <c r="Z1" s="296"/>
      <c r="AA1" s="296"/>
      <c r="AB1" s="296"/>
      <c r="AC1" s="296"/>
      <c r="AD1" s="296"/>
      <c r="AE1" s="296"/>
      <c r="AF1" s="296"/>
      <c r="AG1" s="296"/>
      <c r="AH1" s="296"/>
      <c r="AI1" s="296"/>
      <c r="AJ1" s="296"/>
      <c r="AK1" s="296"/>
      <c r="AL1" s="296"/>
      <c r="AM1" s="296"/>
      <c r="AN1" s="296"/>
      <c r="AO1" s="296"/>
      <c r="AP1" s="296"/>
      <c r="AQ1" s="296"/>
      <c r="AR1" s="296"/>
      <c r="AS1" s="296"/>
    </row>
    <row r="2" spans="1:45" s="297" customFormat="1" x14ac:dyDescent="0.15">
      <c r="A2" s="295"/>
      <c r="B2" s="295"/>
      <c r="C2" s="295"/>
      <c r="D2" s="296"/>
      <c r="E2" s="296"/>
      <c r="F2" s="296"/>
      <c r="G2" s="296"/>
      <c r="H2" s="296"/>
      <c r="I2" s="298"/>
      <c r="J2" s="296"/>
      <c r="K2" s="296"/>
      <c r="L2" s="296"/>
      <c r="M2" s="296"/>
      <c r="N2" s="296"/>
      <c r="O2" s="295"/>
      <c r="P2" s="296"/>
      <c r="Q2" s="296"/>
      <c r="R2" s="296"/>
      <c r="S2" s="296"/>
      <c r="T2" s="299"/>
      <c r="V2" s="296"/>
      <c r="W2" s="296"/>
      <c r="X2" s="296"/>
      <c r="Y2" s="296"/>
      <c r="Z2" s="296"/>
      <c r="AA2" s="296"/>
      <c r="AB2" s="296"/>
      <c r="AC2" s="296"/>
      <c r="AD2" s="296"/>
      <c r="AE2" s="296"/>
      <c r="AF2" s="296"/>
      <c r="AG2" s="296"/>
      <c r="AH2" s="296"/>
      <c r="AI2" s="296"/>
      <c r="AJ2" s="296"/>
      <c r="AK2" s="296"/>
      <c r="AL2" s="296"/>
      <c r="AM2" s="296"/>
      <c r="AN2" s="296"/>
      <c r="AO2" s="296"/>
      <c r="AP2" s="296"/>
      <c r="AQ2" s="296"/>
      <c r="AR2" s="296"/>
      <c r="AS2" s="296"/>
    </row>
    <row r="3" spans="1:45" s="297" customFormat="1" x14ac:dyDescent="0.15">
      <c r="A3" s="295"/>
      <c r="B3" s="295"/>
      <c r="C3" s="295"/>
      <c r="D3" s="296"/>
      <c r="E3" s="296"/>
      <c r="F3" s="296"/>
      <c r="G3" s="296"/>
      <c r="H3" s="296"/>
      <c r="I3" s="298" t="s">
        <v>247</v>
      </c>
      <c r="J3" s="299"/>
      <c r="K3" s="299"/>
      <c r="L3" s="299"/>
      <c r="M3" s="299"/>
      <c r="N3" s="299"/>
      <c r="O3" s="301"/>
      <c r="P3" s="299"/>
      <c r="Q3" s="299"/>
      <c r="R3" s="299"/>
      <c r="S3" s="299"/>
      <c r="T3" s="299"/>
      <c r="V3" s="296"/>
      <c r="W3" s="296"/>
      <c r="X3" s="296"/>
      <c r="Y3" s="296"/>
      <c r="Z3" s="296"/>
      <c r="AA3" s="296"/>
      <c r="AB3" s="296"/>
      <c r="AC3" s="296"/>
      <c r="AD3" s="296"/>
      <c r="AE3" s="296"/>
      <c r="AF3" s="296"/>
      <c r="AG3" s="296"/>
      <c r="AH3" s="296"/>
      <c r="AI3" s="296"/>
      <c r="AJ3" s="296"/>
      <c r="AK3" s="296"/>
      <c r="AL3" s="296"/>
      <c r="AM3" s="296"/>
      <c r="AN3" s="296"/>
      <c r="AO3" s="296"/>
      <c r="AP3" s="296"/>
      <c r="AQ3" s="296"/>
      <c r="AR3" s="296"/>
      <c r="AS3" s="296"/>
    </row>
    <row r="4" spans="1:45" s="297" customFormat="1" x14ac:dyDescent="0.15">
      <c r="A4" s="295"/>
      <c r="B4" s="295"/>
      <c r="C4" s="295"/>
      <c r="D4" s="296"/>
      <c r="E4" s="296"/>
      <c r="F4" s="296"/>
      <c r="G4" s="303"/>
      <c r="H4" s="303"/>
      <c r="I4" s="300"/>
      <c r="J4" s="299"/>
      <c r="K4" s="299"/>
      <c r="L4" s="299"/>
      <c r="M4" s="299"/>
      <c r="N4" s="299"/>
      <c r="O4" s="301"/>
      <c r="P4" s="299"/>
      <c r="Q4" s="299"/>
      <c r="R4" s="299"/>
      <c r="S4" s="299"/>
      <c r="T4" s="296"/>
      <c r="V4" s="296"/>
      <c r="W4" s="296"/>
      <c r="X4" s="296"/>
      <c r="Y4" s="296"/>
      <c r="Z4" s="296"/>
      <c r="AA4" s="296"/>
      <c r="AB4" s="296"/>
      <c r="AC4" s="296"/>
      <c r="AD4" s="296"/>
      <c r="AE4" s="296"/>
      <c r="AF4" s="296"/>
      <c r="AG4" s="296"/>
      <c r="AH4" s="296"/>
      <c r="AI4" s="296"/>
      <c r="AJ4" s="296"/>
      <c r="AK4" s="296"/>
      <c r="AL4" s="296"/>
      <c r="AM4" s="296"/>
      <c r="AN4" s="296"/>
      <c r="AO4" s="296"/>
      <c r="AP4" s="296"/>
      <c r="AQ4" s="296"/>
      <c r="AR4" s="296"/>
      <c r="AS4" s="296"/>
    </row>
    <row r="5" spans="1:45" x14ac:dyDescent="0.15">
      <c r="I5" s="300"/>
      <c r="J5" s="299"/>
      <c r="K5" s="299"/>
      <c r="L5" s="299"/>
      <c r="M5" s="299"/>
      <c r="N5" s="299"/>
      <c r="O5" s="301"/>
      <c r="P5" s="299"/>
      <c r="Q5" s="299"/>
      <c r="R5" s="299"/>
      <c r="S5" s="299"/>
      <c r="T5" s="299"/>
    </row>
    <row r="6" spans="1:45" s="297" customFormat="1" x14ac:dyDescent="0.15">
      <c r="A6" s="295"/>
      <c r="B6" s="300" t="s">
        <v>248</v>
      </c>
      <c r="C6" s="295"/>
      <c r="D6" s="296"/>
      <c r="E6" s="296"/>
      <c r="F6" s="296"/>
      <c r="G6" s="299"/>
      <c r="H6" s="299"/>
      <c r="I6" s="300"/>
      <c r="J6" s="299"/>
      <c r="K6" s="299"/>
      <c r="L6" s="299"/>
      <c r="M6" s="299"/>
      <c r="N6" s="300" t="s">
        <v>255</v>
      </c>
      <c r="O6" s="295"/>
      <c r="P6" s="296"/>
      <c r="Q6" s="299"/>
      <c r="R6" s="299"/>
      <c r="S6" s="299"/>
      <c r="T6" s="296"/>
      <c r="V6" s="296"/>
      <c r="W6" s="296"/>
      <c r="X6" s="296"/>
      <c r="Y6" s="296"/>
      <c r="Z6" s="296"/>
      <c r="AA6" s="296"/>
      <c r="AB6" s="296"/>
      <c r="AC6" s="296"/>
      <c r="AD6" s="296"/>
      <c r="AE6" s="296"/>
      <c r="AF6" s="296"/>
      <c r="AG6" s="296"/>
      <c r="AH6" s="296"/>
      <c r="AI6" s="296"/>
      <c r="AJ6" s="296"/>
      <c r="AK6" s="296"/>
      <c r="AL6" s="296"/>
      <c r="AM6" s="296"/>
      <c r="AN6" s="296"/>
      <c r="AO6" s="296"/>
      <c r="AP6" s="296"/>
      <c r="AQ6" s="296"/>
      <c r="AR6" s="296"/>
      <c r="AS6" s="296"/>
    </row>
    <row r="7" spans="1:45" s="297" customFormat="1" x14ac:dyDescent="0.15">
      <c r="A7" s="295"/>
      <c r="B7" s="300" t="s">
        <v>233</v>
      </c>
      <c r="C7" s="295"/>
      <c r="D7" s="296" t="s">
        <v>249</v>
      </c>
      <c r="E7" s="296"/>
      <c r="F7" s="296"/>
      <c r="G7" s="296"/>
      <c r="H7" s="296"/>
      <c r="I7" s="300"/>
      <c r="J7" s="299"/>
      <c r="K7" s="299"/>
      <c r="L7" s="299"/>
      <c r="M7" s="299"/>
      <c r="N7" s="300" t="s">
        <v>233</v>
      </c>
      <c r="O7" s="301"/>
      <c r="P7" s="296" t="s">
        <v>252</v>
      </c>
      <c r="Q7" s="299"/>
      <c r="R7" s="299"/>
      <c r="S7" s="299"/>
      <c r="T7" s="296"/>
      <c r="V7" s="296"/>
      <c r="W7" s="296"/>
      <c r="X7" s="296"/>
      <c r="Y7" s="296"/>
      <c r="Z7" s="296"/>
      <c r="AA7" s="296"/>
      <c r="AB7" s="296"/>
      <c r="AC7" s="296"/>
      <c r="AD7" s="296"/>
      <c r="AE7" s="296"/>
      <c r="AF7" s="296"/>
      <c r="AG7" s="296"/>
      <c r="AH7" s="296"/>
      <c r="AI7" s="296"/>
      <c r="AJ7" s="296"/>
      <c r="AK7" s="296"/>
      <c r="AL7" s="296"/>
      <c r="AM7" s="296"/>
      <c r="AN7" s="296"/>
      <c r="AO7" s="296"/>
      <c r="AP7" s="296"/>
      <c r="AQ7" s="296"/>
      <c r="AR7" s="296"/>
      <c r="AS7" s="296"/>
    </row>
    <row r="8" spans="1:45" s="297" customFormat="1" x14ac:dyDescent="0.15">
      <c r="A8" s="295"/>
      <c r="B8" s="300"/>
      <c r="C8" s="295"/>
      <c r="D8" s="296"/>
      <c r="E8" s="296"/>
      <c r="F8" s="296"/>
      <c r="G8" s="296"/>
      <c r="H8" s="296"/>
      <c r="I8" s="300"/>
      <c r="J8" s="299"/>
      <c r="K8" s="299"/>
      <c r="L8" s="299"/>
      <c r="M8" s="299"/>
      <c r="N8" s="300"/>
      <c r="O8" s="301"/>
      <c r="P8" s="296"/>
      <c r="Q8" s="299"/>
      <c r="R8" s="299"/>
      <c r="S8" s="299"/>
      <c r="T8" s="296"/>
      <c r="V8" s="296"/>
      <c r="W8" s="296"/>
      <c r="X8" s="296"/>
      <c r="Y8" s="296"/>
      <c r="Z8" s="296"/>
      <c r="AA8" s="296"/>
      <c r="AB8" s="296"/>
      <c r="AC8" s="296"/>
      <c r="AD8" s="296"/>
      <c r="AE8" s="296"/>
      <c r="AF8" s="296"/>
      <c r="AG8" s="296"/>
      <c r="AH8" s="296"/>
      <c r="AI8" s="296"/>
      <c r="AJ8" s="296"/>
      <c r="AK8" s="296"/>
      <c r="AL8" s="296"/>
      <c r="AM8" s="296"/>
      <c r="AN8" s="296"/>
      <c r="AO8" s="296"/>
      <c r="AP8" s="296"/>
      <c r="AQ8" s="296"/>
      <c r="AR8" s="296"/>
      <c r="AS8" s="296"/>
    </row>
    <row r="9" spans="1:45" s="297" customFormat="1" x14ac:dyDescent="0.15">
      <c r="A9" s="295"/>
      <c r="B9" s="300"/>
      <c r="C9" s="295"/>
      <c r="D9" s="296"/>
      <c r="E9" s="296"/>
      <c r="F9" s="296"/>
      <c r="G9" s="296"/>
      <c r="H9" s="296"/>
      <c r="I9" s="300"/>
      <c r="J9" s="299"/>
      <c r="K9" s="299"/>
      <c r="L9" s="299"/>
      <c r="M9" s="299"/>
      <c r="N9" s="300"/>
      <c r="O9" s="301"/>
      <c r="P9" s="296"/>
      <c r="Q9" s="299"/>
      <c r="R9" s="299"/>
      <c r="S9" s="299"/>
      <c r="T9" s="296"/>
      <c r="V9" s="296"/>
      <c r="W9" s="296"/>
      <c r="X9" s="296"/>
      <c r="Y9" s="296"/>
      <c r="Z9" s="296"/>
      <c r="AA9" s="296"/>
      <c r="AB9" s="296"/>
      <c r="AC9" s="296"/>
      <c r="AD9" s="296"/>
      <c r="AE9" s="296"/>
      <c r="AF9" s="296"/>
      <c r="AG9" s="296"/>
      <c r="AH9" s="296"/>
      <c r="AI9" s="296"/>
      <c r="AJ9" s="296"/>
      <c r="AK9" s="296"/>
      <c r="AL9" s="296"/>
      <c r="AM9" s="296"/>
      <c r="AN9" s="296"/>
      <c r="AO9" s="296"/>
      <c r="AP9" s="296"/>
      <c r="AQ9" s="296"/>
      <c r="AR9" s="296"/>
      <c r="AS9" s="296"/>
    </row>
    <row r="10" spans="1:45" s="297" customFormat="1" x14ac:dyDescent="0.15">
      <c r="A10" s="295"/>
      <c r="B10" s="300"/>
      <c r="C10" s="295"/>
      <c r="D10" s="296"/>
      <c r="E10" s="296"/>
      <c r="F10" s="296"/>
      <c r="G10" s="296"/>
      <c r="H10" s="296"/>
      <c r="I10" s="300"/>
      <c r="J10" s="299"/>
      <c r="K10" s="299"/>
      <c r="L10" s="299"/>
      <c r="M10" s="299"/>
      <c r="N10" s="300"/>
      <c r="O10" s="301"/>
      <c r="P10" s="299"/>
      <c r="Q10" s="299"/>
      <c r="R10" s="299"/>
      <c r="S10" s="299"/>
      <c r="T10" s="296"/>
      <c r="V10" s="296"/>
      <c r="W10" s="296"/>
      <c r="X10" s="296"/>
      <c r="Y10" s="296"/>
      <c r="Z10" s="296"/>
      <c r="AA10" s="296"/>
      <c r="AB10" s="296"/>
      <c r="AC10" s="296"/>
      <c r="AD10" s="296"/>
      <c r="AE10" s="296"/>
      <c r="AF10" s="296"/>
      <c r="AG10" s="296"/>
      <c r="AH10" s="296"/>
      <c r="AI10" s="296"/>
      <c r="AJ10" s="296"/>
      <c r="AK10" s="296"/>
      <c r="AL10" s="296"/>
      <c r="AM10" s="296"/>
      <c r="AN10" s="296"/>
      <c r="AO10" s="296"/>
      <c r="AP10" s="296"/>
      <c r="AQ10" s="296"/>
      <c r="AR10" s="296"/>
      <c r="AS10" s="296"/>
    </row>
    <row r="11" spans="1:45" s="297" customFormat="1" x14ac:dyDescent="0.15">
      <c r="A11" s="295"/>
      <c r="B11" s="300"/>
      <c r="C11" s="295"/>
      <c r="D11" s="296"/>
      <c r="E11" s="296"/>
      <c r="F11" s="296"/>
      <c r="G11" s="296"/>
      <c r="H11" s="296"/>
      <c r="I11" s="300"/>
      <c r="J11" s="299"/>
      <c r="K11" s="299"/>
      <c r="L11" s="299"/>
      <c r="M11" s="299"/>
      <c r="N11" s="300"/>
      <c r="O11" s="301"/>
      <c r="P11" s="299"/>
      <c r="Q11" s="299"/>
      <c r="R11" s="299"/>
      <c r="S11" s="299"/>
      <c r="T11" s="296"/>
      <c r="V11" s="296"/>
      <c r="W11" s="296"/>
      <c r="X11" s="296"/>
      <c r="Y11" s="296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296"/>
      <c r="AL11" s="296"/>
      <c r="AM11" s="296"/>
      <c r="AN11" s="296"/>
      <c r="AO11" s="296"/>
      <c r="AP11" s="296"/>
      <c r="AQ11" s="296"/>
      <c r="AR11" s="296"/>
      <c r="AS11" s="296"/>
    </row>
    <row r="12" spans="1:45" s="297" customFormat="1" x14ac:dyDescent="0.15">
      <c r="A12" s="295"/>
      <c r="B12" s="300"/>
      <c r="C12" s="295"/>
      <c r="D12" s="296"/>
      <c r="E12" s="296"/>
      <c r="F12" s="296"/>
      <c r="G12" s="296"/>
      <c r="H12" s="296"/>
      <c r="I12" s="300"/>
      <c r="J12" s="299"/>
      <c r="K12" s="299"/>
      <c r="L12" s="299"/>
      <c r="M12" s="299"/>
      <c r="N12" s="300"/>
      <c r="O12" s="301"/>
      <c r="P12" s="299"/>
      <c r="Q12" s="299"/>
      <c r="R12" s="299"/>
      <c r="S12" s="299"/>
      <c r="T12" s="296"/>
      <c r="V12" s="296"/>
      <c r="W12" s="296"/>
      <c r="X12" s="296"/>
      <c r="Y12" s="296"/>
      <c r="Z12" s="296"/>
      <c r="AA12" s="296"/>
      <c r="AB12" s="296"/>
      <c r="AC12" s="296"/>
      <c r="AD12" s="296"/>
      <c r="AE12" s="296"/>
      <c r="AF12" s="296"/>
      <c r="AG12" s="296"/>
      <c r="AH12" s="296"/>
      <c r="AI12" s="296"/>
      <c r="AJ12" s="296"/>
      <c r="AK12" s="296"/>
      <c r="AL12" s="296"/>
      <c r="AM12" s="296"/>
      <c r="AN12" s="296"/>
      <c r="AO12" s="296"/>
      <c r="AP12" s="296"/>
      <c r="AQ12" s="296"/>
      <c r="AR12" s="296"/>
      <c r="AS12" s="296"/>
    </row>
    <row r="13" spans="1:45" x14ac:dyDescent="0.15">
      <c r="A13" s="301"/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1"/>
      <c r="M13" s="301"/>
      <c r="N13" s="301"/>
      <c r="O13" s="301"/>
      <c r="P13" s="301"/>
      <c r="Q13" s="301"/>
      <c r="R13" s="301"/>
      <c r="S13" s="301"/>
      <c r="T13" s="301"/>
    </row>
    <row r="14" spans="1:45" s="297" customFormat="1" x14ac:dyDescent="0.15">
      <c r="A14" s="295"/>
      <c r="B14" s="300" t="s">
        <v>250</v>
      </c>
      <c r="E14" s="296"/>
      <c r="F14" s="296"/>
      <c r="G14" s="296"/>
      <c r="H14" s="296"/>
      <c r="I14" s="300"/>
      <c r="J14" s="299"/>
      <c r="K14" s="299"/>
      <c r="L14" s="299"/>
      <c r="M14" s="299"/>
      <c r="N14" s="300" t="s">
        <v>254</v>
      </c>
      <c r="O14" s="301"/>
      <c r="P14" s="299"/>
      <c r="Q14" s="299"/>
      <c r="R14" s="299"/>
      <c r="S14" s="299"/>
      <c r="T14" s="296"/>
      <c r="V14" s="296"/>
      <c r="W14" s="296"/>
      <c r="X14" s="296"/>
      <c r="Y14" s="296"/>
      <c r="Z14" s="296"/>
      <c r="AA14" s="296"/>
      <c r="AB14" s="296"/>
      <c r="AC14" s="296"/>
      <c r="AD14" s="296"/>
      <c r="AE14" s="296"/>
      <c r="AF14" s="296"/>
      <c r="AG14" s="296"/>
      <c r="AH14" s="296"/>
      <c r="AI14" s="296"/>
      <c r="AJ14" s="296"/>
      <c r="AK14" s="296"/>
      <c r="AL14" s="296"/>
      <c r="AM14" s="296"/>
      <c r="AN14" s="296"/>
      <c r="AO14" s="296"/>
      <c r="AP14" s="296"/>
      <c r="AQ14" s="296"/>
      <c r="AR14" s="296"/>
      <c r="AS14" s="296"/>
    </row>
    <row r="15" spans="1:45" s="297" customFormat="1" x14ac:dyDescent="0.15">
      <c r="A15" s="295"/>
      <c r="B15" s="300" t="s">
        <v>233</v>
      </c>
      <c r="C15" s="295"/>
      <c r="D15" s="296" t="s">
        <v>251</v>
      </c>
      <c r="E15" s="296"/>
      <c r="F15" s="296"/>
      <c r="G15" s="296"/>
      <c r="H15" s="296"/>
      <c r="I15" s="300"/>
      <c r="J15" s="299"/>
      <c r="K15" s="299"/>
      <c r="L15" s="299"/>
      <c r="M15" s="299"/>
      <c r="N15" s="300" t="s">
        <v>233</v>
      </c>
      <c r="O15" s="301"/>
      <c r="P15" s="296" t="s">
        <v>253</v>
      </c>
      <c r="Q15" s="299"/>
      <c r="R15" s="299"/>
      <c r="S15" s="299"/>
      <c r="T15" s="296"/>
      <c r="V15" s="296"/>
      <c r="W15" s="296"/>
      <c r="X15" s="296"/>
      <c r="Y15" s="296"/>
      <c r="Z15" s="296"/>
      <c r="AA15" s="296"/>
      <c r="AB15" s="296"/>
      <c r="AC15" s="296"/>
      <c r="AD15" s="296"/>
      <c r="AE15" s="296"/>
      <c r="AF15" s="296"/>
      <c r="AG15" s="296"/>
      <c r="AH15" s="296"/>
      <c r="AI15" s="296"/>
      <c r="AJ15" s="296"/>
      <c r="AK15" s="296"/>
      <c r="AL15" s="296"/>
      <c r="AM15" s="296"/>
      <c r="AN15" s="296"/>
      <c r="AO15" s="296"/>
      <c r="AP15" s="296"/>
      <c r="AQ15" s="296"/>
      <c r="AR15" s="296"/>
      <c r="AS15" s="296"/>
    </row>
    <row r="16" spans="1:45" s="297" customFormat="1" x14ac:dyDescent="0.15">
      <c r="A16" s="295"/>
      <c r="B16" s="300"/>
      <c r="C16" s="295"/>
      <c r="D16" s="296"/>
      <c r="E16" s="296"/>
      <c r="F16" s="296"/>
      <c r="G16" s="296"/>
      <c r="H16" s="296"/>
      <c r="I16" s="300"/>
      <c r="J16" s="299"/>
      <c r="K16" s="299"/>
      <c r="L16" s="299"/>
      <c r="M16" s="299"/>
      <c r="N16" s="299"/>
      <c r="O16" s="301"/>
      <c r="P16" s="296"/>
      <c r="Q16" s="299"/>
      <c r="R16" s="299"/>
      <c r="S16" s="299"/>
      <c r="T16" s="296"/>
      <c r="V16" s="296"/>
      <c r="W16" s="296"/>
      <c r="X16" s="296"/>
      <c r="Y16" s="296"/>
      <c r="Z16" s="296"/>
      <c r="AA16" s="296"/>
      <c r="AB16" s="296"/>
      <c r="AC16" s="296"/>
      <c r="AD16" s="296"/>
      <c r="AE16" s="296"/>
      <c r="AF16" s="296"/>
      <c r="AG16" s="296"/>
      <c r="AH16" s="296"/>
      <c r="AI16" s="296"/>
      <c r="AJ16" s="296"/>
      <c r="AK16" s="296"/>
      <c r="AL16" s="296"/>
      <c r="AM16" s="296"/>
      <c r="AN16" s="296"/>
      <c r="AO16" s="296"/>
      <c r="AP16" s="296"/>
      <c r="AQ16" s="296"/>
      <c r="AR16" s="296"/>
      <c r="AS16" s="296"/>
    </row>
    <row r="17" spans="1:45" s="297" customFormat="1" x14ac:dyDescent="0.15">
      <c r="A17" s="295"/>
      <c r="B17" s="300"/>
      <c r="C17" s="295"/>
      <c r="D17" s="296"/>
      <c r="E17" s="296"/>
      <c r="F17" s="296"/>
      <c r="G17" s="296"/>
      <c r="H17" s="296"/>
      <c r="I17" s="300"/>
      <c r="J17" s="299"/>
      <c r="K17" s="299"/>
      <c r="L17" s="299"/>
      <c r="M17" s="299"/>
      <c r="N17" s="299"/>
      <c r="O17" s="301"/>
      <c r="P17" s="296"/>
      <c r="Q17" s="299"/>
      <c r="R17" s="299"/>
      <c r="S17" s="299"/>
      <c r="T17" s="296"/>
      <c r="V17" s="296"/>
      <c r="W17" s="296"/>
      <c r="X17" s="296"/>
      <c r="Y17" s="296"/>
      <c r="Z17" s="296"/>
      <c r="AA17" s="296"/>
      <c r="AB17" s="296"/>
      <c r="AC17" s="296"/>
      <c r="AD17" s="296"/>
      <c r="AE17" s="296"/>
      <c r="AF17" s="296"/>
      <c r="AG17" s="296"/>
      <c r="AH17" s="296"/>
      <c r="AI17" s="296"/>
      <c r="AJ17" s="296"/>
      <c r="AK17" s="296"/>
      <c r="AL17" s="296"/>
      <c r="AM17" s="296"/>
      <c r="AN17" s="296"/>
      <c r="AO17" s="296"/>
      <c r="AP17" s="296"/>
      <c r="AQ17" s="296"/>
      <c r="AR17" s="296"/>
      <c r="AS17" s="296"/>
    </row>
    <row r="18" spans="1:45" s="297" customFormat="1" x14ac:dyDescent="0.15">
      <c r="A18" s="295"/>
      <c r="B18" s="295"/>
      <c r="C18" s="295"/>
      <c r="D18" s="296"/>
      <c r="E18" s="296"/>
      <c r="F18" s="296"/>
      <c r="G18" s="296"/>
      <c r="H18" s="296"/>
      <c r="I18" s="300"/>
      <c r="J18" s="299"/>
      <c r="K18" s="299"/>
      <c r="L18" s="299"/>
      <c r="M18" s="299"/>
      <c r="N18" s="299"/>
      <c r="O18" s="301"/>
      <c r="P18" s="299"/>
      <c r="Q18" s="299"/>
      <c r="R18" s="299"/>
      <c r="S18" s="299"/>
      <c r="T18" s="296"/>
      <c r="V18" s="296"/>
      <c r="W18" s="296"/>
      <c r="X18" s="296"/>
      <c r="Y18" s="296"/>
      <c r="Z18" s="296"/>
      <c r="AA18" s="296"/>
      <c r="AB18" s="296"/>
      <c r="AC18" s="296"/>
      <c r="AD18" s="296"/>
      <c r="AE18" s="296"/>
      <c r="AF18" s="296"/>
      <c r="AG18" s="296"/>
      <c r="AH18" s="296"/>
      <c r="AI18" s="296"/>
      <c r="AJ18" s="296"/>
      <c r="AK18" s="296"/>
      <c r="AL18" s="296"/>
      <c r="AM18" s="296"/>
      <c r="AN18" s="296"/>
      <c r="AO18" s="296"/>
      <c r="AP18" s="296"/>
      <c r="AQ18" s="296"/>
      <c r="AR18" s="296"/>
      <c r="AS18" s="296"/>
    </row>
    <row r="19" spans="1:45" s="297" customFormat="1" x14ac:dyDescent="0.15">
      <c r="A19" s="295"/>
      <c r="B19" s="295"/>
      <c r="C19" s="295"/>
      <c r="D19" s="296"/>
      <c r="E19" s="296"/>
      <c r="F19" s="296"/>
      <c r="G19" s="296"/>
      <c r="H19" s="296"/>
      <c r="I19" s="300"/>
      <c r="J19" s="299"/>
      <c r="K19" s="299"/>
      <c r="L19" s="299"/>
      <c r="M19" s="299"/>
      <c r="N19" s="299"/>
      <c r="O19" s="301"/>
      <c r="P19" s="299"/>
      <c r="Q19" s="299"/>
      <c r="R19" s="299"/>
      <c r="S19" s="299"/>
      <c r="T19" s="296"/>
      <c r="V19" s="296"/>
      <c r="W19" s="296"/>
      <c r="X19" s="296"/>
      <c r="Y19" s="296"/>
      <c r="Z19" s="296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296"/>
      <c r="AL19" s="296"/>
      <c r="AM19" s="296"/>
      <c r="AN19" s="296"/>
      <c r="AO19" s="296"/>
      <c r="AP19" s="296"/>
      <c r="AQ19" s="296"/>
      <c r="AR19" s="296"/>
      <c r="AS19" s="296"/>
    </row>
    <row r="20" spans="1:45" s="297" customFormat="1" x14ac:dyDescent="0.15">
      <c r="A20" s="295"/>
      <c r="B20" s="295"/>
      <c r="C20" s="295"/>
      <c r="D20" s="296"/>
      <c r="E20" s="296"/>
      <c r="F20" s="296"/>
      <c r="G20" s="296"/>
      <c r="H20" s="296"/>
      <c r="I20" s="300"/>
      <c r="J20" s="299"/>
      <c r="K20" s="299"/>
      <c r="L20" s="299"/>
      <c r="M20" s="299"/>
      <c r="N20" s="299"/>
      <c r="O20" s="301"/>
      <c r="P20" s="299"/>
      <c r="Q20" s="299"/>
      <c r="R20" s="299"/>
      <c r="S20" s="299"/>
      <c r="T20" s="296"/>
      <c r="V20" s="296"/>
      <c r="W20" s="296"/>
      <c r="X20" s="296"/>
      <c r="Y20" s="296"/>
      <c r="Z20" s="296"/>
      <c r="AA20" s="296"/>
      <c r="AB20" s="296"/>
      <c r="AC20" s="296"/>
      <c r="AD20" s="296"/>
      <c r="AE20" s="296"/>
      <c r="AF20" s="296"/>
      <c r="AG20" s="296"/>
      <c r="AH20" s="296"/>
      <c r="AI20" s="296"/>
      <c r="AJ20" s="296"/>
      <c r="AK20" s="296"/>
      <c r="AL20" s="296"/>
      <c r="AM20" s="296"/>
      <c r="AN20" s="296"/>
      <c r="AO20" s="296"/>
      <c r="AP20" s="296"/>
      <c r="AQ20" s="296"/>
      <c r="AR20" s="296"/>
      <c r="AS20" s="296"/>
    </row>
    <row r="21" spans="1:45" s="297" customFormat="1" x14ac:dyDescent="0.15">
      <c r="A21" s="295"/>
      <c r="B21" s="295"/>
      <c r="C21" s="295"/>
      <c r="D21" s="296"/>
      <c r="E21" s="296"/>
      <c r="F21" s="296"/>
      <c r="G21" s="296"/>
      <c r="H21" s="296"/>
      <c r="I21" s="300"/>
      <c r="J21" s="299"/>
      <c r="K21" s="299"/>
      <c r="L21" s="299"/>
      <c r="M21" s="299"/>
      <c r="N21" s="299"/>
      <c r="O21" s="301"/>
      <c r="P21" s="299"/>
      <c r="Q21" s="299"/>
      <c r="R21" s="299"/>
      <c r="S21" s="299"/>
      <c r="T21" s="296"/>
      <c r="V21" s="296"/>
      <c r="W21" s="296"/>
      <c r="X21" s="296"/>
      <c r="Y21" s="296"/>
      <c r="Z21" s="296"/>
      <c r="AA21" s="296"/>
      <c r="AB21" s="296"/>
      <c r="AC21" s="296"/>
      <c r="AD21" s="296"/>
      <c r="AE21" s="296"/>
      <c r="AF21" s="296"/>
      <c r="AG21" s="296"/>
      <c r="AH21" s="296"/>
      <c r="AI21" s="296"/>
      <c r="AJ21" s="296"/>
      <c r="AK21" s="296"/>
      <c r="AL21" s="296"/>
      <c r="AM21" s="296"/>
      <c r="AN21" s="296"/>
      <c r="AO21" s="296"/>
      <c r="AP21" s="296"/>
      <c r="AQ21" s="296"/>
      <c r="AR21" s="296"/>
      <c r="AS21" s="296"/>
    </row>
    <row r="22" spans="1:45" s="297" customFormat="1" x14ac:dyDescent="0.15">
      <c r="A22" s="295"/>
      <c r="B22" s="295"/>
      <c r="C22" s="295"/>
      <c r="D22" s="296"/>
      <c r="E22" s="296"/>
      <c r="F22" s="296"/>
      <c r="G22" s="296"/>
      <c r="H22" s="296"/>
      <c r="I22" s="300"/>
      <c r="J22" s="299"/>
      <c r="K22" s="299"/>
      <c r="L22" s="299"/>
      <c r="M22" s="299"/>
      <c r="N22" s="299"/>
      <c r="O22" s="301"/>
      <c r="P22" s="299"/>
      <c r="Q22" s="299"/>
      <c r="R22" s="299"/>
      <c r="S22" s="299"/>
      <c r="T22" s="296"/>
      <c r="V22" s="296"/>
      <c r="W22" s="296"/>
      <c r="X22" s="296"/>
      <c r="Y22" s="296"/>
      <c r="Z22" s="296"/>
      <c r="AA22" s="296"/>
      <c r="AB22" s="296"/>
      <c r="AC22" s="296"/>
      <c r="AD22" s="296"/>
      <c r="AE22" s="296"/>
      <c r="AF22" s="296"/>
      <c r="AG22" s="296"/>
      <c r="AH22" s="296"/>
      <c r="AI22" s="296"/>
      <c r="AJ22" s="296"/>
      <c r="AK22" s="296"/>
      <c r="AL22" s="296"/>
      <c r="AM22" s="296"/>
      <c r="AN22" s="296"/>
      <c r="AO22" s="296"/>
      <c r="AP22" s="296"/>
      <c r="AQ22" s="296"/>
      <c r="AR22" s="296"/>
      <c r="AS22" s="296"/>
    </row>
    <row r="23" spans="1:45" s="297" customFormat="1" x14ac:dyDescent="0.15">
      <c r="A23" s="295"/>
      <c r="B23" s="404" t="s">
        <v>0</v>
      </c>
      <c r="C23" s="414"/>
      <c r="D23" s="405"/>
      <c r="E23" s="404" t="s">
        <v>225</v>
      </c>
      <c r="F23" s="405"/>
      <c r="G23" s="404" t="s">
        <v>256</v>
      </c>
      <c r="H23" s="414"/>
      <c r="I23" s="405"/>
      <c r="J23" s="404" t="s">
        <v>258</v>
      </c>
      <c r="K23" s="414"/>
      <c r="L23" s="405"/>
      <c r="M23" s="296"/>
      <c r="N23" s="404" t="s">
        <v>0</v>
      </c>
      <c r="O23" s="414"/>
      <c r="P23" s="405"/>
      <c r="Q23" s="404" t="s">
        <v>227</v>
      </c>
      <c r="R23" s="414"/>
      <c r="S23" s="414"/>
      <c r="T23" s="405"/>
      <c r="V23" s="296"/>
      <c r="W23" s="296"/>
      <c r="X23" s="296"/>
      <c r="Y23" s="296"/>
      <c r="Z23" s="296"/>
      <c r="AA23" s="296"/>
      <c r="AB23" s="296"/>
      <c r="AC23" s="296"/>
      <c r="AD23" s="296"/>
      <c r="AE23" s="296"/>
      <c r="AF23" s="296"/>
      <c r="AG23" s="296"/>
      <c r="AH23" s="296"/>
      <c r="AI23" s="296"/>
      <c r="AJ23" s="296"/>
      <c r="AK23" s="296"/>
      <c r="AL23" s="296"/>
      <c r="AM23" s="296"/>
      <c r="AN23" s="296"/>
      <c r="AO23" s="296"/>
      <c r="AP23" s="296"/>
      <c r="AQ23" s="296"/>
      <c r="AR23" s="296"/>
      <c r="AS23" s="296"/>
    </row>
    <row r="24" spans="1:45" s="297" customFormat="1" x14ac:dyDescent="0.15">
      <c r="A24" s="295"/>
      <c r="B24" s="402"/>
      <c r="C24" s="416"/>
      <c r="D24" s="403"/>
      <c r="E24" s="402"/>
      <c r="F24" s="403"/>
      <c r="G24" s="402" t="s">
        <v>257</v>
      </c>
      <c r="H24" s="416"/>
      <c r="I24" s="403"/>
      <c r="J24" s="402" t="s">
        <v>228</v>
      </c>
      <c r="K24" s="416"/>
      <c r="L24" s="403"/>
      <c r="M24" s="296"/>
      <c r="N24" s="433"/>
      <c r="O24" s="434"/>
      <c r="P24" s="435"/>
      <c r="Q24" s="433" t="s">
        <v>228</v>
      </c>
      <c r="R24" s="434"/>
      <c r="S24" s="434"/>
      <c r="T24" s="435"/>
      <c r="V24" s="296"/>
      <c r="W24" s="296"/>
      <c r="X24" s="296"/>
      <c r="Y24" s="296"/>
      <c r="Z24" s="296"/>
      <c r="AA24" s="296"/>
      <c r="AB24" s="296"/>
      <c r="AC24" s="296"/>
      <c r="AD24" s="296"/>
      <c r="AE24" s="296"/>
      <c r="AF24" s="296"/>
      <c r="AG24" s="296"/>
      <c r="AH24" s="296"/>
      <c r="AI24" s="296"/>
      <c r="AJ24" s="296"/>
      <c r="AK24" s="296"/>
      <c r="AL24" s="296"/>
      <c r="AM24" s="296"/>
      <c r="AN24" s="296"/>
      <c r="AO24" s="296"/>
      <c r="AP24" s="296"/>
      <c r="AQ24" s="296"/>
      <c r="AR24" s="296"/>
      <c r="AS24" s="296"/>
    </row>
    <row r="25" spans="1:45" s="297" customFormat="1" x14ac:dyDescent="0.15">
      <c r="A25" s="295"/>
      <c r="B25" s="304"/>
      <c r="C25" s="305" t="s">
        <v>1</v>
      </c>
      <c r="D25" s="306"/>
      <c r="E25" s="417">
        <v>347</v>
      </c>
      <c r="F25" s="418"/>
      <c r="G25" s="417">
        <f>ROUND(E25*1.25,0)</f>
        <v>434</v>
      </c>
      <c r="H25" s="451"/>
      <c r="I25" s="418"/>
      <c r="J25" s="417">
        <f t="shared" ref="J25:J40" si="0">ROUND(E25*1.45,0)</f>
        <v>503</v>
      </c>
      <c r="K25" s="451"/>
      <c r="L25" s="418"/>
      <c r="M25" s="299"/>
      <c r="N25" s="304"/>
      <c r="O25" s="305" t="s">
        <v>1</v>
      </c>
      <c r="P25" s="306"/>
      <c r="Q25" s="417">
        <f>ROUND(E25*2*1.45,0)</f>
        <v>1006</v>
      </c>
      <c r="R25" s="451"/>
      <c r="S25" s="451"/>
      <c r="T25" s="418"/>
      <c r="V25" s="296"/>
      <c r="W25" s="296"/>
      <c r="X25" s="296"/>
      <c r="Y25" s="296"/>
      <c r="Z25" s="296"/>
      <c r="AA25" s="296"/>
      <c r="AB25" s="296"/>
      <c r="AC25" s="296"/>
      <c r="AD25" s="296"/>
      <c r="AE25" s="296"/>
      <c r="AF25" s="296"/>
      <c r="AG25" s="296"/>
      <c r="AH25" s="296"/>
      <c r="AI25" s="296"/>
      <c r="AJ25" s="296"/>
      <c r="AK25" s="296"/>
      <c r="AL25" s="296"/>
      <c r="AM25" s="296"/>
      <c r="AN25" s="296"/>
      <c r="AO25" s="296"/>
      <c r="AP25" s="296"/>
      <c r="AQ25" s="296"/>
      <c r="AR25" s="296"/>
      <c r="AS25" s="296"/>
    </row>
    <row r="26" spans="1:45" s="297" customFormat="1" x14ac:dyDescent="0.15">
      <c r="A26" s="295"/>
      <c r="B26" s="307"/>
      <c r="C26" s="308">
        <v>150</v>
      </c>
      <c r="D26" s="309"/>
      <c r="E26" s="409">
        <v>694</v>
      </c>
      <c r="F26" s="411"/>
      <c r="G26" s="419">
        <f t="shared" ref="G26:G40" si="1">ROUND(E26*1.25,0)</f>
        <v>868</v>
      </c>
      <c r="H26" s="452"/>
      <c r="I26" s="420"/>
      <c r="J26" s="409">
        <f t="shared" si="0"/>
        <v>1006</v>
      </c>
      <c r="K26" s="410"/>
      <c r="L26" s="411"/>
      <c r="M26" s="299"/>
      <c r="N26" s="307"/>
      <c r="O26" s="308">
        <v>150</v>
      </c>
      <c r="P26" s="309"/>
      <c r="Q26" s="409">
        <f>ROUND(E25*3*1.45,0)</f>
        <v>1509</v>
      </c>
      <c r="R26" s="410"/>
      <c r="S26" s="410"/>
      <c r="T26" s="411"/>
      <c r="V26" s="296"/>
      <c r="W26" s="296"/>
      <c r="X26" s="296"/>
      <c r="Y26" s="296"/>
      <c r="Z26" s="296"/>
      <c r="AA26" s="296"/>
      <c r="AB26" s="296"/>
      <c r="AC26" s="296"/>
      <c r="AD26" s="296"/>
      <c r="AE26" s="296"/>
      <c r="AF26" s="296"/>
      <c r="AG26" s="296"/>
      <c r="AH26" s="296"/>
      <c r="AI26" s="296"/>
      <c r="AJ26" s="296"/>
      <c r="AK26" s="296"/>
      <c r="AL26" s="296"/>
      <c r="AM26" s="296"/>
      <c r="AN26" s="296"/>
      <c r="AO26" s="296"/>
      <c r="AP26" s="296"/>
      <c r="AQ26" s="296"/>
      <c r="AR26" s="296"/>
      <c r="AS26" s="296"/>
    </row>
    <row r="27" spans="1:45" s="297" customFormat="1" x14ac:dyDescent="0.15">
      <c r="A27" s="295"/>
      <c r="B27" s="304"/>
      <c r="C27" s="305" t="s">
        <v>2</v>
      </c>
      <c r="D27" s="306"/>
      <c r="E27" s="417">
        <v>438</v>
      </c>
      <c r="F27" s="418"/>
      <c r="G27" s="417">
        <f t="shared" si="1"/>
        <v>548</v>
      </c>
      <c r="H27" s="451"/>
      <c r="I27" s="418"/>
      <c r="J27" s="417">
        <f t="shared" si="0"/>
        <v>635</v>
      </c>
      <c r="K27" s="451"/>
      <c r="L27" s="418"/>
      <c r="M27" s="299"/>
      <c r="N27" s="304"/>
      <c r="O27" s="305" t="s">
        <v>2</v>
      </c>
      <c r="P27" s="306"/>
      <c r="Q27" s="417">
        <f>ROUND(E27*2*1.45,0)</f>
        <v>1270</v>
      </c>
      <c r="R27" s="451"/>
      <c r="S27" s="451"/>
      <c r="T27" s="418"/>
      <c r="V27" s="296"/>
      <c r="W27" s="296"/>
      <c r="X27" s="296"/>
      <c r="Y27" s="296"/>
      <c r="Z27" s="296"/>
      <c r="AA27" s="296"/>
      <c r="AB27" s="296"/>
      <c r="AC27" s="296"/>
      <c r="AD27" s="296"/>
      <c r="AE27" s="296"/>
      <c r="AF27" s="296"/>
      <c r="AG27" s="296"/>
      <c r="AH27" s="296"/>
      <c r="AI27" s="296"/>
      <c r="AJ27" s="296"/>
      <c r="AK27" s="296"/>
      <c r="AL27" s="296"/>
      <c r="AM27" s="296"/>
      <c r="AN27" s="296"/>
      <c r="AO27" s="296"/>
      <c r="AP27" s="296"/>
      <c r="AQ27" s="296"/>
      <c r="AR27" s="296"/>
      <c r="AS27" s="296"/>
    </row>
    <row r="28" spans="1:45" s="297" customFormat="1" x14ac:dyDescent="0.15">
      <c r="A28" s="295"/>
      <c r="B28" s="307"/>
      <c r="C28" s="308">
        <v>200</v>
      </c>
      <c r="D28" s="309"/>
      <c r="E28" s="409">
        <v>876</v>
      </c>
      <c r="F28" s="411"/>
      <c r="G28" s="419">
        <f t="shared" si="1"/>
        <v>1095</v>
      </c>
      <c r="H28" s="452"/>
      <c r="I28" s="420"/>
      <c r="J28" s="409">
        <f t="shared" si="0"/>
        <v>1270</v>
      </c>
      <c r="K28" s="410"/>
      <c r="L28" s="411"/>
      <c r="M28" s="299"/>
      <c r="N28" s="307"/>
      <c r="O28" s="308">
        <v>200</v>
      </c>
      <c r="P28" s="309"/>
      <c r="Q28" s="409">
        <f>ROUND(E27*3*1.45,0)</f>
        <v>1905</v>
      </c>
      <c r="R28" s="410"/>
      <c r="S28" s="410"/>
      <c r="T28" s="411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</row>
    <row r="29" spans="1:45" s="297" customFormat="1" x14ac:dyDescent="0.15">
      <c r="A29" s="295"/>
      <c r="B29" s="304"/>
      <c r="C29" s="305" t="s">
        <v>3</v>
      </c>
      <c r="D29" s="306"/>
      <c r="E29" s="417">
        <v>528</v>
      </c>
      <c r="F29" s="418"/>
      <c r="G29" s="417">
        <f t="shared" si="1"/>
        <v>660</v>
      </c>
      <c r="H29" s="451"/>
      <c r="I29" s="418"/>
      <c r="J29" s="417">
        <f t="shared" si="0"/>
        <v>766</v>
      </c>
      <c r="K29" s="451"/>
      <c r="L29" s="418"/>
      <c r="M29" s="299"/>
      <c r="N29" s="304"/>
      <c r="O29" s="305" t="s">
        <v>3</v>
      </c>
      <c r="P29" s="306"/>
      <c r="Q29" s="417">
        <f>ROUND(E29*2*1.45,0)</f>
        <v>1531</v>
      </c>
      <c r="R29" s="451"/>
      <c r="S29" s="451"/>
      <c r="T29" s="418"/>
      <c r="V29" s="296"/>
      <c r="W29" s="296"/>
      <c r="X29" s="296"/>
      <c r="Y29" s="296"/>
      <c r="Z29" s="296"/>
      <c r="AA29" s="296"/>
      <c r="AB29" s="296"/>
      <c r="AC29" s="296"/>
      <c r="AD29" s="296"/>
      <c r="AE29" s="296"/>
      <c r="AF29" s="296"/>
      <c r="AG29" s="296"/>
      <c r="AH29" s="296"/>
      <c r="AI29" s="296"/>
      <c r="AJ29" s="296"/>
      <c r="AK29" s="296"/>
      <c r="AL29" s="296"/>
      <c r="AM29" s="296"/>
      <c r="AN29" s="296"/>
      <c r="AO29" s="296"/>
      <c r="AP29" s="296"/>
      <c r="AQ29" s="296"/>
      <c r="AR29" s="296"/>
      <c r="AS29" s="296"/>
    </row>
    <row r="30" spans="1:45" s="297" customFormat="1" x14ac:dyDescent="0.15">
      <c r="A30" s="295"/>
      <c r="B30" s="307"/>
      <c r="C30" s="308">
        <v>250</v>
      </c>
      <c r="D30" s="309"/>
      <c r="E30" s="409">
        <v>1056</v>
      </c>
      <c r="F30" s="411"/>
      <c r="G30" s="419">
        <f t="shared" si="1"/>
        <v>1320</v>
      </c>
      <c r="H30" s="452"/>
      <c r="I30" s="420"/>
      <c r="J30" s="409">
        <f t="shared" si="0"/>
        <v>1531</v>
      </c>
      <c r="K30" s="410"/>
      <c r="L30" s="411"/>
      <c r="M30" s="299"/>
      <c r="N30" s="307"/>
      <c r="O30" s="308">
        <v>250</v>
      </c>
      <c r="P30" s="309"/>
      <c r="Q30" s="409">
        <f>ROUND(E29*3*1.45,0)</f>
        <v>2297</v>
      </c>
      <c r="R30" s="410"/>
      <c r="S30" s="410"/>
      <c r="T30" s="411"/>
      <c r="V30" s="296"/>
      <c r="W30" s="296"/>
      <c r="X30" s="296"/>
      <c r="Y30" s="296"/>
      <c r="Z30" s="296"/>
      <c r="AA30" s="296"/>
      <c r="AB30" s="296"/>
      <c r="AC30" s="296"/>
      <c r="AD30" s="296"/>
      <c r="AE30" s="296"/>
      <c r="AF30" s="296"/>
      <c r="AG30" s="296"/>
      <c r="AH30" s="296"/>
      <c r="AI30" s="296"/>
      <c r="AJ30" s="296"/>
      <c r="AK30" s="296"/>
      <c r="AL30" s="296"/>
      <c r="AM30" s="296"/>
      <c r="AN30" s="296"/>
      <c r="AO30" s="296"/>
      <c r="AP30" s="296"/>
      <c r="AQ30" s="296"/>
      <c r="AR30" s="296"/>
      <c r="AS30" s="296"/>
    </row>
    <row r="31" spans="1:45" s="297" customFormat="1" x14ac:dyDescent="0.15">
      <c r="A31" s="295"/>
      <c r="B31" s="304"/>
      <c r="C31" s="305" t="s">
        <v>4</v>
      </c>
      <c r="D31" s="306"/>
      <c r="E31" s="417">
        <v>681</v>
      </c>
      <c r="F31" s="418"/>
      <c r="G31" s="417">
        <f t="shared" si="1"/>
        <v>851</v>
      </c>
      <c r="H31" s="451"/>
      <c r="I31" s="418"/>
      <c r="J31" s="417">
        <f t="shared" si="0"/>
        <v>987</v>
      </c>
      <c r="K31" s="451"/>
      <c r="L31" s="418"/>
      <c r="M31" s="299"/>
      <c r="N31" s="304"/>
      <c r="O31" s="305" t="s">
        <v>4</v>
      </c>
      <c r="P31" s="306"/>
      <c r="Q31" s="417">
        <f>ROUND(E31*2*1.45,0)</f>
        <v>1975</v>
      </c>
      <c r="R31" s="451"/>
      <c r="S31" s="451"/>
      <c r="T31" s="418"/>
      <c r="V31" s="296"/>
      <c r="W31" s="296"/>
      <c r="X31" s="296"/>
      <c r="Y31" s="296"/>
      <c r="Z31" s="296"/>
      <c r="AA31" s="296"/>
      <c r="AB31" s="296"/>
      <c r="AC31" s="296"/>
      <c r="AD31" s="296"/>
      <c r="AE31" s="296"/>
      <c r="AF31" s="296"/>
      <c r="AG31" s="296"/>
      <c r="AH31" s="296"/>
      <c r="AI31" s="296"/>
      <c r="AJ31" s="296"/>
      <c r="AK31" s="296"/>
      <c r="AL31" s="296"/>
      <c r="AM31" s="296"/>
      <c r="AN31" s="296"/>
      <c r="AO31" s="296"/>
      <c r="AP31" s="296"/>
      <c r="AQ31" s="296"/>
      <c r="AR31" s="296"/>
      <c r="AS31" s="296"/>
    </row>
    <row r="32" spans="1:45" s="297" customFormat="1" x14ac:dyDescent="0.15">
      <c r="A32" s="295"/>
      <c r="B32" s="307"/>
      <c r="C32" s="308">
        <v>300</v>
      </c>
      <c r="D32" s="309"/>
      <c r="E32" s="409">
        <v>1362</v>
      </c>
      <c r="F32" s="411"/>
      <c r="G32" s="419">
        <f t="shared" si="1"/>
        <v>1703</v>
      </c>
      <c r="H32" s="452"/>
      <c r="I32" s="420"/>
      <c r="J32" s="409">
        <f t="shared" si="0"/>
        <v>1975</v>
      </c>
      <c r="K32" s="410"/>
      <c r="L32" s="411"/>
      <c r="M32" s="299"/>
      <c r="N32" s="307"/>
      <c r="O32" s="308">
        <v>300</v>
      </c>
      <c r="P32" s="309"/>
      <c r="Q32" s="409">
        <f>ROUND(E31*3*1.45,0)</f>
        <v>2962</v>
      </c>
      <c r="R32" s="410"/>
      <c r="S32" s="410"/>
      <c r="T32" s="411"/>
      <c r="V32" s="296"/>
      <c r="W32" s="296"/>
      <c r="X32" s="296"/>
      <c r="Y32" s="296"/>
      <c r="Z32" s="296"/>
      <c r="AA32" s="296"/>
      <c r="AB32" s="296"/>
      <c r="AC32" s="296"/>
      <c r="AD32" s="296"/>
      <c r="AE32" s="296"/>
      <c r="AF32" s="296"/>
      <c r="AG32" s="296"/>
      <c r="AH32" s="296"/>
      <c r="AI32" s="296"/>
      <c r="AJ32" s="296"/>
      <c r="AK32" s="296"/>
      <c r="AL32" s="296"/>
      <c r="AM32" s="296"/>
      <c r="AN32" s="296"/>
      <c r="AO32" s="296"/>
      <c r="AP32" s="296"/>
      <c r="AQ32" s="296"/>
      <c r="AR32" s="296"/>
      <c r="AS32" s="296"/>
    </row>
    <row r="33" spans="1:45" s="297" customFormat="1" x14ac:dyDescent="0.15">
      <c r="A33" s="295"/>
      <c r="B33" s="304"/>
      <c r="C33" s="305" t="s">
        <v>5</v>
      </c>
      <c r="D33" s="306"/>
      <c r="E33" s="417">
        <v>892</v>
      </c>
      <c r="F33" s="418"/>
      <c r="G33" s="417">
        <f t="shared" si="1"/>
        <v>1115</v>
      </c>
      <c r="H33" s="451"/>
      <c r="I33" s="418"/>
      <c r="J33" s="417">
        <f t="shared" si="0"/>
        <v>1293</v>
      </c>
      <c r="K33" s="451"/>
      <c r="L33" s="418"/>
      <c r="M33" s="299"/>
      <c r="N33" s="304"/>
      <c r="O33" s="305" t="s">
        <v>5</v>
      </c>
      <c r="P33" s="306"/>
      <c r="Q33" s="417">
        <f>ROUND(E33*2*1.45,0)</f>
        <v>2587</v>
      </c>
      <c r="R33" s="451"/>
      <c r="S33" s="451"/>
      <c r="T33" s="418"/>
      <c r="V33" s="296"/>
      <c r="W33" s="296"/>
      <c r="X33" s="296"/>
      <c r="Y33" s="296"/>
      <c r="Z33" s="296"/>
      <c r="AA33" s="296"/>
      <c r="AB33" s="296"/>
      <c r="AC33" s="296"/>
      <c r="AD33" s="296"/>
      <c r="AE33" s="296"/>
      <c r="AF33" s="296"/>
      <c r="AG33" s="296"/>
      <c r="AH33" s="296"/>
      <c r="AI33" s="296"/>
      <c r="AJ33" s="296"/>
      <c r="AK33" s="296"/>
      <c r="AL33" s="296"/>
      <c r="AM33" s="296"/>
      <c r="AN33" s="296"/>
      <c r="AO33" s="296"/>
      <c r="AP33" s="296"/>
      <c r="AQ33" s="296"/>
      <c r="AR33" s="296"/>
      <c r="AS33" s="296"/>
    </row>
    <row r="34" spans="1:45" s="297" customFormat="1" x14ac:dyDescent="0.15">
      <c r="A34" s="295"/>
      <c r="B34" s="307"/>
      <c r="C34" s="308">
        <v>350</v>
      </c>
      <c r="D34" s="309"/>
      <c r="E34" s="409">
        <v>1784</v>
      </c>
      <c r="F34" s="411"/>
      <c r="G34" s="419">
        <f t="shared" si="1"/>
        <v>2230</v>
      </c>
      <c r="H34" s="452"/>
      <c r="I34" s="420"/>
      <c r="J34" s="409">
        <f t="shared" si="0"/>
        <v>2587</v>
      </c>
      <c r="K34" s="410"/>
      <c r="L34" s="411"/>
      <c r="M34" s="299"/>
      <c r="N34" s="307"/>
      <c r="O34" s="308">
        <v>350</v>
      </c>
      <c r="P34" s="309"/>
      <c r="Q34" s="409">
        <f>ROUND(E33*3*1.45,0)</f>
        <v>3880</v>
      </c>
      <c r="R34" s="410"/>
      <c r="S34" s="410"/>
      <c r="T34" s="411"/>
      <c r="V34" s="296"/>
      <c r="W34" s="296"/>
      <c r="X34" s="296"/>
      <c r="Y34" s="296"/>
      <c r="Z34" s="296"/>
      <c r="AA34" s="296"/>
      <c r="AB34" s="296"/>
      <c r="AC34" s="296"/>
      <c r="AD34" s="296"/>
      <c r="AE34" s="296"/>
      <c r="AF34" s="296"/>
      <c r="AG34" s="296"/>
      <c r="AH34" s="296"/>
      <c r="AI34" s="296"/>
      <c r="AJ34" s="296"/>
      <c r="AK34" s="296"/>
      <c r="AL34" s="296"/>
      <c r="AM34" s="296"/>
      <c r="AN34" s="296"/>
      <c r="AO34" s="296"/>
      <c r="AP34" s="296"/>
      <c r="AQ34" s="296"/>
      <c r="AR34" s="296"/>
      <c r="AS34" s="296"/>
    </row>
    <row r="35" spans="1:45" s="297" customFormat="1" x14ac:dyDescent="0.15">
      <c r="A35" s="295"/>
      <c r="B35" s="304"/>
      <c r="C35" s="305" t="s">
        <v>6</v>
      </c>
      <c r="D35" s="306"/>
      <c r="E35" s="417">
        <v>1196</v>
      </c>
      <c r="F35" s="418"/>
      <c r="G35" s="417">
        <f t="shared" si="1"/>
        <v>1495</v>
      </c>
      <c r="H35" s="451"/>
      <c r="I35" s="418"/>
      <c r="J35" s="417">
        <f t="shared" si="0"/>
        <v>1734</v>
      </c>
      <c r="K35" s="451"/>
      <c r="L35" s="418"/>
      <c r="M35" s="299"/>
      <c r="N35" s="304"/>
      <c r="O35" s="305" t="s">
        <v>6</v>
      </c>
      <c r="P35" s="306"/>
      <c r="Q35" s="417">
        <f>ROUND(E35*2*1.45,0)</f>
        <v>3468</v>
      </c>
      <c r="R35" s="451"/>
      <c r="S35" s="451"/>
      <c r="T35" s="418"/>
      <c r="V35" s="296"/>
      <c r="W35" s="296"/>
      <c r="X35" s="296"/>
      <c r="Y35" s="296"/>
      <c r="Z35" s="296"/>
      <c r="AA35" s="296"/>
      <c r="AB35" s="296"/>
      <c r="AC35" s="296"/>
      <c r="AD35" s="296"/>
      <c r="AE35" s="296"/>
      <c r="AF35" s="296"/>
      <c r="AG35" s="296"/>
      <c r="AH35" s="296"/>
      <c r="AI35" s="296"/>
      <c r="AJ35" s="296"/>
      <c r="AK35" s="296"/>
      <c r="AL35" s="296"/>
      <c r="AM35" s="296"/>
      <c r="AN35" s="296"/>
      <c r="AO35" s="296"/>
      <c r="AP35" s="296"/>
      <c r="AQ35" s="296"/>
      <c r="AR35" s="296"/>
      <c r="AS35" s="296"/>
    </row>
    <row r="36" spans="1:45" s="297" customFormat="1" x14ac:dyDescent="0.15">
      <c r="A36" s="295"/>
      <c r="B36" s="307"/>
      <c r="C36" s="308">
        <v>400</v>
      </c>
      <c r="D36" s="309"/>
      <c r="E36" s="409">
        <v>2392</v>
      </c>
      <c r="F36" s="411"/>
      <c r="G36" s="419">
        <f t="shared" si="1"/>
        <v>2990</v>
      </c>
      <c r="H36" s="452"/>
      <c r="I36" s="420"/>
      <c r="J36" s="409">
        <f t="shared" si="0"/>
        <v>3468</v>
      </c>
      <c r="K36" s="410"/>
      <c r="L36" s="411"/>
      <c r="M36" s="299"/>
      <c r="N36" s="307"/>
      <c r="O36" s="308">
        <v>400</v>
      </c>
      <c r="P36" s="309"/>
      <c r="Q36" s="409">
        <f>ROUND(E35*3*1.45,0)</f>
        <v>5203</v>
      </c>
      <c r="R36" s="410"/>
      <c r="S36" s="410"/>
      <c r="T36" s="411"/>
      <c r="V36" s="296"/>
      <c r="W36" s="296"/>
      <c r="X36" s="296"/>
      <c r="Y36" s="296"/>
      <c r="Z36" s="296"/>
      <c r="AA36" s="296"/>
      <c r="AB36" s="296"/>
      <c r="AC36" s="296"/>
      <c r="AD36" s="296"/>
      <c r="AE36" s="296"/>
      <c r="AF36" s="296"/>
      <c r="AG36" s="296"/>
      <c r="AH36" s="296"/>
      <c r="AI36" s="296"/>
      <c r="AJ36" s="296"/>
      <c r="AK36" s="296"/>
      <c r="AL36" s="296"/>
      <c r="AM36" s="296"/>
      <c r="AN36" s="296"/>
      <c r="AO36" s="296"/>
      <c r="AP36" s="296"/>
      <c r="AQ36" s="296"/>
      <c r="AR36" s="296"/>
      <c r="AS36" s="296"/>
    </row>
    <row r="37" spans="1:45" s="297" customFormat="1" x14ac:dyDescent="0.15">
      <c r="A37" s="295"/>
      <c r="B37" s="304"/>
      <c r="C37" s="305" t="s">
        <v>7</v>
      </c>
      <c r="D37" s="306"/>
      <c r="E37" s="417">
        <v>1408</v>
      </c>
      <c r="F37" s="418"/>
      <c r="G37" s="417">
        <f t="shared" si="1"/>
        <v>1760</v>
      </c>
      <c r="H37" s="451"/>
      <c r="I37" s="418"/>
      <c r="J37" s="417">
        <f t="shared" si="0"/>
        <v>2042</v>
      </c>
      <c r="K37" s="451"/>
      <c r="L37" s="418"/>
      <c r="M37" s="299"/>
      <c r="N37" s="304"/>
      <c r="O37" s="305" t="s">
        <v>7</v>
      </c>
      <c r="P37" s="306"/>
      <c r="Q37" s="417">
        <f>ROUND(E37*2*1.45,0)</f>
        <v>4083</v>
      </c>
      <c r="R37" s="451"/>
      <c r="S37" s="451"/>
      <c r="T37" s="418"/>
      <c r="V37" s="296"/>
      <c r="W37" s="296"/>
      <c r="X37" s="296"/>
      <c r="Y37" s="296"/>
      <c r="Z37" s="296"/>
      <c r="AA37" s="296"/>
      <c r="AB37" s="296"/>
      <c r="AC37" s="296"/>
      <c r="AD37" s="296"/>
      <c r="AE37" s="296"/>
      <c r="AF37" s="296"/>
      <c r="AG37" s="296"/>
      <c r="AH37" s="296"/>
      <c r="AI37" s="296"/>
      <c r="AJ37" s="296"/>
      <c r="AK37" s="296"/>
      <c r="AL37" s="296"/>
      <c r="AM37" s="296"/>
      <c r="AN37" s="296"/>
      <c r="AO37" s="296"/>
      <c r="AP37" s="296"/>
      <c r="AQ37" s="296"/>
      <c r="AR37" s="296"/>
      <c r="AS37" s="296"/>
    </row>
    <row r="38" spans="1:45" s="297" customFormat="1" x14ac:dyDescent="0.15">
      <c r="A38" s="295"/>
      <c r="B38" s="307"/>
      <c r="C38" s="308">
        <v>450</v>
      </c>
      <c r="D38" s="309"/>
      <c r="E38" s="409">
        <v>2816</v>
      </c>
      <c r="F38" s="411"/>
      <c r="G38" s="419">
        <f t="shared" si="1"/>
        <v>3520</v>
      </c>
      <c r="H38" s="452"/>
      <c r="I38" s="420"/>
      <c r="J38" s="409">
        <f t="shared" si="0"/>
        <v>4083</v>
      </c>
      <c r="K38" s="410"/>
      <c r="L38" s="411"/>
      <c r="M38" s="299"/>
      <c r="N38" s="307"/>
      <c r="O38" s="308">
        <v>450</v>
      </c>
      <c r="P38" s="309"/>
      <c r="Q38" s="409">
        <f>ROUND(E37*3*1.45,0)</f>
        <v>6125</v>
      </c>
      <c r="R38" s="410"/>
      <c r="S38" s="410"/>
      <c r="T38" s="411"/>
      <c r="V38" s="296"/>
      <c r="W38" s="296"/>
      <c r="X38" s="296"/>
      <c r="Y38" s="296"/>
      <c r="Z38" s="296"/>
      <c r="AA38" s="296"/>
      <c r="AB38" s="296"/>
      <c r="AC38" s="296"/>
      <c r="AD38" s="296"/>
      <c r="AE38" s="296"/>
      <c r="AF38" s="296"/>
      <c r="AG38" s="296"/>
      <c r="AH38" s="296"/>
      <c r="AI38" s="296"/>
      <c r="AJ38" s="296"/>
      <c r="AK38" s="296"/>
      <c r="AL38" s="296"/>
      <c r="AM38" s="296"/>
      <c r="AN38" s="296"/>
      <c r="AO38" s="296"/>
      <c r="AP38" s="296"/>
      <c r="AQ38" s="296"/>
      <c r="AR38" s="296"/>
      <c r="AS38" s="296"/>
    </row>
    <row r="39" spans="1:45" s="297" customFormat="1" x14ac:dyDescent="0.15">
      <c r="A39" s="295"/>
      <c r="B39" s="304"/>
      <c r="C39" s="305" t="s">
        <v>8</v>
      </c>
      <c r="D39" s="306"/>
      <c r="E39" s="417">
        <v>1740</v>
      </c>
      <c r="F39" s="418"/>
      <c r="G39" s="417">
        <f t="shared" si="1"/>
        <v>2175</v>
      </c>
      <c r="H39" s="451"/>
      <c r="I39" s="418"/>
      <c r="J39" s="417">
        <f t="shared" si="0"/>
        <v>2523</v>
      </c>
      <c r="K39" s="451"/>
      <c r="L39" s="418"/>
      <c r="M39" s="299"/>
      <c r="N39" s="304"/>
      <c r="O39" s="305" t="s">
        <v>8</v>
      </c>
      <c r="P39" s="306"/>
      <c r="Q39" s="417">
        <f>ROUND(E39*2*1.45,0)</f>
        <v>5046</v>
      </c>
      <c r="R39" s="451"/>
      <c r="S39" s="451"/>
      <c r="T39" s="418"/>
      <c r="V39" s="296"/>
      <c r="W39" s="296"/>
      <c r="X39" s="296"/>
      <c r="Y39" s="296"/>
      <c r="Z39" s="296"/>
      <c r="AA39" s="296"/>
      <c r="AB39" s="296"/>
      <c r="AC39" s="296"/>
      <c r="AD39" s="296"/>
      <c r="AE39" s="296"/>
      <c r="AF39" s="296"/>
      <c r="AG39" s="296"/>
      <c r="AH39" s="296"/>
      <c r="AI39" s="296"/>
      <c r="AJ39" s="296"/>
      <c r="AK39" s="296"/>
      <c r="AL39" s="296"/>
      <c r="AM39" s="296"/>
      <c r="AN39" s="296"/>
      <c r="AO39" s="296"/>
      <c r="AP39" s="296"/>
      <c r="AQ39" s="296"/>
      <c r="AR39" s="296"/>
      <c r="AS39" s="296"/>
    </row>
    <row r="40" spans="1:45" s="297" customFormat="1" x14ac:dyDescent="0.15">
      <c r="A40" s="295"/>
      <c r="B40" s="307"/>
      <c r="C40" s="308">
        <v>500</v>
      </c>
      <c r="D40" s="309"/>
      <c r="E40" s="409">
        <v>3480</v>
      </c>
      <c r="F40" s="411"/>
      <c r="G40" s="419">
        <f t="shared" si="1"/>
        <v>4350</v>
      </c>
      <c r="H40" s="452"/>
      <c r="I40" s="420"/>
      <c r="J40" s="409">
        <f t="shared" si="0"/>
        <v>5046</v>
      </c>
      <c r="K40" s="410"/>
      <c r="L40" s="411"/>
      <c r="M40" s="299"/>
      <c r="N40" s="307"/>
      <c r="O40" s="308">
        <v>500</v>
      </c>
      <c r="P40" s="309"/>
      <c r="Q40" s="409">
        <f>ROUND(E39*3*1.45,0)</f>
        <v>7569</v>
      </c>
      <c r="R40" s="410"/>
      <c r="S40" s="410"/>
      <c r="T40" s="411"/>
      <c r="V40" s="296"/>
      <c r="W40" s="296"/>
      <c r="X40" s="296"/>
      <c r="Y40" s="296"/>
      <c r="Z40" s="296"/>
      <c r="AA40" s="296"/>
      <c r="AB40" s="296"/>
      <c r="AC40" s="296"/>
      <c r="AD40" s="296"/>
      <c r="AE40" s="296"/>
      <c r="AF40" s="296"/>
      <c r="AG40" s="296"/>
      <c r="AH40" s="296"/>
      <c r="AI40" s="296"/>
      <c r="AJ40" s="296"/>
      <c r="AK40" s="296"/>
      <c r="AL40" s="296"/>
      <c r="AM40" s="296"/>
      <c r="AN40" s="296"/>
      <c r="AO40" s="296"/>
      <c r="AP40" s="296"/>
      <c r="AQ40" s="296"/>
      <c r="AR40" s="296"/>
      <c r="AS40" s="296"/>
    </row>
    <row r="41" spans="1:45" x14ac:dyDescent="0.15"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</row>
    <row r="43" spans="1:45" x14ac:dyDescent="0.15">
      <c r="B43" s="300" t="s">
        <v>259</v>
      </c>
    </row>
    <row r="44" spans="1:45" x14ac:dyDescent="0.15">
      <c r="B44" s="300" t="s">
        <v>233</v>
      </c>
      <c r="D44" s="296" t="s">
        <v>260</v>
      </c>
    </row>
    <row r="45" spans="1:45" x14ac:dyDescent="0.15">
      <c r="J45" s="430" t="s">
        <v>0</v>
      </c>
      <c r="K45" s="431"/>
      <c r="L45" s="432"/>
      <c r="M45" s="430" t="s">
        <v>225</v>
      </c>
      <c r="N45" s="432"/>
      <c r="O45" s="296"/>
      <c r="P45" s="430" t="s">
        <v>0</v>
      </c>
      <c r="Q45" s="431"/>
      <c r="R45" s="432"/>
      <c r="S45" s="404" t="s">
        <v>225</v>
      </c>
      <c r="T45" s="405"/>
    </row>
    <row r="46" spans="1:45" x14ac:dyDescent="0.15">
      <c r="J46" s="304"/>
      <c r="K46" s="305" t="s">
        <v>1</v>
      </c>
      <c r="L46" s="306"/>
      <c r="M46" s="417"/>
      <c r="N46" s="418"/>
      <c r="O46" s="296"/>
      <c r="P46" s="304"/>
      <c r="Q46" s="305" t="s">
        <v>5</v>
      </c>
      <c r="R46" s="306"/>
      <c r="S46" s="417"/>
      <c r="T46" s="418"/>
    </row>
    <row r="47" spans="1:45" x14ac:dyDescent="0.15">
      <c r="J47" s="307"/>
      <c r="K47" s="308">
        <v>150</v>
      </c>
      <c r="L47" s="309"/>
      <c r="M47" s="419">
        <v>347</v>
      </c>
      <c r="N47" s="420"/>
      <c r="O47" s="296"/>
      <c r="P47" s="307"/>
      <c r="Q47" s="308">
        <v>350</v>
      </c>
      <c r="R47" s="309"/>
      <c r="S47" s="409">
        <v>892</v>
      </c>
      <c r="T47" s="411"/>
    </row>
    <row r="48" spans="1:45" x14ac:dyDescent="0.15">
      <c r="J48" s="304"/>
      <c r="K48" s="305" t="s">
        <v>2</v>
      </c>
      <c r="L48" s="306"/>
      <c r="M48" s="417"/>
      <c r="N48" s="418"/>
      <c r="O48" s="296"/>
      <c r="P48" s="304"/>
      <c r="Q48" s="305" t="s">
        <v>6</v>
      </c>
      <c r="R48" s="306"/>
      <c r="S48" s="417"/>
      <c r="T48" s="418"/>
    </row>
    <row r="49" spans="1:20" x14ac:dyDescent="0.15">
      <c r="J49" s="307"/>
      <c r="K49" s="308">
        <v>200</v>
      </c>
      <c r="L49" s="309"/>
      <c r="M49" s="419">
        <v>438</v>
      </c>
      <c r="N49" s="420"/>
      <c r="O49" s="296"/>
      <c r="P49" s="307"/>
      <c r="Q49" s="308">
        <v>400</v>
      </c>
      <c r="R49" s="309"/>
      <c r="S49" s="409">
        <v>1196</v>
      </c>
      <c r="T49" s="411"/>
    </row>
    <row r="50" spans="1:20" x14ac:dyDescent="0.15">
      <c r="J50" s="304"/>
      <c r="K50" s="305" t="s">
        <v>3</v>
      </c>
      <c r="L50" s="306"/>
      <c r="M50" s="417"/>
      <c r="N50" s="418"/>
      <c r="O50" s="296"/>
      <c r="P50" s="304"/>
      <c r="Q50" s="305" t="s">
        <v>7</v>
      </c>
      <c r="R50" s="306"/>
      <c r="S50" s="417"/>
      <c r="T50" s="418"/>
    </row>
    <row r="51" spans="1:20" x14ac:dyDescent="0.15">
      <c r="J51" s="307"/>
      <c r="K51" s="308">
        <v>250</v>
      </c>
      <c r="L51" s="309"/>
      <c r="M51" s="419">
        <v>528</v>
      </c>
      <c r="N51" s="420"/>
      <c r="O51" s="296"/>
      <c r="P51" s="307"/>
      <c r="Q51" s="308">
        <v>450</v>
      </c>
      <c r="R51" s="309"/>
      <c r="S51" s="409">
        <v>1408</v>
      </c>
      <c r="T51" s="411"/>
    </row>
    <row r="52" spans="1:20" x14ac:dyDescent="0.15">
      <c r="J52" s="304"/>
      <c r="K52" s="305" t="s">
        <v>4</v>
      </c>
      <c r="L52" s="306"/>
      <c r="M52" s="417"/>
      <c r="N52" s="418"/>
      <c r="O52" s="296"/>
      <c r="P52" s="304"/>
      <c r="Q52" s="305" t="s">
        <v>8</v>
      </c>
      <c r="R52" s="306"/>
      <c r="S52" s="417"/>
      <c r="T52" s="418"/>
    </row>
    <row r="53" spans="1:20" x14ac:dyDescent="0.15">
      <c r="J53" s="307"/>
      <c r="K53" s="308">
        <v>300</v>
      </c>
      <c r="L53" s="309"/>
      <c r="M53" s="419">
        <v>681</v>
      </c>
      <c r="N53" s="420"/>
      <c r="O53" s="296"/>
      <c r="P53" s="307"/>
      <c r="Q53" s="308">
        <v>500</v>
      </c>
      <c r="R53" s="309"/>
      <c r="S53" s="409">
        <v>1740</v>
      </c>
      <c r="T53" s="411"/>
    </row>
    <row r="55" spans="1:20" x14ac:dyDescent="0.15">
      <c r="A55" s="300" t="s">
        <v>23</v>
      </c>
      <c r="B55" s="300"/>
      <c r="C55" s="301"/>
      <c r="D55" s="299" t="s">
        <v>24</v>
      </c>
      <c r="F55" s="299"/>
      <c r="G55" s="299"/>
      <c r="H55" s="299"/>
      <c r="I55" s="299"/>
      <c r="J55" s="299"/>
      <c r="K55" s="299"/>
      <c r="L55" s="299"/>
      <c r="M55" s="299"/>
      <c r="N55" s="299"/>
      <c r="O55" s="301"/>
      <c r="P55" s="299"/>
      <c r="Q55" s="299"/>
      <c r="R55" s="299"/>
      <c r="S55" s="302" t="s">
        <v>223</v>
      </c>
    </row>
    <row r="56" spans="1:20" x14ac:dyDescent="0.15">
      <c r="A56" s="301"/>
      <c r="B56" s="301"/>
      <c r="C56" s="301"/>
      <c r="D56" s="300" t="s">
        <v>25</v>
      </c>
      <c r="F56" s="299"/>
      <c r="G56" s="299"/>
      <c r="H56" s="299"/>
      <c r="I56" s="299"/>
      <c r="J56" s="299"/>
      <c r="K56" s="299"/>
      <c r="L56" s="299"/>
      <c r="M56" s="299"/>
      <c r="N56" s="299"/>
      <c r="O56" s="301"/>
      <c r="P56" s="299"/>
      <c r="Q56" s="299"/>
      <c r="R56" s="299"/>
      <c r="S56" s="299"/>
      <c r="T56" s="299"/>
    </row>
  </sheetData>
  <mergeCells count="94">
    <mergeCell ref="S53:T53"/>
    <mergeCell ref="S48:T48"/>
    <mergeCell ref="S49:T49"/>
    <mergeCell ref="S50:T50"/>
    <mergeCell ref="S51:T51"/>
    <mergeCell ref="S52:T52"/>
    <mergeCell ref="M52:N52"/>
    <mergeCell ref="M53:N53"/>
    <mergeCell ref="M50:N50"/>
    <mergeCell ref="M51:N51"/>
    <mergeCell ref="M48:N48"/>
    <mergeCell ref="M49:N49"/>
    <mergeCell ref="M46:N46"/>
    <mergeCell ref="M47:N47"/>
    <mergeCell ref="J45:L45"/>
    <mergeCell ref="M45:N45"/>
    <mergeCell ref="S47:T47"/>
    <mergeCell ref="S46:T46"/>
    <mergeCell ref="P45:R45"/>
    <mergeCell ref="S45:T45"/>
    <mergeCell ref="E40:F40"/>
    <mergeCell ref="G40:I40"/>
    <mergeCell ref="J40:L40"/>
    <mergeCell ref="Q40:T40"/>
    <mergeCell ref="E39:F39"/>
    <mergeCell ref="G39:I39"/>
    <mergeCell ref="J39:L39"/>
    <mergeCell ref="Q39:T39"/>
    <mergeCell ref="E38:F38"/>
    <mergeCell ref="G38:I38"/>
    <mergeCell ref="J38:L38"/>
    <mergeCell ref="Q38:T38"/>
    <mergeCell ref="E37:F37"/>
    <mergeCell ref="G37:I37"/>
    <mergeCell ref="J37:L37"/>
    <mergeCell ref="Q37:T37"/>
    <mergeCell ref="E36:F36"/>
    <mergeCell ref="G36:I36"/>
    <mergeCell ref="J36:L36"/>
    <mergeCell ref="Q36:T36"/>
    <mergeCell ref="E35:F35"/>
    <mergeCell ref="G35:I35"/>
    <mergeCell ref="J35:L35"/>
    <mergeCell ref="Q35:T35"/>
    <mergeCell ref="E34:F34"/>
    <mergeCell ref="G34:I34"/>
    <mergeCell ref="J34:L34"/>
    <mergeCell ref="Q34:T34"/>
    <mergeCell ref="E33:F33"/>
    <mergeCell ref="G33:I33"/>
    <mergeCell ref="J33:L33"/>
    <mergeCell ref="Q33:T33"/>
    <mergeCell ref="E32:F32"/>
    <mergeCell ref="G32:I32"/>
    <mergeCell ref="J32:L32"/>
    <mergeCell ref="Q32:T32"/>
    <mergeCell ref="E31:F31"/>
    <mergeCell ref="G31:I31"/>
    <mergeCell ref="J31:L31"/>
    <mergeCell ref="Q31:T31"/>
    <mergeCell ref="E30:F30"/>
    <mergeCell ref="G30:I30"/>
    <mergeCell ref="J30:L30"/>
    <mergeCell ref="Q30:T30"/>
    <mergeCell ref="E29:F29"/>
    <mergeCell ref="G29:I29"/>
    <mergeCell ref="J29:L29"/>
    <mergeCell ref="Q29:T29"/>
    <mergeCell ref="E28:F28"/>
    <mergeCell ref="G28:I28"/>
    <mergeCell ref="J28:L28"/>
    <mergeCell ref="Q28:T28"/>
    <mergeCell ref="E27:F27"/>
    <mergeCell ref="G27:I27"/>
    <mergeCell ref="J27:L27"/>
    <mergeCell ref="Q27:T27"/>
    <mergeCell ref="E26:F26"/>
    <mergeCell ref="G26:I26"/>
    <mergeCell ref="J26:L26"/>
    <mergeCell ref="Q26:T26"/>
    <mergeCell ref="E25:F25"/>
    <mergeCell ref="G25:I25"/>
    <mergeCell ref="J25:L25"/>
    <mergeCell ref="Q25:T25"/>
    <mergeCell ref="B23:D24"/>
    <mergeCell ref="E23:F23"/>
    <mergeCell ref="G23:I23"/>
    <mergeCell ref="J23:L23"/>
    <mergeCell ref="N23:P24"/>
    <mergeCell ref="Q23:T23"/>
    <mergeCell ref="E24:F24"/>
    <mergeCell ref="G24:I24"/>
    <mergeCell ref="J24:L24"/>
    <mergeCell ref="Q24:T24"/>
  </mergeCells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C175A-760E-664D-89AA-AFE087BCF529}">
  <sheetPr>
    <tabColor theme="8" tint="0.79998168889431442"/>
  </sheetPr>
  <dimension ref="A1:AS205"/>
  <sheetViews>
    <sheetView showGridLines="0" topLeftCell="A18" zoomScaleNormal="100" workbookViewId="0">
      <selection activeCell="X29" sqref="X29:Z29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x14ac:dyDescent="0.15">
      <c r="A2" s="187"/>
      <c r="B2" s="187"/>
      <c r="C2" s="188"/>
      <c r="D2" s="188"/>
      <c r="E2" s="188"/>
      <c r="F2" s="188"/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H3" s="192"/>
      <c r="I3" s="192"/>
      <c r="J3" s="192"/>
      <c r="K3" s="192"/>
      <c r="L3" s="192"/>
      <c r="M3" s="192"/>
      <c r="N3" s="193"/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H4" s="192"/>
      <c r="I4" s="192"/>
      <c r="J4" s="192"/>
      <c r="K4" s="192"/>
      <c r="L4" s="192"/>
      <c r="M4" s="192"/>
      <c r="N4" s="193"/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/>
      <c r="H5" s="192"/>
      <c r="I5" s="192"/>
      <c r="J5" s="192"/>
      <c r="K5" s="192"/>
      <c r="L5" s="192"/>
      <c r="M5" s="192"/>
      <c r="N5" s="193"/>
      <c r="O5" s="189"/>
      <c r="P5" s="191"/>
      <c r="Q5" s="191"/>
      <c r="R5" s="192"/>
      <c r="S5" s="192"/>
      <c r="T5" s="192"/>
    </row>
    <row r="6" spans="1:45" s="189" customFormat="1" x14ac:dyDescent="0.15">
      <c r="A6" s="187"/>
      <c r="B6" s="187"/>
      <c r="C6" s="188"/>
      <c r="D6" s="188"/>
      <c r="E6" s="188"/>
      <c r="F6" s="188"/>
      <c r="G6" s="191"/>
      <c r="H6" s="192"/>
      <c r="I6" s="192"/>
      <c r="J6" s="192"/>
      <c r="K6" s="192"/>
      <c r="L6" s="192"/>
      <c r="M6" s="192"/>
      <c r="N6" s="193"/>
      <c r="P6" s="191"/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ht="13" x14ac:dyDescent="0.15">
      <c r="A7" s="190" t="s">
        <v>159</v>
      </c>
      <c r="B7" s="194"/>
      <c r="C7" s="191"/>
      <c r="E7" s="192"/>
      <c r="F7" s="192"/>
      <c r="G7" s="192"/>
      <c r="H7" s="192"/>
      <c r="I7" s="192"/>
      <c r="J7" s="190" t="s">
        <v>159</v>
      </c>
      <c r="K7" s="194"/>
      <c r="L7" s="191"/>
      <c r="N7" s="192"/>
      <c r="O7" s="192"/>
      <c r="P7" s="192"/>
      <c r="Q7" s="192"/>
      <c r="R7" s="192"/>
      <c r="S7" s="192"/>
      <c r="T7" s="192"/>
    </row>
    <row r="8" spans="1:45" x14ac:dyDescent="0.15">
      <c r="A8" s="191" t="s">
        <v>195</v>
      </c>
      <c r="B8" s="194"/>
      <c r="C8" s="191"/>
      <c r="E8" s="191"/>
      <c r="F8" s="193" t="s">
        <v>233</v>
      </c>
      <c r="G8" s="191" t="s">
        <v>196</v>
      </c>
      <c r="H8" s="192"/>
      <c r="I8" s="192"/>
      <c r="J8" s="191" t="s">
        <v>199</v>
      </c>
      <c r="K8" s="194"/>
      <c r="L8" s="191"/>
      <c r="N8" s="193" t="s">
        <v>233</v>
      </c>
      <c r="O8" s="191" t="s">
        <v>205</v>
      </c>
      <c r="P8" s="192"/>
      <c r="Q8" s="192"/>
      <c r="R8" s="192"/>
      <c r="S8" s="192"/>
      <c r="T8" s="192"/>
    </row>
    <row r="9" spans="1:45" x14ac:dyDescent="0.15">
      <c r="A9" s="191" t="s">
        <v>198</v>
      </c>
      <c r="B9" s="194"/>
      <c r="C9" s="191"/>
      <c r="E9" s="191"/>
      <c r="F9" s="193" t="s">
        <v>233</v>
      </c>
      <c r="G9" s="191" t="s">
        <v>197</v>
      </c>
      <c r="H9" s="192"/>
      <c r="I9" s="192"/>
      <c r="J9" s="191" t="s">
        <v>201</v>
      </c>
      <c r="K9" s="194"/>
      <c r="L9" s="191"/>
      <c r="N9" s="193" t="s">
        <v>233</v>
      </c>
      <c r="O9" s="191" t="s">
        <v>202</v>
      </c>
      <c r="P9" s="192"/>
      <c r="Q9" s="192"/>
      <c r="R9" s="192"/>
      <c r="S9" s="192"/>
      <c r="T9" s="192"/>
    </row>
    <row r="10" spans="1:45" x14ac:dyDescent="0.15">
      <c r="A10" s="194"/>
      <c r="B10" s="194"/>
      <c r="C10" s="191"/>
      <c r="E10" s="192"/>
      <c r="F10" s="192"/>
      <c r="G10" s="192"/>
      <c r="H10" s="192"/>
      <c r="I10" s="192"/>
      <c r="J10" s="192"/>
      <c r="K10" s="192"/>
      <c r="L10" s="192"/>
      <c r="M10" s="192"/>
      <c r="N10" s="192"/>
      <c r="O10" s="192"/>
      <c r="P10" s="192"/>
      <c r="Q10" s="192"/>
      <c r="R10" s="192"/>
      <c r="S10" s="192"/>
      <c r="T10" s="192"/>
    </row>
    <row r="11" spans="1:45" x14ac:dyDescent="0.15">
      <c r="A11" s="194"/>
      <c r="B11" s="194"/>
      <c r="C11" s="191"/>
      <c r="E11" s="192"/>
      <c r="F11" s="192"/>
      <c r="G11" s="192"/>
      <c r="H11" s="192"/>
      <c r="I11" s="192"/>
      <c r="J11" s="192"/>
      <c r="K11" s="192"/>
      <c r="L11" s="192"/>
      <c r="M11" s="192"/>
      <c r="N11" s="192"/>
      <c r="O11" s="192"/>
      <c r="P11" s="192"/>
      <c r="Q11" s="192"/>
      <c r="R11" s="192"/>
      <c r="S11" s="192"/>
      <c r="T11" s="192"/>
    </row>
    <row r="12" spans="1:45" x14ac:dyDescent="0.15">
      <c r="A12" s="194"/>
      <c r="B12" s="194"/>
      <c r="C12" s="191"/>
      <c r="E12" s="192"/>
      <c r="F12" s="192"/>
      <c r="G12" s="192"/>
      <c r="H12" s="192"/>
      <c r="I12" s="192"/>
      <c r="J12" s="192"/>
      <c r="K12" s="192"/>
      <c r="L12" s="192"/>
      <c r="M12" s="192"/>
      <c r="N12" s="192"/>
      <c r="O12" s="192"/>
      <c r="P12" s="192"/>
      <c r="Q12" s="192"/>
      <c r="R12" s="192"/>
      <c r="S12" s="192"/>
      <c r="T12" s="192"/>
    </row>
    <row r="13" spans="1:45" x14ac:dyDescent="0.15">
      <c r="A13" s="194"/>
      <c r="B13" s="194"/>
      <c r="C13" s="191"/>
      <c r="E13" s="192"/>
      <c r="F13" s="192"/>
      <c r="G13" s="192"/>
      <c r="H13" s="192"/>
      <c r="I13" s="192"/>
      <c r="J13" s="192"/>
      <c r="K13" s="192"/>
      <c r="L13" s="192"/>
      <c r="M13" s="192"/>
      <c r="N13" s="192"/>
      <c r="O13" s="192"/>
      <c r="P13" s="192"/>
      <c r="Q13" s="192"/>
      <c r="R13" s="192"/>
      <c r="S13" s="192"/>
      <c r="T13" s="192"/>
    </row>
    <row r="14" spans="1:45" x14ac:dyDescent="0.15">
      <c r="A14" s="194"/>
      <c r="B14" s="194"/>
      <c r="C14" s="191"/>
      <c r="E14" s="192"/>
      <c r="F14" s="192"/>
      <c r="G14" s="192"/>
      <c r="H14" s="192"/>
      <c r="I14" s="192"/>
      <c r="J14" s="192"/>
      <c r="K14" s="192"/>
      <c r="L14" s="192"/>
      <c r="M14" s="192"/>
      <c r="N14" s="192"/>
      <c r="O14" s="192"/>
      <c r="P14" s="192"/>
      <c r="Q14" s="192"/>
      <c r="R14" s="192"/>
      <c r="S14" s="192"/>
      <c r="T14" s="192"/>
    </row>
    <row r="15" spans="1:45" x14ac:dyDescent="0.15">
      <c r="A15" s="194"/>
      <c r="B15" s="194"/>
      <c r="C15" s="191"/>
      <c r="E15" s="192"/>
      <c r="F15" s="192"/>
      <c r="G15" s="192"/>
      <c r="H15" s="192"/>
      <c r="I15" s="192"/>
      <c r="J15" s="192"/>
      <c r="K15" s="192"/>
      <c r="L15" s="192"/>
      <c r="M15" s="192"/>
      <c r="N15" s="192"/>
      <c r="O15" s="192"/>
      <c r="P15" s="192"/>
      <c r="Q15" s="192"/>
      <c r="R15" s="192"/>
      <c r="S15" s="192"/>
      <c r="T15" s="192"/>
    </row>
    <row r="16" spans="1:45" x14ac:dyDescent="0.15">
      <c r="A16" s="194"/>
      <c r="B16" s="194"/>
      <c r="C16" s="191"/>
      <c r="E16" s="192"/>
      <c r="F16" s="192"/>
      <c r="G16" s="192"/>
      <c r="H16" s="192"/>
      <c r="I16" s="192"/>
      <c r="J16" s="192"/>
      <c r="K16" s="192"/>
      <c r="L16" s="192"/>
      <c r="M16" s="192"/>
      <c r="N16" s="192"/>
      <c r="O16" s="192"/>
      <c r="P16" s="192"/>
      <c r="Q16" s="192"/>
      <c r="R16" s="192"/>
      <c r="S16" s="192"/>
      <c r="T16" s="192"/>
    </row>
    <row r="17" spans="1:31" x14ac:dyDescent="0.15">
      <c r="A17" s="194"/>
      <c r="B17" s="194"/>
      <c r="C17" s="191"/>
      <c r="E17" s="192"/>
      <c r="F17" s="192"/>
      <c r="G17" s="192"/>
      <c r="H17" s="192"/>
      <c r="I17" s="192"/>
      <c r="J17" s="192"/>
      <c r="K17" s="192"/>
      <c r="L17" s="192"/>
      <c r="M17" s="192"/>
      <c r="N17" s="192"/>
      <c r="O17" s="192"/>
      <c r="P17" s="192"/>
      <c r="Q17" s="192"/>
      <c r="R17" s="192"/>
      <c r="S17" s="192"/>
      <c r="T17" s="192"/>
    </row>
    <row r="18" spans="1:31" x14ac:dyDescent="0.15">
      <c r="A18" s="194"/>
      <c r="B18" s="194"/>
      <c r="C18" s="191"/>
      <c r="E18" s="192"/>
      <c r="F18" s="192"/>
      <c r="G18" s="192"/>
      <c r="H18" s="192"/>
      <c r="I18" s="192"/>
      <c r="J18" s="192"/>
      <c r="K18" s="192"/>
      <c r="L18" s="192"/>
      <c r="M18" s="192"/>
      <c r="N18" s="192"/>
      <c r="O18" s="192"/>
      <c r="P18" s="192"/>
      <c r="Q18" s="192"/>
      <c r="R18" s="192"/>
      <c r="S18" s="192"/>
      <c r="T18" s="192"/>
    </row>
    <row r="19" spans="1:31" x14ac:dyDescent="0.15">
      <c r="A19" s="194"/>
      <c r="B19" s="194"/>
      <c r="C19" s="191"/>
      <c r="E19" s="192"/>
      <c r="F19" s="192"/>
      <c r="G19" s="192"/>
      <c r="H19" s="192"/>
      <c r="I19" s="192"/>
      <c r="J19" s="192"/>
      <c r="K19" s="192"/>
      <c r="L19" s="192"/>
      <c r="M19" s="192"/>
      <c r="N19" s="192"/>
      <c r="O19" s="192"/>
      <c r="P19" s="192"/>
      <c r="Q19" s="192"/>
      <c r="R19" s="192"/>
      <c r="S19" s="192"/>
      <c r="T19" s="192"/>
    </row>
    <row r="21" spans="1:31" s="189" customFormat="1" x14ac:dyDescent="0.15">
      <c r="A21" s="231" t="s">
        <v>0</v>
      </c>
      <c r="B21" s="232"/>
      <c r="C21" s="231" t="s">
        <v>1</v>
      </c>
      <c r="D21" s="231" t="s">
        <v>2</v>
      </c>
      <c r="E21" s="231" t="s">
        <v>3</v>
      </c>
      <c r="F21" s="232" t="s">
        <v>4</v>
      </c>
      <c r="G21" s="231"/>
      <c r="H21" s="188"/>
      <c r="I21" s="188"/>
      <c r="J21" s="465" t="s">
        <v>0</v>
      </c>
      <c r="K21" s="465"/>
      <c r="L21" s="466"/>
      <c r="M21" s="465" t="s">
        <v>200</v>
      </c>
      <c r="N21" s="465"/>
      <c r="O21" s="465"/>
      <c r="P21" s="465" t="s">
        <v>203</v>
      </c>
      <c r="Q21" s="465"/>
      <c r="R21" s="465"/>
      <c r="S21" s="465" t="s">
        <v>204</v>
      </c>
      <c r="T21" s="465"/>
      <c r="U21" s="465"/>
      <c r="V21" s="188"/>
      <c r="W21" s="188"/>
      <c r="X21" s="465" t="s">
        <v>0</v>
      </c>
      <c r="Y21" s="465"/>
      <c r="Z21" s="466"/>
      <c r="AA21" s="465" t="s">
        <v>206</v>
      </c>
      <c r="AB21" s="465"/>
      <c r="AC21" s="465"/>
      <c r="AD21" s="188"/>
      <c r="AE21" s="188"/>
    </row>
    <row r="22" spans="1:31" s="189" customFormat="1" ht="13.25" customHeight="1" x14ac:dyDescent="0.15">
      <c r="A22" s="233"/>
      <c r="B22" s="234"/>
      <c r="C22" s="233">
        <v>150</v>
      </c>
      <c r="D22" s="233">
        <v>200</v>
      </c>
      <c r="E22" s="233">
        <v>250</v>
      </c>
      <c r="F22" s="234">
        <v>300</v>
      </c>
      <c r="G22" s="233"/>
      <c r="H22" s="188"/>
      <c r="I22" s="188"/>
      <c r="J22" s="467"/>
      <c r="K22" s="467"/>
      <c r="L22" s="468"/>
      <c r="M22" s="467"/>
      <c r="N22" s="467"/>
      <c r="O22" s="467"/>
      <c r="P22" s="467"/>
      <c r="Q22" s="467"/>
      <c r="R22" s="467"/>
      <c r="S22" s="467"/>
      <c r="T22" s="467"/>
      <c r="U22" s="467"/>
      <c r="V22" s="188"/>
      <c r="W22" s="188"/>
      <c r="X22" s="467"/>
      <c r="Y22" s="467"/>
      <c r="Z22" s="468"/>
      <c r="AA22" s="467"/>
      <c r="AB22" s="467"/>
      <c r="AC22" s="467"/>
      <c r="AD22" s="188"/>
      <c r="AE22" s="188"/>
    </row>
    <row r="23" spans="1:31" s="189" customFormat="1" x14ac:dyDescent="0.15">
      <c r="A23" s="231" t="s">
        <v>1</v>
      </c>
      <c r="B23" s="279"/>
      <c r="C23" s="282">
        <v>1850</v>
      </c>
      <c r="D23" s="282"/>
      <c r="E23" s="282"/>
      <c r="F23" s="282"/>
      <c r="G23" s="280"/>
      <c r="H23" s="188"/>
      <c r="I23" s="188"/>
      <c r="J23" s="456" t="s">
        <v>1</v>
      </c>
      <c r="K23" s="457"/>
      <c r="L23" s="457"/>
      <c r="M23" s="459">
        <v>1500</v>
      </c>
      <c r="N23" s="460"/>
      <c r="O23" s="461"/>
      <c r="P23" s="459">
        <v>1500</v>
      </c>
      <c r="Q23" s="460"/>
      <c r="R23" s="461"/>
      <c r="S23" s="459">
        <v>1650</v>
      </c>
      <c r="T23" s="460"/>
      <c r="U23" s="461"/>
      <c r="V23" s="188"/>
      <c r="W23" s="188"/>
      <c r="X23" s="456" t="s">
        <v>1</v>
      </c>
      <c r="Y23" s="457"/>
      <c r="Z23" s="457"/>
      <c r="AA23" s="456">
        <v>347</v>
      </c>
      <c r="AB23" s="457"/>
      <c r="AC23" s="458"/>
      <c r="AD23" s="188"/>
      <c r="AE23" s="188"/>
    </row>
    <row r="24" spans="1:31" s="189" customFormat="1" x14ac:dyDescent="0.15">
      <c r="A24" s="233">
        <v>150</v>
      </c>
      <c r="B24" s="267"/>
      <c r="C24" s="270">
        <v>2050</v>
      </c>
      <c r="D24" s="270"/>
      <c r="E24" s="270"/>
      <c r="F24" s="270"/>
      <c r="G24" s="268"/>
      <c r="H24" s="188"/>
      <c r="I24" s="188"/>
      <c r="J24" s="453">
        <v>150</v>
      </c>
      <c r="K24" s="454"/>
      <c r="L24" s="454"/>
      <c r="M24" s="462">
        <f>ROUND(M23+(AA23*1.45),0)</f>
        <v>2003</v>
      </c>
      <c r="N24" s="463"/>
      <c r="O24" s="464"/>
      <c r="P24" s="462">
        <f>ROUND(P23+(AA23*1.45),0)</f>
        <v>2003</v>
      </c>
      <c r="Q24" s="463"/>
      <c r="R24" s="464"/>
      <c r="S24" s="462"/>
      <c r="T24" s="463"/>
      <c r="U24" s="464"/>
      <c r="V24" s="188"/>
      <c r="W24" s="188"/>
      <c r="X24" s="453">
        <v>150</v>
      </c>
      <c r="Y24" s="454"/>
      <c r="Z24" s="454"/>
      <c r="AA24" s="453"/>
      <c r="AB24" s="454"/>
      <c r="AC24" s="455"/>
      <c r="AD24" s="188"/>
      <c r="AE24" s="188"/>
    </row>
    <row r="25" spans="1:31" s="189" customFormat="1" x14ac:dyDescent="0.15">
      <c r="A25" s="231" t="s">
        <v>2</v>
      </c>
      <c r="B25" s="271"/>
      <c r="C25" s="274">
        <v>2094</v>
      </c>
      <c r="D25" s="274">
        <v>2268</v>
      </c>
      <c r="E25" s="274"/>
      <c r="F25" s="274"/>
      <c r="G25" s="272"/>
      <c r="H25" s="188"/>
      <c r="I25" s="188"/>
      <c r="J25" s="456" t="s">
        <v>2</v>
      </c>
      <c r="K25" s="457"/>
      <c r="L25" s="457"/>
      <c r="M25" s="459">
        <v>1875</v>
      </c>
      <c r="N25" s="460"/>
      <c r="O25" s="461"/>
      <c r="P25" s="459">
        <v>1875</v>
      </c>
      <c r="Q25" s="460"/>
      <c r="R25" s="461"/>
      <c r="S25" s="459">
        <v>2060</v>
      </c>
      <c r="T25" s="460"/>
      <c r="U25" s="461"/>
      <c r="V25" s="188"/>
      <c r="W25" s="188"/>
      <c r="X25" s="456" t="s">
        <v>2</v>
      </c>
      <c r="Y25" s="457"/>
      <c r="Z25" s="457"/>
      <c r="AA25" s="456">
        <v>438</v>
      </c>
      <c r="AB25" s="457"/>
      <c r="AC25" s="458"/>
      <c r="AD25" s="188"/>
      <c r="AE25" s="188"/>
    </row>
    <row r="26" spans="1:31" s="189" customFormat="1" x14ac:dyDescent="0.15">
      <c r="A26" s="233">
        <v>200</v>
      </c>
      <c r="B26" s="267"/>
      <c r="C26" s="270">
        <v>2321</v>
      </c>
      <c r="D26" s="270">
        <v>2511</v>
      </c>
      <c r="E26" s="270"/>
      <c r="F26" s="270"/>
      <c r="G26" s="268"/>
      <c r="H26" s="188"/>
      <c r="I26" s="188"/>
      <c r="J26" s="453">
        <v>200</v>
      </c>
      <c r="K26" s="454"/>
      <c r="L26" s="454"/>
      <c r="M26" s="462">
        <f>ROUND(M25+(AA25*1.45),0)</f>
        <v>2510</v>
      </c>
      <c r="N26" s="463"/>
      <c r="O26" s="464"/>
      <c r="P26" s="462">
        <f>ROUND(P25+(AA25*1.45),0)</f>
        <v>2510</v>
      </c>
      <c r="Q26" s="463"/>
      <c r="R26" s="464"/>
      <c r="S26" s="462"/>
      <c r="T26" s="463"/>
      <c r="U26" s="464"/>
      <c r="V26" s="188"/>
      <c r="W26" s="188"/>
      <c r="X26" s="453">
        <v>200</v>
      </c>
      <c r="Y26" s="454"/>
      <c r="Z26" s="454"/>
      <c r="AA26" s="453"/>
      <c r="AB26" s="454"/>
      <c r="AC26" s="455"/>
      <c r="AD26" s="188"/>
      <c r="AE26" s="188"/>
    </row>
    <row r="27" spans="1:31" s="189" customFormat="1" x14ac:dyDescent="0.15">
      <c r="A27" s="231" t="s">
        <v>3</v>
      </c>
      <c r="B27" s="271"/>
      <c r="C27" s="274">
        <v>2366</v>
      </c>
      <c r="D27" s="274">
        <v>2558</v>
      </c>
      <c r="E27" s="274">
        <v>2772</v>
      </c>
      <c r="F27" s="274"/>
      <c r="G27" s="272"/>
      <c r="H27" s="188"/>
      <c r="I27" s="188"/>
      <c r="J27" s="456" t="s">
        <v>3</v>
      </c>
      <c r="K27" s="457"/>
      <c r="L27" s="457"/>
      <c r="M27" s="459">
        <v>2400</v>
      </c>
      <c r="N27" s="460"/>
      <c r="O27" s="461"/>
      <c r="P27" s="459">
        <v>2400</v>
      </c>
      <c r="Q27" s="460"/>
      <c r="R27" s="461"/>
      <c r="S27" s="459">
        <v>2640</v>
      </c>
      <c r="T27" s="460"/>
      <c r="U27" s="461"/>
      <c r="V27" s="188"/>
      <c r="W27" s="188"/>
      <c r="X27" s="456" t="s">
        <v>3</v>
      </c>
      <c r="Y27" s="457"/>
      <c r="Z27" s="457"/>
      <c r="AA27" s="456">
        <v>528</v>
      </c>
      <c r="AB27" s="457"/>
      <c r="AC27" s="458"/>
      <c r="AD27" s="188"/>
      <c r="AE27" s="188"/>
    </row>
    <row r="28" spans="1:31" s="189" customFormat="1" x14ac:dyDescent="0.15">
      <c r="A28" s="233">
        <v>250</v>
      </c>
      <c r="B28" s="267"/>
      <c r="C28" s="270">
        <v>2620</v>
      </c>
      <c r="D28" s="270">
        <v>2825</v>
      </c>
      <c r="E28" s="270">
        <v>3058</v>
      </c>
      <c r="F28" s="270"/>
      <c r="G28" s="268"/>
      <c r="H28" s="188"/>
      <c r="I28" s="188"/>
      <c r="J28" s="453">
        <v>250</v>
      </c>
      <c r="K28" s="454"/>
      <c r="L28" s="454"/>
      <c r="M28" s="462">
        <f>ROUND(M27+(AA27*1.45),0)</f>
        <v>3166</v>
      </c>
      <c r="N28" s="463"/>
      <c r="O28" s="464"/>
      <c r="P28" s="462">
        <f>ROUND(P27+(AA27*1.45),0)</f>
        <v>3166</v>
      </c>
      <c r="Q28" s="463"/>
      <c r="R28" s="464"/>
      <c r="S28" s="462"/>
      <c r="T28" s="463"/>
      <c r="U28" s="464"/>
      <c r="V28" s="188"/>
      <c r="W28" s="188"/>
      <c r="X28" s="453">
        <v>250</v>
      </c>
      <c r="Y28" s="454"/>
      <c r="Z28" s="454"/>
      <c r="AA28" s="453"/>
      <c r="AB28" s="454"/>
      <c r="AC28" s="455"/>
      <c r="AD28" s="188"/>
      <c r="AE28" s="188"/>
    </row>
    <row r="29" spans="1:31" s="189" customFormat="1" x14ac:dyDescent="0.15">
      <c r="A29" s="235" t="s">
        <v>4</v>
      </c>
      <c r="B29" s="271"/>
      <c r="C29" s="274">
        <v>2610</v>
      </c>
      <c r="D29" s="274">
        <v>2900</v>
      </c>
      <c r="E29" s="274">
        <v>3173</v>
      </c>
      <c r="F29" s="274">
        <v>3434</v>
      </c>
      <c r="G29" s="272"/>
      <c r="H29" s="188"/>
      <c r="I29" s="188"/>
      <c r="J29" s="456" t="s">
        <v>4</v>
      </c>
      <c r="K29" s="457"/>
      <c r="L29" s="457"/>
      <c r="M29" s="459">
        <v>3000</v>
      </c>
      <c r="N29" s="460"/>
      <c r="O29" s="461"/>
      <c r="P29" s="459">
        <v>3000</v>
      </c>
      <c r="Q29" s="460"/>
      <c r="R29" s="461"/>
      <c r="S29" s="459">
        <v>3300</v>
      </c>
      <c r="T29" s="460"/>
      <c r="U29" s="461"/>
      <c r="V29" s="188"/>
      <c r="W29" s="188"/>
      <c r="X29" s="456" t="s">
        <v>4</v>
      </c>
      <c r="Y29" s="457"/>
      <c r="Z29" s="457"/>
      <c r="AA29" s="456">
        <v>681</v>
      </c>
      <c r="AB29" s="457"/>
      <c r="AC29" s="458"/>
      <c r="AD29" s="188"/>
      <c r="AE29" s="188"/>
    </row>
    <row r="30" spans="1:31" s="189" customFormat="1" x14ac:dyDescent="0.15">
      <c r="A30" s="233">
        <v>300</v>
      </c>
      <c r="B30" s="275"/>
      <c r="C30" s="278">
        <v>2886</v>
      </c>
      <c r="D30" s="278">
        <v>3207</v>
      </c>
      <c r="E30" s="278">
        <v>3493</v>
      </c>
      <c r="F30" s="278">
        <v>3780</v>
      </c>
      <c r="G30" s="276"/>
      <c r="H30" s="188"/>
      <c r="I30" s="188"/>
      <c r="J30" s="453">
        <v>300</v>
      </c>
      <c r="K30" s="454"/>
      <c r="L30" s="454"/>
      <c r="M30" s="462">
        <f>ROUND(M29+(AA29*1.45),0)</f>
        <v>3987</v>
      </c>
      <c r="N30" s="463"/>
      <c r="O30" s="464"/>
      <c r="P30" s="462">
        <f>ROUND(P29+(AA29*1.45),0)</f>
        <v>3987</v>
      </c>
      <c r="Q30" s="463"/>
      <c r="R30" s="464"/>
      <c r="S30" s="462"/>
      <c r="T30" s="463"/>
      <c r="U30" s="464"/>
      <c r="V30" s="188"/>
      <c r="W30" s="188"/>
      <c r="X30" s="453">
        <v>300</v>
      </c>
      <c r="Y30" s="454"/>
      <c r="Z30" s="454"/>
      <c r="AA30" s="453"/>
      <c r="AB30" s="454"/>
      <c r="AC30" s="455"/>
      <c r="AD30" s="188"/>
      <c r="AE30" s="188"/>
    </row>
    <row r="31" spans="1:31" s="189" customFormat="1" x14ac:dyDescent="0.15">
      <c r="A31" s="231" t="s">
        <v>5</v>
      </c>
      <c r="B31" s="279"/>
      <c r="C31" s="282">
        <v>2848</v>
      </c>
      <c r="D31" s="282">
        <v>3225</v>
      </c>
      <c r="E31" s="282">
        <v>3555</v>
      </c>
      <c r="F31" s="282">
        <v>3869</v>
      </c>
      <c r="G31" s="280"/>
      <c r="H31" s="188"/>
      <c r="I31" s="188"/>
      <c r="J31" s="456" t="s">
        <v>5</v>
      </c>
      <c r="K31" s="457"/>
      <c r="L31" s="457"/>
      <c r="M31" s="459">
        <v>4000</v>
      </c>
      <c r="N31" s="460"/>
      <c r="O31" s="461"/>
      <c r="P31" s="459">
        <v>4000</v>
      </c>
      <c r="Q31" s="460"/>
      <c r="R31" s="461"/>
      <c r="S31" s="459" t="s">
        <v>207</v>
      </c>
      <c r="T31" s="460"/>
      <c r="U31" s="461"/>
      <c r="V31" s="188"/>
      <c r="W31" s="188"/>
      <c r="X31" s="456" t="s">
        <v>5</v>
      </c>
      <c r="Y31" s="457"/>
      <c r="Z31" s="457"/>
      <c r="AA31" s="456">
        <v>892</v>
      </c>
      <c r="AB31" s="457"/>
      <c r="AC31" s="458"/>
      <c r="AD31" s="188"/>
      <c r="AE31" s="188"/>
    </row>
    <row r="32" spans="1:31" s="189" customFormat="1" x14ac:dyDescent="0.15">
      <c r="A32" s="233">
        <v>350</v>
      </c>
      <c r="B32" s="267"/>
      <c r="C32" s="270">
        <v>3149</v>
      </c>
      <c r="D32" s="270">
        <v>3567</v>
      </c>
      <c r="E32" s="270">
        <v>3918</v>
      </c>
      <c r="F32" s="270">
        <v>4262</v>
      </c>
      <c r="G32" s="268"/>
      <c r="H32" s="188"/>
      <c r="I32" s="188"/>
      <c r="J32" s="453">
        <v>350</v>
      </c>
      <c r="K32" s="454"/>
      <c r="L32" s="454"/>
      <c r="M32" s="462">
        <f>ROUND(M31+(AA31*1.45),0)</f>
        <v>5293</v>
      </c>
      <c r="N32" s="463"/>
      <c r="O32" s="464"/>
      <c r="P32" s="462">
        <f>ROUND(P31+(AA31*1.45),0)</f>
        <v>5293</v>
      </c>
      <c r="Q32" s="463"/>
      <c r="R32" s="464"/>
      <c r="S32" s="462"/>
      <c r="T32" s="463"/>
      <c r="U32" s="464"/>
      <c r="V32" s="188"/>
      <c r="W32" s="188"/>
      <c r="X32" s="453">
        <v>350</v>
      </c>
      <c r="Y32" s="454"/>
      <c r="Z32" s="454"/>
      <c r="AA32" s="453"/>
      <c r="AB32" s="454"/>
      <c r="AC32" s="455"/>
      <c r="AD32" s="188"/>
      <c r="AE32" s="188"/>
    </row>
    <row r="33" spans="1:31" s="189" customFormat="1" x14ac:dyDescent="0.15">
      <c r="A33" s="231" t="s">
        <v>6</v>
      </c>
      <c r="B33" s="271"/>
      <c r="C33" s="274">
        <v>3120</v>
      </c>
      <c r="D33" s="274">
        <v>3486</v>
      </c>
      <c r="E33" s="274">
        <v>3979</v>
      </c>
      <c r="F33" s="274">
        <v>4321</v>
      </c>
      <c r="G33" s="272"/>
      <c r="H33" s="188"/>
      <c r="I33" s="188"/>
      <c r="J33" s="456" t="s">
        <v>6</v>
      </c>
      <c r="K33" s="457"/>
      <c r="L33" s="457"/>
      <c r="M33" s="459">
        <v>4800</v>
      </c>
      <c r="N33" s="460"/>
      <c r="O33" s="461"/>
      <c r="P33" s="459">
        <v>4800</v>
      </c>
      <c r="Q33" s="460"/>
      <c r="R33" s="461"/>
      <c r="S33" s="459" t="s">
        <v>207</v>
      </c>
      <c r="T33" s="460"/>
      <c r="U33" s="461"/>
      <c r="V33" s="188"/>
      <c r="W33" s="188"/>
      <c r="X33" s="456" t="s">
        <v>6</v>
      </c>
      <c r="Y33" s="457"/>
      <c r="Z33" s="457"/>
      <c r="AA33" s="456">
        <v>1196</v>
      </c>
      <c r="AB33" s="457"/>
      <c r="AC33" s="458"/>
      <c r="AD33" s="188"/>
      <c r="AE33" s="188"/>
    </row>
    <row r="34" spans="1:31" s="189" customFormat="1" x14ac:dyDescent="0.15">
      <c r="A34" s="233">
        <v>400</v>
      </c>
      <c r="B34" s="267"/>
      <c r="C34" s="270">
        <v>3452</v>
      </c>
      <c r="D34" s="270">
        <v>3853</v>
      </c>
      <c r="E34" s="270">
        <v>4385</v>
      </c>
      <c r="F34" s="270">
        <v>4760</v>
      </c>
      <c r="G34" s="268"/>
      <c r="H34" s="188"/>
      <c r="I34" s="188"/>
      <c r="J34" s="453">
        <v>400</v>
      </c>
      <c r="K34" s="454"/>
      <c r="L34" s="454"/>
      <c r="M34" s="462">
        <f>ROUND(M33+(AA33*1.45),0)</f>
        <v>6534</v>
      </c>
      <c r="N34" s="463"/>
      <c r="O34" s="464"/>
      <c r="P34" s="462">
        <f>ROUND(P33+(AA33*1.45),0)</f>
        <v>6534</v>
      </c>
      <c r="Q34" s="463"/>
      <c r="R34" s="464"/>
      <c r="S34" s="462"/>
      <c r="T34" s="463"/>
      <c r="U34" s="464"/>
      <c r="V34" s="188"/>
      <c r="W34" s="188"/>
      <c r="X34" s="453">
        <v>400</v>
      </c>
      <c r="Y34" s="454"/>
      <c r="Z34" s="454"/>
      <c r="AA34" s="453"/>
      <c r="AB34" s="454"/>
      <c r="AC34" s="455"/>
      <c r="AD34" s="188"/>
      <c r="AE34" s="188"/>
    </row>
    <row r="35" spans="1:31" s="189" customFormat="1" x14ac:dyDescent="0.15">
      <c r="A35" s="231" t="s">
        <v>7</v>
      </c>
      <c r="B35" s="271"/>
      <c r="C35" s="274">
        <v>3399</v>
      </c>
      <c r="D35" s="274">
        <v>3787</v>
      </c>
      <c r="E35" s="274">
        <v>4298</v>
      </c>
      <c r="F35" s="274">
        <v>4739</v>
      </c>
      <c r="G35" s="272"/>
      <c r="H35" s="188"/>
      <c r="I35" s="188"/>
      <c r="J35" s="456" t="s">
        <v>7</v>
      </c>
      <c r="K35" s="457"/>
      <c r="L35" s="457"/>
      <c r="M35" s="459">
        <v>5700</v>
      </c>
      <c r="N35" s="460"/>
      <c r="O35" s="461"/>
      <c r="P35" s="459">
        <v>5700</v>
      </c>
      <c r="Q35" s="460"/>
      <c r="R35" s="461"/>
      <c r="S35" s="459" t="s">
        <v>207</v>
      </c>
      <c r="T35" s="460"/>
      <c r="U35" s="461"/>
      <c r="V35" s="188"/>
      <c r="W35" s="188"/>
      <c r="X35" s="456" t="s">
        <v>7</v>
      </c>
      <c r="Y35" s="457"/>
      <c r="Z35" s="457"/>
      <c r="AA35" s="456">
        <v>1408</v>
      </c>
      <c r="AB35" s="457"/>
      <c r="AC35" s="458"/>
      <c r="AD35" s="188"/>
      <c r="AE35" s="188"/>
    </row>
    <row r="36" spans="1:31" s="189" customFormat="1" x14ac:dyDescent="0.15">
      <c r="A36" s="233">
        <v>450</v>
      </c>
      <c r="B36" s="267"/>
      <c r="C36" s="270">
        <v>3760</v>
      </c>
      <c r="D36" s="270">
        <v>4185</v>
      </c>
      <c r="E36" s="270">
        <v>4727</v>
      </c>
      <c r="F36" s="270">
        <v>5224</v>
      </c>
      <c r="G36" s="268"/>
      <c r="H36" s="188"/>
      <c r="I36" s="188"/>
      <c r="J36" s="453">
        <v>450</v>
      </c>
      <c r="K36" s="454"/>
      <c r="L36" s="454"/>
      <c r="M36" s="462">
        <f>ROUND(M35+(AA35*1.45),0)</f>
        <v>7742</v>
      </c>
      <c r="N36" s="463"/>
      <c r="O36" s="464"/>
      <c r="P36" s="462">
        <f>ROUND(P35+(AA35*1.45),0)</f>
        <v>7742</v>
      </c>
      <c r="Q36" s="463"/>
      <c r="R36" s="464"/>
      <c r="S36" s="462"/>
      <c r="T36" s="463"/>
      <c r="U36" s="464"/>
      <c r="V36" s="188"/>
      <c r="W36" s="188"/>
      <c r="X36" s="453">
        <v>450</v>
      </c>
      <c r="Y36" s="454"/>
      <c r="Z36" s="454"/>
      <c r="AA36" s="453"/>
      <c r="AB36" s="454"/>
      <c r="AC36" s="455"/>
      <c r="AD36" s="188"/>
      <c r="AE36" s="188"/>
    </row>
    <row r="37" spans="1:31" s="189" customFormat="1" x14ac:dyDescent="0.15">
      <c r="A37" s="231" t="s">
        <v>8</v>
      </c>
      <c r="B37" s="271"/>
      <c r="C37" s="274">
        <v>3608</v>
      </c>
      <c r="D37" s="274">
        <v>4159</v>
      </c>
      <c r="E37" s="274">
        <v>4675</v>
      </c>
      <c r="F37" s="274">
        <v>5197</v>
      </c>
      <c r="G37" s="272"/>
      <c r="H37" s="188"/>
      <c r="I37" s="188"/>
      <c r="J37" s="456" t="s">
        <v>8</v>
      </c>
      <c r="K37" s="457"/>
      <c r="L37" s="457"/>
      <c r="M37" s="459">
        <v>6600</v>
      </c>
      <c r="N37" s="460"/>
      <c r="O37" s="461"/>
      <c r="P37" s="459">
        <v>6600</v>
      </c>
      <c r="Q37" s="460"/>
      <c r="R37" s="461"/>
      <c r="S37" s="459" t="s">
        <v>207</v>
      </c>
      <c r="T37" s="460"/>
      <c r="U37" s="461"/>
      <c r="V37" s="188"/>
      <c r="W37" s="188"/>
      <c r="X37" s="456" t="s">
        <v>8</v>
      </c>
      <c r="Y37" s="457"/>
      <c r="Z37" s="457"/>
      <c r="AA37" s="456">
        <v>1740</v>
      </c>
      <c r="AB37" s="457"/>
      <c r="AC37" s="458"/>
      <c r="AD37" s="188"/>
      <c r="AE37" s="188"/>
    </row>
    <row r="38" spans="1:31" s="189" customFormat="1" x14ac:dyDescent="0.15">
      <c r="A38" s="233">
        <v>500</v>
      </c>
      <c r="B38" s="267"/>
      <c r="C38" s="270">
        <v>3988</v>
      </c>
      <c r="D38" s="270">
        <v>4595</v>
      </c>
      <c r="E38" s="270">
        <v>5134</v>
      </c>
      <c r="F38" s="270">
        <v>5728</v>
      </c>
      <c r="G38" s="268"/>
      <c r="H38" s="188"/>
      <c r="I38" s="188"/>
      <c r="J38" s="453">
        <v>500</v>
      </c>
      <c r="K38" s="454"/>
      <c r="L38" s="454"/>
      <c r="M38" s="462">
        <f>ROUND(M37+(AA37*1.45),0)</f>
        <v>9123</v>
      </c>
      <c r="N38" s="463"/>
      <c r="O38" s="464"/>
      <c r="P38" s="462">
        <f>ROUND(P37+(AA37*1.45),0)</f>
        <v>9123</v>
      </c>
      <c r="Q38" s="463"/>
      <c r="R38" s="464"/>
      <c r="S38" s="462"/>
      <c r="T38" s="463"/>
      <c r="U38" s="464"/>
      <c r="V38" s="188"/>
      <c r="W38" s="188"/>
      <c r="X38" s="453">
        <v>500</v>
      </c>
      <c r="Y38" s="454"/>
      <c r="Z38" s="454"/>
      <c r="AA38" s="453"/>
      <c r="AB38" s="454"/>
      <c r="AC38" s="455"/>
      <c r="AD38" s="188"/>
      <c r="AE38" s="188"/>
    </row>
    <row r="39" spans="1:31" s="189" customFormat="1" x14ac:dyDescent="0.15">
      <c r="A39" s="235" t="s">
        <v>9</v>
      </c>
      <c r="B39" s="271"/>
      <c r="C39" s="274">
        <v>3874</v>
      </c>
      <c r="D39" s="274">
        <v>4420</v>
      </c>
      <c r="E39" s="274">
        <v>4976</v>
      </c>
      <c r="F39" s="274">
        <v>5783</v>
      </c>
      <c r="G39" s="272"/>
      <c r="H39" s="188"/>
      <c r="I39" s="188"/>
      <c r="J39" s="188"/>
      <c r="K39" s="188"/>
      <c r="L39" s="188"/>
      <c r="M39" s="188"/>
      <c r="N39" s="188"/>
      <c r="O39" s="188"/>
      <c r="P39" s="188"/>
      <c r="Q39" s="188"/>
      <c r="R39" s="188"/>
      <c r="S39" s="188"/>
      <c r="T39" s="188"/>
      <c r="U39" s="18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</row>
    <row r="40" spans="1:31" s="189" customFormat="1" x14ac:dyDescent="0.15">
      <c r="A40" s="233">
        <v>550</v>
      </c>
      <c r="B40" s="267"/>
      <c r="C40" s="270">
        <v>4289</v>
      </c>
      <c r="D40" s="270">
        <v>4879</v>
      </c>
      <c r="E40" s="270">
        <v>5478</v>
      </c>
      <c r="F40" s="270">
        <v>6363</v>
      </c>
      <c r="G40" s="268"/>
      <c r="H40" s="188"/>
      <c r="I40" s="188"/>
      <c r="J40" s="191"/>
      <c r="K40" s="191"/>
      <c r="L40" s="192"/>
      <c r="M40" s="188"/>
      <c r="N40" s="188"/>
      <c r="O40" s="188"/>
      <c r="P40" s="188"/>
      <c r="Q40" s="188"/>
      <c r="R40" s="188"/>
      <c r="S40" s="188"/>
      <c r="T40" s="188"/>
      <c r="U40" s="193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</row>
    <row r="41" spans="1:31" s="189" customFormat="1" ht="13" x14ac:dyDescent="0.15">
      <c r="A41" s="231" t="s">
        <v>10</v>
      </c>
      <c r="B41" s="271"/>
      <c r="C41" s="274">
        <v>4188</v>
      </c>
      <c r="D41" s="274">
        <v>4779</v>
      </c>
      <c r="E41" s="274">
        <v>5336</v>
      </c>
      <c r="F41" s="274">
        <v>6148</v>
      </c>
      <c r="G41" s="272"/>
      <c r="H41" s="188"/>
      <c r="I41" s="188"/>
      <c r="J41" s="190" t="s">
        <v>159</v>
      </c>
      <c r="K41" s="194"/>
      <c r="L41" s="191"/>
      <c r="M41" s="188"/>
      <c r="N41" s="191"/>
      <c r="O41" s="192"/>
      <c r="P41" s="192"/>
      <c r="Q41" s="188"/>
      <c r="R41" s="188"/>
      <c r="S41" s="188"/>
      <c r="T41" s="188"/>
      <c r="U41" s="18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</row>
    <row r="42" spans="1:31" s="189" customFormat="1" x14ac:dyDescent="0.15">
      <c r="A42" s="233">
        <v>600</v>
      </c>
      <c r="B42" s="275"/>
      <c r="C42" s="278">
        <v>4627</v>
      </c>
      <c r="D42" s="278">
        <v>5269</v>
      </c>
      <c r="E42" s="278">
        <v>5877</v>
      </c>
      <c r="F42" s="278">
        <v>6760</v>
      </c>
      <c r="G42" s="276"/>
      <c r="H42" s="188"/>
      <c r="I42" s="188"/>
      <c r="J42" s="191" t="s">
        <v>344</v>
      </c>
      <c r="K42" s="194"/>
      <c r="L42" s="191"/>
      <c r="M42" s="192"/>
      <c r="N42" s="193" t="s">
        <v>233</v>
      </c>
      <c r="O42" s="192" t="s">
        <v>342</v>
      </c>
      <c r="P42" s="192"/>
      <c r="Q42" s="188"/>
      <c r="R42" s="188"/>
      <c r="S42" s="188"/>
      <c r="T42" s="188"/>
      <c r="U42" s="188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</row>
    <row r="43" spans="1:31" s="189" customFormat="1" x14ac:dyDescent="0.15">
      <c r="A43" s="231" t="s">
        <v>11</v>
      </c>
      <c r="B43" s="279"/>
      <c r="C43" s="282">
        <v>4408</v>
      </c>
      <c r="D43" s="282">
        <v>5058</v>
      </c>
      <c r="E43" s="282">
        <v>5742</v>
      </c>
      <c r="F43" s="282">
        <v>6560</v>
      </c>
      <c r="G43" s="280"/>
      <c r="H43" s="188"/>
      <c r="I43" s="188"/>
      <c r="J43" s="192" t="s">
        <v>345</v>
      </c>
      <c r="K43" s="192"/>
      <c r="L43" s="192"/>
      <c r="M43" s="192"/>
      <c r="N43" s="193" t="s">
        <v>233</v>
      </c>
      <c r="O43" s="192" t="s">
        <v>343</v>
      </c>
      <c r="P43" s="192"/>
      <c r="Q43" s="188"/>
      <c r="R43" s="188"/>
      <c r="S43" s="188"/>
      <c r="T43" s="188"/>
      <c r="U43" s="188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</row>
    <row r="44" spans="1:31" s="189" customFormat="1" x14ac:dyDescent="0.15">
      <c r="A44" s="233">
        <v>650</v>
      </c>
      <c r="B44" s="267"/>
      <c r="C44" s="270">
        <v>4872</v>
      </c>
      <c r="D44" s="270">
        <v>5585</v>
      </c>
      <c r="E44" s="270">
        <v>6326</v>
      </c>
      <c r="F44" s="270">
        <v>7208</v>
      </c>
      <c r="G44" s="268"/>
      <c r="H44" s="188"/>
      <c r="I44" s="188"/>
      <c r="J44" s="192"/>
      <c r="K44" s="192"/>
      <c r="L44" s="192"/>
      <c r="M44" s="192"/>
      <c r="N44" s="192"/>
      <c r="O44" s="192"/>
      <c r="P44" s="192"/>
      <c r="Q44" s="188"/>
      <c r="R44" s="188"/>
      <c r="S44" s="188"/>
      <c r="T44" s="188"/>
      <c r="U44" s="188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</row>
    <row r="45" spans="1:31" s="189" customFormat="1" x14ac:dyDescent="0.15">
      <c r="A45" s="231" t="s">
        <v>12</v>
      </c>
      <c r="B45" s="271"/>
      <c r="C45" s="274">
        <v>4646</v>
      </c>
      <c r="D45" s="274">
        <v>5342</v>
      </c>
      <c r="E45" s="274">
        <v>6113</v>
      </c>
      <c r="F45" s="274">
        <v>6995</v>
      </c>
      <c r="G45" s="272"/>
      <c r="H45" s="188"/>
      <c r="I45" s="188"/>
      <c r="J45" s="465" t="s">
        <v>0</v>
      </c>
      <c r="K45" s="465"/>
      <c r="L45" s="466"/>
      <c r="M45" s="468" t="s">
        <v>342</v>
      </c>
      <c r="N45" s="469"/>
      <c r="O45" s="468" t="s">
        <v>343</v>
      </c>
      <c r="P45" s="469"/>
      <c r="Q45" s="188"/>
      <c r="R45" s="188"/>
      <c r="S45" s="188"/>
      <c r="T45" s="188"/>
      <c r="U45" s="188"/>
      <c r="V45" s="188"/>
      <c r="W45" s="188"/>
      <c r="X45" s="188"/>
      <c r="Y45" s="188"/>
      <c r="Z45" s="188"/>
      <c r="AA45" s="188"/>
      <c r="AB45" s="188"/>
      <c r="AC45" s="188"/>
    </row>
    <row r="46" spans="1:31" s="189" customFormat="1" x14ac:dyDescent="0.15">
      <c r="A46" s="233">
        <v>700</v>
      </c>
      <c r="B46" s="267"/>
      <c r="C46" s="270">
        <v>5133</v>
      </c>
      <c r="D46" s="270">
        <v>5894</v>
      </c>
      <c r="E46" s="270">
        <v>6741</v>
      </c>
      <c r="F46" s="270">
        <v>7691</v>
      </c>
      <c r="G46" s="268"/>
      <c r="H46" s="188"/>
      <c r="I46" s="188"/>
      <c r="J46" s="467"/>
      <c r="K46" s="467"/>
      <c r="L46" s="468"/>
      <c r="M46" s="470"/>
      <c r="N46" s="471"/>
      <c r="O46" s="470"/>
      <c r="P46" s="471"/>
      <c r="Q46" s="188"/>
      <c r="R46" s="188"/>
      <c r="S46" s="188"/>
      <c r="T46" s="188"/>
      <c r="U46" s="188"/>
      <c r="V46" s="188"/>
      <c r="W46" s="188"/>
      <c r="X46" s="187" t="s">
        <v>225</v>
      </c>
      <c r="Y46" s="187" t="s">
        <v>346</v>
      </c>
      <c r="Z46" s="187" t="s">
        <v>347</v>
      </c>
      <c r="AA46" s="187" t="s">
        <v>103</v>
      </c>
      <c r="AB46" s="187" t="s">
        <v>104</v>
      </c>
      <c r="AC46" s="188"/>
    </row>
    <row r="47" spans="1:31" s="189" customFormat="1" x14ac:dyDescent="0.15">
      <c r="A47" s="231" t="s">
        <v>13</v>
      </c>
      <c r="B47" s="271"/>
      <c r="C47" s="274">
        <v>4953</v>
      </c>
      <c r="D47" s="274">
        <v>5701</v>
      </c>
      <c r="E47" s="274">
        <v>6513</v>
      </c>
      <c r="F47" s="274">
        <v>7465</v>
      </c>
      <c r="G47" s="272"/>
      <c r="H47" s="188"/>
      <c r="I47" s="188"/>
      <c r="J47" s="375" t="s">
        <v>1</v>
      </c>
      <c r="K47" s="376" t="s">
        <v>230</v>
      </c>
      <c r="L47" s="376" t="s">
        <v>1</v>
      </c>
      <c r="M47" s="459">
        <f>AB47</f>
        <v>1265</v>
      </c>
      <c r="N47" s="461"/>
      <c r="O47" s="459">
        <f>AB48</f>
        <v>1479</v>
      </c>
      <c r="P47" s="461"/>
      <c r="Q47" s="188"/>
      <c r="R47" s="188"/>
      <c r="S47" s="188"/>
      <c r="T47" s="188"/>
      <c r="U47" s="188"/>
      <c r="V47" s="188"/>
      <c r="W47" s="188"/>
      <c r="X47" s="379">
        <v>171</v>
      </c>
      <c r="Y47" s="379">
        <f>X47*1.55</f>
        <v>265.05</v>
      </c>
      <c r="Z47" s="379">
        <v>1000</v>
      </c>
      <c r="AA47" s="379">
        <f>Y47+Z47</f>
        <v>1265.05</v>
      </c>
      <c r="AB47" s="379">
        <f>ROUND(AA47,0)</f>
        <v>1265</v>
      </c>
      <c r="AC47" s="188"/>
    </row>
    <row r="48" spans="1:31" s="189" customFormat="1" x14ac:dyDescent="0.15">
      <c r="A48" s="233">
        <v>750</v>
      </c>
      <c r="B48" s="267"/>
      <c r="C48" s="270">
        <v>5475</v>
      </c>
      <c r="D48" s="270">
        <v>6293</v>
      </c>
      <c r="E48" s="270">
        <v>7185</v>
      </c>
      <c r="F48" s="270">
        <v>8208</v>
      </c>
      <c r="G48" s="268"/>
      <c r="H48" s="188"/>
      <c r="I48" s="188"/>
      <c r="J48" s="377">
        <v>150</v>
      </c>
      <c r="K48" s="378" t="s">
        <v>230</v>
      </c>
      <c r="L48" s="378">
        <v>150</v>
      </c>
      <c r="M48" s="462"/>
      <c r="N48" s="464"/>
      <c r="O48" s="462"/>
      <c r="P48" s="464"/>
      <c r="Q48" s="188"/>
      <c r="R48" s="188"/>
      <c r="S48" s="188"/>
      <c r="T48" s="188"/>
      <c r="U48" s="188"/>
      <c r="V48" s="188"/>
      <c r="W48" s="188"/>
      <c r="X48" s="188">
        <v>309</v>
      </c>
      <c r="Y48" s="188">
        <f>X48*1.55</f>
        <v>478.95</v>
      </c>
      <c r="Z48" s="188">
        <v>1000</v>
      </c>
      <c r="AA48" s="188">
        <f>Y48+Z48</f>
        <v>1478.95</v>
      </c>
      <c r="AB48" s="188">
        <f>ROUND(AA48,0)</f>
        <v>1479</v>
      </c>
      <c r="AC48" s="188"/>
    </row>
    <row r="49" spans="1:29" s="189" customFormat="1" x14ac:dyDescent="0.15">
      <c r="A49" s="231" t="s">
        <v>14</v>
      </c>
      <c r="B49" s="271"/>
      <c r="C49" s="274">
        <v>5197</v>
      </c>
      <c r="D49" s="274">
        <v>5928</v>
      </c>
      <c r="E49" s="274">
        <v>6838</v>
      </c>
      <c r="F49" s="274">
        <v>7813</v>
      </c>
      <c r="G49" s="272"/>
      <c r="H49" s="188"/>
      <c r="I49" s="188"/>
      <c r="J49" s="375" t="s">
        <v>2</v>
      </c>
      <c r="K49" s="376" t="s">
        <v>230</v>
      </c>
      <c r="L49" s="376" t="s">
        <v>2</v>
      </c>
      <c r="M49" s="459">
        <f>AB49</f>
        <v>1324</v>
      </c>
      <c r="N49" s="461"/>
      <c r="O49" s="459">
        <f>AB50</f>
        <v>1584</v>
      </c>
      <c r="P49" s="461"/>
      <c r="Q49" s="188"/>
      <c r="R49" s="188"/>
      <c r="S49" s="188"/>
      <c r="T49" s="188"/>
      <c r="U49" s="188"/>
      <c r="V49" s="188"/>
      <c r="W49" s="188"/>
      <c r="X49" s="379">
        <v>209</v>
      </c>
      <c r="Y49" s="379">
        <f t="shared" ref="Y49:Y66" si="0">X49*1.55</f>
        <v>323.95</v>
      </c>
      <c r="Z49" s="379">
        <v>1000</v>
      </c>
      <c r="AA49" s="379">
        <f t="shared" ref="AA49:AA66" si="1">Y49+Z49</f>
        <v>1323.95</v>
      </c>
      <c r="AB49" s="379">
        <f t="shared" ref="AB49:AB66" si="2">ROUND(AA49,0)</f>
        <v>1324</v>
      </c>
      <c r="AC49" s="188"/>
    </row>
    <row r="50" spans="1:29" s="189" customFormat="1" x14ac:dyDescent="0.15">
      <c r="A50" s="233">
        <v>800</v>
      </c>
      <c r="B50" s="267"/>
      <c r="C50" s="270">
        <v>5742</v>
      </c>
      <c r="D50" s="270">
        <v>6545</v>
      </c>
      <c r="E50" s="270">
        <v>7540</v>
      </c>
      <c r="F50" s="270">
        <v>8585</v>
      </c>
      <c r="G50" s="268"/>
      <c r="H50" s="188"/>
      <c r="I50" s="188"/>
      <c r="J50" s="377">
        <v>200</v>
      </c>
      <c r="K50" s="378" t="s">
        <v>230</v>
      </c>
      <c r="L50" s="378">
        <v>200</v>
      </c>
      <c r="M50" s="462"/>
      <c r="N50" s="464"/>
      <c r="O50" s="462"/>
      <c r="P50" s="464"/>
      <c r="Q50" s="188"/>
      <c r="R50" s="188"/>
      <c r="S50" s="188"/>
      <c r="T50" s="188"/>
      <c r="U50" s="188"/>
      <c r="V50" s="188"/>
      <c r="W50" s="188"/>
      <c r="X50" s="188">
        <v>377</v>
      </c>
      <c r="Y50" s="188">
        <f t="shared" si="0"/>
        <v>584.35</v>
      </c>
      <c r="Z50" s="188">
        <v>1000</v>
      </c>
      <c r="AA50" s="188">
        <f t="shared" si="1"/>
        <v>1584.35</v>
      </c>
      <c r="AB50" s="188">
        <f t="shared" si="2"/>
        <v>1584</v>
      </c>
      <c r="AC50" s="188"/>
    </row>
    <row r="51" spans="1:29" s="189" customFormat="1" x14ac:dyDescent="0.15">
      <c r="A51" s="231" t="s">
        <v>15</v>
      </c>
      <c r="B51" s="271"/>
      <c r="C51" s="274">
        <v>5440</v>
      </c>
      <c r="D51" s="274">
        <v>6270</v>
      </c>
      <c r="E51" s="274">
        <v>7227</v>
      </c>
      <c r="F51" s="274">
        <v>8271</v>
      </c>
      <c r="G51" s="272"/>
      <c r="H51" s="188"/>
      <c r="I51" s="188"/>
      <c r="J51" s="375" t="s">
        <v>3</v>
      </c>
      <c r="K51" s="376" t="s">
        <v>230</v>
      </c>
      <c r="L51" s="376" t="s">
        <v>3</v>
      </c>
      <c r="M51" s="459">
        <f>AB51</f>
        <v>1395</v>
      </c>
      <c r="N51" s="461"/>
      <c r="O51" s="459">
        <f>AB52</f>
        <v>1701</v>
      </c>
      <c r="P51" s="461"/>
      <c r="Q51" s="188"/>
      <c r="R51" s="188"/>
      <c r="S51" s="188"/>
      <c r="T51" s="188"/>
      <c r="U51" s="188"/>
      <c r="V51" s="188"/>
      <c r="W51" s="188"/>
      <c r="X51" s="379">
        <v>255</v>
      </c>
      <c r="Y51" s="379">
        <f t="shared" si="0"/>
        <v>395.25</v>
      </c>
      <c r="Z51" s="379">
        <v>1000</v>
      </c>
      <c r="AA51" s="379">
        <f t="shared" si="1"/>
        <v>1395.25</v>
      </c>
      <c r="AB51" s="379">
        <f t="shared" si="2"/>
        <v>1395</v>
      </c>
      <c r="AC51" s="188"/>
    </row>
    <row r="52" spans="1:29" s="189" customFormat="1" x14ac:dyDescent="0.15">
      <c r="A52" s="233">
        <v>850</v>
      </c>
      <c r="B52" s="267"/>
      <c r="C52" s="270">
        <v>6004</v>
      </c>
      <c r="D52" s="270">
        <v>6921</v>
      </c>
      <c r="E52" s="270">
        <v>7968</v>
      </c>
      <c r="F52" s="270">
        <v>9092</v>
      </c>
      <c r="G52" s="268"/>
      <c r="H52" s="188"/>
      <c r="I52" s="188"/>
      <c r="J52" s="377">
        <v>250</v>
      </c>
      <c r="K52" s="378" t="s">
        <v>230</v>
      </c>
      <c r="L52" s="378">
        <v>250</v>
      </c>
      <c r="M52" s="462"/>
      <c r="N52" s="464"/>
      <c r="O52" s="462"/>
      <c r="P52" s="464"/>
      <c r="Q52" s="188"/>
      <c r="R52" s="188"/>
      <c r="S52" s="188"/>
      <c r="T52" s="188"/>
      <c r="U52" s="188"/>
      <c r="V52" s="188"/>
      <c r="W52" s="188"/>
      <c r="X52" s="188">
        <v>452</v>
      </c>
      <c r="Y52" s="188">
        <f t="shared" si="0"/>
        <v>700.6</v>
      </c>
      <c r="Z52" s="188">
        <v>1000</v>
      </c>
      <c r="AA52" s="188">
        <f t="shared" si="1"/>
        <v>1700.6</v>
      </c>
      <c r="AB52" s="188">
        <f t="shared" si="2"/>
        <v>1701</v>
      </c>
      <c r="AC52" s="188"/>
    </row>
    <row r="53" spans="1:29" s="189" customFormat="1" x14ac:dyDescent="0.15">
      <c r="A53" s="231" t="s">
        <v>16</v>
      </c>
      <c r="B53" s="271"/>
      <c r="C53" s="274">
        <v>5713</v>
      </c>
      <c r="D53" s="274">
        <v>6600</v>
      </c>
      <c r="E53" s="274">
        <v>7592</v>
      </c>
      <c r="F53" s="274">
        <v>8694</v>
      </c>
      <c r="G53" s="272"/>
      <c r="H53" s="188"/>
      <c r="I53" s="188"/>
      <c r="J53" s="375" t="s">
        <v>4</v>
      </c>
      <c r="K53" s="376" t="s">
        <v>230</v>
      </c>
      <c r="L53" s="376" t="s">
        <v>4</v>
      </c>
      <c r="M53" s="459">
        <f>AB53</f>
        <v>1479</v>
      </c>
      <c r="N53" s="461"/>
      <c r="O53" s="459">
        <f>AB54</f>
        <v>1849</v>
      </c>
      <c r="P53" s="461"/>
      <c r="Q53" s="188"/>
      <c r="R53" s="188"/>
      <c r="S53" s="188"/>
      <c r="T53" s="188"/>
      <c r="U53" s="188"/>
      <c r="V53" s="188"/>
      <c r="W53" s="188"/>
      <c r="X53" s="379">
        <v>309</v>
      </c>
      <c r="Y53" s="379">
        <f t="shared" si="0"/>
        <v>478.95</v>
      </c>
      <c r="Z53" s="379">
        <v>1000</v>
      </c>
      <c r="AA53" s="379">
        <f t="shared" si="1"/>
        <v>1478.95</v>
      </c>
      <c r="AB53" s="379">
        <f t="shared" si="2"/>
        <v>1479</v>
      </c>
      <c r="AC53" s="188"/>
    </row>
    <row r="54" spans="1:29" s="189" customFormat="1" x14ac:dyDescent="0.15">
      <c r="A54" s="233">
        <v>900</v>
      </c>
      <c r="B54" s="275"/>
      <c r="C54" s="278">
        <v>6309</v>
      </c>
      <c r="D54" s="278">
        <v>7289</v>
      </c>
      <c r="E54" s="278">
        <v>8375</v>
      </c>
      <c r="F54" s="278">
        <v>9563</v>
      </c>
      <c r="G54" s="276"/>
      <c r="H54" s="188"/>
      <c r="I54" s="188"/>
      <c r="J54" s="377">
        <v>300</v>
      </c>
      <c r="K54" s="378" t="s">
        <v>230</v>
      </c>
      <c r="L54" s="378">
        <v>300</v>
      </c>
      <c r="M54" s="462"/>
      <c r="N54" s="464"/>
      <c r="O54" s="462"/>
      <c r="P54" s="464"/>
      <c r="Q54" s="188"/>
      <c r="R54" s="188"/>
      <c r="S54" s="188"/>
      <c r="T54" s="188"/>
      <c r="U54" s="188"/>
      <c r="V54" s="188"/>
      <c r="W54" s="188"/>
      <c r="X54" s="188">
        <v>548</v>
      </c>
      <c r="Y54" s="188">
        <f t="shared" si="0"/>
        <v>849.4</v>
      </c>
      <c r="Z54" s="188">
        <v>1000</v>
      </c>
      <c r="AA54" s="188">
        <f t="shared" si="1"/>
        <v>1849.4</v>
      </c>
      <c r="AB54" s="188">
        <f t="shared" si="2"/>
        <v>1849</v>
      </c>
      <c r="AC54" s="188"/>
    </row>
    <row r="55" spans="1:29" s="189" customFormat="1" x14ac:dyDescent="0.15">
      <c r="A55" s="235" t="s">
        <v>17</v>
      </c>
      <c r="B55" s="263"/>
      <c r="C55" s="266">
        <v>6003</v>
      </c>
      <c r="D55" s="266">
        <v>6948</v>
      </c>
      <c r="E55" s="266">
        <v>7992</v>
      </c>
      <c r="F55" s="266">
        <v>9147</v>
      </c>
      <c r="G55" s="264"/>
      <c r="H55" s="188"/>
      <c r="I55" s="188"/>
      <c r="J55" s="375" t="s">
        <v>5</v>
      </c>
      <c r="K55" s="376" t="s">
        <v>230</v>
      </c>
      <c r="L55" s="376" t="s">
        <v>5</v>
      </c>
      <c r="M55" s="459">
        <f>AB55</f>
        <v>1615</v>
      </c>
      <c r="N55" s="461"/>
      <c r="O55" s="459">
        <f>AB56</f>
        <v>2063</v>
      </c>
      <c r="P55" s="461"/>
      <c r="Q55" s="188"/>
      <c r="R55" s="188"/>
      <c r="S55" s="188"/>
      <c r="T55" s="188"/>
      <c r="U55" s="188"/>
      <c r="V55" s="188"/>
      <c r="W55" s="188"/>
      <c r="X55" s="379">
        <v>397</v>
      </c>
      <c r="Y55" s="379">
        <f t="shared" si="0"/>
        <v>615.35</v>
      </c>
      <c r="Z55" s="379">
        <v>1000</v>
      </c>
      <c r="AA55" s="379">
        <f t="shared" si="1"/>
        <v>1615.35</v>
      </c>
      <c r="AB55" s="379">
        <f t="shared" si="2"/>
        <v>1615</v>
      </c>
      <c r="AC55" s="188"/>
    </row>
    <row r="56" spans="1:29" s="189" customFormat="1" x14ac:dyDescent="0.15">
      <c r="A56" s="233">
        <v>950</v>
      </c>
      <c r="B56" s="267"/>
      <c r="C56" s="270">
        <v>6629</v>
      </c>
      <c r="D56" s="270">
        <v>7673</v>
      </c>
      <c r="E56" s="270">
        <v>8815</v>
      </c>
      <c r="F56" s="270">
        <v>10062</v>
      </c>
      <c r="G56" s="268"/>
      <c r="H56" s="188"/>
      <c r="I56" s="188"/>
      <c r="J56" s="377">
        <v>350</v>
      </c>
      <c r="K56" s="378" t="s">
        <v>230</v>
      </c>
      <c r="L56" s="378">
        <v>350</v>
      </c>
      <c r="M56" s="462"/>
      <c r="N56" s="464"/>
      <c r="O56" s="462"/>
      <c r="P56" s="464"/>
      <c r="Q56" s="188"/>
      <c r="R56" s="188"/>
      <c r="S56" s="188"/>
      <c r="T56" s="188"/>
      <c r="U56" s="188"/>
      <c r="V56" s="188"/>
      <c r="W56" s="188"/>
      <c r="X56" s="188">
        <v>686</v>
      </c>
      <c r="Y56" s="188">
        <f t="shared" si="0"/>
        <v>1063.3</v>
      </c>
      <c r="Z56" s="188">
        <v>1000</v>
      </c>
      <c r="AA56" s="188">
        <f t="shared" si="1"/>
        <v>2063.3000000000002</v>
      </c>
      <c r="AB56" s="188">
        <f t="shared" si="2"/>
        <v>2063</v>
      </c>
      <c r="AC56" s="188"/>
    </row>
    <row r="57" spans="1:29" s="189" customFormat="1" x14ac:dyDescent="0.15">
      <c r="A57" s="231" t="s">
        <v>18</v>
      </c>
      <c r="B57" s="271"/>
      <c r="C57" s="274">
        <v>6206</v>
      </c>
      <c r="D57" s="274">
        <v>7337</v>
      </c>
      <c r="E57" s="274">
        <v>8445</v>
      </c>
      <c r="F57" s="274">
        <v>9663</v>
      </c>
      <c r="G57" s="272"/>
      <c r="H57" s="188"/>
      <c r="I57" s="188"/>
      <c r="J57" s="375" t="s">
        <v>6</v>
      </c>
      <c r="K57" s="376" t="s">
        <v>230</v>
      </c>
      <c r="L57" s="376" t="s">
        <v>6</v>
      </c>
      <c r="M57" s="459">
        <f>AB57</f>
        <v>1772</v>
      </c>
      <c r="N57" s="461"/>
      <c r="O57" s="459">
        <f>AB58</f>
        <v>2336</v>
      </c>
      <c r="P57" s="461"/>
      <c r="Q57" s="188"/>
      <c r="R57" s="188"/>
      <c r="S57" s="188"/>
      <c r="T57" s="188"/>
      <c r="U57" s="188"/>
      <c r="V57" s="188"/>
      <c r="W57" s="188"/>
      <c r="X57" s="379">
        <v>498</v>
      </c>
      <c r="Y57" s="379">
        <f t="shared" si="0"/>
        <v>771.9</v>
      </c>
      <c r="Z57" s="379">
        <v>1000</v>
      </c>
      <c r="AA57" s="379">
        <f t="shared" si="1"/>
        <v>1771.9</v>
      </c>
      <c r="AB57" s="379">
        <f t="shared" si="2"/>
        <v>1772</v>
      </c>
      <c r="AC57" s="188"/>
    </row>
    <row r="58" spans="1:29" s="189" customFormat="1" x14ac:dyDescent="0.15">
      <c r="A58" s="233">
        <v>1000</v>
      </c>
      <c r="B58" s="267"/>
      <c r="C58" s="270">
        <v>6850</v>
      </c>
      <c r="D58" s="270">
        <v>8097</v>
      </c>
      <c r="E58" s="270">
        <v>9309</v>
      </c>
      <c r="F58" s="270">
        <v>10624</v>
      </c>
      <c r="G58" s="268"/>
      <c r="H58" s="188"/>
      <c r="I58" s="188"/>
      <c r="J58" s="377">
        <v>400</v>
      </c>
      <c r="K58" s="378" t="s">
        <v>230</v>
      </c>
      <c r="L58" s="378">
        <v>400</v>
      </c>
      <c r="M58" s="462"/>
      <c r="N58" s="464"/>
      <c r="O58" s="462"/>
      <c r="P58" s="464"/>
      <c r="Q58" s="188"/>
      <c r="R58" s="188"/>
      <c r="S58" s="188"/>
      <c r="T58" s="188"/>
      <c r="U58" s="188"/>
      <c r="V58" s="188"/>
      <c r="W58" s="188"/>
      <c r="X58" s="188">
        <v>862</v>
      </c>
      <c r="Y58" s="188">
        <f t="shared" si="0"/>
        <v>1336.1000000000001</v>
      </c>
      <c r="Z58" s="188">
        <v>1000</v>
      </c>
      <c r="AA58" s="188">
        <f t="shared" si="1"/>
        <v>2336.1000000000004</v>
      </c>
      <c r="AB58" s="188">
        <f t="shared" si="2"/>
        <v>2336</v>
      </c>
      <c r="AC58" s="188"/>
    </row>
    <row r="59" spans="1:29" s="189" customFormat="1" x14ac:dyDescent="0.15">
      <c r="A59" s="235" t="s">
        <v>19</v>
      </c>
      <c r="B59" s="271"/>
      <c r="C59" s="274">
        <v>6415</v>
      </c>
      <c r="D59" s="274">
        <v>7615</v>
      </c>
      <c r="E59" s="274">
        <v>8857</v>
      </c>
      <c r="F59" s="274">
        <v>10069</v>
      </c>
      <c r="G59" s="272"/>
      <c r="H59" s="188"/>
      <c r="I59" s="188"/>
      <c r="J59" s="375" t="s">
        <v>7</v>
      </c>
      <c r="K59" s="376" t="s">
        <v>230</v>
      </c>
      <c r="L59" s="376" t="s">
        <v>7</v>
      </c>
      <c r="M59" s="459">
        <f>AB59</f>
        <v>1956</v>
      </c>
      <c r="N59" s="461"/>
      <c r="O59" s="459">
        <f>AB60</f>
        <v>2654</v>
      </c>
      <c r="P59" s="461"/>
      <c r="Q59" s="188"/>
      <c r="R59" s="188"/>
      <c r="S59" s="188"/>
      <c r="T59" s="188"/>
      <c r="U59" s="188"/>
      <c r="V59" s="188"/>
      <c r="W59" s="188"/>
      <c r="X59" s="379">
        <v>617</v>
      </c>
      <c r="Y59" s="379">
        <f t="shared" si="0"/>
        <v>956.35</v>
      </c>
      <c r="Z59" s="379">
        <v>1000</v>
      </c>
      <c r="AA59" s="379">
        <f t="shared" si="1"/>
        <v>1956.35</v>
      </c>
      <c r="AB59" s="379">
        <f t="shared" si="2"/>
        <v>1956</v>
      </c>
      <c r="AC59" s="188"/>
    </row>
    <row r="60" spans="1:29" s="189" customFormat="1" x14ac:dyDescent="0.15">
      <c r="A60" s="233">
        <v>1050</v>
      </c>
      <c r="B60" s="267"/>
      <c r="C60" s="270">
        <v>7089</v>
      </c>
      <c r="D60" s="270">
        <v>8394</v>
      </c>
      <c r="E60" s="270">
        <v>9763</v>
      </c>
      <c r="F60" s="270">
        <v>11062</v>
      </c>
      <c r="G60" s="268"/>
      <c r="H60" s="188"/>
      <c r="I60" s="188"/>
      <c r="J60" s="377">
        <v>450</v>
      </c>
      <c r="K60" s="378" t="s">
        <v>230</v>
      </c>
      <c r="L60" s="378">
        <v>450</v>
      </c>
      <c r="M60" s="462"/>
      <c r="N60" s="464"/>
      <c r="O60" s="462"/>
      <c r="P60" s="464"/>
      <c r="Q60" s="188"/>
      <c r="R60" s="188"/>
      <c r="S60" s="188"/>
      <c r="T60" s="188"/>
      <c r="U60" s="188"/>
      <c r="V60" s="188"/>
      <c r="W60" s="188"/>
      <c r="X60" s="188">
        <v>1067</v>
      </c>
      <c r="Y60" s="188">
        <f t="shared" si="0"/>
        <v>1653.8500000000001</v>
      </c>
      <c r="Z60" s="188">
        <v>1000</v>
      </c>
      <c r="AA60" s="188">
        <f t="shared" si="1"/>
        <v>2653.8500000000004</v>
      </c>
      <c r="AB60" s="188">
        <f t="shared" si="2"/>
        <v>2654</v>
      </c>
      <c r="AC60" s="188"/>
    </row>
    <row r="61" spans="1:29" s="189" customFormat="1" x14ac:dyDescent="0.15">
      <c r="A61" s="231" t="s">
        <v>20</v>
      </c>
      <c r="B61" s="271"/>
      <c r="C61" s="274">
        <v>6682</v>
      </c>
      <c r="D61" s="274">
        <v>7871</v>
      </c>
      <c r="E61" s="274">
        <v>9222</v>
      </c>
      <c r="F61" s="274">
        <v>10428</v>
      </c>
      <c r="G61" s="272"/>
      <c r="H61" s="188"/>
      <c r="I61" s="188"/>
      <c r="J61" s="375" t="s">
        <v>8</v>
      </c>
      <c r="K61" s="376" t="s">
        <v>230</v>
      </c>
      <c r="L61" s="376" t="s">
        <v>8</v>
      </c>
      <c r="M61" s="459">
        <f>AB61</f>
        <v>2190</v>
      </c>
      <c r="N61" s="461"/>
      <c r="O61" s="459">
        <f>AB62</f>
        <v>3038</v>
      </c>
      <c r="P61" s="461"/>
      <c r="Q61" s="188"/>
      <c r="R61" s="188"/>
      <c r="T61" s="188"/>
      <c r="U61" s="188"/>
      <c r="V61" s="188"/>
      <c r="W61" s="188"/>
      <c r="X61" s="379">
        <v>768</v>
      </c>
      <c r="Y61" s="379">
        <f t="shared" si="0"/>
        <v>1190.4000000000001</v>
      </c>
      <c r="Z61" s="379">
        <v>1000</v>
      </c>
      <c r="AA61" s="379">
        <f t="shared" si="1"/>
        <v>2190.4</v>
      </c>
      <c r="AB61" s="379">
        <f t="shared" si="2"/>
        <v>2190</v>
      </c>
      <c r="AC61" s="188"/>
    </row>
    <row r="62" spans="1:29" s="189" customFormat="1" x14ac:dyDescent="0.15">
      <c r="A62" s="233">
        <v>1100</v>
      </c>
      <c r="B62" s="267"/>
      <c r="C62" s="270">
        <v>7388</v>
      </c>
      <c r="D62" s="270">
        <v>8668</v>
      </c>
      <c r="E62" s="270">
        <v>10170</v>
      </c>
      <c r="F62" s="270">
        <v>11481</v>
      </c>
      <c r="G62" s="268"/>
      <c r="H62" s="188"/>
      <c r="I62" s="188"/>
      <c r="J62" s="377">
        <v>500</v>
      </c>
      <c r="K62" s="378" t="s">
        <v>230</v>
      </c>
      <c r="L62" s="378">
        <v>500</v>
      </c>
      <c r="M62" s="462"/>
      <c r="N62" s="464"/>
      <c r="O62" s="462"/>
      <c r="P62" s="464"/>
      <c r="Q62" s="188"/>
      <c r="R62" s="188"/>
      <c r="S62" s="188"/>
      <c r="T62" s="188"/>
      <c r="U62" s="188"/>
      <c r="V62" s="188"/>
      <c r="W62" s="188"/>
      <c r="X62" s="188">
        <v>1315</v>
      </c>
      <c r="Y62" s="188">
        <f t="shared" si="0"/>
        <v>2038.25</v>
      </c>
      <c r="Z62" s="188">
        <v>1000</v>
      </c>
      <c r="AA62" s="188">
        <f t="shared" si="1"/>
        <v>3038.25</v>
      </c>
      <c r="AB62" s="188">
        <f t="shared" si="2"/>
        <v>3038</v>
      </c>
      <c r="AC62" s="188"/>
    </row>
    <row r="63" spans="1:29" s="189" customFormat="1" x14ac:dyDescent="0.15">
      <c r="A63" s="231" t="s">
        <v>21</v>
      </c>
      <c r="B63" s="271"/>
      <c r="C63" s="274">
        <v>6966</v>
      </c>
      <c r="D63" s="274">
        <v>8213</v>
      </c>
      <c r="E63" s="274">
        <v>9564</v>
      </c>
      <c r="F63" s="274">
        <v>11020</v>
      </c>
      <c r="G63" s="272"/>
      <c r="H63" s="188"/>
      <c r="I63" s="188"/>
      <c r="J63" s="375" t="s">
        <v>9</v>
      </c>
      <c r="K63" s="376" t="s">
        <v>230</v>
      </c>
      <c r="L63" s="376" t="s">
        <v>9</v>
      </c>
      <c r="M63" s="459">
        <f>AB63</f>
        <v>2398</v>
      </c>
      <c r="N63" s="461"/>
      <c r="O63" s="459">
        <f>AB64</f>
        <v>3429</v>
      </c>
      <c r="P63" s="461"/>
      <c r="Q63" s="188"/>
      <c r="R63" s="188"/>
      <c r="S63" s="188"/>
      <c r="T63" s="188"/>
      <c r="U63" s="188"/>
      <c r="V63" s="188"/>
      <c r="W63" s="188"/>
      <c r="X63" s="379">
        <v>902</v>
      </c>
      <c r="Y63" s="379">
        <f t="shared" si="0"/>
        <v>1398.1000000000001</v>
      </c>
      <c r="Z63" s="379">
        <v>1000</v>
      </c>
      <c r="AA63" s="379">
        <f t="shared" si="1"/>
        <v>2398.1000000000004</v>
      </c>
      <c r="AB63" s="379">
        <f t="shared" si="2"/>
        <v>2398</v>
      </c>
      <c r="AC63" s="188"/>
    </row>
    <row r="64" spans="1:29" s="189" customFormat="1" x14ac:dyDescent="0.15">
      <c r="A64" s="233">
        <v>1150</v>
      </c>
      <c r="B64" s="267"/>
      <c r="C64" s="270">
        <v>7701</v>
      </c>
      <c r="D64" s="270">
        <v>9047</v>
      </c>
      <c r="E64" s="270">
        <v>10540</v>
      </c>
      <c r="F64" s="270">
        <v>12121</v>
      </c>
      <c r="G64" s="268"/>
      <c r="H64" s="188"/>
      <c r="I64" s="188"/>
      <c r="J64" s="377">
        <v>550</v>
      </c>
      <c r="K64" s="378" t="s">
        <v>230</v>
      </c>
      <c r="L64" s="378">
        <v>550</v>
      </c>
      <c r="M64" s="462"/>
      <c r="N64" s="464"/>
      <c r="O64" s="462"/>
      <c r="P64" s="464"/>
      <c r="Q64" s="188"/>
      <c r="R64" s="188"/>
      <c r="S64" s="188"/>
      <c r="T64" s="188"/>
      <c r="U64" s="188"/>
      <c r="V64" s="188"/>
      <c r="W64" s="188"/>
      <c r="X64" s="188">
        <v>1567</v>
      </c>
      <c r="Y64" s="188">
        <f t="shared" si="0"/>
        <v>2428.85</v>
      </c>
      <c r="Z64" s="188">
        <v>1000</v>
      </c>
      <c r="AA64" s="188">
        <f t="shared" si="1"/>
        <v>3428.85</v>
      </c>
      <c r="AB64" s="188">
        <f t="shared" si="2"/>
        <v>3429</v>
      </c>
      <c r="AC64" s="188"/>
    </row>
    <row r="65" spans="1:42" s="189" customFormat="1" x14ac:dyDescent="0.15">
      <c r="A65" s="231" t="s">
        <v>22</v>
      </c>
      <c r="B65" s="271"/>
      <c r="C65" s="274">
        <v>7267</v>
      </c>
      <c r="D65" s="274">
        <v>8561</v>
      </c>
      <c r="E65" s="274">
        <v>9872</v>
      </c>
      <c r="F65" s="274">
        <v>11362</v>
      </c>
      <c r="G65" s="272"/>
      <c r="H65" s="188"/>
      <c r="I65" s="188"/>
      <c r="J65" s="375" t="s">
        <v>10</v>
      </c>
      <c r="K65" s="376" t="s">
        <v>230</v>
      </c>
      <c r="L65" s="376" t="s">
        <v>10</v>
      </c>
      <c r="M65" s="459">
        <f>AB65</f>
        <v>2558</v>
      </c>
      <c r="N65" s="461"/>
      <c r="O65" s="459">
        <f>AB66</f>
        <v>3748</v>
      </c>
      <c r="P65" s="461"/>
      <c r="Q65" s="188"/>
      <c r="R65" s="188"/>
      <c r="S65" s="188"/>
      <c r="T65" s="188"/>
      <c r="U65" s="188"/>
      <c r="V65" s="188"/>
      <c r="W65" s="188"/>
      <c r="X65" s="379">
        <v>1005</v>
      </c>
      <c r="Y65" s="379">
        <f t="shared" si="0"/>
        <v>1557.75</v>
      </c>
      <c r="Z65" s="379">
        <v>1000</v>
      </c>
      <c r="AA65" s="379">
        <f t="shared" si="1"/>
        <v>2557.75</v>
      </c>
      <c r="AB65" s="379">
        <f t="shared" si="2"/>
        <v>2558</v>
      </c>
      <c r="AC65" s="188"/>
    </row>
    <row r="66" spans="1:42" s="189" customFormat="1" x14ac:dyDescent="0.15">
      <c r="A66" s="233">
        <v>1200</v>
      </c>
      <c r="B66" s="275"/>
      <c r="C66" s="278">
        <v>8034</v>
      </c>
      <c r="D66" s="278">
        <v>9431</v>
      </c>
      <c r="E66" s="278">
        <v>10863</v>
      </c>
      <c r="F66" s="278">
        <v>12479</v>
      </c>
      <c r="G66" s="276"/>
      <c r="H66" s="188"/>
      <c r="I66" s="188"/>
      <c r="J66" s="377">
        <v>600</v>
      </c>
      <c r="K66" s="378" t="s">
        <v>230</v>
      </c>
      <c r="L66" s="378">
        <v>600</v>
      </c>
      <c r="M66" s="462"/>
      <c r="N66" s="464"/>
      <c r="O66" s="462"/>
      <c r="P66" s="464"/>
      <c r="Q66" s="188"/>
      <c r="R66" s="188"/>
      <c r="S66" s="188"/>
      <c r="T66" s="188"/>
      <c r="U66" s="188"/>
      <c r="V66" s="188"/>
      <c r="W66" s="188"/>
      <c r="X66" s="188">
        <v>1773</v>
      </c>
      <c r="Y66" s="188">
        <f t="shared" si="0"/>
        <v>2748.15</v>
      </c>
      <c r="Z66" s="188">
        <v>1000</v>
      </c>
      <c r="AA66" s="188">
        <f t="shared" si="1"/>
        <v>3748.15</v>
      </c>
      <c r="AB66" s="188">
        <f t="shared" si="2"/>
        <v>3748</v>
      </c>
      <c r="AC66" s="188"/>
    </row>
    <row r="67" spans="1:42" x14ac:dyDescent="0.15">
      <c r="C67" s="187"/>
      <c r="D67" s="187"/>
      <c r="E67" s="187"/>
      <c r="F67" s="187"/>
      <c r="G67" s="187"/>
      <c r="H67" s="187"/>
      <c r="I67" s="187"/>
      <c r="J67" s="187"/>
      <c r="K67" s="187"/>
      <c r="L67" s="187"/>
    </row>
    <row r="68" spans="1:42" x14ac:dyDescent="0.15">
      <c r="A68" s="191" t="s">
        <v>23</v>
      </c>
      <c r="B68" s="191"/>
      <c r="C68" s="192" t="s">
        <v>24</v>
      </c>
      <c r="E68" s="192"/>
      <c r="F68" s="192"/>
      <c r="G68" s="192"/>
      <c r="H68" s="192"/>
      <c r="I68" s="192"/>
      <c r="J68" s="192"/>
      <c r="K68" s="192"/>
      <c r="L68" s="192"/>
      <c r="M68" s="192"/>
      <c r="N68" s="192"/>
      <c r="O68" s="192"/>
      <c r="P68" s="192"/>
      <c r="Q68" s="192"/>
      <c r="R68" s="192"/>
      <c r="S68" s="193" t="s">
        <v>223</v>
      </c>
    </row>
    <row r="69" spans="1:42" x14ac:dyDescent="0.15">
      <c r="A69" s="194"/>
      <c r="B69" s="194"/>
      <c r="C69" s="191" t="s">
        <v>25</v>
      </c>
      <c r="E69" s="192"/>
      <c r="F69" s="192"/>
      <c r="G69" s="192"/>
      <c r="H69" s="192"/>
      <c r="I69" s="192"/>
      <c r="J69" s="192"/>
      <c r="K69" s="192"/>
      <c r="L69" s="192"/>
      <c r="M69" s="192"/>
      <c r="N69" s="192"/>
      <c r="O69" s="192"/>
      <c r="P69" s="192"/>
      <c r="Q69" s="192"/>
      <c r="R69" s="192"/>
      <c r="S69" s="192"/>
      <c r="T69" s="192"/>
    </row>
    <row r="70" spans="1:42" x14ac:dyDescent="0.15">
      <c r="A70" s="194"/>
      <c r="B70" s="194"/>
      <c r="C70" s="191"/>
      <c r="E70" s="192"/>
      <c r="F70" s="192"/>
      <c r="G70" s="192"/>
      <c r="H70" s="192"/>
      <c r="I70" s="192"/>
      <c r="J70" s="192"/>
      <c r="K70" s="192"/>
      <c r="L70" s="192"/>
      <c r="M70" s="192"/>
      <c r="N70" s="192"/>
      <c r="O70" s="192"/>
      <c r="P70" s="192"/>
      <c r="Q70" s="192"/>
      <c r="R70" s="192"/>
      <c r="S70" s="192"/>
      <c r="T70" s="192"/>
    </row>
    <row r="71" spans="1:42" x14ac:dyDescent="0.15">
      <c r="A71" s="194"/>
      <c r="B71" s="194"/>
      <c r="C71" s="191"/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2"/>
      <c r="T71" s="192"/>
    </row>
    <row r="72" spans="1:42" x14ac:dyDescent="0.15">
      <c r="A72" s="194"/>
      <c r="B72" s="194"/>
      <c r="C72" s="191"/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>
      <c r="A73" s="194"/>
      <c r="B73" s="194"/>
      <c r="C73" s="191"/>
      <c r="E73" s="192"/>
      <c r="F73" s="192"/>
      <c r="G73" s="192"/>
      <c r="H73" s="192"/>
      <c r="I73" s="192"/>
      <c r="J73" s="192"/>
      <c r="K73" s="192"/>
      <c r="L73" s="192"/>
      <c r="M73" s="192"/>
      <c r="N73" s="192"/>
      <c r="O73" s="192"/>
      <c r="P73" s="192"/>
      <c r="Q73" s="192"/>
      <c r="R73" s="192"/>
      <c r="S73" s="192"/>
      <c r="T73" s="192"/>
    </row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/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1.45</v>
      </c>
      <c r="U76" s="188"/>
      <c r="V76" s="203">
        <v>4</v>
      </c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/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/>
      <c r="C78" s="283">
        <f>ROUND(X79*4*$T$76,0)</f>
        <v>1850</v>
      </c>
      <c r="D78" s="283"/>
      <c r="E78" s="283"/>
      <c r="F78" s="283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/>
      <c r="X78" s="214">
        <v>181</v>
      </c>
      <c r="Y78" s="214"/>
      <c r="Z78" s="214"/>
      <c r="AA78" s="214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/>
      <c r="C79" s="284">
        <f>ROUND((X79*4+C149)*$T$76,0)</f>
        <v>2050</v>
      </c>
      <c r="D79" s="284"/>
      <c r="E79" s="284"/>
      <c r="F79" s="284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/>
      <c r="X79" s="214">
        <f>X78+C149</f>
        <v>319</v>
      </c>
      <c r="Y79" s="214"/>
      <c r="Z79" s="214"/>
      <c r="AA79" s="214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/>
      <c r="C80" s="283">
        <f>ROUND(X81*4*$T$76,0)</f>
        <v>2094</v>
      </c>
      <c r="D80" s="283">
        <f>ROUND(Y81*4*$T$76,0)</f>
        <v>2268</v>
      </c>
      <c r="E80" s="283"/>
      <c r="F80" s="283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/>
      <c r="X80" s="214">
        <v>204</v>
      </c>
      <c r="Y80" s="214">
        <v>223</v>
      </c>
      <c r="Z80" s="214"/>
      <c r="AA80" s="214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/>
      <c r="C81" s="284">
        <f>ROUND((X81*4+C151)*$T$76,0)</f>
        <v>2321</v>
      </c>
      <c r="D81" s="284">
        <f>ROUND((Y81*4+D151)*$T$76,0)</f>
        <v>2511</v>
      </c>
      <c r="E81" s="284"/>
      <c r="F81" s="284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/>
      <c r="X81" s="214">
        <f>X80+C151</f>
        <v>361</v>
      </c>
      <c r="Y81" s="214">
        <f>Y80+D151</f>
        <v>391</v>
      </c>
      <c r="Z81" s="214"/>
      <c r="AA81" s="214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/>
      <c r="C82" s="283">
        <f>ROUND(X83*4*$T$76,0)</f>
        <v>2366</v>
      </c>
      <c r="D82" s="283">
        <f>ROUND(Y83*4*$T$76,0)</f>
        <v>2558</v>
      </c>
      <c r="E82" s="283">
        <f>ROUND(Z83*4*$T$76,0)</f>
        <v>2772</v>
      </c>
      <c r="F82" s="283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/>
      <c r="X82" s="214">
        <v>233</v>
      </c>
      <c r="Y82" s="214">
        <v>257</v>
      </c>
      <c r="Z82" s="214">
        <v>281</v>
      </c>
      <c r="AA82" s="214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/>
      <c r="C83" s="284">
        <f>ROUND((X83*4+C153)*$T$76,0)</f>
        <v>2620</v>
      </c>
      <c r="D83" s="284">
        <f>ROUND((Y83*4+D153)*$T$76,0)</f>
        <v>2825</v>
      </c>
      <c r="E83" s="284">
        <f>ROUND((Z83*4+E153)*$T$76,0)</f>
        <v>3058</v>
      </c>
      <c r="F83" s="284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/>
      <c r="X83" s="214">
        <f>X82+C153</f>
        <v>408</v>
      </c>
      <c r="Y83" s="214">
        <f>Y82+D153</f>
        <v>441</v>
      </c>
      <c r="Z83" s="214">
        <f>Z82+E153</f>
        <v>478</v>
      </c>
      <c r="AA83" s="214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/>
      <c r="C84" s="283">
        <f>ROUND(X85*4*$T$76,0)</f>
        <v>2610</v>
      </c>
      <c r="D84" s="283">
        <f>ROUND(Y85*4*$T$76,0)</f>
        <v>2900</v>
      </c>
      <c r="E84" s="283">
        <f>ROUND(Z85*4*$T$76,0)</f>
        <v>3173</v>
      </c>
      <c r="F84" s="283">
        <f>ROUND(AA85*4*$T$76,0)</f>
        <v>3434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/>
      <c r="X84" s="214">
        <v>260</v>
      </c>
      <c r="Y84" s="214">
        <v>288</v>
      </c>
      <c r="Z84" s="214">
        <v>326</v>
      </c>
      <c r="AA84" s="214">
        <v>353</v>
      </c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/>
      <c r="C85" s="285">
        <f>ROUND((X85*4+C155)*$T$76,0)</f>
        <v>2886</v>
      </c>
      <c r="D85" s="285">
        <f>ROUND((Y85*4+D155)*$T$76,0)</f>
        <v>3207</v>
      </c>
      <c r="E85" s="285">
        <f>ROUND((Z85*4+E155)*$T$76,0)</f>
        <v>3493</v>
      </c>
      <c r="F85" s="285">
        <f>ROUND((AA85*4+F155)*$T$76,0)</f>
        <v>3780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/>
      <c r="X85" s="214">
        <f>X84+C155</f>
        <v>450</v>
      </c>
      <c r="Y85" s="214">
        <f>Y84+D155</f>
        <v>500</v>
      </c>
      <c r="Z85" s="214">
        <f>Z84+E155</f>
        <v>547</v>
      </c>
      <c r="AA85" s="214">
        <f>AA84+F155</f>
        <v>592</v>
      </c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/>
      <c r="C86" s="286">
        <f>ROUND(X87*4*$T$76,0)</f>
        <v>2848</v>
      </c>
      <c r="D86" s="286">
        <f>ROUND(Y87*4*$T$76,0)</f>
        <v>3225</v>
      </c>
      <c r="E86" s="286">
        <f>ROUND(Z87*4*$T$76,0)</f>
        <v>3555</v>
      </c>
      <c r="F86" s="286">
        <f>ROUND(AA87*4*$T$76,0)</f>
        <v>3869</v>
      </c>
      <c r="G86" s="205"/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/>
      <c r="X86" s="214">
        <v>283</v>
      </c>
      <c r="Y86" s="214">
        <v>320</v>
      </c>
      <c r="Z86" s="214">
        <v>363</v>
      </c>
      <c r="AA86" s="214">
        <v>396</v>
      </c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/>
      <c r="C87" s="284">
        <f>ROUND((X87*4+C157)*$T$76,0)</f>
        <v>3149</v>
      </c>
      <c r="D87" s="284">
        <f>ROUND((Y87*4+D157)*$T$76,0)</f>
        <v>3567</v>
      </c>
      <c r="E87" s="284">
        <f>ROUND((Z87*4+E157)*$T$76,0)</f>
        <v>3918</v>
      </c>
      <c r="F87" s="284">
        <f>ROUND((AA87*4+F157)*$T$76,0)</f>
        <v>4262</v>
      </c>
      <c r="G87" s="209"/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/>
      <c r="X87" s="214">
        <f>X86+C157</f>
        <v>491</v>
      </c>
      <c r="Y87" s="214">
        <f>Y86+D157</f>
        <v>556</v>
      </c>
      <c r="Z87" s="214">
        <f>Z86+E157</f>
        <v>613</v>
      </c>
      <c r="AA87" s="214">
        <f>AA86+F157</f>
        <v>667</v>
      </c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/>
      <c r="C88" s="283">
        <f>ROUND(X89*4*$T$76,0)</f>
        <v>3120</v>
      </c>
      <c r="D88" s="283">
        <f>ROUND(Y89*4*$T$76,0)</f>
        <v>3486</v>
      </c>
      <c r="E88" s="283">
        <f>ROUND(Z89*4*$T$76,0)</f>
        <v>3979</v>
      </c>
      <c r="F88" s="283">
        <f>ROUND(AA89*4*$T$76,0)</f>
        <v>4321</v>
      </c>
      <c r="G88" s="212"/>
      <c r="H88" s="212"/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/>
      <c r="X88" s="214">
        <v>309</v>
      </c>
      <c r="Y88" s="214">
        <v>348</v>
      </c>
      <c r="Z88" s="214">
        <v>406</v>
      </c>
      <c r="AA88" s="214">
        <v>442</v>
      </c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/>
      <c r="C89" s="284">
        <f>ROUND((X89*4+C159)*$T$76,0)</f>
        <v>3452</v>
      </c>
      <c r="D89" s="284">
        <f>ROUND((Y89*4+D159)*$T$76,0)</f>
        <v>3853</v>
      </c>
      <c r="E89" s="284">
        <f>ROUND((Z89*4+E159)*$T$76,0)</f>
        <v>4385</v>
      </c>
      <c r="F89" s="284">
        <f>ROUND((AA89*4+F159)*$T$76,0)</f>
        <v>4760</v>
      </c>
      <c r="G89" s="209"/>
      <c r="H89" s="209"/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/>
      <c r="X89" s="214">
        <f>X88+C159</f>
        <v>538</v>
      </c>
      <c r="Y89" s="214">
        <f>Y88+D159</f>
        <v>601</v>
      </c>
      <c r="Z89" s="214">
        <f>Z88+E159</f>
        <v>686</v>
      </c>
      <c r="AA89" s="214">
        <f>AA88+F159</f>
        <v>745</v>
      </c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/>
      <c r="C90" s="283">
        <f>ROUND(X91*4*$T$76,0)</f>
        <v>3399</v>
      </c>
      <c r="D90" s="283">
        <f>ROUND(Y91*4*$T$76,0)</f>
        <v>3787</v>
      </c>
      <c r="E90" s="283">
        <f>ROUND(Z91*4*$T$76,0)</f>
        <v>4298</v>
      </c>
      <c r="F90" s="283">
        <f>ROUND(AA91*4*$T$76,0)</f>
        <v>4739</v>
      </c>
      <c r="G90" s="212"/>
      <c r="H90" s="212"/>
      <c r="I90" s="212"/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/>
      <c r="X90" s="214">
        <v>337</v>
      </c>
      <c r="Y90" s="214">
        <v>379</v>
      </c>
      <c r="Z90" s="214">
        <v>445</v>
      </c>
      <c r="AA90" s="214">
        <v>482</v>
      </c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189">
        <v>2.06</v>
      </c>
    </row>
    <row r="91" spans="1:42" x14ac:dyDescent="0.15">
      <c r="A91" s="208">
        <v>450</v>
      </c>
      <c r="B91" s="209"/>
      <c r="C91" s="284">
        <f>ROUND((X91*4+C161)*$T$76,0)</f>
        <v>3760</v>
      </c>
      <c r="D91" s="284">
        <f>ROUND((Y91*4+D161)*$T$76,0)</f>
        <v>4185</v>
      </c>
      <c r="E91" s="284">
        <f>ROUND((Z91*4+E161)*$T$76,0)</f>
        <v>4727</v>
      </c>
      <c r="F91" s="284">
        <f>ROUND((AA91*4+F161)*$T$76,0)</f>
        <v>5224</v>
      </c>
      <c r="G91" s="209"/>
      <c r="H91" s="209"/>
      <c r="I91" s="209"/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/>
      <c r="X91" s="214">
        <f>X90+C161</f>
        <v>586</v>
      </c>
      <c r="Y91" s="214">
        <f>Y90+D161</f>
        <v>653</v>
      </c>
      <c r="Z91" s="214">
        <f>Z90+E161</f>
        <v>741</v>
      </c>
      <c r="AA91" s="214">
        <f>AA90+F161</f>
        <v>817</v>
      </c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/>
      <c r="C92" s="283">
        <f>ROUND(X93*4*$T$76,0)</f>
        <v>3608</v>
      </c>
      <c r="D92" s="283">
        <f>ROUND(Y93*4*$T$76,0)</f>
        <v>4159</v>
      </c>
      <c r="E92" s="283">
        <f>ROUND(Z93*4*$T$76,0)</f>
        <v>4675</v>
      </c>
      <c r="F92" s="283">
        <f>ROUND(AA93*4*$T$76,0)</f>
        <v>5197</v>
      </c>
      <c r="G92" s="212"/>
      <c r="H92" s="212"/>
      <c r="I92" s="212"/>
      <c r="J92" s="212"/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/>
      <c r="X92" s="214">
        <v>360</v>
      </c>
      <c r="Y92" s="214">
        <v>416</v>
      </c>
      <c r="Z92" s="214">
        <v>489</v>
      </c>
      <c r="AA92" s="214">
        <v>530</v>
      </c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189">
        <v>2.04</v>
      </c>
    </row>
    <row r="93" spans="1:42" x14ac:dyDescent="0.15">
      <c r="A93" s="208">
        <v>500</v>
      </c>
      <c r="B93" s="209"/>
      <c r="C93" s="284">
        <f>ROUND((X93*4+C163)*$T$76,0)</f>
        <v>3988</v>
      </c>
      <c r="D93" s="284">
        <f>ROUND((Y93*4+D163)*$T$76,0)</f>
        <v>4595</v>
      </c>
      <c r="E93" s="284">
        <f>ROUND((Z93*4+E163)*$T$76,0)</f>
        <v>5134</v>
      </c>
      <c r="F93" s="284">
        <f>ROUND((AA93*4+F163)*$T$76,0)</f>
        <v>5728</v>
      </c>
      <c r="G93" s="209"/>
      <c r="H93" s="209"/>
      <c r="I93" s="209"/>
      <c r="J93" s="209"/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/>
      <c r="X93" s="214">
        <f>X92+C163</f>
        <v>622</v>
      </c>
      <c r="Y93" s="214">
        <f>Y92+D163</f>
        <v>717</v>
      </c>
      <c r="Z93" s="214">
        <f>Z92+E163</f>
        <v>806</v>
      </c>
      <c r="AA93" s="214">
        <f>AA92+F163</f>
        <v>896</v>
      </c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/>
      <c r="C94" s="283">
        <f>ROUND(X95*4*$T$76,0)</f>
        <v>3874</v>
      </c>
      <c r="D94" s="283">
        <f>ROUND(Y95*4*$T$76,0)</f>
        <v>4420</v>
      </c>
      <c r="E94" s="283">
        <f>ROUND(Z95*4*$T$76,0)</f>
        <v>4976</v>
      </c>
      <c r="F94" s="283">
        <f>ROUND(AA95*4*$T$76,0)</f>
        <v>5783</v>
      </c>
      <c r="G94" s="212"/>
      <c r="H94" s="212"/>
      <c r="I94" s="212"/>
      <c r="J94" s="212"/>
      <c r="K94" s="212"/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/>
      <c r="X94" s="214">
        <v>382</v>
      </c>
      <c r="Y94" s="214">
        <v>445</v>
      </c>
      <c r="Z94" s="214">
        <v>512</v>
      </c>
      <c r="AA94" s="214">
        <v>597</v>
      </c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189">
        <v>2.1</v>
      </c>
    </row>
    <row r="95" spans="1:42" x14ac:dyDescent="0.15">
      <c r="A95" s="208">
        <v>550</v>
      </c>
      <c r="B95" s="209"/>
      <c r="C95" s="284">
        <f>ROUND((X95*4+C165)*$T$76,0)</f>
        <v>4289</v>
      </c>
      <c r="D95" s="284">
        <f>ROUND((Y95*4+D165)*$T$76,0)</f>
        <v>4879</v>
      </c>
      <c r="E95" s="284">
        <f>ROUND((Z95*4+E165)*$T$76,0)</f>
        <v>5478</v>
      </c>
      <c r="F95" s="284">
        <f>ROUND((AA95*4+F165)*$T$76,0)</f>
        <v>6363</v>
      </c>
      <c r="G95" s="209"/>
      <c r="H95" s="209"/>
      <c r="I95" s="209"/>
      <c r="J95" s="209"/>
      <c r="K95" s="209"/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/>
      <c r="X95" s="214">
        <f>X94+C165</f>
        <v>668</v>
      </c>
      <c r="Y95" s="214">
        <f>Y94+D165</f>
        <v>762</v>
      </c>
      <c r="Z95" s="214">
        <f>Z94+E165</f>
        <v>858</v>
      </c>
      <c r="AA95" s="214">
        <f>AA94+F165</f>
        <v>997</v>
      </c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/>
      <c r="C96" s="283">
        <f>ROUND(X97*4*$T$76,0)</f>
        <v>4188</v>
      </c>
      <c r="D96" s="283">
        <f>ROUND(Y97*4*$T$76,0)</f>
        <v>4779</v>
      </c>
      <c r="E96" s="283">
        <f>ROUND(Z97*4*$T$76,0)</f>
        <v>5336</v>
      </c>
      <c r="F96" s="283">
        <f>ROUND(AA97*4*$T$76,0)</f>
        <v>6148</v>
      </c>
      <c r="G96" s="212"/>
      <c r="H96" s="212"/>
      <c r="I96" s="212"/>
      <c r="J96" s="212"/>
      <c r="K96" s="212"/>
      <c r="L96" s="212"/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/>
      <c r="X96" s="214">
        <v>419</v>
      </c>
      <c r="Y96" s="214">
        <v>486</v>
      </c>
      <c r="Z96" s="214">
        <v>547</v>
      </c>
      <c r="AA96" s="214">
        <v>638</v>
      </c>
      <c r="AB96" s="207"/>
      <c r="AC96" s="207"/>
      <c r="AD96" s="207"/>
      <c r="AE96" s="207"/>
      <c r="AF96" s="207"/>
      <c r="AG96" s="207"/>
      <c r="AH96" s="207"/>
      <c r="AI96" s="207"/>
      <c r="AJ96" s="207"/>
      <c r="AK96" s="207"/>
      <c r="AL96" s="207"/>
      <c r="AM96" s="207"/>
      <c r="AN96" s="207"/>
      <c r="AO96" s="207"/>
      <c r="AP96" s="189">
        <v>2.0499999999999998</v>
      </c>
    </row>
    <row r="97" spans="1:42" ht="13" thickBot="1" x14ac:dyDescent="0.2">
      <c r="A97" s="204">
        <v>600</v>
      </c>
      <c r="B97" s="216"/>
      <c r="C97" s="285">
        <f>ROUND((X97*4+C167)*$T$76,0)</f>
        <v>4627</v>
      </c>
      <c r="D97" s="285">
        <f>ROUND((Y97*4+D167)*$T$76,0)</f>
        <v>5269</v>
      </c>
      <c r="E97" s="285">
        <f>ROUND((Z97*4+E167)*$T$76,0)</f>
        <v>5877</v>
      </c>
      <c r="F97" s="285">
        <f>ROUND((AA97*4+F167)*$T$76,0)</f>
        <v>6760</v>
      </c>
      <c r="G97" s="216"/>
      <c r="H97" s="216"/>
      <c r="I97" s="216"/>
      <c r="J97" s="216"/>
      <c r="K97" s="216"/>
      <c r="L97" s="216"/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/>
      <c r="X97" s="214">
        <f>X96+C167</f>
        <v>722</v>
      </c>
      <c r="Y97" s="214">
        <f>Y96+D167</f>
        <v>824</v>
      </c>
      <c r="Z97" s="214">
        <f>Z96+E167</f>
        <v>920</v>
      </c>
      <c r="AA97" s="214">
        <f>AA96+F167</f>
        <v>1060</v>
      </c>
      <c r="AB97" s="207"/>
      <c r="AC97" s="207"/>
      <c r="AD97" s="207"/>
      <c r="AE97" s="207"/>
      <c r="AF97" s="207"/>
      <c r="AG97" s="207"/>
      <c r="AH97" s="207"/>
      <c r="AI97" s="207"/>
      <c r="AJ97" s="207"/>
      <c r="AK97" s="207"/>
      <c r="AL97" s="207"/>
      <c r="AM97" s="207"/>
      <c r="AN97" s="207"/>
      <c r="AO97" s="207"/>
      <c r="AP97" s="189">
        <f>AP96+U167</f>
        <v>3.38</v>
      </c>
    </row>
    <row r="98" spans="1:42" x14ac:dyDescent="0.15">
      <c r="A98" s="202" t="s">
        <v>11</v>
      </c>
      <c r="B98" s="205"/>
      <c r="C98" s="286">
        <f>ROUND(X99*4*$T$76,0)</f>
        <v>4408</v>
      </c>
      <c r="D98" s="286">
        <f>ROUND(Y99*4*$T$76,0)</f>
        <v>5058</v>
      </c>
      <c r="E98" s="286">
        <f>ROUND(Z99*4*$T$76,0)</f>
        <v>5742</v>
      </c>
      <c r="F98" s="286">
        <f>ROUND(AA99*4*$T$76,0)</f>
        <v>6560</v>
      </c>
      <c r="G98" s="205"/>
      <c r="H98" s="205"/>
      <c r="I98" s="205"/>
      <c r="J98" s="205"/>
      <c r="K98" s="205"/>
      <c r="L98" s="205"/>
      <c r="M98" s="205"/>
      <c r="N98" s="205"/>
      <c r="O98" s="205"/>
      <c r="P98" s="205"/>
      <c r="Q98" s="205"/>
      <c r="R98" s="205"/>
      <c r="S98" s="205"/>
      <c r="T98" s="206"/>
      <c r="V98" s="203">
        <v>26</v>
      </c>
      <c r="W98" s="207"/>
      <c r="X98" s="214">
        <v>440</v>
      </c>
      <c r="Y98" s="214">
        <v>508</v>
      </c>
      <c r="Z98" s="214">
        <v>587</v>
      </c>
      <c r="AA98" s="214">
        <v>684</v>
      </c>
      <c r="AB98" s="207"/>
      <c r="AC98" s="207"/>
      <c r="AD98" s="207"/>
      <c r="AE98" s="207"/>
      <c r="AF98" s="207"/>
      <c r="AG98" s="207"/>
      <c r="AH98" s="207"/>
      <c r="AI98" s="207"/>
      <c r="AJ98" s="207"/>
      <c r="AK98" s="207"/>
      <c r="AL98" s="207"/>
      <c r="AM98" s="207"/>
      <c r="AN98" s="207"/>
      <c r="AO98" s="207"/>
      <c r="AP98" s="189">
        <v>2.04</v>
      </c>
    </row>
    <row r="99" spans="1:42" x14ac:dyDescent="0.15">
      <c r="A99" s="208">
        <v>650</v>
      </c>
      <c r="B99" s="209"/>
      <c r="C99" s="284">
        <f>ROUND((X99*4+C169)*$T$76,0)</f>
        <v>4872</v>
      </c>
      <c r="D99" s="284">
        <f>ROUND((Y99*4+D169)*$T$76,0)</f>
        <v>5585</v>
      </c>
      <c r="E99" s="284">
        <f>ROUND((Z99*4+E169)*$T$76,0)</f>
        <v>6326</v>
      </c>
      <c r="F99" s="284">
        <f>ROUND((AA99*4+F169)*$T$76,0)</f>
        <v>7208</v>
      </c>
      <c r="G99" s="209"/>
      <c r="H99" s="209"/>
      <c r="I99" s="209"/>
      <c r="J99" s="209"/>
      <c r="K99" s="209"/>
      <c r="L99" s="209"/>
      <c r="M99" s="209"/>
      <c r="N99" s="209"/>
      <c r="O99" s="209"/>
      <c r="P99" s="209"/>
      <c r="Q99" s="209"/>
      <c r="R99" s="209"/>
      <c r="S99" s="209"/>
      <c r="T99" s="210"/>
      <c r="V99" s="203">
        <v>650</v>
      </c>
      <c r="W99" s="207"/>
      <c r="X99" s="214">
        <f>X98+C169</f>
        <v>760</v>
      </c>
      <c r="Y99" s="214">
        <f>Y98+D169</f>
        <v>872</v>
      </c>
      <c r="Z99" s="214">
        <f>Z98+E169</f>
        <v>990</v>
      </c>
      <c r="AA99" s="214">
        <f>AA98+F169</f>
        <v>1131</v>
      </c>
      <c r="AB99" s="207"/>
      <c r="AC99" s="207"/>
      <c r="AD99" s="207"/>
      <c r="AE99" s="207"/>
      <c r="AF99" s="207"/>
      <c r="AG99" s="207"/>
      <c r="AH99" s="207"/>
      <c r="AI99" s="207"/>
      <c r="AJ99" s="207"/>
      <c r="AK99" s="207"/>
      <c r="AL99" s="207"/>
      <c r="AM99" s="207"/>
      <c r="AN99" s="207"/>
      <c r="AO99" s="207"/>
      <c r="AP99" s="189">
        <f>AP98+U169</f>
        <v>3.3600000000000003</v>
      </c>
    </row>
    <row r="100" spans="1:42" x14ac:dyDescent="0.15">
      <c r="A100" s="215" t="s">
        <v>12</v>
      </c>
      <c r="B100" s="212"/>
      <c r="C100" s="283">
        <f>ROUND(X101*4*$T$76,0)</f>
        <v>4646</v>
      </c>
      <c r="D100" s="283">
        <f>ROUND(Y101*4*$T$76,0)</f>
        <v>5342</v>
      </c>
      <c r="E100" s="283">
        <f>ROUND(Z101*4*$T$76,0)</f>
        <v>6113</v>
      </c>
      <c r="F100" s="283">
        <f>ROUND(AA101*4*$T$76,0)</f>
        <v>6995</v>
      </c>
      <c r="G100" s="212"/>
      <c r="H100" s="212"/>
      <c r="I100" s="212"/>
      <c r="J100" s="212"/>
      <c r="K100" s="212"/>
      <c r="L100" s="212"/>
      <c r="M100" s="212"/>
      <c r="N100" s="212"/>
      <c r="O100" s="212"/>
      <c r="P100" s="212"/>
      <c r="Q100" s="212"/>
      <c r="R100" s="212"/>
      <c r="S100" s="212"/>
      <c r="T100" s="213"/>
      <c r="V100" s="203">
        <v>28</v>
      </c>
      <c r="W100" s="207"/>
      <c r="X100" s="214">
        <v>465</v>
      </c>
      <c r="Y100" s="214">
        <v>540</v>
      </c>
      <c r="Z100" s="214">
        <v>621</v>
      </c>
      <c r="AA100" s="214">
        <v>726</v>
      </c>
      <c r="AB100" s="207"/>
      <c r="AC100" s="207"/>
      <c r="AD100" s="207"/>
      <c r="AE100" s="207"/>
      <c r="AF100" s="207"/>
      <c r="AG100" s="207"/>
      <c r="AH100" s="207"/>
      <c r="AI100" s="207"/>
      <c r="AJ100" s="207"/>
      <c r="AK100" s="207"/>
      <c r="AL100" s="207"/>
      <c r="AM100" s="207"/>
      <c r="AN100" s="207"/>
      <c r="AO100" s="207"/>
      <c r="AP100" s="189">
        <v>2.0099999999999998</v>
      </c>
    </row>
    <row r="101" spans="1:42" x14ac:dyDescent="0.15">
      <c r="A101" s="208">
        <v>700</v>
      </c>
      <c r="B101" s="209"/>
      <c r="C101" s="284">
        <f>ROUND((X101*4+C171)*$T$76,0)</f>
        <v>5133</v>
      </c>
      <c r="D101" s="284">
        <f>ROUND((Y101*4+D171)*$T$76,0)</f>
        <v>5894</v>
      </c>
      <c r="E101" s="284">
        <f>ROUND((Z101*4+E171)*$T$76,0)</f>
        <v>6741</v>
      </c>
      <c r="F101" s="284">
        <f>ROUND((AA101*4+F171)*$T$76,0)</f>
        <v>7691</v>
      </c>
      <c r="G101" s="209"/>
      <c r="H101" s="209"/>
      <c r="I101" s="209"/>
      <c r="J101" s="209"/>
      <c r="K101" s="209"/>
      <c r="L101" s="209"/>
      <c r="M101" s="209"/>
      <c r="N101" s="209"/>
      <c r="O101" s="209"/>
      <c r="P101" s="209"/>
      <c r="Q101" s="209"/>
      <c r="R101" s="209"/>
      <c r="S101" s="209"/>
      <c r="T101" s="210"/>
      <c r="V101" s="203">
        <v>700</v>
      </c>
      <c r="W101" s="207"/>
      <c r="X101" s="214">
        <f>X100+C171</f>
        <v>801</v>
      </c>
      <c r="Y101" s="214">
        <f>Y100+D171</f>
        <v>921</v>
      </c>
      <c r="Z101" s="214">
        <f>Z100+E171</f>
        <v>1054</v>
      </c>
      <c r="AA101" s="214">
        <f>AA100+F171</f>
        <v>1206</v>
      </c>
      <c r="AB101" s="207"/>
      <c r="AC101" s="207"/>
      <c r="AD101" s="207"/>
      <c r="AE101" s="207"/>
      <c r="AF101" s="207"/>
      <c r="AG101" s="207"/>
      <c r="AH101" s="207"/>
      <c r="AI101" s="207"/>
      <c r="AJ101" s="207"/>
      <c r="AK101" s="207"/>
      <c r="AL101" s="207"/>
      <c r="AM101" s="207"/>
      <c r="AN101" s="207"/>
      <c r="AO101" s="207"/>
      <c r="AP101" s="189">
        <f>AP100+U171</f>
        <v>3.32</v>
      </c>
    </row>
    <row r="102" spans="1:42" x14ac:dyDescent="0.15">
      <c r="A102" s="215" t="s">
        <v>13</v>
      </c>
      <c r="B102" s="212"/>
      <c r="C102" s="283">
        <f>ROUND(X103*4*$T$76,0)</f>
        <v>4953</v>
      </c>
      <c r="D102" s="283">
        <f>ROUND(Y103*4*$T$76,0)</f>
        <v>5701</v>
      </c>
      <c r="E102" s="283">
        <f>ROUND(Z103*4*$T$76,0)</f>
        <v>6513</v>
      </c>
      <c r="F102" s="283">
        <f>ROUND(AA103*4*$T$76,0)</f>
        <v>7465</v>
      </c>
      <c r="G102" s="212"/>
      <c r="H102" s="212"/>
      <c r="I102" s="212"/>
      <c r="J102" s="212"/>
      <c r="K102" s="212"/>
      <c r="L102" s="212"/>
      <c r="M102" s="212"/>
      <c r="N102" s="212"/>
      <c r="O102" s="212"/>
      <c r="P102" s="212"/>
      <c r="Q102" s="212"/>
      <c r="R102" s="212"/>
      <c r="S102" s="212"/>
      <c r="T102" s="213"/>
      <c r="V102" s="203">
        <v>30</v>
      </c>
      <c r="W102" s="207"/>
      <c r="X102" s="214">
        <v>494</v>
      </c>
      <c r="Y102" s="214">
        <v>575</v>
      </c>
      <c r="Z102" s="214">
        <v>660</v>
      </c>
      <c r="AA102" s="214">
        <v>774</v>
      </c>
      <c r="AB102" s="207"/>
      <c r="AC102" s="207"/>
      <c r="AD102" s="207"/>
      <c r="AE102" s="207"/>
      <c r="AF102" s="207"/>
      <c r="AG102" s="207"/>
      <c r="AH102" s="207"/>
      <c r="AI102" s="207"/>
      <c r="AJ102" s="207"/>
      <c r="AK102" s="207"/>
      <c r="AL102" s="207"/>
      <c r="AM102" s="207"/>
      <c r="AN102" s="207"/>
      <c r="AO102" s="207"/>
      <c r="AP102" s="189">
        <v>2</v>
      </c>
    </row>
    <row r="103" spans="1:42" x14ac:dyDescent="0.15">
      <c r="A103" s="208">
        <v>750</v>
      </c>
      <c r="B103" s="209"/>
      <c r="C103" s="284">
        <f>ROUND((X103*4+C173)*$T$76,0)</f>
        <v>5475</v>
      </c>
      <c r="D103" s="284">
        <f>ROUND((Y103*4+D173)*$T$76,0)</f>
        <v>6293</v>
      </c>
      <c r="E103" s="284">
        <f>ROUND((Z103*4+E173)*$T$76,0)</f>
        <v>7185</v>
      </c>
      <c r="F103" s="284">
        <f>ROUND((AA103*4+F173)*$T$76,0)</f>
        <v>8208</v>
      </c>
      <c r="G103" s="209"/>
      <c r="H103" s="209"/>
      <c r="I103" s="209"/>
      <c r="J103" s="209"/>
      <c r="K103" s="209"/>
      <c r="L103" s="209"/>
      <c r="M103" s="209"/>
      <c r="N103" s="209"/>
      <c r="O103" s="209"/>
      <c r="P103" s="209"/>
      <c r="Q103" s="209"/>
      <c r="R103" s="209"/>
      <c r="S103" s="209"/>
      <c r="T103" s="210"/>
      <c r="V103" s="203">
        <v>750</v>
      </c>
      <c r="W103" s="207"/>
      <c r="X103" s="214">
        <f>X102+C173</f>
        <v>854</v>
      </c>
      <c r="Y103" s="214">
        <f>Y102+D173</f>
        <v>983</v>
      </c>
      <c r="Z103" s="214">
        <f>Z102+E173</f>
        <v>1123</v>
      </c>
      <c r="AA103" s="214">
        <f>AA102+F173</f>
        <v>1287</v>
      </c>
      <c r="AB103" s="207"/>
      <c r="AC103" s="207"/>
      <c r="AD103" s="207"/>
      <c r="AE103" s="207"/>
      <c r="AF103" s="207"/>
      <c r="AG103" s="207"/>
      <c r="AH103" s="207"/>
      <c r="AI103" s="207"/>
      <c r="AJ103" s="207"/>
      <c r="AK103" s="207"/>
      <c r="AL103" s="207"/>
      <c r="AM103" s="207"/>
      <c r="AN103" s="207"/>
      <c r="AO103" s="207"/>
      <c r="AP103" s="189">
        <f>AP102+U173</f>
        <v>3.31</v>
      </c>
    </row>
    <row r="104" spans="1:42" x14ac:dyDescent="0.15">
      <c r="A104" s="215" t="s">
        <v>14</v>
      </c>
      <c r="B104" s="212"/>
      <c r="C104" s="283">
        <f>ROUND(X105*4*$T$76,0)</f>
        <v>5197</v>
      </c>
      <c r="D104" s="283">
        <f>ROUND(Y105*4*$T$76,0)</f>
        <v>5928</v>
      </c>
      <c r="E104" s="283">
        <f>ROUND(Z105*4*$T$76,0)</f>
        <v>6838</v>
      </c>
      <c r="F104" s="283">
        <f>ROUND(AA105*4*$T$76,0)</f>
        <v>7813</v>
      </c>
      <c r="G104" s="212"/>
      <c r="H104" s="212"/>
      <c r="I104" s="212"/>
      <c r="J104" s="212"/>
      <c r="K104" s="212"/>
      <c r="L104" s="212"/>
      <c r="M104" s="212"/>
      <c r="N104" s="212"/>
      <c r="O104" s="212"/>
      <c r="P104" s="212"/>
      <c r="Q104" s="212"/>
      <c r="R104" s="212"/>
      <c r="S104" s="212"/>
      <c r="T104" s="213"/>
      <c r="V104" s="203">
        <v>32</v>
      </c>
      <c r="W104" s="207"/>
      <c r="X104" s="214">
        <v>520</v>
      </c>
      <c r="Y104" s="214">
        <v>596</v>
      </c>
      <c r="Z104" s="214">
        <v>695</v>
      </c>
      <c r="AA104" s="214">
        <v>814</v>
      </c>
      <c r="AB104" s="207"/>
      <c r="AC104" s="207"/>
      <c r="AD104" s="207"/>
      <c r="AE104" s="207"/>
      <c r="AF104" s="207"/>
      <c r="AG104" s="207"/>
      <c r="AH104" s="207"/>
      <c r="AI104" s="207"/>
      <c r="AJ104" s="207"/>
      <c r="AK104" s="207"/>
      <c r="AL104" s="207"/>
      <c r="AM104" s="207"/>
      <c r="AN104" s="207"/>
      <c r="AO104" s="207"/>
      <c r="AP104" s="189">
        <v>1.97</v>
      </c>
    </row>
    <row r="105" spans="1:42" x14ac:dyDescent="0.15">
      <c r="A105" s="208">
        <v>800</v>
      </c>
      <c r="B105" s="209"/>
      <c r="C105" s="284">
        <f>ROUND((X105*4+C175)*$T$76,0)</f>
        <v>5742</v>
      </c>
      <c r="D105" s="284">
        <f>ROUND((Y105*4+D175)*$T$76,0)</f>
        <v>6545</v>
      </c>
      <c r="E105" s="284">
        <f>ROUND((Z105*4+E175)*$T$76,0)</f>
        <v>7540</v>
      </c>
      <c r="F105" s="284">
        <f>ROUND((AA105*4+F175)*$T$76,0)</f>
        <v>8585</v>
      </c>
      <c r="G105" s="209"/>
      <c r="H105" s="209"/>
      <c r="I105" s="209"/>
      <c r="J105" s="209"/>
      <c r="K105" s="209"/>
      <c r="L105" s="209"/>
      <c r="M105" s="209"/>
      <c r="N105" s="209"/>
      <c r="O105" s="209"/>
      <c r="P105" s="209"/>
      <c r="Q105" s="209"/>
      <c r="R105" s="209"/>
      <c r="S105" s="209"/>
      <c r="T105" s="210"/>
      <c r="V105" s="203">
        <v>800</v>
      </c>
      <c r="W105" s="207"/>
      <c r="X105" s="214">
        <f>X104+C175</f>
        <v>896</v>
      </c>
      <c r="Y105" s="214">
        <f>Y104+D175</f>
        <v>1022</v>
      </c>
      <c r="Z105" s="214">
        <f>Z104+E175</f>
        <v>1179</v>
      </c>
      <c r="AA105" s="214">
        <f>AA104+F175</f>
        <v>1347</v>
      </c>
      <c r="AB105" s="207"/>
      <c r="AC105" s="207"/>
      <c r="AD105" s="207"/>
      <c r="AE105" s="207"/>
      <c r="AF105" s="207"/>
      <c r="AG105" s="207"/>
      <c r="AH105" s="207"/>
      <c r="AI105" s="207"/>
      <c r="AJ105" s="207"/>
      <c r="AK105" s="207"/>
      <c r="AL105" s="207"/>
      <c r="AM105" s="207"/>
      <c r="AN105" s="207"/>
      <c r="AO105" s="207"/>
      <c r="AP105" s="189">
        <f>AP104+U175</f>
        <v>3.24</v>
      </c>
    </row>
    <row r="106" spans="1:42" x14ac:dyDescent="0.15">
      <c r="A106" s="215" t="s">
        <v>15</v>
      </c>
      <c r="B106" s="212"/>
      <c r="C106" s="283">
        <f>ROUND(X107*4*$T$76,0)</f>
        <v>5440</v>
      </c>
      <c r="D106" s="283">
        <f>ROUND(Y107*4*$T$76,0)</f>
        <v>6270</v>
      </c>
      <c r="E106" s="283">
        <f>ROUND(Z107*4*$T$76,0)</f>
        <v>7227</v>
      </c>
      <c r="F106" s="283">
        <f>ROUND(AA107*4*$T$76,0)</f>
        <v>8271</v>
      </c>
      <c r="G106" s="212"/>
      <c r="H106" s="212"/>
      <c r="I106" s="212"/>
      <c r="J106" s="212"/>
      <c r="K106" s="212"/>
      <c r="L106" s="212"/>
      <c r="M106" s="212"/>
      <c r="N106" s="212"/>
      <c r="O106" s="212"/>
      <c r="P106" s="212"/>
      <c r="Q106" s="212"/>
      <c r="R106" s="212"/>
      <c r="S106" s="212"/>
      <c r="T106" s="213"/>
      <c r="V106" s="203">
        <v>34</v>
      </c>
      <c r="W106" s="207"/>
      <c r="X106" s="214">
        <v>549</v>
      </c>
      <c r="Y106" s="214">
        <v>632</v>
      </c>
      <c r="Z106" s="214">
        <v>735</v>
      </c>
      <c r="AA106" s="214">
        <v>860</v>
      </c>
      <c r="AB106" s="207"/>
      <c r="AC106" s="207"/>
      <c r="AD106" s="207"/>
      <c r="AE106" s="207"/>
      <c r="AF106" s="207"/>
      <c r="AG106" s="207"/>
      <c r="AH106" s="207"/>
      <c r="AI106" s="207"/>
      <c r="AJ106" s="207"/>
      <c r="AK106" s="207"/>
      <c r="AL106" s="207"/>
      <c r="AM106" s="207"/>
      <c r="AN106" s="207"/>
      <c r="AO106" s="207"/>
      <c r="AP106" s="189">
        <v>1.96</v>
      </c>
    </row>
    <row r="107" spans="1:42" x14ac:dyDescent="0.15">
      <c r="A107" s="208">
        <v>850</v>
      </c>
      <c r="B107" s="209"/>
      <c r="C107" s="284">
        <f>ROUND((X107*4+C177)*$T$76,0)</f>
        <v>6004</v>
      </c>
      <c r="D107" s="284">
        <f>ROUND((Y107*4+D177)*$T$76,0)</f>
        <v>6921</v>
      </c>
      <c r="E107" s="284">
        <f>ROUND((Z107*4+E177)*$T$76,0)</f>
        <v>7968</v>
      </c>
      <c r="F107" s="284">
        <f>ROUND((AA107*4+F177)*$T$76,0)</f>
        <v>9092</v>
      </c>
      <c r="G107" s="209"/>
      <c r="H107" s="209"/>
      <c r="I107" s="209"/>
      <c r="J107" s="209"/>
      <c r="K107" s="209"/>
      <c r="L107" s="209"/>
      <c r="M107" s="209"/>
      <c r="N107" s="209"/>
      <c r="O107" s="209"/>
      <c r="P107" s="209"/>
      <c r="Q107" s="209"/>
      <c r="R107" s="209"/>
      <c r="S107" s="209"/>
      <c r="T107" s="210"/>
      <c r="V107" s="203">
        <v>850</v>
      </c>
      <c r="W107" s="207"/>
      <c r="X107" s="214">
        <f>X106+C177</f>
        <v>938</v>
      </c>
      <c r="Y107" s="214">
        <f>Y106+D177</f>
        <v>1081</v>
      </c>
      <c r="Z107" s="214">
        <f>Z106+E177</f>
        <v>1246</v>
      </c>
      <c r="AA107" s="214">
        <f>AA106+F177</f>
        <v>1426</v>
      </c>
      <c r="AB107" s="207"/>
      <c r="AC107" s="207"/>
      <c r="AD107" s="207"/>
      <c r="AE107" s="207"/>
      <c r="AF107" s="207"/>
      <c r="AG107" s="207"/>
      <c r="AH107" s="207"/>
      <c r="AI107" s="207"/>
      <c r="AJ107" s="207"/>
      <c r="AK107" s="207"/>
      <c r="AL107" s="207"/>
      <c r="AM107" s="207"/>
      <c r="AN107" s="207"/>
      <c r="AO107" s="207"/>
      <c r="AP107" s="189">
        <f>AP106+U177</f>
        <v>3.19</v>
      </c>
    </row>
    <row r="108" spans="1:42" x14ac:dyDescent="0.15">
      <c r="A108" s="215" t="s">
        <v>16</v>
      </c>
      <c r="B108" s="212"/>
      <c r="C108" s="283">
        <f>ROUND(X109*4*$T$76,0)</f>
        <v>5713</v>
      </c>
      <c r="D108" s="283">
        <f>ROUND(Y109*4*$T$76,0)</f>
        <v>6600</v>
      </c>
      <c r="E108" s="283">
        <f>ROUND(Z109*4*$T$76,0)</f>
        <v>7592</v>
      </c>
      <c r="F108" s="283">
        <f>ROUND(AA109*4*$T$76,0)</f>
        <v>8694</v>
      </c>
      <c r="G108" s="212"/>
      <c r="H108" s="212"/>
      <c r="I108" s="212"/>
      <c r="J108" s="212"/>
      <c r="K108" s="212"/>
      <c r="L108" s="212"/>
      <c r="M108" s="212"/>
      <c r="N108" s="212"/>
      <c r="O108" s="212"/>
      <c r="P108" s="212"/>
      <c r="Q108" s="212"/>
      <c r="R108" s="212"/>
      <c r="S108" s="212"/>
      <c r="T108" s="213"/>
      <c r="V108" s="203">
        <v>36</v>
      </c>
      <c r="W108" s="207"/>
      <c r="X108" s="214">
        <v>574</v>
      </c>
      <c r="Y108" s="214">
        <v>663</v>
      </c>
      <c r="Z108" s="214">
        <v>769</v>
      </c>
      <c r="AA108" s="214">
        <v>900</v>
      </c>
      <c r="AB108" s="207"/>
      <c r="AC108" s="207"/>
      <c r="AD108" s="207"/>
      <c r="AE108" s="207"/>
      <c r="AF108" s="207"/>
      <c r="AG108" s="207"/>
      <c r="AH108" s="207"/>
      <c r="AI108" s="207"/>
      <c r="AJ108" s="207"/>
      <c r="AK108" s="207"/>
      <c r="AL108" s="207"/>
      <c r="AM108" s="207"/>
      <c r="AN108" s="207"/>
      <c r="AO108" s="207"/>
      <c r="AP108" s="189">
        <v>1.96</v>
      </c>
    </row>
    <row r="109" spans="1:42" ht="13" thickBot="1" x14ac:dyDescent="0.2">
      <c r="A109" s="204">
        <v>900</v>
      </c>
      <c r="B109" s="216"/>
      <c r="C109" s="285">
        <f>ROUND((X109*4+C179)*$T$76,0)</f>
        <v>6309</v>
      </c>
      <c r="D109" s="285">
        <f>ROUND((Y109*4+D179)*$T$76,0)</f>
        <v>7289</v>
      </c>
      <c r="E109" s="285">
        <f>ROUND((Z109*4+E179)*$T$76,0)</f>
        <v>8375</v>
      </c>
      <c r="F109" s="285">
        <f>ROUND((AA109*4+F179)*$T$76,0)</f>
        <v>9563</v>
      </c>
      <c r="G109" s="216"/>
      <c r="H109" s="216"/>
      <c r="I109" s="216"/>
      <c r="J109" s="216"/>
      <c r="K109" s="216"/>
      <c r="L109" s="216"/>
      <c r="M109" s="216"/>
      <c r="N109" s="216"/>
      <c r="O109" s="216"/>
      <c r="P109" s="216"/>
      <c r="Q109" s="216"/>
      <c r="R109" s="216"/>
      <c r="S109" s="216"/>
      <c r="T109" s="217"/>
      <c r="V109" s="203">
        <v>900</v>
      </c>
      <c r="W109" s="207"/>
      <c r="X109" s="214">
        <f>X108+C179</f>
        <v>985</v>
      </c>
      <c r="Y109" s="214">
        <f>Y108+D179</f>
        <v>1138</v>
      </c>
      <c r="Z109" s="214">
        <f>Z108+E179</f>
        <v>1309</v>
      </c>
      <c r="AA109" s="214">
        <f>AA108+F179</f>
        <v>1499</v>
      </c>
      <c r="AB109" s="207"/>
      <c r="AC109" s="207"/>
      <c r="AD109" s="207"/>
      <c r="AE109" s="207"/>
      <c r="AF109" s="207"/>
      <c r="AG109" s="207"/>
      <c r="AH109" s="207"/>
      <c r="AI109" s="207"/>
      <c r="AJ109" s="207"/>
      <c r="AK109" s="207"/>
      <c r="AL109" s="207"/>
      <c r="AM109" s="207"/>
      <c r="AN109" s="207"/>
      <c r="AO109" s="207"/>
      <c r="AP109" s="189">
        <f>AP108+U179</f>
        <v>3.19</v>
      </c>
    </row>
    <row r="110" spans="1:42" x14ac:dyDescent="0.15">
      <c r="A110" s="202" t="s">
        <v>17</v>
      </c>
      <c r="B110" s="205"/>
      <c r="C110" s="286">
        <f>ROUND(X111*4*$T$76,0)</f>
        <v>6003</v>
      </c>
      <c r="D110" s="286">
        <f>ROUND(Y111*4*$T$76,0)</f>
        <v>6948</v>
      </c>
      <c r="E110" s="286">
        <f>ROUND(Z111*4*$T$76,0)</f>
        <v>7992</v>
      </c>
      <c r="F110" s="286">
        <f>ROUND(AA111*4*$T$76,0)</f>
        <v>9147</v>
      </c>
      <c r="G110" s="205"/>
      <c r="H110" s="205"/>
      <c r="I110" s="205"/>
      <c r="J110" s="205"/>
      <c r="K110" s="205"/>
      <c r="L110" s="205"/>
      <c r="M110" s="205"/>
      <c r="N110" s="205"/>
      <c r="O110" s="205"/>
      <c r="P110" s="205"/>
      <c r="Q110" s="205"/>
      <c r="R110" s="205"/>
      <c r="S110" s="205"/>
      <c r="T110" s="206"/>
      <c r="V110" s="203">
        <v>38</v>
      </c>
      <c r="W110" s="207"/>
      <c r="X110" s="214">
        <v>603</v>
      </c>
      <c r="Y110" s="214">
        <v>698</v>
      </c>
      <c r="Z110" s="214">
        <v>811</v>
      </c>
      <c r="AA110" s="214">
        <v>946</v>
      </c>
      <c r="AB110" s="207"/>
      <c r="AC110" s="207"/>
      <c r="AD110" s="207"/>
      <c r="AE110" s="207"/>
      <c r="AF110" s="207"/>
      <c r="AG110" s="207"/>
      <c r="AH110" s="207"/>
      <c r="AI110" s="207"/>
      <c r="AJ110" s="207"/>
      <c r="AK110" s="207"/>
      <c r="AL110" s="207"/>
      <c r="AM110" s="207"/>
      <c r="AN110" s="207"/>
      <c r="AO110" s="207"/>
      <c r="AP110" s="189">
        <v>1.95</v>
      </c>
    </row>
    <row r="111" spans="1:42" x14ac:dyDescent="0.15">
      <c r="A111" s="208">
        <v>950</v>
      </c>
      <c r="B111" s="209"/>
      <c r="C111" s="284">
        <f>ROUND((X111*4+C181)*$T$76,0)</f>
        <v>6629</v>
      </c>
      <c r="D111" s="284">
        <f>ROUND((Y111*4+D181)*$T$76,0)</f>
        <v>7673</v>
      </c>
      <c r="E111" s="284">
        <f>ROUND((Z111*4+E181)*$T$76,0)</f>
        <v>8815</v>
      </c>
      <c r="F111" s="284">
        <f>ROUND((AA111*4+F181)*$T$76,0)</f>
        <v>10062</v>
      </c>
      <c r="G111" s="209"/>
      <c r="H111" s="209"/>
      <c r="I111" s="209"/>
      <c r="J111" s="209"/>
      <c r="K111" s="209"/>
      <c r="L111" s="209"/>
      <c r="M111" s="209"/>
      <c r="N111" s="209"/>
      <c r="O111" s="209"/>
      <c r="P111" s="209"/>
      <c r="Q111" s="209"/>
      <c r="R111" s="209"/>
      <c r="S111" s="209"/>
      <c r="T111" s="210"/>
      <c r="V111" s="203">
        <v>950</v>
      </c>
      <c r="W111" s="207"/>
      <c r="X111" s="214">
        <f>X110+C181</f>
        <v>1035</v>
      </c>
      <c r="Y111" s="214">
        <f>Y110+D181</f>
        <v>1198</v>
      </c>
      <c r="Z111" s="214">
        <f>Z110+E181</f>
        <v>1378</v>
      </c>
      <c r="AA111" s="214">
        <f>AA110+F181</f>
        <v>1577</v>
      </c>
      <c r="AB111" s="207"/>
      <c r="AC111" s="207"/>
      <c r="AD111" s="207"/>
      <c r="AE111" s="207"/>
      <c r="AF111" s="207"/>
      <c r="AG111" s="207"/>
      <c r="AH111" s="207"/>
      <c r="AI111" s="207"/>
      <c r="AJ111" s="207"/>
      <c r="AK111" s="207"/>
      <c r="AL111" s="207"/>
      <c r="AM111" s="207"/>
      <c r="AN111" s="207"/>
      <c r="AO111" s="207"/>
      <c r="AP111" s="189">
        <f>AP110+U181</f>
        <v>3.1799999999999997</v>
      </c>
    </row>
    <row r="112" spans="1:42" x14ac:dyDescent="0.15">
      <c r="A112" s="215" t="s">
        <v>18</v>
      </c>
      <c r="B112" s="212"/>
      <c r="C112" s="283">
        <f>ROUND(X113*4*$T$76,0)</f>
        <v>6206</v>
      </c>
      <c r="D112" s="283">
        <f>ROUND(Y113*4*$T$76,0)</f>
        <v>7337</v>
      </c>
      <c r="E112" s="283">
        <f>ROUND(Z113*4*$T$76,0)</f>
        <v>8445</v>
      </c>
      <c r="F112" s="283">
        <f>ROUND(AA113*4*$T$76,0)</f>
        <v>9663</v>
      </c>
      <c r="G112" s="212"/>
      <c r="H112" s="212"/>
      <c r="I112" s="212"/>
      <c r="J112" s="212"/>
      <c r="K112" s="212"/>
      <c r="L112" s="212"/>
      <c r="M112" s="212"/>
      <c r="N112" s="212"/>
      <c r="O112" s="212"/>
      <c r="P112" s="212"/>
      <c r="Q112" s="212"/>
      <c r="R112" s="212"/>
      <c r="S112" s="212"/>
      <c r="T112" s="213"/>
      <c r="V112" s="203">
        <v>40</v>
      </c>
      <c r="W112" s="207"/>
      <c r="X112" s="214">
        <v>626</v>
      </c>
      <c r="Y112" s="214">
        <v>741</v>
      </c>
      <c r="Z112" s="214">
        <v>860</v>
      </c>
      <c r="AA112" s="214">
        <v>1003</v>
      </c>
      <c r="AB112" s="207"/>
      <c r="AC112" s="207"/>
      <c r="AD112" s="207"/>
      <c r="AE112" s="207"/>
      <c r="AF112" s="207"/>
      <c r="AG112" s="207"/>
      <c r="AH112" s="207"/>
      <c r="AI112" s="207"/>
      <c r="AJ112" s="207"/>
      <c r="AK112" s="207"/>
      <c r="AL112" s="207"/>
      <c r="AM112" s="207"/>
      <c r="AN112" s="207"/>
      <c r="AO112" s="207"/>
      <c r="AP112" s="189">
        <v>1.95</v>
      </c>
    </row>
    <row r="113" spans="1:42" x14ac:dyDescent="0.15">
      <c r="A113" s="208">
        <v>1000</v>
      </c>
      <c r="B113" s="209"/>
      <c r="C113" s="284">
        <f>ROUND((X113*4+C183)*$T$76,0)</f>
        <v>6850</v>
      </c>
      <c r="D113" s="284">
        <f>ROUND((Y113*4+D183)*$T$76,0)</f>
        <v>8097</v>
      </c>
      <c r="E113" s="284">
        <f>ROUND((Z113*4+E183)*$T$76,0)</f>
        <v>9309</v>
      </c>
      <c r="F113" s="284">
        <f>ROUND((AA113*4+F183)*$T$76,0)</f>
        <v>10624</v>
      </c>
      <c r="G113" s="209"/>
      <c r="H113" s="209"/>
      <c r="I113" s="209"/>
      <c r="J113" s="209"/>
      <c r="K113" s="209"/>
      <c r="L113" s="209"/>
      <c r="M113" s="209"/>
      <c r="N113" s="209"/>
      <c r="O113" s="209"/>
      <c r="P113" s="209"/>
      <c r="Q113" s="209"/>
      <c r="R113" s="209"/>
      <c r="S113" s="209"/>
      <c r="T113" s="210"/>
      <c r="V113" s="203">
        <v>1000</v>
      </c>
      <c r="W113" s="207"/>
      <c r="X113" s="214">
        <f>X112+C183</f>
        <v>1070</v>
      </c>
      <c r="Y113" s="214">
        <f>Y112+D183</f>
        <v>1265</v>
      </c>
      <c r="Z113" s="214">
        <f>Z112+E183</f>
        <v>1456</v>
      </c>
      <c r="AA113" s="214">
        <f>AA112+F183</f>
        <v>1666</v>
      </c>
      <c r="AB113" s="207"/>
      <c r="AC113" s="207"/>
      <c r="AD113" s="207"/>
      <c r="AE113" s="207"/>
      <c r="AF113" s="207"/>
      <c r="AG113" s="207"/>
      <c r="AH113" s="207"/>
      <c r="AI113" s="207"/>
      <c r="AJ113" s="207"/>
      <c r="AK113" s="207"/>
      <c r="AL113" s="207"/>
      <c r="AM113" s="207"/>
      <c r="AN113" s="207"/>
      <c r="AO113" s="207"/>
      <c r="AP113" s="189">
        <f>AP112+U183</f>
        <v>3.15</v>
      </c>
    </row>
    <row r="114" spans="1:42" x14ac:dyDescent="0.15">
      <c r="A114" s="215" t="s">
        <v>19</v>
      </c>
      <c r="B114" s="212"/>
      <c r="C114" s="283">
        <f>ROUND(X115*4*$T$76,0)</f>
        <v>6415</v>
      </c>
      <c r="D114" s="283">
        <f>ROUND(Y115*4*$T$76,0)</f>
        <v>7615</v>
      </c>
      <c r="E114" s="283">
        <f>ROUND(Z115*4*$T$76,0)</f>
        <v>8857</v>
      </c>
      <c r="F114" s="283">
        <f>ROUND(AA115*4*$T$76,0)</f>
        <v>10069</v>
      </c>
      <c r="G114" s="212"/>
      <c r="H114" s="212"/>
      <c r="I114" s="212"/>
      <c r="J114" s="212"/>
      <c r="K114" s="212"/>
      <c r="L114" s="212"/>
      <c r="M114" s="212"/>
      <c r="N114" s="212"/>
      <c r="O114" s="212"/>
      <c r="P114" s="212"/>
      <c r="Q114" s="212"/>
      <c r="R114" s="212"/>
      <c r="S114" s="212"/>
      <c r="T114" s="213"/>
      <c r="V114" s="203">
        <v>42</v>
      </c>
      <c r="W114" s="207"/>
      <c r="X114" s="214">
        <v>641</v>
      </c>
      <c r="Y114" s="214">
        <v>776</v>
      </c>
      <c r="Z114" s="214">
        <v>902</v>
      </c>
      <c r="AA114" s="214">
        <v>1051</v>
      </c>
      <c r="AB114" s="207"/>
      <c r="AC114" s="207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189">
        <v>1.95</v>
      </c>
    </row>
    <row r="115" spans="1:42" x14ac:dyDescent="0.15">
      <c r="A115" s="208">
        <v>1050</v>
      </c>
      <c r="B115" s="209"/>
      <c r="C115" s="284">
        <f>ROUND((X115*4+C185)*$T$76,0)</f>
        <v>7089</v>
      </c>
      <c r="D115" s="284">
        <f>ROUND((Y115*4+D185)*$T$76,0)</f>
        <v>8394</v>
      </c>
      <c r="E115" s="284">
        <f>ROUND((Z115*4+E185)*$T$76,0)</f>
        <v>9763</v>
      </c>
      <c r="F115" s="284">
        <f>ROUND((AA115*4+F185)*$T$76,0)</f>
        <v>11062</v>
      </c>
      <c r="G115" s="209"/>
      <c r="H115" s="209"/>
      <c r="I115" s="209"/>
      <c r="J115" s="209"/>
      <c r="K115" s="209"/>
      <c r="L115" s="209"/>
      <c r="M115" s="209"/>
      <c r="N115" s="209"/>
      <c r="O115" s="209"/>
      <c r="P115" s="209"/>
      <c r="Q115" s="209"/>
      <c r="R115" s="209"/>
      <c r="S115" s="209"/>
      <c r="T115" s="210"/>
      <c r="V115" s="203">
        <v>1050</v>
      </c>
      <c r="W115" s="207"/>
      <c r="X115" s="214">
        <f>X114+C185</f>
        <v>1106</v>
      </c>
      <c r="Y115" s="214">
        <f>Y114+D185</f>
        <v>1313</v>
      </c>
      <c r="Z115" s="214">
        <f>Z114+E185</f>
        <v>1527</v>
      </c>
      <c r="AA115" s="214">
        <f>AA114+F185</f>
        <v>1736</v>
      </c>
      <c r="AB115" s="207"/>
      <c r="AC115" s="207"/>
      <c r="AD115" s="207"/>
      <c r="AE115" s="207"/>
      <c r="AF115" s="207"/>
      <c r="AG115" s="207"/>
      <c r="AH115" s="207"/>
      <c r="AI115" s="207"/>
      <c r="AJ115" s="207"/>
      <c r="AK115" s="207"/>
      <c r="AL115" s="207"/>
      <c r="AM115" s="207"/>
      <c r="AN115" s="207"/>
      <c r="AO115" s="207"/>
      <c r="AP115" s="189">
        <f>AP114+U185</f>
        <v>3.15</v>
      </c>
    </row>
    <row r="116" spans="1:42" x14ac:dyDescent="0.15">
      <c r="A116" s="215" t="s">
        <v>20</v>
      </c>
      <c r="B116" s="212"/>
      <c r="C116" s="283">
        <f>ROUND(X117*4*$T$76,0)</f>
        <v>6682</v>
      </c>
      <c r="D116" s="283">
        <f>ROUND(Y117*4*$T$76,0)</f>
        <v>7871</v>
      </c>
      <c r="E116" s="283">
        <f>ROUND(Z117*4*$T$76,0)</f>
        <v>9222</v>
      </c>
      <c r="F116" s="283">
        <f>ROUND(AA117*4*$T$76,0)</f>
        <v>10428</v>
      </c>
      <c r="G116" s="212"/>
      <c r="H116" s="212"/>
      <c r="I116" s="212"/>
      <c r="J116" s="212"/>
      <c r="K116" s="212"/>
      <c r="L116" s="212"/>
      <c r="M116" s="212"/>
      <c r="N116" s="212"/>
      <c r="O116" s="212"/>
      <c r="P116" s="212"/>
      <c r="Q116" s="212"/>
      <c r="R116" s="212"/>
      <c r="S116" s="212"/>
      <c r="T116" s="213"/>
      <c r="V116" s="203">
        <v>44</v>
      </c>
      <c r="W116" s="207"/>
      <c r="X116" s="214">
        <v>665</v>
      </c>
      <c r="Y116" s="214">
        <v>807</v>
      </c>
      <c r="Z116" s="214">
        <v>936</v>
      </c>
      <c r="AA116" s="214">
        <v>1072</v>
      </c>
      <c r="AB116" s="207"/>
      <c r="AC116" s="207"/>
      <c r="AD116" s="207"/>
      <c r="AE116" s="207"/>
      <c r="AF116" s="207"/>
      <c r="AG116" s="207"/>
      <c r="AH116" s="207"/>
      <c r="AI116" s="207"/>
      <c r="AJ116" s="207"/>
      <c r="AK116" s="207"/>
      <c r="AL116" s="207"/>
      <c r="AM116" s="207"/>
      <c r="AN116" s="207"/>
      <c r="AO116" s="207"/>
      <c r="AP116" s="189">
        <v>1.93</v>
      </c>
    </row>
    <row r="117" spans="1:42" x14ac:dyDescent="0.15">
      <c r="A117" s="208">
        <v>1100</v>
      </c>
      <c r="B117" s="209"/>
      <c r="C117" s="284">
        <f>ROUND((X117*4+C187)*$T$76,0)</f>
        <v>7388</v>
      </c>
      <c r="D117" s="284">
        <f>ROUND((Y117*4+D187)*$T$76,0)</f>
        <v>8668</v>
      </c>
      <c r="E117" s="284">
        <f>ROUND((Z117*4+E187)*$T$76,0)</f>
        <v>10170</v>
      </c>
      <c r="F117" s="284">
        <f>ROUND((AA117*4+F187)*$T$76,0)</f>
        <v>11481</v>
      </c>
      <c r="G117" s="209"/>
      <c r="H117" s="209"/>
      <c r="I117" s="209"/>
      <c r="J117" s="209"/>
      <c r="K117" s="209"/>
      <c r="L117" s="209"/>
      <c r="M117" s="209"/>
      <c r="N117" s="209"/>
      <c r="O117" s="209"/>
      <c r="P117" s="209"/>
      <c r="Q117" s="209"/>
      <c r="R117" s="209"/>
      <c r="S117" s="209"/>
      <c r="T117" s="210"/>
      <c r="V117" s="203">
        <v>1100</v>
      </c>
      <c r="W117" s="207"/>
      <c r="X117" s="214">
        <f>X116+C187</f>
        <v>1152</v>
      </c>
      <c r="Y117" s="214">
        <f>Y116+D187</f>
        <v>1357</v>
      </c>
      <c r="Z117" s="214">
        <f>Z116+E187</f>
        <v>1590</v>
      </c>
      <c r="AA117" s="214">
        <f>AA116+F187</f>
        <v>1798</v>
      </c>
      <c r="AB117" s="207"/>
      <c r="AC117" s="207"/>
      <c r="AD117" s="207"/>
      <c r="AE117" s="207"/>
      <c r="AF117" s="207"/>
      <c r="AG117" s="207"/>
      <c r="AH117" s="207"/>
      <c r="AI117" s="207"/>
      <c r="AJ117" s="207"/>
      <c r="AK117" s="207"/>
      <c r="AL117" s="207"/>
      <c r="AM117" s="207"/>
      <c r="AN117" s="207"/>
      <c r="AO117" s="207"/>
      <c r="AP117" s="189">
        <f>AP116+U187</f>
        <v>3.12</v>
      </c>
    </row>
    <row r="118" spans="1:42" x14ac:dyDescent="0.15">
      <c r="A118" s="215" t="s">
        <v>21</v>
      </c>
      <c r="B118" s="212"/>
      <c r="C118" s="283">
        <f>ROUND(X119*4*$T$76,0)</f>
        <v>6966</v>
      </c>
      <c r="D118" s="283">
        <f>ROUND(Y119*4*$T$76,0)</f>
        <v>8213</v>
      </c>
      <c r="E118" s="283">
        <f>ROUND(Z119*4*$T$76,0)</f>
        <v>9564</v>
      </c>
      <c r="F118" s="283">
        <f>ROUND(AA119*4*$T$76,0)</f>
        <v>11020</v>
      </c>
      <c r="G118" s="212"/>
      <c r="H118" s="212"/>
      <c r="I118" s="212"/>
      <c r="J118" s="212"/>
      <c r="K118" s="212"/>
      <c r="L118" s="212"/>
      <c r="M118" s="212"/>
      <c r="N118" s="212"/>
      <c r="O118" s="212"/>
      <c r="P118" s="212"/>
      <c r="Q118" s="212"/>
      <c r="R118" s="212"/>
      <c r="S118" s="212"/>
      <c r="T118" s="213"/>
      <c r="V118" s="203">
        <v>46</v>
      </c>
      <c r="W118" s="207"/>
      <c r="X118" s="214">
        <v>694</v>
      </c>
      <c r="Y118" s="214">
        <v>841</v>
      </c>
      <c r="Z118" s="214">
        <v>976</v>
      </c>
      <c r="AA118" s="214">
        <v>1141</v>
      </c>
      <c r="AB118" s="207"/>
      <c r="AC118" s="207"/>
      <c r="AD118" s="207"/>
      <c r="AE118" s="207"/>
      <c r="AF118" s="207"/>
      <c r="AG118" s="207"/>
      <c r="AH118" s="207"/>
      <c r="AI118" s="207"/>
      <c r="AJ118" s="207"/>
      <c r="AK118" s="207"/>
      <c r="AL118" s="207"/>
      <c r="AM118" s="207"/>
      <c r="AN118" s="207"/>
      <c r="AO118" s="207"/>
      <c r="AP118" s="189">
        <v>1.92</v>
      </c>
    </row>
    <row r="119" spans="1:42" x14ac:dyDescent="0.15">
      <c r="A119" s="208">
        <v>1150</v>
      </c>
      <c r="B119" s="209"/>
      <c r="C119" s="284">
        <f>ROUND((X119*4+C189)*$T$76,0)</f>
        <v>7701</v>
      </c>
      <c r="D119" s="284">
        <f>ROUND((Y119*4+D189)*$T$76,0)</f>
        <v>9047</v>
      </c>
      <c r="E119" s="284">
        <f>ROUND((Z119*4+E189)*$T$76,0)</f>
        <v>10540</v>
      </c>
      <c r="F119" s="284">
        <f>ROUND((AA119*4+F189)*$T$76,0)</f>
        <v>12121</v>
      </c>
      <c r="G119" s="209"/>
      <c r="H119" s="209"/>
      <c r="I119" s="209"/>
      <c r="J119" s="209"/>
      <c r="K119" s="209"/>
      <c r="L119" s="209"/>
      <c r="M119" s="209"/>
      <c r="N119" s="209"/>
      <c r="O119" s="209"/>
      <c r="P119" s="209"/>
      <c r="Q119" s="209"/>
      <c r="R119" s="209"/>
      <c r="S119" s="209"/>
      <c r="T119" s="210"/>
      <c r="V119" s="203">
        <v>1150</v>
      </c>
      <c r="W119" s="207"/>
      <c r="X119" s="214">
        <f>X118+C189</f>
        <v>1201</v>
      </c>
      <c r="Y119" s="214">
        <f>Y118+D189</f>
        <v>1416</v>
      </c>
      <c r="Z119" s="214">
        <f>Z118+E189</f>
        <v>1649</v>
      </c>
      <c r="AA119" s="214">
        <f>AA118+F189</f>
        <v>1900</v>
      </c>
      <c r="AB119" s="207"/>
      <c r="AC119" s="207"/>
      <c r="AD119" s="207"/>
      <c r="AE119" s="207"/>
      <c r="AF119" s="207"/>
      <c r="AG119" s="207"/>
      <c r="AH119" s="207"/>
      <c r="AI119" s="207"/>
      <c r="AJ119" s="207"/>
      <c r="AK119" s="207"/>
      <c r="AL119" s="207"/>
      <c r="AM119" s="207"/>
      <c r="AN119" s="207"/>
      <c r="AO119" s="207"/>
      <c r="AP119" s="189">
        <f>AP118+U189</f>
        <v>3.0999999999999996</v>
      </c>
    </row>
    <row r="120" spans="1:42" x14ac:dyDescent="0.15">
      <c r="A120" s="215" t="s">
        <v>22</v>
      </c>
      <c r="B120" s="212"/>
      <c r="C120" s="283">
        <f>ROUND(X121*4*$T$76,0)</f>
        <v>7267</v>
      </c>
      <c r="D120" s="283">
        <f>ROUND(Y121*4*$T$76,0)</f>
        <v>8561</v>
      </c>
      <c r="E120" s="283">
        <f>ROUND(Z121*4*$T$76,0)</f>
        <v>9872</v>
      </c>
      <c r="F120" s="283">
        <f>ROUND(AA121*4*$T$76,0)</f>
        <v>11362</v>
      </c>
      <c r="G120" s="212"/>
      <c r="H120" s="212"/>
      <c r="I120" s="212"/>
      <c r="J120" s="212"/>
      <c r="K120" s="212"/>
      <c r="L120" s="212"/>
      <c r="M120" s="212"/>
      <c r="N120" s="212"/>
      <c r="O120" s="212"/>
      <c r="P120" s="212"/>
      <c r="Q120" s="212"/>
      <c r="R120" s="212"/>
      <c r="S120" s="212"/>
      <c r="T120" s="213"/>
      <c r="V120" s="203">
        <v>48</v>
      </c>
      <c r="W120" s="207"/>
      <c r="X120" s="214">
        <v>724</v>
      </c>
      <c r="Y120" s="214">
        <v>876</v>
      </c>
      <c r="Z120" s="214">
        <v>1018</v>
      </c>
      <c r="AA120" s="214">
        <v>1189</v>
      </c>
      <c r="AB120" s="207"/>
      <c r="AC120" s="207"/>
      <c r="AD120" s="207"/>
      <c r="AE120" s="207"/>
      <c r="AF120" s="207"/>
      <c r="AG120" s="207"/>
      <c r="AH120" s="207"/>
      <c r="AI120" s="207"/>
      <c r="AJ120" s="207"/>
      <c r="AK120" s="207"/>
      <c r="AL120" s="207"/>
      <c r="AM120" s="207"/>
      <c r="AN120" s="207"/>
      <c r="AO120" s="207"/>
      <c r="AP120" s="189">
        <v>1.92</v>
      </c>
    </row>
    <row r="121" spans="1:42" ht="13" thickBot="1" x14ac:dyDescent="0.2">
      <c r="A121" s="204">
        <v>1200</v>
      </c>
      <c r="B121" s="216"/>
      <c r="C121" s="285">
        <f>ROUND((X121*4+C191)*$T$76,0)</f>
        <v>8034</v>
      </c>
      <c r="D121" s="285">
        <f>ROUND((Y121*4+D191)*$T$76,0)</f>
        <v>9431</v>
      </c>
      <c r="E121" s="285">
        <f>ROUND((Z121*4+E191)*$T$76,0)</f>
        <v>10863</v>
      </c>
      <c r="F121" s="285">
        <f>ROUND((AA121*4+F191)*$T$76,0)</f>
        <v>12479</v>
      </c>
      <c r="G121" s="216"/>
      <c r="H121" s="216"/>
      <c r="I121" s="216"/>
      <c r="J121" s="216"/>
      <c r="K121" s="216"/>
      <c r="L121" s="216"/>
      <c r="M121" s="216"/>
      <c r="N121" s="216"/>
      <c r="O121" s="216"/>
      <c r="P121" s="216"/>
      <c r="Q121" s="216"/>
      <c r="R121" s="216"/>
      <c r="S121" s="216"/>
      <c r="T121" s="217"/>
      <c r="V121" s="203">
        <v>1200</v>
      </c>
      <c r="W121" s="207"/>
      <c r="X121" s="214">
        <f>X120+C191</f>
        <v>1253</v>
      </c>
      <c r="Y121" s="214">
        <f>Y120+D191</f>
        <v>1476</v>
      </c>
      <c r="Z121" s="214">
        <f>Z120+E191</f>
        <v>1702</v>
      </c>
      <c r="AA121" s="214">
        <f>AA120+F191</f>
        <v>1959</v>
      </c>
      <c r="AB121" s="207"/>
      <c r="AC121" s="207"/>
      <c r="AD121" s="207"/>
      <c r="AE121" s="207"/>
      <c r="AF121" s="207"/>
      <c r="AG121" s="207"/>
      <c r="AH121" s="207"/>
      <c r="AI121" s="207"/>
      <c r="AJ121" s="207"/>
      <c r="AK121" s="207"/>
      <c r="AL121" s="207"/>
      <c r="AM121" s="207"/>
      <c r="AN121" s="207"/>
      <c r="AO121" s="207"/>
      <c r="AP121" s="189">
        <f>AP120+U191</f>
        <v>3.0999999999999996</v>
      </c>
    </row>
    <row r="122" spans="1:42" x14ac:dyDescent="0.15">
      <c r="A122" s="202" t="s">
        <v>130</v>
      </c>
      <c r="B122" s="205"/>
      <c r="C122" s="205"/>
      <c r="D122" s="205"/>
      <c r="E122" s="205"/>
      <c r="F122" s="205"/>
      <c r="G122" s="205"/>
      <c r="H122" s="205"/>
      <c r="I122" s="205"/>
      <c r="J122" s="205"/>
      <c r="K122" s="205"/>
      <c r="L122" s="205"/>
      <c r="M122" s="205"/>
      <c r="N122" s="205"/>
      <c r="O122" s="205"/>
      <c r="P122" s="205"/>
      <c r="Q122" s="205"/>
      <c r="R122" s="205"/>
      <c r="S122" s="205"/>
      <c r="T122" s="206"/>
      <c r="V122" s="203">
        <v>50</v>
      </c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207"/>
      <c r="AI122" s="207"/>
      <c r="AJ122" s="207"/>
      <c r="AK122" s="207"/>
      <c r="AL122" s="207"/>
      <c r="AM122" s="207"/>
      <c r="AN122" s="207"/>
      <c r="AO122" s="207"/>
      <c r="AP122" s="189">
        <v>1.92</v>
      </c>
    </row>
    <row r="123" spans="1:42" x14ac:dyDescent="0.15">
      <c r="A123" s="208">
        <v>1250</v>
      </c>
      <c r="B123" s="209"/>
      <c r="C123" s="209"/>
      <c r="D123" s="209"/>
      <c r="E123" s="209"/>
      <c r="F123" s="209"/>
      <c r="G123" s="209"/>
      <c r="H123" s="209"/>
      <c r="I123" s="209"/>
      <c r="J123" s="209"/>
      <c r="K123" s="209"/>
      <c r="L123" s="209"/>
      <c r="M123" s="209"/>
      <c r="N123" s="209"/>
      <c r="O123" s="209"/>
      <c r="P123" s="209"/>
      <c r="Q123" s="209"/>
      <c r="R123" s="209"/>
      <c r="S123" s="209"/>
      <c r="T123" s="210"/>
      <c r="V123" s="203">
        <v>1250</v>
      </c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207"/>
      <c r="AI123" s="207"/>
      <c r="AJ123" s="207"/>
      <c r="AK123" s="207"/>
      <c r="AL123" s="207"/>
      <c r="AM123" s="207"/>
      <c r="AN123" s="207"/>
      <c r="AO123" s="207"/>
      <c r="AP123" s="189">
        <f>AP122+U193</f>
        <v>3.0999999999999996</v>
      </c>
    </row>
    <row r="124" spans="1:42" x14ac:dyDescent="0.15">
      <c r="A124" s="215" t="s">
        <v>131</v>
      </c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212"/>
      <c r="O124" s="212"/>
      <c r="P124" s="212"/>
      <c r="Q124" s="212"/>
      <c r="R124" s="212"/>
      <c r="S124" s="212"/>
      <c r="T124" s="213"/>
      <c r="V124" s="203">
        <v>52</v>
      </c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207"/>
      <c r="AI124" s="207"/>
      <c r="AJ124" s="207"/>
      <c r="AK124" s="207"/>
      <c r="AL124" s="207"/>
      <c r="AM124" s="207"/>
      <c r="AN124" s="207"/>
      <c r="AO124" s="207"/>
      <c r="AP124" s="189">
        <v>1.92</v>
      </c>
    </row>
    <row r="125" spans="1:42" x14ac:dyDescent="0.15">
      <c r="A125" s="208">
        <v>1300</v>
      </c>
      <c r="B125" s="209"/>
      <c r="C125" s="209"/>
      <c r="D125" s="209"/>
      <c r="E125" s="209"/>
      <c r="F125" s="209"/>
      <c r="G125" s="209"/>
      <c r="H125" s="209"/>
      <c r="I125" s="209"/>
      <c r="J125" s="209"/>
      <c r="K125" s="209"/>
      <c r="L125" s="209"/>
      <c r="M125" s="209"/>
      <c r="N125" s="209"/>
      <c r="O125" s="209"/>
      <c r="P125" s="209"/>
      <c r="Q125" s="209"/>
      <c r="R125" s="209"/>
      <c r="S125" s="209"/>
      <c r="T125" s="210"/>
      <c r="V125" s="203">
        <v>1300</v>
      </c>
      <c r="W125" s="207"/>
      <c r="X125" s="207"/>
      <c r="Y125" s="207"/>
      <c r="Z125" s="207"/>
      <c r="AA125" s="207"/>
      <c r="AB125" s="207"/>
      <c r="AC125" s="207"/>
      <c r="AD125" s="207"/>
      <c r="AE125" s="207"/>
      <c r="AF125" s="207"/>
      <c r="AG125" s="207"/>
      <c r="AH125" s="207"/>
      <c r="AI125" s="207"/>
      <c r="AJ125" s="207"/>
      <c r="AK125" s="207"/>
      <c r="AL125" s="207"/>
      <c r="AM125" s="207"/>
      <c r="AN125" s="207"/>
      <c r="AO125" s="207"/>
      <c r="AP125" s="189">
        <f>AP124+U195</f>
        <v>3.0999999999999996</v>
      </c>
    </row>
    <row r="126" spans="1:42" x14ac:dyDescent="0.15">
      <c r="A126" s="215" t="s">
        <v>132</v>
      </c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  <c r="N126" s="212"/>
      <c r="O126" s="212"/>
      <c r="P126" s="212"/>
      <c r="Q126" s="212"/>
      <c r="R126" s="212"/>
      <c r="S126" s="212"/>
      <c r="T126" s="213"/>
      <c r="V126" s="203">
        <v>54</v>
      </c>
      <c r="W126" s="207"/>
      <c r="X126" s="207"/>
      <c r="Y126" s="207"/>
      <c r="Z126" s="207"/>
      <c r="AA126" s="207"/>
      <c r="AB126" s="207"/>
      <c r="AC126" s="207"/>
      <c r="AD126" s="207"/>
      <c r="AE126" s="207"/>
      <c r="AF126" s="207"/>
      <c r="AG126" s="207"/>
      <c r="AH126" s="207"/>
      <c r="AI126" s="207"/>
      <c r="AJ126" s="207"/>
      <c r="AK126" s="207"/>
      <c r="AL126" s="207"/>
      <c r="AM126" s="207"/>
      <c r="AN126" s="207"/>
      <c r="AO126" s="207"/>
      <c r="AP126" s="189">
        <v>1.92</v>
      </c>
    </row>
    <row r="127" spans="1:42" x14ac:dyDescent="0.15">
      <c r="A127" s="208">
        <v>1350</v>
      </c>
      <c r="B127" s="209"/>
      <c r="C127" s="209"/>
      <c r="D127" s="209"/>
      <c r="E127" s="209"/>
      <c r="F127" s="209"/>
      <c r="G127" s="209"/>
      <c r="H127" s="209"/>
      <c r="I127" s="209"/>
      <c r="J127" s="209"/>
      <c r="K127" s="209"/>
      <c r="L127" s="209"/>
      <c r="M127" s="209"/>
      <c r="N127" s="209"/>
      <c r="O127" s="209"/>
      <c r="P127" s="209"/>
      <c r="Q127" s="209"/>
      <c r="R127" s="209"/>
      <c r="S127" s="209"/>
      <c r="T127" s="210"/>
      <c r="V127" s="203">
        <v>1350</v>
      </c>
      <c r="W127" s="207"/>
      <c r="X127" s="207"/>
      <c r="Y127" s="207"/>
      <c r="Z127" s="207"/>
      <c r="AA127" s="207"/>
      <c r="AB127" s="207"/>
      <c r="AC127" s="207"/>
      <c r="AD127" s="207"/>
      <c r="AE127" s="207"/>
      <c r="AF127" s="207"/>
      <c r="AG127" s="207"/>
      <c r="AH127" s="207"/>
      <c r="AI127" s="207"/>
      <c r="AJ127" s="207"/>
      <c r="AK127" s="207"/>
      <c r="AL127" s="207"/>
      <c r="AM127" s="207"/>
      <c r="AN127" s="207"/>
      <c r="AO127" s="207"/>
      <c r="AP127" s="189">
        <f>AP126+U197</f>
        <v>3.0999999999999996</v>
      </c>
    </row>
    <row r="128" spans="1:42" x14ac:dyDescent="0.15">
      <c r="A128" s="215" t="s">
        <v>133</v>
      </c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  <c r="N128" s="212"/>
      <c r="O128" s="212"/>
      <c r="P128" s="212"/>
      <c r="Q128" s="212"/>
      <c r="R128" s="212"/>
      <c r="S128" s="212"/>
      <c r="T128" s="213"/>
      <c r="V128" s="203">
        <v>56</v>
      </c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207"/>
      <c r="AI128" s="207"/>
      <c r="AJ128" s="207"/>
      <c r="AK128" s="207"/>
      <c r="AL128" s="207"/>
      <c r="AM128" s="207"/>
      <c r="AN128" s="207"/>
      <c r="AO128" s="207"/>
      <c r="AP128" s="189">
        <v>1.92</v>
      </c>
    </row>
    <row r="129" spans="1:45" x14ac:dyDescent="0.15">
      <c r="A129" s="208">
        <v>1400</v>
      </c>
      <c r="B129" s="209"/>
      <c r="C129" s="209"/>
      <c r="D129" s="209"/>
      <c r="E129" s="209"/>
      <c r="F129" s="209"/>
      <c r="G129" s="209"/>
      <c r="H129" s="209"/>
      <c r="I129" s="209"/>
      <c r="J129" s="209"/>
      <c r="K129" s="209"/>
      <c r="L129" s="209"/>
      <c r="M129" s="209"/>
      <c r="N129" s="209"/>
      <c r="O129" s="209"/>
      <c r="P129" s="209"/>
      <c r="Q129" s="209"/>
      <c r="R129" s="209"/>
      <c r="S129" s="209"/>
      <c r="T129" s="210"/>
      <c r="V129" s="203">
        <v>1400</v>
      </c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207"/>
      <c r="AI129" s="207"/>
      <c r="AJ129" s="207"/>
      <c r="AK129" s="207"/>
      <c r="AL129" s="207"/>
      <c r="AM129" s="207"/>
      <c r="AN129" s="207"/>
      <c r="AO129" s="207"/>
      <c r="AP129" s="189">
        <f>AP128+U199</f>
        <v>3.0999999999999996</v>
      </c>
    </row>
    <row r="130" spans="1:45" x14ac:dyDescent="0.15">
      <c r="A130" s="215" t="s">
        <v>134</v>
      </c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  <c r="N130" s="212"/>
      <c r="O130" s="212"/>
      <c r="P130" s="212"/>
      <c r="Q130" s="212"/>
      <c r="R130" s="212"/>
      <c r="S130" s="212"/>
      <c r="T130" s="213"/>
      <c r="V130" s="203">
        <v>58</v>
      </c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207"/>
      <c r="AI130" s="207"/>
      <c r="AJ130" s="207"/>
      <c r="AK130" s="207"/>
      <c r="AL130" s="207"/>
      <c r="AM130" s="207"/>
      <c r="AN130" s="207"/>
      <c r="AO130" s="207"/>
      <c r="AP130" s="189">
        <v>1.92</v>
      </c>
    </row>
    <row r="131" spans="1:45" x14ac:dyDescent="0.15">
      <c r="A131" s="208">
        <v>1450</v>
      </c>
      <c r="B131" s="209"/>
      <c r="C131" s="209"/>
      <c r="D131" s="209"/>
      <c r="E131" s="209"/>
      <c r="F131" s="209"/>
      <c r="G131" s="209"/>
      <c r="H131" s="209"/>
      <c r="I131" s="209"/>
      <c r="J131" s="209"/>
      <c r="K131" s="209"/>
      <c r="L131" s="209"/>
      <c r="M131" s="209"/>
      <c r="N131" s="209"/>
      <c r="O131" s="209"/>
      <c r="P131" s="209"/>
      <c r="Q131" s="209"/>
      <c r="R131" s="209"/>
      <c r="S131" s="209"/>
      <c r="T131" s="210"/>
      <c r="V131" s="203">
        <v>1450</v>
      </c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207"/>
      <c r="AI131" s="207"/>
      <c r="AJ131" s="207"/>
      <c r="AK131" s="207"/>
      <c r="AL131" s="207"/>
      <c r="AM131" s="207"/>
      <c r="AN131" s="207"/>
      <c r="AO131" s="207"/>
      <c r="AP131" s="189">
        <f>AP130+U201</f>
        <v>3.0999999999999996</v>
      </c>
    </row>
    <row r="132" spans="1:45" x14ac:dyDescent="0.15">
      <c r="A132" s="215" t="s">
        <v>135</v>
      </c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  <c r="N132" s="212"/>
      <c r="O132" s="212"/>
      <c r="P132" s="212"/>
      <c r="Q132" s="212"/>
      <c r="R132" s="212"/>
      <c r="S132" s="212"/>
      <c r="T132" s="213"/>
      <c r="V132" s="203">
        <v>60</v>
      </c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207"/>
      <c r="AI132" s="207"/>
      <c r="AJ132" s="207"/>
      <c r="AK132" s="207"/>
      <c r="AL132" s="207"/>
      <c r="AM132" s="207"/>
      <c r="AN132" s="207"/>
      <c r="AO132" s="207"/>
      <c r="AP132" s="189">
        <v>1.92</v>
      </c>
    </row>
    <row r="133" spans="1:45" ht="13" thickBot="1" x14ac:dyDescent="0.2">
      <c r="A133" s="204">
        <v>1500</v>
      </c>
      <c r="B133" s="216"/>
      <c r="C133" s="216"/>
      <c r="D133" s="216"/>
      <c r="E133" s="216"/>
      <c r="F133" s="216"/>
      <c r="G133" s="216"/>
      <c r="H133" s="216"/>
      <c r="I133" s="216"/>
      <c r="J133" s="216"/>
      <c r="K133" s="216"/>
      <c r="L133" s="216"/>
      <c r="M133" s="216"/>
      <c r="N133" s="216"/>
      <c r="O133" s="216"/>
      <c r="P133" s="216"/>
      <c r="Q133" s="216"/>
      <c r="R133" s="216"/>
      <c r="S133" s="216"/>
      <c r="T133" s="217"/>
      <c r="V133" s="203">
        <v>1500</v>
      </c>
      <c r="W133" s="207"/>
      <c r="X133" s="207"/>
      <c r="Y133" s="207"/>
      <c r="Z133" s="207"/>
      <c r="AA133" s="207"/>
      <c r="AB133" s="207"/>
      <c r="AC133" s="207"/>
      <c r="AD133" s="207"/>
      <c r="AE133" s="207"/>
      <c r="AF133" s="207"/>
      <c r="AG133" s="207"/>
      <c r="AH133" s="207"/>
      <c r="AI133" s="207"/>
      <c r="AJ133" s="207"/>
      <c r="AK133" s="207"/>
      <c r="AL133" s="207"/>
      <c r="AM133" s="207"/>
      <c r="AN133" s="207"/>
      <c r="AO133" s="207"/>
      <c r="AP133" s="189">
        <f>AP132+U203</f>
        <v>3.0999999999999996</v>
      </c>
    </row>
    <row r="134" spans="1:45" x14ac:dyDescent="0.15">
      <c r="W134" s="188">
        <v>3.19</v>
      </c>
      <c r="X134" s="188">
        <v>2.5099999999999998</v>
      </c>
      <c r="Y134" s="188">
        <v>2.2799999999999998</v>
      </c>
      <c r="Z134" s="188">
        <v>2.12</v>
      </c>
      <c r="AA134" s="188">
        <v>2.06</v>
      </c>
      <c r="AB134" s="188">
        <v>1.98</v>
      </c>
      <c r="AC134" s="188">
        <v>1.96</v>
      </c>
      <c r="AD134" s="188">
        <v>1.92</v>
      </c>
      <c r="AE134" s="188">
        <v>1.92</v>
      </c>
      <c r="AF134" s="188">
        <v>1.92</v>
      </c>
      <c r="AG134" s="188">
        <v>1.92</v>
      </c>
      <c r="AH134" s="188">
        <v>1.92</v>
      </c>
      <c r="AI134" s="188">
        <v>1.92</v>
      </c>
      <c r="AJ134" s="188">
        <v>1.92</v>
      </c>
      <c r="AK134" s="188">
        <v>1.92</v>
      </c>
      <c r="AL134" s="188">
        <v>1.92</v>
      </c>
      <c r="AM134" s="188">
        <v>1.92</v>
      </c>
      <c r="AN134" s="188">
        <v>1.92</v>
      </c>
      <c r="AO134" s="188">
        <v>1.92</v>
      </c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29">
        <f>W134+B204</f>
        <v>5.84</v>
      </c>
      <c r="X135" s="230">
        <f t="shared" ref="X135:AO135" si="3">X134+C204</f>
        <v>4.3499999999999996</v>
      </c>
      <c r="Y135" s="230">
        <f t="shared" si="3"/>
        <v>3.84</v>
      </c>
      <c r="Z135" s="230">
        <f t="shared" si="3"/>
        <v>3.55</v>
      </c>
      <c r="AA135" s="230">
        <f t="shared" si="3"/>
        <v>3.4000000000000004</v>
      </c>
      <c r="AB135" s="230">
        <f t="shared" si="3"/>
        <v>3.2800000000000002</v>
      </c>
      <c r="AC135" s="230">
        <f t="shared" si="3"/>
        <v>3.23</v>
      </c>
      <c r="AD135" s="230">
        <f t="shared" si="3"/>
        <v>3.19</v>
      </c>
      <c r="AE135" s="230">
        <f t="shared" si="3"/>
        <v>3.13</v>
      </c>
      <c r="AF135" s="230">
        <f t="shared" si="3"/>
        <v>3.12</v>
      </c>
      <c r="AG135" s="230">
        <f t="shared" si="3"/>
        <v>3.0999999999999996</v>
      </c>
      <c r="AH135" s="230">
        <f t="shared" si="3"/>
        <v>3.0999999999999996</v>
      </c>
      <c r="AI135" s="230">
        <f t="shared" si="3"/>
        <v>3.0999999999999996</v>
      </c>
      <c r="AJ135" s="230">
        <f t="shared" si="3"/>
        <v>3.0999999999999996</v>
      </c>
      <c r="AK135" s="230">
        <f t="shared" si="3"/>
        <v>3.0999999999999996</v>
      </c>
      <c r="AL135" s="230">
        <f t="shared" si="3"/>
        <v>3.0999999999999996</v>
      </c>
      <c r="AM135" s="230">
        <f t="shared" si="3"/>
        <v>3.0999999999999996</v>
      </c>
      <c r="AN135" s="230">
        <f t="shared" si="3"/>
        <v>3.0999999999999996</v>
      </c>
      <c r="AO135" s="230">
        <f t="shared" si="3"/>
        <v>3.0999999999999996</v>
      </c>
      <c r="AS135" s="188" t="s">
        <v>164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  <row r="144" spans="1:45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4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4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4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4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4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4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4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5">B144*$A$192*B204</f>
        <v>530</v>
      </c>
      <c r="C193" s="207">
        <f t="shared" si="5"/>
        <v>552</v>
      </c>
      <c r="D193" s="207">
        <f t="shared" si="5"/>
        <v>624</v>
      </c>
      <c r="E193" s="207">
        <f t="shared" si="5"/>
        <v>715</v>
      </c>
      <c r="F193" s="207">
        <f t="shared" si="5"/>
        <v>804</v>
      </c>
      <c r="G193" s="207">
        <f t="shared" si="5"/>
        <v>910</v>
      </c>
      <c r="H193" s="207">
        <f t="shared" si="5"/>
        <v>1016</v>
      </c>
      <c r="I193" s="207">
        <f t="shared" si="5"/>
        <v>1143</v>
      </c>
      <c r="J193" s="207">
        <f t="shared" si="5"/>
        <v>1210</v>
      </c>
      <c r="K193" s="207">
        <f t="shared" si="5"/>
        <v>1320</v>
      </c>
      <c r="L193" s="207">
        <f t="shared" si="5"/>
        <v>1416</v>
      </c>
      <c r="M193" s="207">
        <f t="shared" si="5"/>
        <v>1534</v>
      </c>
      <c r="N193" s="207">
        <f t="shared" si="5"/>
        <v>1652</v>
      </c>
      <c r="O193" s="207">
        <f t="shared" si="5"/>
        <v>1770</v>
      </c>
      <c r="P193" s="207">
        <f t="shared" si="5"/>
        <v>1888</v>
      </c>
      <c r="Q193" s="207">
        <f t="shared" si="5"/>
        <v>2006</v>
      </c>
      <c r="R193" s="207">
        <f t="shared" si="5"/>
        <v>2124</v>
      </c>
      <c r="S193" s="207">
        <f t="shared" si="5"/>
        <v>2242</v>
      </c>
      <c r="T193" s="207">
        <f t="shared" si="5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6">B144*$A$194*B204</f>
        <v>551.19999999999993</v>
      </c>
      <c r="C195" s="207">
        <f t="shared" si="6"/>
        <v>574.08000000000004</v>
      </c>
      <c r="D195" s="207">
        <f t="shared" si="6"/>
        <v>648.96</v>
      </c>
      <c r="E195" s="207">
        <f t="shared" si="6"/>
        <v>743.6</v>
      </c>
      <c r="F195" s="207">
        <f t="shared" si="6"/>
        <v>836.16000000000008</v>
      </c>
      <c r="G195" s="207">
        <f t="shared" si="6"/>
        <v>946.4</v>
      </c>
      <c r="H195" s="207">
        <f t="shared" si="6"/>
        <v>1056.6400000000001</v>
      </c>
      <c r="I195" s="207">
        <f t="shared" si="6"/>
        <v>1188.72</v>
      </c>
      <c r="J195" s="207">
        <f t="shared" si="6"/>
        <v>1258.3999999999999</v>
      </c>
      <c r="K195" s="207">
        <f t="shared" si="6"/>
        <v>1372.8</v>
      </c>
      <c r="L195" s="207">
        <f t="shared" si="6"/>
        <v>1472.6399999999999</v>
      </c>
      <c r="M195" s="207">
        <f t="shared" si="6"/>
        <v>1595.36</v>
      </c>
      <c r="N195" s="207">
        <f t="shared" si="6"/>
        <v>1718.08</v>
      </c>
      <c r="O195" s="207">
        <f t="shared" si="6"/>
        <v>1840.8</v>
      </c>
      <c r="P195" s="207">
        <f t="shared" si="6"/>
        <v>1963.52</v>
      </c>
      <c r="Q195" s="207">
        <f t="shared" si="6"/>
        <v>2086.2399999999998</v>
      </c>
      <c r="R195" s="207">
        <f t="shared" si="6"/>
        <v>2208.96</v>
      </c>
      <c r="S195" s="207">
        <f t="shared" si="6"/>
        <v>2331.6799999999998</v>
      </c>
      <c r="T195" s="207">
        <f t="shared" si="6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7">B144*$A$196*B204</f>
        <v>572.4</v>
      </c>
      <c r="C197" s="207">
        <f t="shared" si="7"/>
        <v>596.16000000000008</v>
      </c>
      <c r="D197" s="207">
        <f t="shared" si="7"/>
        <v>673.92000000000007</v>
      </c>
      <c r="E197" s="207">
        <f t="shared" si="7"/>
        <v>772.19999999999993</v>
      </c>
      <c r="F197" s="207">
        <f t="shared" si="7"/>
        <v>868.32</v>
      </c>
      <c r="G197" s="207">
        <f t="shared" si="7"/>
        <v>982.80000000000007</v>
      </c>
      <c r="H197" s="207">
        <f t="shared" si="7"/>
        <v>1097.28</v>
      </c>
      <c r="I197" s="207">
        <f t="shared" si="7"/>
        <v>1234.44</v>
      </c>
      <c r="J197" s="207">
        <f t="shared" si="7"/>
        <v>1306.8</v>
      </c>
      <c r="K197" s="207">
        <f t="shared" si="7"/>
        <v>1425.6</v>
      </c>
      <c r="L197" s="207">
        <f t="shared" si="7"/>
        <v>1529.28</v>
      </c>
      <c r="M197" s="207">
        <f t="shared" si="7"/>
        <v>1656.7199999999998</v>
      </c>
      <c r="N197" s="207">
        <f t="shared" si="7"/>
        <v>1784.1599999999999</v>
      </c>
      <c r="O197" s="207">
        <f t="shared" si="7"/>
        <v>1911.6</v>
      </c>
      <c r="P197" s="207">
        <f t="shared" si="7"/>
        <v>2039.04</v>
      </c>
      <c r="Q197" s="207">
        <f t="shared" si="7"/>
        <v>2166.48</v>
      </c>
      <c r="R197" s="207">
        <f t="shared" si="7"/>
        <v>2293.92</v>
      </c>
      <c r="S197" s="207">
        <f t="shared" si="7"/>
        <v>2421.3599999999997</v>
      </c>
      <c r="T197" s="207">
        <f t="shared" si="7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8">B144*$A$198*B204</f>
        <v>593.6</v>
      </c>
      <c r="C199" s="207">
        <f t="shared" si="8"/>
        <v>618.24</v>
      </c>
      <c r="D199" s="207">
        <f t="shared" si="8"/>
        <v>698.88</v>
      </c>
      <c r="E199" s="207">
        <f t="shared" si="8"/>
        <v>800.8</v>
      </c>
      <c r="F199" s="207">
        <f t="shared" si="8"/>
        <v>900.48</v>
      </c>
      <c r="G199" s="207">
        <f t="shared" si="8"/>
        <v>1019.2</v>
      </c>
      <c r="H199" s="207">
        <f t="shared" si="8"/>
        <v>1137.92</v>
      </c>
      <c r="I199" s="207">
        <f t="shared" si="8"/>
        <v>1280.1600000000001</v>
      </c>
      <c r="J199" s="207">
        <f t="shared" si="8"/>
        <v>1355.2</v>
      </c>
      <c r="K199" s="207">
        <f t="shared" si="8"/>
        <v>1478.3999999999999</v>
      </c>
      <c r="L199" s="207">
        <f t="shared" si="8"/>
        <v>1585.9199999999998</v>
      </c>
      <c r="M199" s="207">
        <f t="shared" si="8"/>
        <v>1718.08</v>
      </c>
      <c r="N199" s="207">
        <f t="shared" si="8"/>
        <v>1850.24</v>
      </c>
      <c r="O199" s="207">
        <f t="shared" si="8"/>
        <v>1982.3999999999999</v>
      </c>
      <c r="P199" s="207">
        <f t="shared" si="8"/>
        <v>2114.56</v>
      </c>
      <c r="Q199" s="207">
        <f t="shared" si="8"/>
        <v>2246.7199999999998</v>
      </c>
      <c r="R199" s="207">
        <f t="shared" si="8"/>
        <v>2378.8799999999997</v>
      </c>
      <c r="S199" s="207">
        <f t="shared" si="8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9">B144*$A$200*B204</f>
        <v>614.79999999999995</v>
      </c>
      <c r="C201" s="207">
        <f t="shared" si="9"/>
        <v>640.32000000000005</v>
      </c>
      <c r="D201" s="207">
        <f t="shared" si="9"/>
        <v>723.84</v>
      </c>
      <c r="E201" s="207">
        <f t="shared" si="9"/>
        <v>829.4</v>
      </c>
      <c r="F201" s="207">
        <f t="shared" si="9"/>
        <v>932.6400000000001</v>
      </c>
      <c r="G201" s="207">
        <f t="shared" si="9"/>
        <v>1055.6000000000001</v>
      </c>
      <c r="H201" s="207">
        <f t="shared" si="9"/>
        <v>1178.56</v>
      </c>
      <c r="I201" s="207">
        <f t="shared" si="9"/>
        <v>1325.88</v>
      </c>
      <c r="J201" s="207">
        <f t="shared" si="9"/>
        <v>1403.6</v>
      </c>
      <c r="K201" s="207">
        <f t="shared" si="9"/>
        <v>1531.2</v>
      </c>
      <c r="L201" s="207">
        <f t="shared" si="9"/>
        <v>1642.56</v>
      </c>
      <c r="M201" s="207">
        <f t="shared" si="9"/>
        <v>1779.4399999999998</v>
      </c>
      <c r="N201" s="207">
        <f t="shared" si="9"/>
        <v>1916.32</v>
      </c>
      <c r="O201" s="207">
        <f t="shared" si="9"/>
        <v>2053.1999999999998</v>
      </c>
      <c r="P201" s="207">
        <f t="shared" si="9"/>
        <v>2190.08</v>
      </c>
      <c r="Q201" s="207">
        <f t="shared" si="9"/>
        <v>2326.96</v>
      </c>
      <c r="R201" s="207">
        <f t="shared" si="9"/>
        <v>2463.8399999999997</v>
      </c>
      <c r="S201" s="207">
        <f t="shared" si="9"/>
        <v>2600.7199999999998</v>
      </c>
      <c r="T201" s="207">
        <f t="shared" si="9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10">B144*$A$202*B204</f>
        <v>636</v>
      </c>
      <c r="C203" s="207">
        <f t="shared" si="10"/>
        <v>662.4</v>
      </c>
      <c r="D203" s="207">
        <f t="shared" si="10"/>
        <v>748.80000000000007</v>
      </c>
      <c r="E203" s="207">
        <f t="shared" si="10"/>
        <v>858</v>
      </c>
      <c r="F203" s="207">
        <f t="shared" si="10"/>
        <v>964.80000000000007</v>
      </c>
      <c r="G203" s="207">
        <f t="shared" si="10"/>
        <v>1092</v>
      </c>
      <c r="H203" s="207">
        <f t="shared" si="10"/>
        <v>1219.2</v>
      </c>
      <c r="I203" s="207">
        <f t="shared" si="10"/>
        <v>1371.6</v>
      </c>
      <c r="J203" s="207">
        <f t="shared" si="10"/>
        <v>1452</v>
      </c>
      <c r="K203" s="207">
        <f t="shared" si="10"/>
        <v>1584</v>
      </c>
      <c r="L203" s="207">
        <f t="shared" si="10"/>
        <v>1699.1999999999998</v>
      </c>
      <c r="M203" s="207">
        <f t="shared" si="10"/>
        <v>1840.8</v>
      </c>
      <c r="N203" s="207">
        <f t="shared" si="10"/>
        <v>1982.3999999999999</v>
      </c>
      <c r="O203" s="207">
        <f t="shared" si="10"/>
        <v>2124</v>
      </c>
      <c r="P203" s="207">
        <f t="shared" si="10"/>
        <v>2265.6</v>
      </c>
      <c r="Q203" s="207">
        <f t="shared" si="10"/>
        <v>2407.1999999999998</v>
      </c>
      <c r="R203" s="207">
        <f t="shared" si="10"/>
        <v>2548.7999999999997</v>
      </c>
      <c r="S203" s="207">
        <f t="shared" si="10"/>
        <v>2690.3999999999996</v>
      </c>
      <c r="T203" s="207">
        <f t="shared" si="10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mergeCells count="121">
    <mergeCell ref="O65:P66"/>
    <mergeCell ref="M65:N66"/>
    <mergeCell ref="O47:P48"/>
    <mergeCell ref="O49:P50"/>
    <mergeCell ref="O51:P52"/>
    <mergeCell ref="O53:P54"/>
    <mergeCell ref="O55:P56"/>
    <mergeCell ref="O57:P58"/>
    <mergeCell ref="O59:P60"/>
    <mergeCell ref="O61:P62"/>
    <mergeCell ref="M21:O22"/>
    <mergeCell ref="J21:L22"/>
    <mergeCell ref="S25:U26"/>
    <mergeCell ref="S23:U24"/>
    <mergeCell ref="J29:L29"/>
    <mergeCell ref="J23:L23"/>
    <mergeCell ref="J24:L24"/>
    <mergeCell ref="O63:P64"/>
    <mergeCell ref="M45:N46"/>
    <mergeCell ref="O45:P46"/>
    <mergeCell ref="M47:N48"/>
    <mergeCell ref="M49:N50"/>
    <mergeCell ref="M51:N52"/>
    <mergeCell ref="M63:N64"/>
    <mergeCell ref="M61:N62"/>
    <mergeCell ref="M59:N60"/>
    <mergeCell ref="M57:N58"/>
    <mergeCell ref="J25:L25"/>
    <mergeCell ref="J26:L26"/>
    <mergeCell ref="J27:L27"/>
    <mergeCell ref="J28:L28"/>
    <mergeCell ref="J30:L30"/>
    <mergeCell ref="J31:L31"/>
    <mergeCell ref="M55:N56"/>
    <mergeCell ref="M53:N54"/>
    <mergeCell ref="J45:L46"/>
    <mergeCell ref="J32:L32"/>
    <mergeCell ref="J33:L33"/>
    <mergeCell ref="J34:L34"/>
    <mergeCell ref="J35:L35"/>
    <mergeCell ref="M37:O37"/>
    <mergeCell ref="M38:O38"/>
    <mergeCell ref="J37:L37"/>
    <mergeCell ref="J38:L38"/>
    <mergeCell ref="J36:L36"/>
    <mergeCell ref="M34:O34"/>
    <mergeCell ref="M35:O35"/>
    <mergeCell ref="M36:O36"/>
    <mergeCell ref="M29:O29"/>
    <mergeCell ref="M30:O30"/>
    <mergeCell ref="M31:O31"/>
    <mergeCell ref="M32:O32"/>
    <mergeCell ref="M33:O33"/>
    <mergeCell ref="M23:O23"/>
    <mergeCell ref="M24:O24"/>
    <mergeCell ref="M25:O25"/>
    <mergeCell ref="M26:O26"/>
    <mergeCell ref="M27:O27"/>
    <mergeCell ref="M28:O28"/>
    <mergeCell ref="P28:R28"/>
    <mergeCell ref="P29:R29"/>
    <mergeCell ref="P30:R30"/>
    <mergeCell ref="P31:R31"/>
    <mergeCell ref="P32:R32"/>
    <mergeCell ref="P33:R33"/>
    <mergeCell ref="P21:R22"/>
    <mergeCell ref="P23:R23"/>
    <mergeCell ref="P24:R24"/>
    <mergeCell ref="P25:R25"/>
    <mergeCell ref="P26:R26"/>
    <mergeCell ref="P27:R27"/>
    <mergeCell ref="P34:R34"/>
    <mergeCell ref="P35:R35"/>
    <mergeCell ref="P36:R36"/>
    <mergeCell ref="P37:R37"/>
    <mergeCell ref="S33:U33"/>
    <mergeCell ref="S34:U34"/>
    <mergeCell ref="S35:U35"/>
    <mergeCell ref="S36:U36"/>
    <mergeCell ref="P38:R38"/>
    <mergeCell ref="X26:Z26"/>
    <mergeCell ref="AA26:AC26"/>
    <mergeCell ref="X27:Z27"/>
    <mergeCell ref="AA27:AC27"/>
    <mergeCell ref="X28:Z28"/>
    <mergeCell ref="AA28:AC28"/>
    <mergeCell ref="S37:U37"/>
    <mergeCell ref="S38:U38"/>
    <mergeCell ref="X21:Z22"/>
    <mergeCell ref="AA21:AC22"/>
    <mergeCell ref="X23:Z23"/>
    <mergeCell ref="AA23:AC23"/>
    <mergeCell ref="X24:Z24"/>
    <mergeCell ref="AA24:AC24"/>
    <mergeCell ref="X25:Z25"/>
    <mergeCell ref="AA25:AC25"/>
    <mergeCell ref="S31:U31"/>
    <mergeCell ref="S32:U32"/>
    <mergeCell ref="S21:U22"/>
    <mergeCell ref="S29:U30"/>
    <mergeCell ref="S27:U28"/>
    <mergeCell ref="X37:Z37"/>
    <mergeCell ref="AA37:AC37"/>
    <mergeCell ref="X29:Z29"/>
    <mergeCell ref="AA29:AC29"/>
    <mergeCell ref="X30:Z30"/>
    <mergeCell ref="AA30:AC30"/>
    <mergeCell ref="X31:Z31"/>
    <mergeCell ref="AA31:AC31"/>
    <mergeCell ref="X32:Z32"/>
    <mergeCell ref="AA32:AC32"/>
    <mergeCell ref="X38:Z38"/>
    <mergeCell ref="AA38:AC38"/>
    <mergeCell ref="X34:Z34"/>
    <mergeCell ref="AA34:AC34"/>
    <mergeCell ref="X35:Z35"/>
    <mergeCell ref="AA35:AC35"/>
    <mergeCell ref="X36:Z36"/>
    <mergeCell ref="AA36:AC36"/>
    <mergeCell ref="X33:Z33"/>
    <mergeCell ref="AA33:AC33"/>
  </mergeCells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CFEF2-9D91-364E-BE78-4FF7F0AE3A50}">
  <dimension ref="B1:AY109"/>
  <sheetViews>
    <sheetView zoomScale="90" zoomScaleNormal="90" workbookViewId="0">
      <selection activeCell="AC10" sqref="AC10"/>
    </sheetView>
  </sheetViews>
  <sheetFormatPr baseColWidth="10" defaultColWidth="7.1640625" defaultRowHeight="16" x14ac:dyDescent="0.15"/>
  <cols>
    <col min="1" max="1" width="3" style="295" customWidth="1"/>
    <col min="2" max="3" width="7.1640625" style="295" customWidth="1"/>
    <col min="4" max="14" width="6.83203125" style="295" customWidth="1"/>
    <col min="15" max="15" width="7.33203125" style="295" customWidth="1"/>
    <col min="16" max="29" width="6.83203125" style="295" customWidth="1"/>
    <col min="30" max="30" width="7.1640625" style="295" customWidth="1"/>
    <col min="31" max="16384" width="7.1640625" style="295"/>
  </cols>
  <sheetData>
    <row r="1" spans="2:51" x14ac:dyDescent="0.15">
      <c r="AF1" s="301"/>
      <c r="AP1" s="301"/>
    </row>
    <row r="2" spans="2:51" x14ac:dyDescent="0.15">
      <c r="F2" s="362" t="s">
        <v>159</v>
      </c>
      <c r="T2" s="362"/>
      <c r="AF2" s="301"/>
      <c r="AP2" s="301"/>
    </row>
    <row r="3" spans="2:51" x14ac:dyDescent="0.15">
      <c r="F3" s="300"/>
      <c r="AF3" s="301"/>
      <c r="AP3" s="301"/>
    </row>
    <row r="4" spans="2:51" x14ac:dyDescent="0.15">
      <c r="F4" s="300" t="s">
        <v>307</v>
      </c>
      <c r="G4" s="301"/>
      <c r="H4" s="301"/>
      <c r="I4" s="301"/>
      <c r="J4" s="301"/>
      <c r="K4" s="301"/>
      <c r="L4" s="300" t="s">
        <v>306</v>
      </c>
      <c r="M4" s="301"/>
      <c r="P4" s="300" t="s">
        <v>310</v>
      </c>
      <c r="Q4" s="301"/>
      <c r="R4" s="301"/>
      <c r="S4" s="301"/>
      <c r="T4" s="301"/>
      <c r="U4" s="301"/>
      <c r="V4" s="300" t="s">
        <v>311</v>
      </c>
      <c r="AA4" s="301"/>
      <c r="AF4" s="301"/>
      <c r="AP4" s="301"/>
    </row>
    <row r="5" spans="2:51" x14ac:dyDescent="0.15">
      <c r="F5" s="300" t="s">
        <v>308</v>
      </c>
      <c r="G5" s="301"/>
      <c r="H5" s="301"/>
      <c r="I5" s="301"/>
      <c r="J5" s="301"/>
      <c r="K5" s="301"/>
      <c r="L5" s="300" t="s">
        <v>309</v>
      </c>
      <c r="M5" s="301"/>
      <c r="P5" s="300" t="s">
        <v>312</v>
      </c>
      <c r="Q5" s="301"/>
      <c r="R5" s="301"/>
      <c r="S5" s="301"/>
      <c r="T5" s="301"/>
      <c r="U5" s="301"/>
      <c r="V5" s="300" t="s">
        <v>313</v>
      </c>
      <c r="AA5" s="301"/>
      <c r="AF5" s="301"/>
      <c r="AP5" s="301"/>
    </row>
    <row r="6" spans="2:51" x14ac:dyDescent="0.15">
      <c r="AF6" s="301"/>
      <c r="AP6" s="301"/>
    </row>
    <row r="7" spans="2:51" x14ac:dyDescent="0.15">
      <c r="P7" s="372" t="s">
        <v>324</v>
      </c>
      <c r="R7" s="365" t="s">
        <v>323</v>
      </c>
      <c r="S7" s="366"/>
      <c r="T7" s="367"/>
      <c r="U7" s="368"/>
      <c r="W7" s="365" t="s">
        <v>323</v>
      </c>
      <c r="X7" s="366"/>
      <c r="Y7" s="367"/>
      <c r="Z7" s="368"/>
      <c r="AF7" s="301"/>
      <c r="AP7" s="301"/>
    </row>
    <row r="8" spans="2:51" x14ac:dyDescent="0.15">
      <c r="P8" s="373" t="s">
        <v>325</v>
      </c>
      <c r="R8" s="479" t="s">
        <v>314</v>
      </c>
      <c r="S8" s="480"/>
      <c r="T8" s="367" t="s">
        <v>319</v>
      </c>
      <c r="U8" s="368" t="s">
        <v>320</v>
      </c>
      <c r="W8" s="479" t="s">
        <v>315</v>
      </c>
      <c r="X8" s="480"/>
      <c r="Y8" s="367" t="s">
        <v>322</v>
      </c>
      <c r="Z8" s="368" t="s">
        <v>320</v>
      </c>
      <c r="AF8" s="301"/>
      <c r="AP8" s="301"/>
    </row>
    <row r="9" spans="2:51" x14ac:dyDescent="0.15">
      <c r="P9" s="371">
        <v>600</v>
      </c>
      <c r="R9" s="476" t="s">
        <v>316</v>
      </c>
      <c r="S9" s="477"/>
      <c r="T9" s="369">
        <v>5300</v>
      </c>
      <c r="U9" s="370">
        <v>7000</v>
      </c>
      <c r="W9" s="476" t="s">
        <v>316</v>
      </c>
      <c r="X9" s="477"/>
      <c r="Y9" s="369">
        <v>9400</v>
      </c>
      <c r="Z9" s="370">
        <v>11500</v>
      </c>
      <c r="AF9" s="301"/>
      <c r="AP9" s="301"/>
    </row>
    <row r="10" spans="2:51" x14ac:dyDescent="0.15">
      <c r="P10" s="374"/>
      <c r="R10" s="476" t="s">
        <v>317</v>
      </c>
      <c r="S10" s="477"/>
      <c r="T10" s="369">
        <v>6800</v>
      </c>
      <c r="U10" s="370">
        <v>7400</v>
      </c>
      <c r="W10" s="476" t="s">
        <v>317</v>
      </c>
      <c r="X10" s="477"/>
      <c r="Y10" s="369">
        <v>10000</v>
      </c>
      <c r="Z10" s="370">
        <v>11500</v>
      </c>
      <c r="AF10" s="301"/>
      <c r="AP10" s="301"/>
    </row>
    <row r="11" spans="2:51" x14ac:dyDescent="0.15">
      <c r="P11" s="374"/>
      <c r="R11" s="476" t="s">
        <v>321</v>
      </c>
      <c r="S11" s="477"/>
      <c r="T11" s="369">
        <v>7600</v>
      </c>
      <c r="U11" s="370">
        <v>9500</v>
      </c>
      <c r="W11" s="476" t="s">
        <v>321</v>
      </c>
      <c r="X11" s="477"/>
      <c r="Y11" s="369">
        <v>12700</v>
      </c>
      <c r="Z11" s="370">
        <v>14500</v>
      </c>
      <c r="AF11" s="301"/>
      <c r="AP11" s="301"/>
    </row>
    <row r="12" spans="2:51" x14ac:dyDescent="0.15">
      <c r="P12" s="326"/>
      <c r="R12" s="476" t="s">
        <v>318</v>
      </c>
      <c r="S12" s="477"/>
      <c r="T12" s="369">
        <v>8600</v>
      </c>
      <c r="U12" s="370">
        <v>10000</v>
      </c>
      <c r="W12" s="476" t="s">
        <v>318</v>
      </c>
      <c r="X12" s="477"/>
      <c r="Y12" s="369" t="s">
        <v>207</v>
      </c>
      <c r="Z12" s="370" t="s">
        <v>207</v>
      </c>
      <c r="AF12" s="301"/>
      <c r="AP12" s="301"/>
    </row>
    <row r="13" spans="2:51" ht="17" thickBot="1" x14ac:dyDescent="0.2">
      <c r="AF13" s="301"/>
      <c r="AP13" s="301"/>
    </row>
    <row r="14" spans="2:51" x14ac:dyDescent="0.15">
      <c r="B14" s="478" t="s">
        <v>29</v>
      </c>
      <c r="C14" s="478"/>
      <c r="D14" s="363">
        <v>150</v>
      </c>
      <c r="E14" s="363">
        <v>200</v>
      </c>
      <c r="F14" s="363">
        <v>250</v>
      </c>
      <c r="G14" s="363">
        <v>300</v>
      </c>
      <c r="H14" s="363">
        <v>350</v>
      </c>
      <c r="I14" s="363">
        <v>400</v>
      </c>
      <c r="J14" s="363">
        <v>450</v>
      </c>
      <c r="K14" s="363">
        <v>500</v>
      </c>
      <c r="L14" s="363">
        <v>550</v>
      </c>
      <c r="M14" s="363">
        <v>600</v>
      </c>
      <c r="P14" s="478" t="s">
        <v>29</v>
      </c>
      <c r="Q14" s="478"/>
      <c r="R14" s="363">
        <v>650</v>
      </c>
      <c r="S14" s="363">
        <v>700</v>
      </c>
      <c r="T14" s="363">
        <v>750</v>
      </c>
      <c r="U14" s="363">
        <v>800</v>
      </c>
      <c r="V14" s="363">
        <v>850</v>
      </c>
      <c r="W14" s="363">
        <v>900</v>
      </c>
      <c r="X14" s="363">
        <v>950</v>
      </c>
      <c r="Y14" s="363">
        <v>1000</v>
      </c>
      <c r="Z14" s="363"/>
      <c r="AA14" s="301"/>
      <c r="AB14" s="301"/>
      <c r="AC14" s="301"/>
      <c r="AD14" s="301"/>
      <c r="AE14" s="472" t="s">
        <v>0</v>
      </c>
      <c r="AF14" s="473"/>
      <c r="AG14" s="327">
        <v>150</v>
      </c>
      <c r="AH14" s="329">
        <v>200</v>
      </c>
      <c r="AI14" s="329">
        <v>250</v>
      </c>
      <c r="AJ14" s="328">
        <v>300</v>
      </c>
      <c r="AK14" s="327">
        <v>350</v>
      </c>
      <c r="AL14" s="329">
        <v>400</v>
      </c>
      <c r="AM14" s="329">
        <v>450</v>
      </c>
      <c r="AN14" s="329">
        <v>500</v>
      </c>
      <c r="AO14" s="329">
        <v>550</v>
      </c>
      <c r="AP14" s="328">
        <v>600</v>
      </c>
      <c r="AQ14" s="327">
        <v>650</v>
      </c>
      <c r="AR14" s="329">
        <v>700</v>
      </c>
      <c r="AS14" s="329">
        <v>750</v>
      </c>
      <c r="AT14" s="329">
        <v>800</v>
      </c>
      <c r="AU14" s="329">
        <v>850</v>
      </c>
      <c r="AV14" s="328">
        <v>900</v>
      </c>
      <c r="AW14" s="330">
        <v>950</v>
      </c>
      <c r="AX14" s="328">
        <v>1000</v>
      </c>
    </row>
    <row r="15" spans="2:51" ht="17" thickBot="1" x14ac:dyDescent="0.2">
      <c r="B15" s="478"/>
      <c r="C15" s="478"/>
      <c r="D15" s="363" t="s">
        <v>1</v>
      </c>
      <c r="E15" s="363" t="s">
        <v>2</v>
      </c>
      <c r="F15" s="363" t="s">
        <v>3</v>
      </c>
      <c r="G15" s="363" t="s">
        <v>4</v>
      </c>
      <c r="H15" s="363" t="s">
        <v>5</v>
      </c>
      <c r="I15" s="363" t="s">
        <v>6</v>
      </c>
      <c r="J15" s="363" t="s">
        <v>7</v>
      </c>
      <c r="K15" s="363" t="s">
        <v>8</v>
      </c>
      <c r="L15" s="363" t="s">
        <v>9</v>
      </c>
      <c r="M15" s="363" t="s">
        <v>10</v>
      </c>
      <c r="P15" s="478"/>
      <c r="Q15" s="478"/>
      <c r="R15" s="363" t="s">
        <v>11</v>
      </c>
      <c r="S15" s="363" t="s">
        <v>12</v>
      </c>
      <c r="T15" s="363" t="s">
        <v>13</v>
      </c>
      <c r="U15" s="363" t="s">
        <v>14</v>
      </c>
      <c r="V15" s="363" t="s">
        <v>15</v>
      </c>
      <c r="W15" s="363" t="s">
        <v>16</v>
      </c>
      <c r="X15" s="363" t="s">
        <v>17</v>
      </c>
      <c r="Y15" s="363" t="s">
        <v>18</v>
      </c>
      <c r="Z15" s="363"/>
      <c r="AA15" s="301"/>
      <c r="AB15" s="301"/>
      <c r="AC15" s="301"/>
      <c r="AD15" s="301"/>
      <c r="AE15" s="474"/>
      <c r="AF15" s="475"/>
      <c r="AG15" s="331" t="s">
        <v>1</v>
      </c>
      <c r="AH15" s="333" t="s">
        <v>2</v>
      </c>
      <c r="AI15" s="333" t="s">
        <v>3</v>
      </c>
      <c r="AJ15" s="332" t="s">
        <v>4</v>
      </c>
      <c r="AK15" s="331" t="s">
        <v>5</v>
      </c>
      <c r="AL15" s="333" t="s">
        <v>6</v>
      </c>
      <c r="AM15" s="333" t="s">
        <v>7</v>
      </c>
      <c r="AN15" s="333" t="s">
        <v>8</v>
      </c>
      <c r="AO15" s="333" t="s">
        <v>9</v>
      </c>
      <c r="AP15" s="332" t="s">
        <v>10</v>
      </c>
      <c r="AQ15" s="331" t="s">
        <v>11</v>
      </c>
      <c r="AR15" s="333" t="s">
        <v>12</v>
      </c>
      <c r="AS15" s="333" t="s">
        <v>13</v>
      </c>
      <c r="AT15" s="333" t="s">
        <v>14</v>
      </c>
      <c r="AU15" s="333" t="s">
        <v>15</v>
      </c>
      <c r="AV15" s="332" t="s">
        <v>16</v>
      </c>
      <c r="AW15" s="334" t="s">
        <v>17</v>
      </c>
      <c r="AX15" s="332" t="s">
        <v>18</v>
      </c>
      <c r="AY15" s="301"/>
    </row>
    <row r="16" spans="2:51" x14ac:dyDescent="0.15">
      <c r="B16" s="363">
        <v>150</v>
      </c>
      <c r="C16" s="363" t="s">
        <v>1</v>
      </c>
      <c r="D16" s="364">
        <v>660</v>
      </c>
      <c r="E16" s="364"/>
      <c r="F16" s="364"/>
      <c r="G16" s="364"/>
      <c r="H16" s="364"/>
      <c r="I16" s="364"/>
      <c r="J16" s="364"/>
      <c r="K16" s="364"/>
      <c r="L16" s="364"/>
      <c r="M16" s="364"/>
      <c r="P16" s="363">
        <v>150</v>
      </c>
      <c r="Q16" s="363" t="s">
        <v>1</v>
      </c>
      <c r="R16" s="364"/>
      <c r="S16" s="364"/>
      <c r="T16" s="364"/>
      <c r="U16" s="364"/>
      <c r="V16" s="364"/>
      <c r="W16" s="364"/>
      <c r="X16" s="364"/>
      <c r="Y16" s="364"/>
      <c r="Z16" s="364"/>
      <c r="AA16" s="335"/>
      <c r="AB16" s="335"/>
      <c r="AC16" s="335"/>
      <c r="AE16" s="327">
        <v>150</v>
      </c>
      <c r="AF16" s="328" t="s">
        <v>1</v>
      </c>
      <c r="AG16" s="336">
        <v>660</v>
      </c>
      <c r="AH16" s="337"/>
      <c r="AI16" s="337"/>
      <c r="AJ16" s="338"/>
      <c r="AK16" s="336"/>
      <c r="AL16" s="337"/>
      <c r="AM16" s="337"/>
      <c r="AN16" s="337"/>
      <c r="AO16" s="337"/>
      <c r="AP16" s="338"/>
      <c r="AQ16" s="336"/>
      <c r="AR16" s="337"/>
      <c r="AS16" s="337"/>
      <c r="AT16" s="337"/>
      <c r="AU16" s="337"/>
      <c r="AV16" s="338"/>
      <c r="AW16" s="339"/>
      <c r="AX16" s="338"/>
    </row>
    <row r="17" spans="2:50" x14ac:dyDescent="0.15">
      <c r="B17" s="363">
        <v>200</v>
      </c>
      <c r="C17" s="363" t="s">
        <v>2</v>
      </c>
      <c r="D17" s="364">
        <v>660</v>
      </c>
      <c r="E17" s="364">
        <v>660</v>
      </c>
      <c r="F17" s="364"/>
      <c r="G17" s="364"/>
      <c r="H17" s="364"/>
      <c r="I17" s="364"/>
      <c r="J17" s="364"/>
      <c r="K17" s="364"/>
      <c r="L17" s="364"/>
      <c r="M17" s="364"/>
      <c r="P17" s="363">
        <v>200</v>
      </c>
      <c r="Q17" s="363" t="s">
        <v>2</v>
      </c>
      <c r="R17" s="364"/>
      <c r="S17" s="364"/>
      <c r="T17" s="364"/>
      <c r="U17" s="364"/>
      <c r="V17" s="364"/>
      <c r="W17" s="364"/>
      <c r="X17" s="364"/>
      <c r="Y17" s="364"/>
      <c r="Z17" s="364"/>
      <c r="AA17" s="335"/>
      <c r="AB17" s="335"/>
      <c r="AC17"/>
      <c r="AE17" s="340">
        <v>200</v>
      </c>
      <c r="AF17" s="341" t="s">
        <v>2</v>
      </c>
      <c r="AG17" s="342">
        <v>660</v>
      </c>
      <c r="AH17" s="343">
        <v>660</v>
      </c>
      <c r="AI17" s="343"/>
      <c r="AJ17" s="344"/>
      <c r="AK17" s="342"/>
      <c r="AL17" s="343"/>
      <c r="AM17" s="343"/>
      <c r="AN17" s="343"/>
      <c r="AO17" s="343"/>
      <c r="AP17" s="344"/>
      <c r="AQ17" s="342"/>
      <c r="AR17" s="343"/>
      <c r="AS17" s="343"/>
      <c r="AT17" s="343"/>
      <c r="AU17" s="343"/>
      <c r="AV17" s="344"/>
      <c r="AW17" s="345"/>
      <c r="AX17" s="344"/>
    </row>
    <row r="18" spans="2:50" x14ac:dyDescent="0.15">
      <c r="B18" s="363">
        <v>250</v>
      </c>
      <c r="C18" s="363" t="s">
        <v>3</v>
      </c>
      <c r="D18" s="364">
        <v>660</v>
      </c>
      <c r="E18" s="364">
        <v>660</v>
      </c>
      <c r="F18" s="364">
        <v>660</v>
      </c>
      <c r="G18" s="364"/>
      <c r="H18" s="364"/>
      <c r="I18" s="364"/>
      <c r="J18" s="364"/>
      <c r="K18" s="364"/>
      <c r="L18" s="364"/>
      <c r="M18" s="364"/>
      <c r="P18" s="363">
        <v>250</v>
      </c>
      <c r="Q18" s="363" t="s">
        <v>3</v>
      </c>
      <c r="R18" s="364"/>
      <c r="S18" s="364"/>
      <c r="T18" s="364"/>
      <c r="U18" s="364"/>
      <c r="V18" s="364"/>
      <c r="W18" s="364"/>
      <c r="X18" s="364"/>
      <c r="Y18" s="364"/>
      <c r="Z18" s="364"/>
      <c r="AA18" s="335"/>
      <c r="AB18" s="335"/>
      <c r="AC18" s="335"/>
      <c r="AE18" s="340">
        <v>250</v>
      </c>
      <c r="AF18" s="341" t="s">
        <v>3</v>
      </c>
      <c r="AG18" s="342">
        <v>660</v>
      </c>
      <c r="AH18" s="343">
        <v>660</v>
      </c>
      <c r="AI18" s="343">
        <v>660</v>
      </c>
      <c r="AJ18" s="344"/>
      <c r="AK18" s="342"/>
      <c r="AL18" s="343"/>
      <c r="AM18" s="343"/>
      <c r="AN18" s="343"/>
      <c r="AO18" s="343"/>
      <c r="AP18" s="344"/>
      <c r="AQ18" s="342"/>
      <c r="AR18" s="343"/>
      <c r="AS18" s="343"/>
      <c r="AT18" s="343"/>
      <c r="AU18" s="343"/>
      <c r="AV18" s="344"/>
      <c r="AW18" s="345"/>
      <c r="AX18" s="344"/>
    </row>
    <row r="19" spans="2:50" ht="17" thickBot="1" x14ac:dyDescent="0.2">
      <c r="B19" s="363">
        <v>300</v>
      </c>
      <c r="C19" s="363" t="s">
        <v>4</v>
      </c>
      <c r="D19" s="364">
        <v>660</v>
      </c>
      <c r="E19" s="364">
        <v>660</v>
      </c>
      <c r="F19" s="364">
        <v>660</v>
      </c>
      <c r="G19" s="364">
        <v>880</v>
      </c>
      <c r="H19" s="364"/>
      <c r="I19" s="364"/>
      <c r="J19" s="364"/>
      <c r="K19" s="364"/>
      <c r="L19" s="364"/>
      <c r="M19" s="364"/>
      <c r="P19" s="363">
        <v>300</v>
      </c>
      <c r="Q19" s="363" t="s">
        <v>4</v>
      </c>
      <c r="R19" s="364"/>
      <c r="S19" s="364"/>
      <c r="T19" s="364"/>
      <c r="U19" s="364"/>
      <c r="V19" s="364"/>
      <c r="W19" s="364"/>
      <c r="X19" s="364"/>
      <c r="Y19" s="364"/>
      <c r="Z19" s="364"/>
      <c r="AA19"/>
      <c r="AB19" s="335"/>
      <c r="AC19" s="335"/>
      <c r="AE19" s="331">
        <v>300</v>
      </c>
      <c r="AF19" s="332" t="s">
        <v>4</v>
      </c>
      <c r="AG19" s="346">
        <v>660</v>
      </c>
      <c r="AH19" s="347">
        <v>660</v>
      </c>
      <c r="AI19" s="347">
        <v>660</v>
      </c>
      <c r="AJ19" s="348">
        <v>880</v>
      </c>
      <c r="AK19" s="346"/>
      <c r="AL19" s="347"/>
      <c r="AM19" s="347"/>
      <c r="AN19" s="347"/>
      <c r="AO19" s="347"/>
      <c r="AP19" s="348"/>
      <c r="AQ19" s="346"/>
      <c r="AR19" s="347"/>
      <c r="AS19" s="347"/>
      <c r="AT19" s="347"/>
      <c r="AU19" s="347"/>
      <c r="AV19" s="348"/>
      <c r="AW19" s="349"/>
      <c r="AX19" s="348"/>
    </row>
    <row r="20" spans="2:50" x14ac:dyDescent="0.15">
      <c r="B20" s="363">
        <v>350</v>
      </c>
      <c r="C20" s="363" t="s">
        <v>5</v>
      </c>
      <c r="D20" s="364">
        <v>880</v>
      </c>
      <c r="E20" s="364">
        <v>880</v>
      </c>
      <c r="F20" s="364">
        <v>880</v>
      </c>
      <c r="G20" s="364">
        <v>990</v>
      </c>
      <c r="H20" s="364">
        <v>1100</v>
      </c>
      <c r="I20" s="364"/>
      <c r="J20" s="364"/>
      <c r="K20" s="364"/>
      <c r="L20" s="364"/>
      <c r="M20" s="364"/>
      <c r="P20" s="363">
        <v>350</v>
      </c>
      <c r="Q20" s="363" t="s">
        <v>5</v>
      </c>
      <c r="R20" s="364"/>
      <c r="S20" s="364"/>
      <c r="T20" s="364"/>
      <c r="U20" s="364"/>
      <c r="V20" s="364"/>
      <c r="W20" s="364"/>
      <c r="X20" s="364"/>
      <c r="Y20" s="364"/>
      <c r="Z20" s="364"/>
      <c r="AA20" s="335"/>
      <c r="AB20" s="335"/>
      <c r="AC20" s="335"/>
      <c r="AE20" s="350">
        <v>350</v>
      </c>
      <c r="AF20" s="351" t="s">
        <v>5</v>
      </c>
      <c r="AG20" s="352">
        <v>880</v>
      </c>
      <c r="AH20" s="326">
        <v>880</v>
      </c>
      <c r="AI20" s="326">
        <v>880</v>
      </c>
      <c r="AJ20" s="353">
        <v>990</v>
      </c>
      <c r="AK20" s="352">
        <v>1100</v>
      </c>
      <c r="AL20" s="326"/>
      <c r="AM20" s="326"/>
      <c r="AN20" s="326"/>
      <c r="AO20" s="326"/>
      <c r="AP20" s="353"/>
      <c r="AQ20" s="352"/>
      <c r="AR20" s="326"/>
      <c r="AS20" s="326"/>
      <c r="AT20" s="326"/>
      <c r="AU20" s="326"/>
      <c r="AV20" s="353"/>
      <c r="AW20" s="313"/>
      <c r="AX20" s="353"/>
    </row>
    <row r="21" spans="2:50" x14ac:dyDescent="0.15">
      <c r="B21" s="363">
        <v>400</v>
      </c>
      <c r="C21" s="363" t="s">
        <v>6</v>
      </c>
      <c r="D21" s="364">
        <v>990</v>
      </c>
      <c r="E21" s="364">
        <v>990</v>
      </c>
      <c r="F21" s="364">
        <v>990</v>
      </c>
      <c r="G21" s="364">
        <v>1100</v>
      </c>
      <c r="H21" s="364">
        <v>1320</v>
      </c>
      <c r="I21" s="364">
        <v>1430</v>
      </c>
      <c r="J21" s="364"/>
      <c r="K21" s="364"/>
      <c r="L21" s="364"/>
      <c r="M21" s="364"/>
      <c r="P21" s="363">
        <v>400</v>
      </c>
      <c r="Q21" s="363" t="s">
        <v>6</v>
      </c>
      <c r="R21" s="364"/>
      <c r="S21" s="364"/>
      <c r="T21" s="364"/>
      <c r="U21" s="364"/>
      <c r="V21" s="364"/>
      <c r="W21" s="364"/>
      <c r="X21" s="364"/>
      <c r="Y21" s="364"/>
      <c r="Z21" s="364"/>
      <c r="AA21" s="335"/>
      <c r="AB21" s="335"/>
      <c r="AC21" s="335"/>
      <c r="AE21" s="340">
        <v>400</v>
      </c>
      <c r="AF21" s="341" t="s">
        <v>6</v>
      </c>
      <c r="AG21" s="342">
        <v>990</v>
      </c>
      <c r="AH21" s="343">
        <v>990</v>
      </c>
      <c r="AI21" s="343">
        <v>990</v>
      </c>
      <c r="AJ21" s="344">
        <v>1100</v>
      </c>
      <c r="AK21" s="342">
        <v>1320</v>
      </c>
      <c r="AL21" s="354">
        <v>1430</v>
      </c>
      <c r="AM21" s="343"/>
      <c r="AN21" s="343"/>
      <c r="AO21" s="343"/>
      <c r="AP21" s="344"/>
      <c r="AQ21" s="342"/>
      <c r="AR21" s="343"/>
      <c r="AS21" s="343"/>
      <c r="AT21" s="343"/>
      <c r="AU21" s="343"/>
      <c r="AV21" s="344"/>
      <c r="AW21" s="345"/>
      <c r="AX21" s="344"/>
    </row>
    <row r="22" spans="2:50" x14ac:dyDescent="0.15">
      <c r="B22" s="363">
        <v>450</v>
      </c>
      <c r="C22" s="363" t="s">
        <v>7</v>
      </c>
      <c r="D22" s="364">
        <v>1100</v>
      </c>
      <c r="E22" s="364">
        <v>1100</v>
      </c>
      <c r="F22" s="364">
        <v>1100</v>
      </c>
      <c r="G22" s="364">
        <v>1320</v>
      </c>
      <c r="H22" s="364">
        <v>1430</v>
      </c>
      <c r="I22" s="364">
        <v>1540</v>
      </c>
      <c r="J22" s="364">
        <v>1650</v>
      </c>
      <c r="K22" s="364"/>
      <c r="L22" s="364"/>
      <c r="M22" s="364"/>
      <c r="P22" s="363">
        <v>450</v>
      </c>
      <c r="Q22" s="363" t="s">
        <v>7</v>
      </c>
      <c r="R22" s="364"/>
      <c r="S22" s="364"/>
      <c r="T22" s="364"/>
      <c r="U22" s="364"/>
      <c r="V22" s="364"/>
      <c r="W22" s="364"/>
      <c r="X22" s="364"/>
      <c r="Y22" s="364"/>
      <c r="Z22" s="364"/>
      <c r="AA22" s="335"/>
      <c r="AB22" s="335"/>
      <c r="AC22" s="335"/>
      <c r="AE22" s="340">
        <v>450</v>
      </c>
      <c r="AF22" s="341" t="s">
        <v>7</v>
      </c>
      <c r="AG22" s="342">
        <v>1100</v>
      </c>
      <c r="AH22" s="343">
        <v>1100</v>
      </c>
      <c r="AI22" s="343">
        <v>1100</v>
      </c>
      <c r="AJ22" s="344">
        <v>1320</v>
      </c>
      <c r="AK22" s="355">
        <v>1430</v>
      </c>
      <c r="AL22" s="343">
        <v>1540</v>
      </c>
      <c r="AM22" s="343">
        <v>1650</v>
      </c>
      <c r="AN22" s="343"/>
      <c r="AO22" s="343"/>
      <c r="AP22" s="344"/>
      <c r="AQ22" s="342"/>
      <c r="AR22" s="343"/>
      <c r="AS22" s="343"/>
      <c r="AT22" s="343"/>
      <c r="AU22" s="343"/>
      <c r="AV22" s="344"/>
      <c r="AW22" s="345"/>
      <c r="AX22" s="344"/>
    </row>
    <row r="23" spans="2:50" x14ac:dyDescent="0.15">
      <c r="B23" s="363">
        <v>500</v>
      </c>
      <c r="C23" s="363" t="s">
        <v>8</v>
      </c>
      <c r="D23" s="364">
        <v>1320</v>
      </c>
      <c r="E23" s="364">
        <v>1320</v>
      </c>
      <c r="F23" s="364">
        <v>1320</v>
      </c>
      <c r="G23" s="364">
        <v>1430</v>
      </c>
      <c r="H23" s="364">
        <v>1540</v>
      </c>
      <c r="I23" s="364">
        <v>1650</v>
      </c>
      <c r="J23" s="364">
        <v>1760</v>
      </c>
      <c r="K23" s="364">
        <v>1870</v>
      </c>
      <c r="L23" s="364"/>
      <c r="M23" s="364"/>
      <c r="P23" s="363">
        <v>500</v>
      </c>
      <c r="Q23" s="363" t="s">
        <v>8</v>
      </c>
      <c r="R23" s="364"/>
      <c r="S23" s="364"/>
      <c r="T23" s="364"/>
      <c r="U23" s="364"/>
      <c r="V23" s="364"/>
      <c r="W23" s="364"/>
      <c r="X23" s="364"/>
      <c r="Y23" s="364"/>
      <c r="Z23" s="364"/>
      <c r="AA23" s="335"/>
      <c r="AB23" s="335"/>
      <c r="AC23" s="335"/>
      <c r="AE23" s="340">
        <v>500</v>
      </c>
      <c r="AF23" s="341" t="s">
        <v>8</v>
      </c>
      <c r="AG23" s="342">
        <v>1320</v>
      </c>
      <c r="AH23" s="343">
        <v>1320</v>
      </c>
      <c r="AI23" s="343">
        <v>1320</v>
      </c>
      <c r="AJ23" s="356">
        <v>1430</v>
      </c>
      <c r="AK23" s="342">
        <v>1540</v>
      </c>
      <c r="AL23" s="343">
        <v>1650</v>
      </c>
      <c r="AM23" s="343">
        <v>1760</v>
      </c>
      <c r="AN23" s="343">
        <v>1870</v>
      </c>
      <c r="AO23" s="343"/>
      <c r="AP23" s="344"/>
      <c r="AQ23" s="342"/>
      <c r="AR23" s="343"/>
      <c r="AS23" s="343"/>
      <c r="AT23" s="343"/>
      <c r="AU23" s="343"/>
      <c r="AV23" s="344"/>
      <c r="AW23" s="345"/>
      <c r="AX23" s="344"/>
    </row>
    <row r="24" spans="2:50" x14ac:dyDescent="0.15">
      <c r="B24" s="363">
        <v>550</v>
      </c>
      <c r="C24" s="363" t="s">
        <v>9</v>
      </c>
      <c r="D24" s="364">
        <v>1430</v>
      </c>
      <c r="E24" s="364">
        <v>1430</v>
      </c>
      <c r="F24" s="364">
        <v>1430</v>
      </c>
      <c r="G24" s="364">
        <v>1540</v>
      </c>
      <c r="H24" s="364">
        <v>1650</v>
      </c>
      <c r="I24" s="364">
        <v>1760</v>
      </c>
      <c r="J24" s="364">
        <v>1870</v>
      </c>
      <c r="K24" s="364">
        <v>1980</v>
      </c>
      <c r="L24" s="364">
        <v>2090</v>
      </c>
      <c r="M24" s="364"/>
      <c r="P24" s="363">
        <v>550</v>
      </c>
      <c r="Q24" s="363" t="s">
        <v>9</v>
      </c>
      <c r="R24" s="364"/>
      <c r="S24" s="364"/>
      <c r="T24" s="364"/>
      <c r="U24" s="364"/>
      <c r="V24" s="364"/>
      <c r="W24" s="364"/>
      <c r="X24" s="364"/>
      <c r="Y24" s="364"/>
      <c r="Z24" s="364"/>
      <c r="AA24" s="335"/>
      <c r="AB24" s="335"/>
      <c r="AC24" s="335"/>
      <c r="AE24" s="340">
        <v>550</v>
      </c>
      <c r="AF24" s="341" t="s">
        <v>9</v>
      </c>
      <c r="AG24" s="355">
        <v>1430</v>
      </c>
      <c r="AH24" s="354">
        <v>1430</v>
      </c>
      <c r="AI24" s="354">
        <v>1430</v>
      </c>
      <c r="AJ24" s="344">
        <v>1540</v>
      </c>
      <c r="AK24" s="342">
        <v>1650</v>
      </c>
      <c r="AL24" s="343">
        <v>1760</v>
      </c>
      <c r="AM24" s="343">
        <v>1870</v>
      </c>
      <c r="AN24" s="343">
        <v>1980</v>
      </c>
      <c r="AO24" s="343">
        <v>2090</v>
      </c>
      <c r="AP24" s="344"/>
      <c r="AQ24" s="342"/>
      <c r="AR24" s="343"/>
      <c r="AS24" s="343"/>
      <c r="AT24" s="343"/>
      <c r="AU24" s="343"/>
      <c r="AV24" s="344"/>
      <c r="AW24" s="345"/>
      <c r="AX24" s="344"/>
    </row>
    <row r="25" spans="2:50" ht="17" thickBot="1" x14ac:dyDescent="0.2">
      <c r="B25" s="363">
        <v>600</v>
      </c>
      <c r="C25" s="363" t="s">
        <v>10</v>
      </c>
      <c r="D25" s="364">
        <v>1540</v>
      </c>
      <c r="E25" s="364">
        <v>1540</v>
      </c>
      <c r="F25" s="364">
        <v>1540</v>
      </c>
      <c r="G25" s="364">
        <v>1650</v>
      </c>
      <c r="H25" s="364">
        <v>1760</v>
      </c>
      <c r="I25" s="364">
        <v>1870</v>
      </c>
      <c r="J25" s="364">
        <v>1980</v>
      </c>
      <c r="K25" s="364">
        <v>2090</v>
      </c>
      <c r="L25" s="364">
        <v>2200</v>
      </c>
      <c r="M25" s="364">
        <v>2420</v>
      </c>
      <c r="P25" s="363">
        <v>600</v>
      </c>
      <c r="Q25" s="363" t="s">
        <v>10</v>
      </c>
      <c r="R25" s="364"/>
      <c r="S25" s="364"/>
      <c r="T25" s="364"/>
      <c r="U25" s="364"/>
      <c r="V25" s="364"/>
      <c r="W25" s="364"/>
      <c r="X25" s="364"/>
      <c r="Y25" s="364"/>
      <c r="Z25" s="364"/>
      <c r="AA25" s="335"/>
      <c r="AB25" s="335"/>
      <c r="AC25" s="335"/>
      <c r="AE25" s="331">
        <v>600</v>
      </c>
      <c r="AF25" s="332" t="s">
        <v>10</v>
      </c>
      <c r="AG25" s="346">
        <v>1540</v>
      </c>
      <c r="AH25" s="347">
        <v>1540</v>
      </c>
      <c r="AI25" s="347">
        <v>1540</v>
      </c>
      <c r="AJ25" s="348">
        <v>1650</v>
      </c>
      <c r="AK25" s="346">
        <v>1760</v>
      </c>
      <c r="AL25" s="347">
        <v>1870</v>
      </c>
      <c r="AM25" s="347">
        <v>1980</v>
      </c>
      <c r="AN25" s="347">
        <v>2090</v>
      </c>
      <c r="AO25" s="347">
        <v>2200</v>
      </c>
      <c r="AP25" s="357">
        <v>2420</v>
      </c>
      <c r="AQ25" s="346"/>
      <c r="AR25" s="347"/>
      <c r="AS25" s="347"/>
      <c r="AT25" s="347"/>
      <c r="AU25" s="347"/>
      <c r="AV25" s="348"/>
      <c r="AW25" s="349"/>
      <c r="AX25" s="348"/>
    </row>
    <row r="26" spans="2:50" x14ac:dyDescent="0.15">
      <c r="B26" s="363">
        <v>650</v>
      </c>
      <c r="C26" s="363" t="s">
        <v>11</v>
      </c>
      <c r="D26" s="364">
        <v>1650</v>
      </c>
      <c r="E26" s="364">
        <v>1650</v>
      </c>
      <c r="F26" s="364">
        <v>1650</v>
      </c>
      <c r="G26" s="364">
        <v>1760</v>
      </c>
      <c r="H26" s="364">
        <v>1870</v>
      </c>
      <c r="I26" s="364">
        <v>1980</v>
      </c>
      <c r="J26" s="364">
        <v>2090</v>
      </c>
      <c r="K26" s="364">
        <v>2200</v>
      </c>
      <c r="L26" s="364">
        <v>2420</v>
      </c>
      <c r="M26" s="364">
        <v>2530</v>
      </c>
      <c r="P26" s="363">
        <v>650</v>
      </c>
      <c r="Q26" s="363" t="s">
        <v>11</v>
      </c>
      <c r="R26" s="364">
        <v>2640</v>
      </c>
      <c r="S26" s="364"/>
      <c r="T26" s="364"/>
      <c r="U26" s="364"/>
      <c r="V26" s="364"/>
      <c r="W26" s="364"/>
      <c r="X26" s="364"/>
      <c r="Y26" s="364"/>
      <c r="Z26" s="364"/>
      <c r="AA26" s="335"/>
      <c r="AB26" s="335"/>
      <c r="AC26" s="335"/>
      <c r="AE26" s="327">
        <v>650</v>
      </c>
      <c r="AF26" s="328" t="s">
        <v>11</v>
      </c>
      <c r="AG26" s="336">
        <v>1650</v>
      </c>
      <c r="AH26" s="337">
        <v>1650</v>
      </c>
      <c r="AI26" s="337">
        <v>1650</v>
      </c>
      <c r="AJ26" s="338">
        <v>1760</v>
      </c>
      <c r="AK26" s="336">
        <v>1870</v>
      </c>
      <c r="AL26" s="337">
        <v>1980</v>
      </c>
      <c r="AM26" s="337">
        <v>2090</v>
      </c>
      <c r="AN26" s="337">
        <v>2200</v>
      </c>
      <c r="AO26" s="358">
        <v>2420</v>
      </c>
      <c r="AP26" s="338">
        <v>2530</v>
      </c>
      <c r="AQ26" s="336">
        <v>2640</v>
      </c>
      <c r="AR26" s="337"/>
      <c r="AS26" s="337"/>
      <c r="AT26" s="337"/>
      <c r="AU26" s="337"/>
      <c r="AV26" s="338"/>
      <c r="AW26" s="339"/>
      <c r="AX26" s="338"/>
    </row>
    <row r="27" spans="2:50" x14ac:dyDescent="0.15">
      <c r="B27" s="363">
        <v>700</v>
      </c>
      <c r="C27" s="363" t="s">
        <v>12</v>
      </c>
      <c r="D27" s="364">
        <v>1760</v>
      </c>
      <c r="E27" s="364">
        <v>1760</v>
      </c>
      <c r="F27" s="364">
        <v>1760</v>
      </c>
      <c r="G27" s="364">
        <v>1870</v>
      </c>
      <c r="H27" s="364">
        <v>1980</v>
      </c>
      <c r="I27" s="364">
        <v>2090</v>
      </c>
      <c r="J27" s="364">
        <v>2200</v>
      </c>
      <c r="K27" s="364">
        <v>2420</v>
      </c>
      <c r="L27" s="364">
        <v>2530</v>
      </c>
      <c r="M27" s="364">
        <v>2640</v>
      </c>
      <c r="P27" s="363">
        <v>700</v>
      </c>
      <c r="Q27" s="363" t="s">
        <v>12</v>
      </c>
      <c r="R27" s="364">
        <v>2750</v>
      </c>
      <c r="S27" s="364">
        <v>2860</v>
      </c>
      <c r="T27" s="364"/>
      <c r="U27" s="364"/>
      <c r="V27" s="364"/>
      <c r="W27" s="364"/>
      <c r="X27" s="364"/>
      <c r="Y27" s="364"/>
      <c r="Z27" s="364"/>
      <c r="AA27" s="335"/>
      <c r="AB27" s="335"/>
      <c r="AC27" s="335"/>
      <c r="AE27" s="340">
        <v>700</v>
      </c>
      <c r="AF27" s="341" t="s">
        <v>12</v>
      </c>
      <c r="AG27" s="342">
        <v>1760</v>
      </c>
      <c r="AH27" s="343">
        <v>1760</v>
      </c>
      <c r="AI27" s="343">
        <v>1760</v>
      </c>
      <c r="AJ27" s="344">
        <v>1870</v>
      </c>
      <c r="AK27" s="342">
        <v>1980</v>
      </c>
      <c r="AL27" s="343">
        <v>2090</v>
      </c>
      <c r="AM27" s="343">
        <v>2200</v>
      </c>
      <c r="AN27" s="354">
        <v>2420</v>
      </c>
      <c r="AO27" s="343">
        <v>2530</v>
      </c>
      <c r="AP27" s="344">
        <v>2640</v>
      </c>
      <c r="AQ27" s="342">
        <v>2750</v>
      </c>
      <c r="AR27" s="343">
        <v>2860</v>
      </c>
      <c r="AS27" s="343"/>
      <c r="AT27" s="343"/>
      <c r="AU27" s="343"/>
      <c r="AV27" s="344"/>
      <c r="AW27" s="345"/>
      <c r="AX27" s="344"/>
    </row>
    <row r="28" spans="2:50" x14ac:dyDescent="0.15">
      <c r="B28" s="363">
        <v>750</v>
      </c>
      <c r="C28" s="363" t="s">
        <v>13</v>
      </c>
      <c r="D28" s="364">
        <v>1870</v>
      </c>
      <c r="E28" s="364">
        <v>1870</v>
      </c>
      <c r="F28" s="364">
        <v>1870</v>
      </c>
      <c r="G28" s="364">
        <v>1980</v>
      </c>
      <c r="H28" s="364">
        <v>2090</v>
      </c>
      <c r="I28" s="364">
        <v>2200</v>
      </c>
      <c r="J28" s="364">
        <v>2420</v>
      </c>
      <c r="K28" s="364">
        <v>2530</v>
      </c>
      <c r="L28" s="364">
        <v>2640</v>
      </c>
      <c r="M28" s="364">
        <v>2750</v>
      </c>
      <c r="P28" s="363">
        <v>750</v>
      </c>
      <c r="Q28" s="363" t="s">
        <v>13</v>
      </c>
      <c r="R28" s="364">
        <v>2860</v>
      </c>
      <c r="S28" s="364">
        <v>2970</v>
      </c>
      <c r="T28" s="364">
        <v>3080</v>
      </c>
      <c r="U28" s="364"/>
      <c r="V28" s="364"/>
      <c r="W28" s="364"/>
      <c r="X28" s="364"/>
      <c r="Y28" s="364"/>
      <c r="Z28" s="364"/>
      <c r="AA28" s="335"/>
      <c r="AB28" s="335"/>
      <c r="AC28" s="335"/>
      <c r="AE28" s="340">
        <v>750</v>
      </c>
      <c r="AF28" s="341" t="s">
        <v>13</v>
      </c>
      <c r="AG28" s="342">
        <v>1870</v>
      </c>
      <c r="AH28" s="343">
        <v>1870</v>
      </c>
      <c r="AI28" s="343">
        <v>1870</v>
      </c>
      <c r="AJ28" s="344">
        <v>1980</v>
      </c>
      <c r="AK28" s="342">
        <v>2090</v>
      </c>
      <c r="AL28" s="343">
        <v>2200</v>
      </c>
      <c r="AM28" s="354">
        <v>2420</v>
      </c>
      <c r="AN28" s="343">
        <v>2530</v>
      </c>
      <c r="AO28" s="343">
        <v>2640</v>
      </c>
      <c r="AP28" s="344">
        <v>2750</v>
      </c>
      <c r="AQ28" s="342">
        <v>2860</v>
      </c>
      <c r="AR28" s="343">
        <v>2970</v>
      </c>
      <c r="AS28" s="343">
        <v>3080</v>
      </c>
      <c r="AT28" s="343"/>
      <c r="AU28" s="343"/>
      <c r="AV28" s="344"/>
      <c r="AW28" s="345"/>
      <c r="AX28" s="344"/>
    </row>
    <row r="29" spans="2:50" x14ac:dyDescent="0.15">
      <c r="B29" s="363">
        <v>800</v>
      </c>
      <c r="C29" s="363" t="s">
        <v>14</v>
      </c>
      <c r="D29" s="364">
        <v>1980</v>
      </c>
      <c r="E29" s="364">
        <v>1980</v>
      </c>
      <c r="F29" s="364">
        <v>1980</v>
      </c>
      <c r="G29" s="364">
        <v>2090</v>
      </c>
      <c r="H29" s="364">
        <v>2200</v>
      </c>
      <c r="I29" s="364">
        <v>2420</v>
      </c>
      <c r="J29" s="364">
        <v>2530</v>
      </c>
      <c r="K29" s="364">
        <v>2640</v>
      </c>
      <c r="L29" s="364">
        <v>2750</v>
      </c>
      <c r="M29" s="364">
        <v>2860</v>
      </c>
      <c r="P29" s="363">
        <v>800</v>
      </c>
      <c r="Q29" s="363" t="s">
        <v>14</v>
      </c>
      <c r="R29" s="364">
        <v>2970</v>
      </c>
      <c r="S29" s="364">
        <v>3080</v>
      </c>
      <c r="T29" s="364">
        <v>3190</v>
      </c>
      <c r="U29" s="364">
        <v>3300</v>
      </c>
      <c r="V29" s="364"/>
      <c r="W29" s="364"/>
      <c r="X29" s="364"/>
      <c r="Y29" s="364"/>
      <c r="Z29" s="364"/>
      <c r="AA29" s="335"/>
      <c r="AB29" s="335"/>
      <c r="AC29" s="335"/>
      <c r="AE29" s="340">
        <v>800</v>
      </c>
      <c r="AF29" s="341" t="s">
        <v>14</v>
      </c>
      <c r="AG29" s="342">
        <v>1980</v>
      </c>
      <c r="AH29" s="343">
        <v>1980</v>
      </c>
      <c r="AI29" s="343">
        <v>1980</v>
      </c>
      <c r="AJ29" s="344">
        <v>2090</v>
      </c>
      <c r="AK29" s="342">
        <v>2200</v>
      </c>
      <c r="AL29" s="354">
        <v>2420</v>
      </c>
      <c r="AM29" s="343">
        <v>2530</v>
      </c>
      <c r="AN29" s="343">
        <v>2640</v>
      </c>
      <c r="AO29" s="343">
        <v>2750</v>
      </c>
      <c r="AP29" s="344">
        <v>2860</v>
      </c>
      <c r="AQ29" s="342">
        <v>2970</v>
      </c>
      <c r="AR29" s="343">
        <v>3080</v>
      </c>
      <c r="AS29" s="343">
        <v>3190</v>
      </c>
      <c r="AT29" s="354">
        <v>3300</v>
      </c>
      <c r="AU29" s="343"/>
      <c r="AV29" s="344"/>
      <c r="AW29" s="345"/>
      <c r="AX29" s="344"/>
    </row>
    <row r="30" spans="2:50" x14ac:dyDescent="0.15">
      <c r="B30" s="363">
        <v>850</v>
      </c>
      <c r="C30" s="363" t="s">
        <v>15</v>
      </c>
      <c r="D30" s="364">
        <v>2090</v>
      </c>
      <c r="E30" s="364">
        <v>2090</v>
      </c>
      <c r="F30" s="364">
        <v>2090</v>
      </c>
      <c r="G30" s="364">
        <v>2200</v>
      </c>
      <c r="H30" s="364">
        <v>2420</v>
      </c>
      <c r="I30" s="364">
        <v>2530</v>
      </c>
      <c r="J30" s="364">
        <v>2640</v>
      </c>
      <c r="K30" s="364">
        <v>2750</v>
      </c>
      <c r="L30" s="364">
        <v>2860</v>
      </c>
      <c r="M30" s="364">
        <v>2970</v>
      </c>
      <c r="P30" s="363">
        <v>850</v>
      </c>
      <c r="Q30" s="363" t="s">
        <v>15</v>
      </c>
      <c r="R30" s="364">
        <v>3080</v>
      </c>
      <c r="S30" s="364">
        <v>3190</v>
      </c>
      <c r="T30" s="364">
        <v>3300</v>
      </c>
      <c r="U30" s="364">
        <v>3520</v>
      </c>
      <c r="V30" s="364">
        <v>3740</v>
      </c>
      <c r="W30" s="364"/>
      <c r="X30" s="364"/>
      <c r="Y30" s="364"/>
      <c r="Z30" s="364"/>
      <c r="AA30" s="335"/>
      <c r="AB30" s="335"/>
      <c r="AC30" s="335"/>
      <c r="AE30" s="340">
        <v>850</v>
      </c>
      <c r="AF30" s="341" t="s">
        <v>15</v>
      </c>
      <c r="AG30" s="342">
        <v>2090</v>
      </c>
      <c r="AH30" s="343">
        <v>2090</v>
      </c>
      <c r="AI30" s="343">
        <v>2090</v>
      </c>
      <c r="AJ30" s="344">
        <v>2200</v>
      </c>
      <c r="AK30" s="355">
        <v>2420</v>
      </c>
      <c r="AL30" s="343">
        <v>2530</v>
      </c>
      <c r="AM30" s="343">
        <v>2640</v>
      </c>
      <c r="AN30" s="343">
        <v>2750</v>
      </c>
      <c r="AO30" s="343">
        <v>2860</v>
      </c>
      <c r="AP30" s="344">
        <v>2970</v>
      </c>
      <c r="AQ30" s="342">
        <v>3080</v>
      </c>
      <c r="AR30" s="343">
        <v>3190</v>
      </c>
      <c r="AS30" s="354">
        <v>3300</v>
      </c>
      <c r="AT30" s="343">
        <v>3520</v>
      </c>
      <c r="AU30" s="343">
        <v>3740</v>
      </c>
      <c r="AV30" s="344"/>
      <c r="AW30" s="345"/>
      <c r="AX30" s="344"/>
    </row>
    <row r="31" spans="2:50" ht="17" thickBot="1" x14ac:dyDescent="0.2">
      <c r="B31" s="363">
        <v>900</v>
      </c>
      <c r="C31" s="363" t="s">
        <v>16</v>
      </c>
      <c r="D31" s="364">
        <v>2200</v>
      </c>
      <c r="E31" s="364">
        <v>2200</v>
      </c>
      <c r="F31" s="364">
        <v>2200</v>
      </c>
      <c r="G31" s="364">
        <v>2420</v>
      </c>
      <c r="H31" s="364">
        <v>2530</v>
      </c>
      <c r="I31" s="364">
        <v>2640</v>
      </c>
      <c r="J31" s="364">
        <v>2750</v>
      </c>
      <c r="K31" s="364">
        <v>2860</v>
      </c>
      <c r="L31" s="364">
        <v>2970</v>
      </c>
      <c r="M31" s="364">
        <v>3080</v>
      </c>
      <c r="P31" s="363">
        <v>900</v>
      </c>
      <c r="Q31" s="363" t="s">
        <v>16</v>
      </c>
      <c r="R31" s="364">
        <v>3190</v>
      </c>
      <c r="S31" s="364">
        <v>3300</v>
      </c>
      <c r="T31" s="364">
        <v>3520</v>
      </c>
      <c r="U31" s="364">
        <v>3740</v>
      </c>
      <c r="V31" s="364">
        <v>3960</v>
      </c>
      <c r="W31" s="364">
        <v>4180</v>
      </c>
      <c r="X31" s="364"/>
      <c r="Y31" s="364"/>
      <c r="Z31" s="364"/>
      <c r="AA31" s="335"/>
      <c r="AB31" s="335"/>
      <c r="AC31" s="335"/>
      <c r="AE31" s="331">
        <v>900</v>
      </c>
      <c r="AF31" s="332" t="s">
        <v>16</v>
      </c>
      <c r="AG31" s="346">
        <v>2200</v>
      </c>
      <c r="AH31" s="347">
        <v>2200</v>
      </c>
      <c r="AI31" s="347">
        <v>2200</v>
      </c>
      <c r="AJ31" s="357">
        <v>2420</v>
      </c>
      <c r="AK31" s="346">
        <v>2530</v>
      </c>
      <c r="AL31" s="347">
        <v>2640</v>
      </c>
      <c r="AM31" s="347">
        <v>2750</v>
      </c>
      <c r="AN31" s="347">
        <v>2860</v>
      </c>
      <c r="AO31" s="347">
        <v>2970</v>
      </c>
      <c r="AP31" s="348">
        <v>3080</v>
      </c>
      <c r="AQ31" s="346">
        <v>3190</v>
      </c>
      <c r="AR31" s="359">
        <v>3300</v>
      </c>
      <c r="AS31" s="347">
        <v>3520</v>
      </c>
      <c r="AT31" s="347">
        <v>3740</v>
      </c>
      <c r="AU31" s="347">
        <v>3960</v>
      </c>
      <c r="AV31" s="348">
        <v>4180</v>
      </c>
      <c r="AW31" s="349"/>
      <c r="AX31" s="348"/>
    </row>
    <row r="32" spans="2:50" x14ac:dyDescent="0.15">
      <c r="B32" s="363">
        <v>950</v>
      </c>
      <c r="C32" s="363" t="s">
        <v>17</v>
      </c>
      <c r="D32" s="364">
        <v>2420</v>
      </c>
      <c r="E32" s="364">
        <v>2420</v>
      </c>
      <c r="F32" s="364">
        <v>2420</v>
      </c>
      <c r="G32" s="364">
        <v>2530</v>
      </c>
      <c r="H32" s="364">
        <v>2640</v>
      </c>
      <c r="I32" s="364">
        <v>2750</v>
      </c>
      <c r="J32" s="364">
        <v>2860</v>
      </c>
      <c r="K32" s="364">
        <v>2970</v>
      </c>
      <c r="L32" s="364">
        <v>3080</v>
      </c>
      <c r="M32" s="364">
        <v>3190</v>
      </c>
      <c r="P32" s="363">
        <v>950</v>
      </c>
      <c r="Q32" s="363" t="s">
        <v>17</v>
      </c>
      <c r="R32" s="364">
        <v>3300</v>
      </c>
      <c r="S32" s="364">
        <v>3520</v>
      </c>
      <c r="T32" s="364">
        <v>3740</v>
      </c>
      <c r="U32" s="364">
        <v>3960</v>
      </c>
      <c r="V32" s="364">
        <v>4180</v>
      </c>
      <c r="W32" s="364">
        <v>4290</v>
      </c>
      <c r="X32" s="364">
        <v>4400</v>
      </c>
      <c r="Y32" s="364"/>
      <c r="Z32" s="364"/>
      <c r="AA32" s="335"/>
      <c r="AB32" s="335"/>
      <c r="AC32" s="335"/>
      <c r="AE32" s="327">
        <v>950</v>
      </c>
      <c r="AF32" s="328" t="s">
        <v>17</v>
      </c>
      <c r="AG32" s="360">
        <v>2420</v>
      </c>
      <c r="AH32" s="358">
        <v>2420</v>
      </c>
      <c r="AI32" s="358">
        <v>2420</v>
      </c>
      <c r="AJ32" s="338">
        <v>2530</v>
      </c>
      <c r="AK32" s="336">
        <v>2640</v>
      </c>
      <c r="AL32" s="337">
        <v>2750</v>
      </c>
      <c r="AM32" s="337">
        <v>2860</v>
      </c>
      <c r="AN32" s="337">
        <v>2970</v>
      </c>
      <c r="AO32" s="337">
        <v>3080</v>
      </c>
      <c r="AP32" s="338">
        <v>3190</v>
      </c>
      <c r="AQ32" s="360">
        <v>3300</v>
      </c>
      <c r="AR32" s="337">
        <v>3520</v>
      </c>
      <c r="AS32" s="337">
        <v>3740</v>
      </c>
      <c r="AT32" s="337">
        <v>3960</v>
      </c>
      <c r="AU32" s="337">
        <v>4180</v>
      </c>
      <c r="AV32" s="338">
        <v>4290</v>
      </c>
      <c r="AW32" s="339">
        <v>4400</v>
      </c>
      <c r="AX32" s="338"/>
    </row>
    <row r="33" spans="2:50" x14ac:dyDescent="0.15">
      <c r="B33" s="363">
        <v>1000</v>
      </c>
      <c r="C33" s="363" t="s">
        <v>18</v>
      </c>
      <c r="D33" s="364">
        <v>2530</v>
      </c>
      <c r="E33" s="364">
        <v>2530</v>
      </c>
      <c r="F33" s="364">
        <v>2530</v>
      </c>
      <c r="G33" s="364">
        <v>2640</v>
      </c>
      <c r="H33" s="364">
        <v>2750</v>
      </c>
      <c r="I33" s="364">
        <v>2860</v>
      </c>
      <c r="J33" s="364">
        <v>2970</v>
      </c>
      <c r="K33" s="364">
        <v>3080</v>
      </c>
      <c r="L33" s="364">
        <v>3190</v>
      </c>
      <c r="M33" s="364">
        <v>3300</v>
      </c>
      <c r="P33" s="363">
        <v>1000</v>
      </c>
      <c r="Q33" s="363" t="s">
        <v>18</v>
      </c>
      <c r="R33" s="364">
        <v>3520</v>
      </c>
      <c r="S33" s="364">
        <v>3740</v>
      </c>
      <c r="T33" s="364">
        <v>3960</v>
      </c>
      <c r="U33" s="364">
        <v>4180</v>
      </c>
      <c r="V33" s="364">
        <v>4290</v>
      </c>
      <c r="W33" s="364">
        <v>4400</v>
      </c>
      <c r="X33" s="364">
        <v>4510</v>
      </c>
      <c r="Y33" s="364">
        <v>4620</v>
      </c>
      <c r="Z33" s="364"/>
      <c r="AA33" s="335"/>
      <c r="AB33" s="335"/>
      <c r="AC33" s="335"/>
      <c r="AE33" s="340">
        <v>1000</v>
      </c>
      <c r="AF33" s="341" t="s">
        <v>18</v>
      </c>
      <c r="AG33" s="342">
        <v>2530</v>
      </c>
      <c r="AH33" s="343">
        <v>2530</v>
      </c>
      <c r="AI33" s="343">
        <v>2530</v>
      </c>
      <c r="AJ33" s="344">
        <v>2640</v>
      </c>
      <c r="AK33" s="342">
        <v>2750</v>
      </c>
      <c r="AL33" s="343">
        <v>2860</v>
      </c>
      <c r="AM33" s="343">
        <v>2970</v>
      </c>
      <c r="AN33" s="343">
        <v>3080</v>
      </c>
      <c r="AO33" s="343">
        <v>3190</v>
      </c>
      <c r="AP33" s="356">
        <v>3300</v>
      </c>
      <c r="AQ33" s="342">
        <v>3520</v>
      </c>
      <c r="AR33" s="343">
        <v>3740</v>
      </c>
      <c r="AS33" s="343">
        <v>3960</v>
      </c>
      <c r="AT33" s="343">
        <v>4180</v>
      </c>
      <c r="AU33" s="343">
        <v>4290</v>
      </c>
      <c r="AV33" s="344">
        <v>4400</v>
      </c>
      <c r="AW33" s="345">
        <v>4510</v>
      </c>
      <c r="AX33" s="356">
        <v>4620</v>
      </c>
    </row>
    <row r="34" spans="2:50" x14ac:dyDescent="0.15">
      <c r="B34" s="363">
        <v>1050</v>
      </c>
      <c r="C34" s="363" t="s">
        <v>19</v>
      </c>
      <c r="D34" s="364">
        <v>2640</v>
      </c>
      <c r="E34" s="364">
        <v>2640</v>
      </c>
      <c r="F34" s="364">
        <v>2640</v>
      </c>
      <c r="G34" s="364">
        <v>2750</v>
      </c>
      <c r="H34" s="364">
        <v>2860</v>
      </c>
      <c r="I34" s="364">
        <v>2970</v>
      </c>
      <c r="J34" s="364">
        <v>3080</v>
      </c>
      <c r="K34" s="364">
        <v>3190</v>
      </c>
      <c r="L34" s="364">
        <v>3300</v>
      </c>
      <c r="M34" s="364">
        <v>3520</v>
      </c>
      <c r="P34" s="363">
        <v>1050</v>
      </c>
      <c r="Q34" s="363" t="s">
        <v>19</v>
      </c>
      <c r="R34" s="364">
        <v>3740</v>
      </c>
      <c r="S34" s="364">
        <v>3960</v>
      </c>
      <c r="T34" s="364">
        <v>4180</v>
      </c>
      <c r="U34" s="364">
        <v>4290</v>
      </c>
      <c r="V34" s="364">
        <v>4400</v>
      </c>
      <c r="W34" s="364">
        <v>4510</v>
      </c>
      <c r="X34" s="364">
        <v>4620</v>
      </c>
      <c r="Y34" s="364">
        <v>4730</v>
      </c>
      <c r="Z34" s="364"/>
      <c r="AA34" s="335"/>
      <c r="AB34" s="335"/>
      <c r="AC34" s="335"/>
      <c r="AE34" s="340">
        <v>1050</v>
      </c>
      <c r="AF34" s="341" t="s">
        <v>19</v>
      </c>
      <c r="AG34" s="342">
        <v>2640</v>
      </c>
      <c r="AH34" s="343">
        <v>2640</v>
      </c>
      <c r="AI34" s="343">
        <v>2640</v>
      </c>
      <c r="AJ34" s="344">
        <v>2750</v>
      </c>
      <c r="AK34" s="342">
        <v>2860</v>
      </c>
      <c r="AL34" s="343">
        <v>2970</v>
      </c>
      <c r="AM34" s="343">
        <v>3080</v>
      </c>
      <c r="AN34" s="343">
        <v>3190</v>
      </c>
      <c r="AO34" s="354">
        <v>3300</v>
      </c>
      <c r="AP34" s="344">
        <v>3520</v>
      </c>
      <c r="AQ34" s="342">
        <v>3740</v>
      </c>
      <c r="AR34" s="343">
        <v>3960</v>
      </c>
      <c r="AS34" s="343">
        <v>4180</v>
      </c>
      <c r="AT34" s="343">
        <v>4290</v>
      </c>
      <c r="AU34" s="343">
        <v>4400</v>
      </c>
      <c r="AV34" s="344">
        <v>4510</v>
      </c>
      <c r="AW34" s="361">
        <v>4620</v>
      </c>
      <c r="AX34" s="344">
        <v>4730</v>
      </c>
    </row>
    <row r="35" spans="2:50" x14ac:dyDescent="0.15">
      <c r="B35" s="363">
        <v>1100</v>
      </c>
      <c r="C35" s="363" t="s">
        <v>20</v>
      </c>
      <c r="D35" s="364">
        <v>2750</v>
      </c>
      <c r="E35" s="364">
        <v>2750</v>
      </c>
      <c r="F35" s="364">
        <v>2750</v>
      </c>
      <c r="G35" s="364">
        <v>2860</v>
      </c>
      <c r="H35" s="364">
        <v>2970</v>
      </c>
      <c r="I35" s="364">
        <v>3080</v>
      </c>
      <c r="J35" s="364">
        <v>3190</v>
      </c>
      <c r="K35" s="364">
        <v>3300</v>
      </c>
      <c r="L35" s="364">
        <v>3520</v>
      </c>
      <c r="M35" s="364">
        <v>3740</v>
      </c>
      <c r="P35" s="363">
        <v>1100</v>
      </c>
      <c r="Q35" s="363" t="s">
        <v>20</v>
      </c>
      <c r="R35" s="364">
        <v>3960</v>
      </c>
      <c r="S35" s="364">
        <v>4180</v>
      </c>
      <c r="T35" s="364">
        <v>4290</v>
      </c>
      <c r="U35" s="364">
        <v>4400</v>
      </c>
      <c r="V35" s="364">
        <v>4510</v>
      </c>
      <c r="W35" s="364">
        <v>4620</v>
      </c>
      <c r="X35" s="364">
        <v>4730</v>
      </c>
      <c r="Y35" s="364">
        <v>4840</v>
      </c>
      <c r="Z35" s="364"/>
      <c r="AA35" s="335"/>
      <c r="AB35" s="335"/>
      <c r="AC35" s="335"/>
      <c r="AE35" s="340">
        <v>1100</v>
      </c>
      <c r="AF35" s="341" t="s">
        <v>20</v>
      </c>
      <c r="AG35" s="342">
        <v>2750</v>
      </c>
      <c r="AH35" s="343">
        <v>2750</v>
      </c>
      <c r="AI35" s="343">
        <v>2750</v>
      </c>
      <c r="AJ35" s="344">
        <v>2860</v>
      </c>
      <c r="AK35" s="342">
        <v>2970</v>
      </c>
      <c r="AL35" s="343">
        <v>3080</v>
      </c>
      <c r="AM35" s="343">
        <v>3190</v>
      </c>
      <c r="AN35" s="354">
        <v>3300</v>
      </c>
      <c r="AO35" s="343">
        <v>3520</v>
      </c>
      <c r="AP35" s="344">
        <v>3740</v>
      </c>
      <c r="AQ35" s="342">
        <v>3960</v>
      </c>
      <c r="AR35" s="343">
        <v>4180</v>
      </c>
      <c r="AS35" s="343">
        <v>4290</v>
      </c>
      <c r="AT35" s="343">
        <v>4400</v>
      </c>
      <c r="AU35" s="343">
        <v>4510</v>
      </c>
      <c r="AV35" s="356">
        <v>4620</v>
      </c>
      <c r="AW35" s="345">
        <v>4730</v>
      </c>
      <c r="AX35" s="344">
        <v>4840</v>
      </c>
    </row>
    <row r="36" spans="2:50" x14ac:dyDescent="0.15">
      <c r="B36" s="363">
        <v>1150</v>
      </c>
      <c r="C36" s="363" t="s">
        <v>21</v>
      </c>
      <c r="D36" s="364">
        <v>2860</v>
      </c>
      <c r="E36" s="364">
        <v>2860</v>
      </c>
      <c r="F36" s="364">
        <v>2860</v>
      </c>
      <c r="G36" s="364">
        <v>2970</v>
      </c>
      <c r="H36" s="364">
        <v>3080</v>
      </c>
      <c r="I36" s="364">
        <v>3190</v>
      </c>
      <c r="J36" s="364">
        <v>3300</v>
      </c>
      <c r="K36" s="364">
        <v>3520</v>
      </c>
      <c r="L36" s="364">
        <v>3740</v>
      </c>
      <c r="M36" s="364">
        <v>3960</v>
      </c>
      <c r="P36" s="363">
        <v>1150</v>
      </c>
      <c r="Q36" s="363" t="s">
        <v>21</v>
      </c>
      <c r="R36" s="364">
        <v>4180</v>
      </c>
      <c r="S36" s="364">
        <v>4290</v>
      </c>
      <c r="T36" s="364">
        <v>4400</v>
      </c>
      <c r="U36" s="364">
        <v>4510</v>
      </c>
      <c r="V36" s="364">
        <v>4620</v>
      </c>
      <c r="W36" s="364">
        <v>4730</v>
      </c>
      <c r="X36" s="364">
        <v>4840</v>
      </c>
      <c r="Y36" s="364">
        <v>4950</v>
      </c>
      <c r="Z36" s="364"/>
      <c r="AA36" s="335"/>
      <c r="AB36" s="335"/>
      <c r="AC36" s="335"/>
      <c r="AE36" s="340">
        <v>1150</v>
      </c>
      <c r="AF36" s="341" t="s">
        <v>21</v>
      </c>
      <c r="AG36" s="342">
        <v>2860</v>
      </c>
      <c r="AH36" s="343">
        <v>2860</v>
      </c>
      <c r="AI36" s="343">
        <v>2860</v>
      </c>
      <c r="AJ36" s="344">
        <v>2970</v>
      </c>
      <c r="AK36" s="342">
        <v>3080</v>
      </c>
      <c r="AL36" s="343">
        <v>3190</v>
      </c>
      <c r="AM36" s="354">
        <v>3300</v>
      </c>
      <c r="AN36" s="343">
        <v>3520</v>
      </c>
      <c r="AO36" s="343">
        <v>3740</v>
      </c>
      <c r="AP36" s="344">
        <v>3960</v>
      </c>
      <c r="AQ36" s="342">
        <v>4180</v>
      </c>
      <c r="AR36" s="343">
        <v>4290</v>
      </c>
      <c r="AS36" s="343">
        <v>4400</v>
      </c>
      <c r="AT36" s="343">
        <v>4510</v>
      </c>
      <c r="AU36" s="354">
        <v>4620</v>
      </c>
      <c r="AV36" s="344">
        <v>4730</v>
      </c>
      <c r="AW36" s="345">
        <v>4840</v>
      </c>
      <c r="AX36" s="344">
        <v>4950</v>
      </c>
    </row>
    <row r="37" spans="2:50" ht="17" thickBot="1" x14ac:dyDescent="0.2">
      <c r="B37" s="363">
        <v>1200</v>
      </c>
      <c r="C37" s="363" t="s">
        <v>22</v>
      </c>
      <c r="D37" s="364">
        <v>2970</v>
      </c>
      <c r="E37" s="364">
        <v>2970</v>
      </c>
      <c r="F37" s="364">
        <v>2970</v>
      </c>
      <c r="G37" s="364">
        <v>3080</v>
      </c>
      <c r="H37" s="364">
        <v>3190</v>
      </c>
      <c r="I37" s="364">
        <v>3300</v>
      </c>
      <c r="J37" s="364">
        <v>3520</v>
      </c>
      <c r="K37" s="364">
        <v>3740</v>
      </c>
      <c r="L37" s="364">
        <v>3960</v>
      </c>
      <c r="M37" s="364">
        <v>4180</v>
      </c>
      <c r="P37" s="363">
        <v>1200</v>
      </c>
      <c r="Q37" s="363" t="s">
        <v>22</v>
      </c>
      <c r="R37" s="364">
        <v>4290</v>
      </c>
      <c r="S37" s="364">
        <v>4400</v>
      </c>
      <c r="T37" s="364">
        <v>4510</v>
      </c>
      <c r="U37" s="364">
        <v>4620</v>
      </c>
      <c r="V37" s="364">
        <v>4730</v>
      </c>
      <c r="W37" s="364">
        <v>4840</v>
      </c>
      <c r="X37" s="364">
        <v>4950</v>
      </c>
      <c r="Y37" s="364">
        <v>5060</v>
      </c>
      <c r="Z37" s="364"/>
      <c r="AA37" s="335"/>
      <c r="AB37" s="335"/>
      <c r="AC37" s="335"/>
      <c r="AE37" s="331">
        <v>1200</v>
      </c>
      <c r="AF37" s="332" t="s">
        <v>22</v>
      </c>
      <c r="AG37" s="346">
        <v>2970</v>
      </c>
      <c r="AH37" s="347">
        <v>2970</v>
      </c>
      <c r="AI37" s="347">
        <v>2970</v>
      </c>
      <c r="AJ37" s="348">
        <v>3080</v>
      </c>
      <c r="AK37" s="346">
        <v>3190</v>
      </c>
      <c r="AL37" s="359">
        <v>3300</v>
      </c>
      <c r="AM37" s="347">
        <v>3520</v>
      </c>
      <c r="AN37" s="347">
        <v>3740</v>
      </c>
      <c r="AO37" s="347">
        <v>3960</v>
      </c>
      <c r="AP37" s="348">
        <v>4180</v>
      </c>
      <c r="AQ37" s="346">
        <v>4290</v>
      </c>
      <c r="AR37" s="347">
        <v>4400</v>
      </c>
      <c r="AS37" s="347">
        <v>4510</v>
      </c>
      <c r="AT37" s="359">
        <v>4620</v>
      </c>
      <c r="AU37" s="347">
        <v>4730</v>
      </c>
      <c r="AV37" s="348">
        <v>4840</v>
      </c>
      <c r="AW37" s="349">
        <v>4950</v>
      </c>
      <c r="AX37" s="348">
        <v>5060</v>
      </c>
    </row>
    <row r="38" spans="2:50" x14ac:dyDescent="0.15">
      <c r="B38" s="363">
        <v>1250</v>
      </c>
      <c r="C38" s="363" t="s">
        <v>130</v>
      </c>
      <c r="D38" s="364">
        <v>3080</v>
      </c>
      <c r="E38" s="364">
        <v>3080</v>
      </c>
      <c r="F38" s="364">
        <v>3080</v>
      </c>
      <c r="G38" s="364">
        <v>3190</v>
      </c>
      <c r="H38" s="364">
        <v>3300</v>
      </c>
      <c r="I38" s="364">
        <v>3520</v>
      </c>
      <c r="J38" s="364">
        <v>3740</v>
      </c>
      <c r="K38" s="364">
        <v>3960</v>
      </c>
      <c r="L38" s="364">
        <v>4180</v>
      </c>
      <c r="M38" s="364">
        <v>4290</v>
      </c>
      <c r="P38" s="363">
        <v>1250</v>
      </c>
      <c r="Q38" s="363" t="s">
        <v>130</v>
      </c>
      <c r="R38" s="364">
        <v>4400</v>
      </c>
      <c r="S38" s="364">
        <v>4510</v>
      </c>
      <c r="T38" s="364">
        <v>4620</v>
      </c>
      <c r="U38" s="364">
        <v>4730</v>
      </c>
      <c r="V38" s="364">
        <v>4840</v>
      </c>
      <c r="W38" s="364">
        <v>4950</v>
      </c>
      <c r="X38" s="364">
        <v>5060</v>
      </c>
      <c r="Y38" s="364">
        <v>5170</v>
      </c>
      <c r="Z38" s="364"/>
      <c r="AA38" s="335"/>
      <c r="AB38" s="335"/>
      <c r="AC38" s="335"/>
      <c r="AE38" s="327">
        <v>1250</v>
      </c>
      <c r="AF38" s="328" t="s">
        <v>130</v>
      </c>
      <c r="AG38" s="336">
        <v>3080</v>
      </c>
      <c r="AH38" s="337">
        <v>3080</v>
      </c>
      <c r="AI38" s="337">
        <v>3080</v>
      </c>
      <c r="AJ38" s="338">
        <v>3190</v>
      </c>
      <c r="AK38" s="360">
        <v>3300</v>
      </c>
      <c r="AL38" s="337">
        <v>3520</v>
      </c>
      <c r="AM38" s="337">
        <v>3740</v>
      </c>
      <c r="AN38" s="337">
        <v>3960</v>
      </c>
      <c r="AO38" s="337">
        <v>4180</v>
      </c>
      <c r="AP38" s="338">
        <v>4290</v>
      </c>
      <c r="AQ38" s="336">
        <v>4400</v>
      </c>
      <c r="AR38" s="337">
        <v>4510</v>
      </c>
      <c r="AS38" s="358">
        <v>4620</v>
      </c>
      <c r="AT38" s="337">
        <v>4730</v>
      </c>
      <c r="AU38" s="337">
        <v>4840</v>
      </c>
      <c r="AV38" s="338">
        <v>4950</v>
      </c>
      <c r="AW38" s="339">
        <v>5060</v>
      </c>
      <c r="AX38" s="338">
        <v>5170</v>
      </c>
    </row>
    <row r="39" spans="2:50" x14ac:dyDescent="0.15">
      <c r="B39" s="363">
        <v>1300</v>
      </c>
      <c r="C39" s="363" t="s">
        <v>131</v>
      </c>
      <c r="D39" s="364">
        <v>3190</v>
      </c>
      <c r="E39" s="364">
        <v>3190</v>
      </c>
      <c r="F39" s="364">
        <v>3190</v>
      </c>
      <c r="G39" s="364">
        <v>3300</v>
      </c>
      <c r="H39" s="364">
        <v>3520</v>
      </c>
      <c r="I39" s="364">
        <v>3740</v>
      </c>
      <c r="J39" s="364">
        <v>3960</v>
      </c>
      <c r="K39" s="364">
        <v>4180</v>
      </c>
      <c r="L39" s="364">
        <v>4290</v>
      </c>
      <c r="M39" s="364">
        <v>4400</v>
      </c>
      <c r="P39" s="363">
        <v>1300</v>
      </c>
      <c r="Q39" s="363" t="s">
        <v>131</v>
      </c>
      <c r="R39" s="364">
        <v>4510</v>
      </c>
      <c r="S39" s="364">
        <v>4620</v>
      </c>
      <c r="T39" s="364">
        <v>4730</v>
      </c>
      <c r="U39" s="364">
        <v>4840</v>
      </c>
      <c r="V39" s="364">
        <v>4950</v>
      </c>
      <c r="W39" s="364">
        <v>5060</v>
      </c>
      <c r="X39" s="364">
        <v>5170</v>
      </c>
      <c r="Y39" s="364">
        <v>5280</v>
      </c>
      <c r="Z39" s="364"/>
      <c r="AA39" s="335"/>
      <c r="AB39" s="335"/>
      <c r="AC39" s="335"/>
      <c r="AE39" s="340">
        <v>1300</v>
      </c>
      <c r="AF39" s="341" t="s">
        <v>131</v>
      </c>
      <c r="AG39" s="342">
        <v>3190</v>
      </c>
      <c r="AH39" s="343">
        <v>3190</v>
      </c>
      <c r="AI39" s="343">
        <v>3190</v>
      </c>
      <c r="AJ39" s="356">
        <v>3300</v>
      </c>
      <c r="AK39" s="342">
        <v>3520</v>
      </c>
      <c r="AL39" s="343">
        <v>3740</v>
      </c>
      <c r="AM39" s="343">
        <v>3960</v>
      </c>
      <c r="AN39" s="343">
        <v>4180</v>
      </c>
      <c r="AO39" s="343">
        <v>4290</v>
      </c>
      <c r="AP39" s="344">
        <v>4400</v>
      </c>
      <c r="AQ39" s="342">
        <v>4510</v>
      </c>
      <c r="AR39" s="354">
        <v>4620</v>
      </c>
      <c r="AS39" s="343">
        <v>4730</v>
      </c>
      <c r="AT39" s="343">
        <v>4840</v>
      </c>
      <c r="AU39" s="343">
        <v>4950</v>
      </c>
      <c r="AV39" s="344">
        <v>5060</v>
      </c>
      <c r="AW39" s="345">
        <v>5170</v>
      </c>
      <c r="AX39" s="344">
        <v>5280</v>
      </c>
    </row>
    <row r="40" spans="2:50" x14ac:dyDescent="0.15">
      <c r="B40" s="363">
        <v>1350</v>
      </c>
      <c r="C40" s="363" t="s">
        <v>132</v>
      </c>
      <c r="D40" s="364">
        <v>3300</v>
      </c>
      <c r="E40" s="364">
        <v>3300</v>
      </c>
      <c r="F40" s="364">
        <v>3300</v>
      </c>
      <c r="G40" s="364">
        <v>3520</v>
      </c>
      <c r="H40" s="364">
        <v>3740</v>
      </c>
      <c r="I40" s="364">
        <v>3960</v>
      </c>
      <c r="J40" s="364">
        <v>4180</v>
      </c>
      <c r="K40" s="364">
        <v>4290</v>
      </c>
      <c r="L40" s="364">
        <v>4400</v>
      </c>
      <c r="M40" s="364">
        <v>4510</v>
      </c>
      <c r="P40" s="363">
        <v>1350</v>
      </c>
      <c r="Q40" s="363" t="s">
        <v>132</v>
      </c>
      <c r="R40" s="364">
        <v>4620</v>
      </c>
      <c r="S40" s="364">
        <v>4730</v>
      </c>
      <c r="T40" s="364">
        <v>4840</v>
      </c>
      <c r="U40" s="364">
        <v>4950</v>
      </c>
      <c r="V40" s="364">
        <v>5060</v>
      </c>
      <c r="W40" s="364">
        <v>5170</v>
      </c>
      <c r="X40" s="364">
        <v>5280</v>
      </c>
      <c r="Y40" s="364">
        <v>5390</v>
      </c>
      <c r="Z40" s="364"/>
      <c r="AA40" s="335"/>
      <c r="AB40" s="335"/>
      <c r="AC40" s="335"/>
      <c r="AE40" s="340">
        <v>1350</v>
      </c>
      <c r="AF40" s="341" t="s">
        <v>132</v>
      </c>
      <c r="AG40" s="355">
        <v>3300</v>
      </c>
      <c r="AH40" s="354">
        <v>3300</v>
      </c>
      <c r="AI40" s="354">
        <v>3300</v>
      </c>
      <c r="AJ40" s="344">
        <v>3520</v>
      </c>
      <c r="AK40" s="342">
        <v>3740</v>
      </c>
      <c r="AL40" s="343">
        <v>3960</v>
      </c>
      <c r="AM40" s="343">
        <v>4180</v>
      </c>
      <c r="AN40" s="343">
        <v>4290</v>
      </c>
      <c r="AO40" s="343">
        <v>4400</v>
      </c>
      <c r="AP40" s="344">
        <v>4510</v>
      </c>
      <c r="AQ40" s="355">
        <v>4620</v>
      </c>
      <c r="AR40" s="343">
        <v>4730</v>
      </c>
      <c r="AS40" s="343">
        <v>4840</v>
      </c>
      <c r="AT40" s="343">
        <v>4950</v>
      </c>
      <c r="AU40" s="343">
        <v>5060</v>
      </c>
      <c r="AV40" s="344">
        <v>5170</v>
      </c>
      <c r="AW40" s="345">
        <v>5280</v>
      </c>
      <c r="AX40" s="344">
        <v>5390</v>
      </c>
    </row>
    <row r="41" spans="2:50" x14ac:dyDescent="0.15">
      <c r="B41" s="363">
        <v>1400</v>
      </c>
      <c r="C41" s="363" t="s">
        <v>133</v>
      </c>
      <c r="D41" s="364">
        <v>3520</v>
      </c>
      <c r="E41" s="364">
        <v>3520</v>
      </c>
      <c r="F41" s="364">
        <v>3520</v>
      </c>
      <c r="G41" s="364">
        <v>3740</v>
      </c>
      <c r="H41" s="364">
        <v>3960</v>
      </c>
      <c r="I41" s="364">
        <v>4180</v>
      </c>
      <c r="J41" s="364">
        <v>4290</v>
      </c>
      <c r="K41" s="364">
        <v>4400</v>
      </c>
      <c r="L41" s="364">
        <v>4510</v>
      </c>
      <c r="M41" s="364">
        <v>4620</v>
      </c>
      <c r="P41" s="363">
        <v>1400</v>
      </c>
      <c r="Q41" s="363" t="s">
        <v>133</v>
      </c>
      <c r="R41" s="364">
        <v>4730</v>
      </c>
      <c r="S41" s="364">
        <v>4840</v>
      </c>
      <c r="T41" s="364">
        <v>4950</v>
      </c>
      <c r="U41" s="364">
        <v>5060</v>
      </c>
      <c r="V41" s="364">
        <v>5170</v>
      </c>
      <c r="W41" s="364">
        <v>5280</v>
      </c>
      <c r="X41" s="364">
        <v>5390</v>
      </c>
      <c r="Y41" s="364">
        <v>5500</v>
      </c>
      <c r="Z41" s="364"/>
      <c r="AA41" s="335"/>
      <c r="AB41" s="335"/>
      <c r="AC41" s="335"/>
      <c r="AE41" s="340">
        <v>1400</v>
      </c>
      <c r="AF41" s="341" t="s">
        <v>133</v>
      </c>
      <c r="AG41" s="342">
        <v>3520</v>
      </c>
      <c r="AH41" s="343">
        <v>3520</v>
      </c>
      <c r="AI41" s="343">
        <v>3520</v>
      </c>
      <c r="AJ41" s="344">
        <v>3740</v>
      </c>
      <c r="AK41" s="342">
        <v>3960</v>
      </c>
      <c r="AL41" s="343">
        <v>4180</v>
      </c>
      <c r="AM41" s="343">
        <v>4290</v>
      </c>
      <c r="AN41" s="343">
        <v>4400</v>
      </c>
      <c r="AO41" s="343">
        <v>4510</v>
      </c>
      <c r="AP41" s="356">
        <v>4620</v>
      </c>
      <c r="AQ41" s="342">
        <v>4730</v>
      </c>
      <c r="AR41" s="343">
        <v>4840</v>
      </c>
      <c r="AS41" s="343">
        <v>4950</v>
      </c>
      <c r="AT41" s="343">
        <v>5060</v>
      </c>
      <c r="AU41" s="343">
        <v>5170</v>
      </c>
      <c r="AV41" s="344">
        <v>5280</v>
      </c>
      <c r="AW41" s="345">
        <v>5390</v>
      </c>
      <c r="AX41" s="344">
        <v>5500</v>
      </c>
    </row>
    <row r="42" spans="2:50" x14ac:dyDescent="0.15">
      <c r="B42" s="363">
        <v>1450</v>
      </c>
      <c r="C42" s="363" t="s">
        <v>134</v>
      </c>
      <c r="D42" s="364">
        <v>3740</v>
      </c>
      <c r="E42" s="364">
        <v>3740</v>
      </c>
      <c r="F42" s="364">
        <v>3740</v>
      </c>
      <c r="G42" s="364">
        <v>3960</v>
      </c>
      <c r="H42" s="364">
        <v>4180</v>
      </c>
      <c r="I42" s="364">
        <v>4290</v>
      </c>
      <c r="J42" s="364">
        <v>4400</v>
      </c>
      <c r="K42" s="364">
        <v>4510</v>
      </c>
      <c r="L42" s="364">
        <v>4620</v>
      </c>
      <c r="M42" s="364">
        <v>4730</v>
      </c>
      <c r="P42" s="363">
        <v>1450</v>
      </c>
      <c r="Q42" s="363" t="s">
        <v>134</v>
      </c>
      <c r="R42" s="364">
        <v>4840</v>
      </c>
      <c r="S42" s="364">
        <v>4950</v>
      </c>
      <c r="T42" s="364">
        <v>5060</v>
      </c>
      <c r="U42" s="364">
        <v>5170</v>
      </c>
      <c r="V42" s="364">
        <v>5280</v>
      </c>
      <c r="W42" s="364">
        <v>5390</v>
      </c>
      <c r="X42" s="364">
        <v>5500</v>
      </c>
      <c r="Y42" s="364">
        <v>5610</v>
      </c>
      <c r="Z42" s="364"/>
      <c r="AA42" s="335"/>
      <c r="AB42" s="335"/>
      <c r="AC42" s="335"/>
      <c r="AE42" s="340">
        <v>1450</v>
      </c>
      <c r="AF42" s="341" t="s">
        <v>134</v>
      </c>
      <c r="AG42" s="342">
        <v>3740</v>
      </c>
      <c r="AH42" s="343">
        <v>3740</v>
      </c>
      <c r="AI42" s="343">
        <v>3740</v>
      </c>
      <c r="AJ42" s="344">
        <v>3960</v>
      </c>
      <c r="AK42" s="342">
        <v>4180</v>
      </c>
      <c r="AL42" s="343">
        <v>4290</v>
      </c>
      <c r="AM42" s="343">
        <v>4400</v>
      </c>
      <c r="AN42" s="343">
        <v>4510</v>
      </c>
      <c r="AO42" s="354">
        <v>4620</v>
      </c>
      <c r="AP42" s="344">
        <v>4730</v>
      </c>
      <c r="AQ42" s="342">
        <v>4840</v>
      </c>
      <c r="AR42" s="343">
        <v>4950</v>
      </c>
      <c r="AS42" s="343">
        <v>5060</v>
      </c>
      <c r="AT42" s="343">
        <v>5170</v>
      </c>
      <c r="AU42" s="343">
        <v>5280</v>
      </c>
      <c r="AV42" s="344">
        <v>5390</v>
      </c>
      <c r="AW42" s="345">
        <v>5500</v>
      </c>
      <c r="AX42" s="344">
        <v>5610</v>
      </c>
    </row>
    <row r="43" spans="2:50" ht="17" thickBot="1" x14ac:dyDescent="0.2">
      <c r="B43" s="363">
        <v>1500</v>
      </c>
      <c r="C43" s="363" t="s">
        <v>135</v>
      </c>
      <c r="D43" s="364">
        <v>3960</v>
      </c>
      <c r="E43" s="364">
        <v>3960</v>
      </c>
      <c r="F43" s="364">
        <v>3960</v>
      </c>
      <c r="G43" s="364">
        <v>4180</v>
      </c>
      <c r="H43" s="364">
        <v>4290</v>
      </c>
      <c r="I43" s="364">
        <v>4400</v>
      </c>
      <c r="J43" s="364">
        <v>4510</v>
      </c>
      <c r="K43" s="364">
        <v>4620</v>
      </c>
      <c r="L43" s="364">
        <v>4730</v>
      </c>
      <c r="M43" s="364">
        <v>4840</v>
      </c>
      <c r="P43" s="363">
        <v>1500</v>
      </c>
      <c r="Q43" s="363" t="s">
        <v>135</v>
      </c>
      <c r="R43" s="364">
        <v>4950</v>
      </c>
      <c r="S43" s="364">
        <v>5060</v>
      </c>
      <c r="T43" s="364">
        <v>5170</v>
      </c>
      <c r="U43" s="364">
        <v>5280</v>
      </c>
      <c r="V43" s="364">
        <v>5390</v>
      </c>
      <c r="W43" s="364">
        <v>5500</v>
      </c>
      <c r="X43" s="364">
        <v>5610</v>
      </c>
      <c r="Y43" s="364">
        <v>5720</v>
      </c>
      <c r="Z43" s="364"/>
      <c r="AA43" s="335"/>
      <c r="AB43" s="335"/>
      <c r="AC43" s="335"/>
      <c r="AE43" s="331">
        <v>1500</v>
      </c>
      <c r="AF43" s="332" t="s">
        <v>135</v>
      </c>
      <c r="AG43" s="346">
        <v>3960</v>
      </c>
      <c r="AH43" s="347">
        <v>3960</v>
      </c>
      <c r="AI43" s="347">
        <v>3960</v>
      </c>
      <c r="AJ43" s="348">
        <v>4180</v>
      </c>
      <c r="AK43" s="346">
        <v>4290</v>
      </c>
      <c r="AL43" s="347">
        <v>4400</v>
      </c>
      <c r="AM43" s="347">
        <v>4510</v>
      </c>
      <c r="AN43" s="359">
        <v>4620</v>
      </c>
      <c r="AO43" s="347">
        <v>4730</v>
      </c>
      <c r="AP43" s="348">
        <v>4840</v>
      </c>
      <c r="AQ43" s="346">
        <v>4950</v>
      </c>
      <c r="AR43" s="347">
        <v>5060</v>
      </c>
      <c r="AS43" s="347">
        <v>5170</v>
      </c>
      <c r="AT43" s="347">
        <v>5280</v>
      </c>
      <c r="AU43" s="347">
        <v>5390</v>
      </c>
      <c r="AV43" s="348">
        <v>5500</v>
      </c>
      <c r="AW43" s="349">
        <v>5610</v>
      </c>
      <c r="AX43" s="348">
        <v>5720</v>
      </c>
    </row>
    <row r="44" spans="2:50" x14ac:dyDescent="0.15">
      <c r="B44" s="363">
        <v>1550</v>
      </c>
      <c r="C44" s="363" t="s">
        <v>136</v>
      </c>
      <c r="D44" s="364">
        <v>4180</v>
      </c>
      <c r="E44" s="364">
        <v>4180</v>
      </c>
      <c r="F44" s="364">
        <v>4180</v>
      </c>
      <c r="G44" s="364">
        <v>4290</v>
      </c>
      <c r="H44" s="364">
        <v>4400</v>
      </c>
      <c r="I44" s="364">
        <v>4510</v>
      </c>
      <c r="J44" s="364">
        <v>4620</v>
      </c>
      <c r="K44" s="364">
        <v>4730</v>
      </c>
      <c r="L44" s="364">
        <v>4840</v>
      </c>
      <c r="M44" s="364">
        <v>4950</v>
      </c>
      <c r="P44" s="363">
        <v>1550</v>
      </c>
      <c r="Q44" s="363" t="s">
        <v>136</v>
      </c>
      <c r="R44" s="364">
        <v>5060</v>
      </c>
      <c r="S44" s="364">
        <v>5170</v>
      </c>
      <c r="T44" s="364">
        <v>5280</v>
      </c>
      <c r="U44" s="364">
        <v>5390</v>
      </c>
      <c r="V44" s="364">
        <v>5500</v>
      </c>
      <c r="W44" s="364">
        <v>5610</v>
      </c>
      <c r="X44" s="364">
        <v>5720</v>
      </c>
      <c r="Y44" s="364">
        <v>5830</v>
      </c>
      <c r="Z44" s="364"/>
      <c r="AA44" s="335"/>
      <c r="AB44" s="335"/>
      <c r="AC44" s="335"/>
      <c r="AE44" s="327">
        <v>1550</v>
      </c>
      <c r="AF44" s="328" t="s">
        <v>136</v>
      </c>
      <c r="AG44" s="336">
        <v>4180</v>
      </c>
      <c r="AH44" s="337">
        <v>4180</v>
      </c>
      <c r="AI44" s="337">
        <v>4180</v>
      </c>
      <c r="AJ44" s="338">
        <v>4290</v>
      </c>
      <c r="AK44" s="336">
        <v>4400</v>
      </c>
      <c r="AL44" s="337">
        <v>4510</v>
      </c>
      <c r="AM44" s="358">
        <v>4620</v>
      </c>
      <c r="AN44" s="337">
        <v>4730</v>
      </c>
      <c r="AO44" s="337">
        <v>4840</v>
      </c>
      <c r="AP44" s="338">
        <v>4950</v>
      </c>
      <c r="AQ44" s="336">
        <v>5060</v>
      </c>
      <c r="AR44" s="337">
        <v>5170</v>
      </c>
      <c r="AS44" s="337">
        <v>5280</v>
      </c>
      <c r="AT44" s="337">
        <v>5390</v>
      </c>
      <c r="AU44" s="337">
        <v>5500</v>
      </c>
      <c r="AV44" s="338">
        <v>5610</v>
      </c>
      <c r="AW44" s="339">
        <v>5720</v>
      </c>
      <c r="AX44" s="338">
        <v>5830</v>
      </c>
    </row>
    <row r="45" spans="2:50" x14ac:dyDescent="0.15">
      <c r="B45" s="363">
        <v>1600</v>
      </c>
      <c r="C45" s="363" t="s">
        <v>137</v>
      </c>
      <c r="D45" s="364">
        <v>4290</v>
      </c>
      <c r="E45" s="364">
        <v>4290</v>
      </c>
      <c r="F45" s="364">
        <v>4290</v>
      </c>
      <c r="G45" s="364">
        <v>4400</v>
      </c>
      <c r="H45" s="364">
        <v>4510</v>
      </c>
      <c r="I45" s="364">
        <v>4620</v>
      </c>
      <c r="J45" s="364">
        <v>4730</v>
      </c>
      <c r="K45" s="364">
        <v>4840</v>
      </c>
      <c r="L45" s="364">
        <v>4950</v>
      </c>
      <c r="M45" s="364">
        <v>5060</v>
      </c>
      <c r="P45" s="363">
        <v>1600</v>
      </c>
      <c r="Q45" s="363" t="s">
        <v>137</v>
      </c>
      <c r="R45" s="364">
        <v>5170</v>
      </c>
      <c r="S45" s="364">
        <v>5280</v>
      </c>
      <c r="T45" s="364">
        <v>5390</v>
      </c>
      <c r="U45" s="364">
        <v>5500</v>
      </c>
      <c r="V45" s="364">
        <v>5610</v>
      </c>
      <c r="W45" s="364">
        <v>5720</v>
      </c>
      <c r="X45" s="364">
        <v>5830</v>
      </c>
      <c r="Y45" s="364">
        <v>5940</v>
      </c>
      <c r="Z45" s="364"/>
      <c r="AA45" s="335"/>
      <c r="AB45" s="335"/>
      <c r="AC45" s="335"/>
      <c r="AE45" s="340">
        <v>1600</v>
      </c>
      <c r="AF45" s="341" t="s">
        <v>137</v>
      </c>
      <c r="AG45" s="342">
        <v>4290</v>
      </c>
      <c r="AH45" s="343">
        <v>4290</v>
      </c>
      <c r="AI45" s="343">
        <v>4290</v>
      </c>
      <c r="AJ45" s="344">
        <v>4400</v>
      </c>
      <c r="AK45" s="342">
        <v>4510</v>
      </c>
      <c r="AL45" s="354">
        <v>4620</v>
      </c>
      <c r="AM45" s="343">
        <v>4730</v>
      </c>
      <c r="AN45" s="343">
        <v>4840</v>
      </c>
      <c r="AO45" s="343">
        <v>4950</v>
      </c>
      <c r="AP45" s="344">
        <v>5060</v>
      </c>
      <c r="AQ45" s="342">
        <v>5170</v>
      </c>
      <c r="AR45" s="343">
        <v>5280</v>
      </c>
      <c r="AS45" s="343">
        <v>5390</v>
      </c>
      <c r="AT45" s="343">
        <v>5500</v>
      </c>
      <c r="AU45" s="343">
        <v>5610</v>
      </c>
      <c r="AV45" s="344">
        <v>5720</v>
      </c>
      <c r="AW45" s="345">
        <v>5830</v>
      </c>
      <c r="AX45" s="344">
        <v>5940</v>
      </c>
    </row>
    <row r="46" spans="2:50" x14ac:dyDescent="0.15">
      <c r="B46" s="363">
        <v>1650</v>
      </c>
      <c r="C46" s="363" t="s">
        <v>138</v>
      </c>
      <c r="D46" s="364">
        <v>4400</v>
      </c>
      <c r="E46" s="364">
        <v>4400</v>
      </c>
      <c r="F46" s="364">
        <v>4400</v>
      </c>
      <c r="G46" s="364">
        <v>4510</v>
      </c>
      <c r="H46" s="364">
        <v>4620</v>
      </c>
      <c r="I46" s="364">
        <v>4730</v>
      </c>
      <c r="J46" s="364">
        <v>4840</v>
      </c>
      <c r="K46" s="364">
        <v>4950</v>
      </c>
      <c r="L46" s="364">
        <v>5060</v>
      </c>
      <c r="M46" s="364">
        <v>5170</v>
      </c>
      <c r="P46" s="363">
        <v>1650</v>
      </c>
      <c r="Q46" s="363" t="s">
        <v>138</v>
      </c>
      <c r="R46" s="364">
        <v>5280</v>
      </c>
      <c r="S46" s="364">
        <v>5390</v>
      </c>
      <c r="T46" s="364">
        <v>5500</v>
      </c>
      <c r="U46" s="364">
        <v>5610</v>
      </c>
      <c r="V46" s="364">
        <v>5720</v>
      </c>
      <c r="W46" s="364">
        <v>5830</v>
      </c>
      <c r="X46" s="364">
        <v>5940</v>
      </c>
      <c r="Y46" s="364">
        <v>6050</v>
      </c>
      <c r="Z46" s="364"/>
      <c r="AA46" s="335"/>
      <c r="AB46" s="335"/>
      <c r="AC46" s="335"/>
      <c r="AE46" s="340">
        <v>1650</v>
      </c>
      <c r="AF46" s="341" t="s">
        <v>138</v>
      </c>
      <c r="AG46" s="342">
        <v>4400</v>
      </c>
      <c r="AH46" s="343">
        <v>4400</v>
      </c>
      <c r="AI46" s="343">
        <v>4400</v>
      </c>
      <c r="AJ46" s="344">
        <v>4510</v>
      </c>
      <c r="AK46" s="355">
        <v>4620</v>
      </c>
      <c r="AL46" s="343">
        <v>4730</v>
      </c>
      <c r="AM46" s="343">
        <v>4840</v>
      </c>
      <c r="AN46" s="343">
        <v>4950</v>
      </c>
      <c r="AO46" s="343">
        <v>5060</v>
      </c>
      <c r="AP46" s="344">
        <v>5170</v>
      </c>
      <c r="AQ46" s="342">
        <v>5280</v>
      </c>
      <c r="AR46" s="343">
        <v>5390</v>
      </c>
      <c r="AS46" s="343">
        <v>5500</v>
      </c>
      <c r="AT46" s="343">
        <v>5610</v>
      </c>
      <c r="AU46" s="343">
        <v>5720</v>
      </c>
      <c r="AV46" s="344">
        <v>5830</v>
      </c>
      <c r="AW46" s="345">
        <v>5940</v>
      </c>
      <c r="AX46" s="344">
        <v>6050</v>
      </c>
    </row>
    <row r="47" spans="2:50" x14ac:dyDescent="0.15">
      <c r="B47" s="363">
        <v>1700</v>
      </c>
      <c r="C47" s="363" t="s">
        <v>139</v>
      </c>
      <c r="D47" s="364">
        <v>4510</v>
      </c>
      <c r="E47" s="364">
        <v>4510</v>
      </c>
      <c r="F47" s="364">
        <v>4510</v>
      </c>
      <c r="G47" s="364">
        <v>4620</v>
      </c>
      <c r="H47" s="364">
        <v>4730</v>
      </c>
      <c r="I47" s="364">
        <v>4840</v>
      </c>
      <c r="J47" s="364">
        <v>4950</v>
      </c>
      <c r="K47" s="364">
        <v>5060</v>
      </c>
      <c r="L47" s="364">
        <v>5170</v>
      </c>
      <c r="M47" s="364">
        <v>5280</v>
      </c>
      <c r="P47" s="363">
        <v>1700</v>
      </c>
      <c r="Q47" s="363" t="s">
        <v>139</v>
      </c>
      <c r="R47" s="364">
        <v>5390</v>
      </c>
      <c r="S47" s="364">
        <v>5500</v>
      </c>
      <c r="T47" s="364">
        <v>5610</v>
      </c>
      <c r="U47" s="364">
        <v>5720</v>
      </c>
      <c r="V47" s="364">
        <v>5830</v>
      </c>
      <c r="W47" s="364">
        <v>5940</v>
      </c>
      <c r="X47" s="364">
        <v>6050</v>
      </c>
      <c r="Y47" s="364">
        <v>6160</v>
      </c>
      <c r="Z47" s="364"/>
      <c r="AA47" s="335"/>
      <c r="AB47" s="335"/>
      <c r="AC47" s="335"/>
      <c r="AE47" s="340">
        <v>1700</v>
      </c>
      <c r="AF47" s="341" t="s">
        <v>139</v>
      </c>
      <c r="AG47" s="342">
        <v>4510</v>
      </c>
      <c r="AH47" s="343">
        <v>4510</v>
      </c>
      <c r="AI47" s="343">
        <v>4510</v>
      </c>
      <c r="AJ47" s="356">
        <v>4620</v>
      </c>
      <c r="AK47" s="342">
        <v>4730</v>
      </c>
      <c r="AL47" s="343">
        <v>4840</v>
      </c>
      <c r="AM47" s="343">
        <v>4950</v>
      </c>
      <c r="AN47" s="343">
        <v>5060</v>
      </c>
      <c r="AO47" s="343">
        <v>5170</v>
      </c>
      <c r="AP47" s="344">
        <v>5280</v>
      </c>
      <c r="AQ47" s="342">
        <v>5390</v>
      </c>
      <c r="AR47" s="343">
        <v>5500</v>
      </c>
      <c r="AS47" s="343">
        <v>5610</v>
      </c>
      <c r="AT47" s="343">
        <v>5720</v>
      </c>
      <c r="AU47" s="343">
        <v>5830</v>
      </c>
      <c r="AV47" s="344">
        <v>5940</v>
      </c>
      <c r="AW47" s="345">
        <v>6050</v>
      </c>
      <c r="AX47" s="344">
        <v>6160</v>
      </c>
    </row>
    <row r="48" spans="2:50" x14ac:dyDescent="0.15">
      <c r="B48" s="363">
        <v>1750</v>
      </c>
      <c r="C48" s="363" t="s">
        <v>140</v>
      </c>
      <c r="D48" s="364">
        <v>4620</v>
      </c>
      <c r="E48" s="364">
        <v>4620</v>
      </c>
      <c r="F48" s="364">
        <v>4620</v>
      </c>
      <c r="G48" s="364">
        <v>4730</v>
      </c>
      <c r="H48" s="364">
        <v>4840</v>
      </c>
      <c r="I48" s="364">
        <v>4950</v>
      </c>
      <c r="J48" s="364">
        <v>5060</v>
      </c>
      <c r="K48" s="364">
        <v>5170</v>
      </c>
      <c r="L48" s="364">
        <v>5280</v>
      </c>
      <c r="M48" s="364">
        <v>5390</v>
      </c>
      <c r="P48" s="363">
        <v>1750</v>
      </c>
      <c r="Q48" s="363" t="s">
        <v>140</v>
      </c>
      <c r="R48" s="364">
        <v>5500</v>
      </c>
      <c r="S48" s="364">
        <v>5610</v>
      </c>
      <c r="T48" s="364">
        <v>5720</v>
      </c>
      <c r="U48" s="364">
        <v>5830</v>
      </c>
      <c r="V48" s="364">
        <v>5940</v>
      </c>
      <c r="W48" s="364">
        <v>6050</v>
      </c>
      <c r="X48" s="364">
        <v>6160</v>
      </c>
      <c r="Y48" s="364">
        <v>6270</v>
      </c>
      <c r="Z48" s="364"/>
      <c r="AA48" s="335"/>
      <c r="AB48" s="335"/>
      <c r="AC48" s="335"/>
      <c r="AE48" s="340">
        <v>1750</v>
      </c>
      <c r="AF48" s="341" t="s">
        <v>140</v>
      </c>
      <c r="AG48" s="355">
        <v>4620</v>
      </c>
      <c r="AH48" s="354">
        <v>4620</v>
      </c>
      <c r="AI48" s="354">
        <v>4620</v>
      </c>
      <c r="AJ48" s="344">
        <v>4730</v>
      </c>
      <c r="AK48" s="342">
        <v>4840</v>
      </c>
      <c r="AL48" s="343">
        <v>4950</v>
      </c>
      <c r="AM48" s="343">
        <v>5060</v>
      </c>
      <c r="AN48" s="343">
        <v>5170</v>
      </c>
      <c r="AO48" s="343">
        <v>5280</v>
      </c>
      <c r="AP48" s="344">
        <v>5390</v>
      </c>
      <c r="AQ48" s="342">
        <v>5500</v>
      </c>
      <c r="AR48" s="343">
        <v>5610</v>
      </c>
      <c r="AS48" s="343">
        <v>5720</v>
      </c>
      <c r="AT48" s="343">
        <v>5830</v>
      </c>
      <c r="AU48" s="343">
        <v>5940</v>
      </c>
      <c r="AV48" s="344">
        <v>6050</v>
      </c>
      <c r="AW48" s="345">
        <v>6160</v>
      </c>
      <c r="AX48" s="344">
        <v>6270</v>
      </c>
    </row>
    <row r="49" spans="2:50" ht="17" thickBot="1" x14ac:dyDescent="0.2">
      <c r="B49" s="363">
        <v>1800</v>
      </c>
      <c r="C49" s="363" t="s">
        <v>141</v>
      </c>
      <c r="D49" s="364">
        <v>4730</v>
      </c>
      <c r="E49" s="364">
        <v>4730</v>
      </c>
      <c r="F49" s="364">
        <v>4730</v>
      </c>
      <c r="G49" s="364">
        <v>4840</v>
      </c>
      <c r="H49" s="364">
        <v>4950</v>
      </c>
      <c r="I49" s="364">
        <v>5060</v>
      </c>
      <c r="J49" s="364">
        <v>5170</v>
      </c>
      <c r="K49" s="364">
        <v>5280</v>
      </c>
      <c r="L49" s="364">
        <v>5390</v>
      </c>
      <c r="M49" s="364">
        <v>5500</v>
      </c>
      <c r="P49" s="363">
        <v>1800</v>
      </c>
      <c r="Q49" s="363" t="s">
        <v>141</v>
      </c>
      <c r="R49" s="364">
        <v>5610</v>
      </c>
      <c r="S49" s="364">
        <v>5720</v>
      </c>
      <c r="T49" s="364">
        <v>5830</v>
      </c>
      <c r="U49" s="364">
        <v>5940</v>
      </c>
      <c r="V49" s="364">
        <v>6050</v>
      </c>
      <c r="W49" s="364">
        <v>6160</v>
      </c>
      <c r="X49" s="364">
        <v>6270</v>
      </c>
      <c r="Y49" s="364">
        <v>6380</v>
      </c>
      <c r="Z49" s="364"/>
      <c r="AA49" s="335"/>
      <c r="AB49" s="335"/>
      <c r="AC49" s="335"/>
      <c r="AE49" s="331">
        <v>1800</v>
      </c>
      <c r="AF49" s="332" t="s">
        <v>141</v>
      </c>
      <c r="AG49" s="346">
        <v>4730</v>
      </c>
      <c r="AH49" s="347">
        <v>4730</v>
      </c>
      <c r="AI49" s="347">
        <v>4730</v>
      </c>
      <c r="AJ49" s="348">
        <v>4840</v>
      </c>
      <c r="AK49" s="346">
        <v>4950</v>
      </c>
      <c r="AL49" s="347">
        <v>5060</v>
      </c>
      <c r="AM49" s="347">
        <v>5170</v>
      </c>
      <c r="AN49" s="347">
        <v>5280</v>
      </c>
      <c r="AO49" s="347">
        <v>5390</v>
      </c>
      <c r="AP49" s="348">
        <v>5500</v>
      </c>
      <c r="AQ49" s="346">
        <v>5610</v>
      </c>
      <c r="AR49" s="347">
        <v>5720</v>
      </c>
      <c r="AS49" s="347">
        <v>5830</v>
      </c>
      <c r="AT49" s="347">
        <v>5940</v>
      </c>
      <c r="AU49" s="347">
        <v>6050</v>
      </c>
      <c r="AV49" s="348">
        <v>6160</v>
      </c>
      <c r="AW49" s="349">
        <v>6270</v>
      </c>
      <c r="AX49" s="348">
        <v>6380</v>
      </c>
    </row>
    <row r="50" spans="2:50" x14ac:dyDescent="0.15">
      <c r="B50" s="363">
        <v>1850</v>
      </c>
      <c r="C50" s="363" t="s">
        <v>142</v>
      </c>
      <c r="D50" s="364">
        <v>4840</v>
      </c>
      <c r="E50" s="364">
        <v>4840</v>
      </c>
      <c r="F50" s="364">
        <v>4840</v>
      </c>
      <c r="G50" s="364">
        <v>4950</v>
      </c>
      <c r="H50" s="364">
        <v>5060</v>
      </c>
      <c r="I50" s="364">
        <v>5170</v>
      </c>
      <c r="J50" s="364">
        <v>5280</v>
      </c>
      <c r="K50" s="364">
        <v>5390</v>
      </c>
      <c r="L50" s="364">
        <v>5500</v>
      </c>
      <c r="M50" s="364">
        <v>5610</v>
      </c>
      <c r="P50" s="363">
        <v>1850</v>
      </c>
      <c r="Q50" s="363" t="s">
        <v>142</v>
      </c>
      <c r="R50" s="364">
        <v>5720</v>
      </c>
      <c r="S50" s="364">
        <v>5830</v>
      </c>
      <c r="T50" s="364">
        <v>5940</v>
      </c>
      <c r="U50" s="364">
        <v>6050</v>
      </c>
      <c r="V50" s="364">
        <v>6160</v>
      </c>
      <c r="W50" s="364">
        <v>6270</v>
      </c>
      <c r="X50" s="364">
        <v>6380</v>
      </c>
      <c r="Y50" s="364">
        <v>6490</v>
      </c>
      <c r="Z50" s="364"/>
      <c r="AA50" s="335"/>
      <c r="AB50" s="335"/>
      <c r="AC50" s="335"/>
      <c r="AE50" s="350">
        <v>1850</v>
      </c>
      <c r="AF50" s="351" t="s">
        <v>142</v>
      </c>
      <c r="AG50" s="352">
        <v>4840</v>
      </c>
      <c r="AH50" s="326">
        <v>4840</v>
      </c>
      <c r="AI50" s="326">
        <v>4840</v>
      </c>
      <c r="AJ50" s="353">
        <v>4950</v>
      </c>
      <c r="AK50" s="352">
        <v>5060</v>
      </c>
      <c r="AL50" s="326">
        <v>5170</v>
      </c>
      <c r="AM50" s="326">
        <v>5280</v>
      </c>
      <c r="AN50" s="326">
        <v>5390</v>
      </c>
      <c r="AO50" s="326">
        <v>5500</v>
      </c>
      <c r="AP50" s="353">
        <v>5610</v>
      </c>
      <c r="AQ50" s="352">
        <v>5720</v>
      </c>
      <c r="AR50" s="326">
        <v>5830</v>
      </c>
      <c r="AS50" s="326">
        <v>5940</v>
      </c>
      <c r="AT50" s="326">
        <v>6050</v>
      </c>
      <c r="AU50" s="326">
        <v>6160</v>
      </c>
      <c r="AV50" s="353">
        <v>6270</v>
      </c>
      <c r="AW50" s="313">
        <v>6380</v>
      </c>
      <c r="AX50" s="353">
        <v>6490</v>
      </c>
    </row>
    <row r="51" spans="2:50" x14ac:dyDescent="0.15">
      <c r="B51" s="363">
        <v>1900</v>
      </c>
      <c r="C51" s="363" t="s">
        <v>143</v>
      </c>
      <c r="D51" s="364">
        <v>4950</v>
      </c>
      <c r="E51" s="364">
        <v>4950</v>
      </c>
      <c r="F51" s="364">
        <v>4950</v>
      </c>
      <c r="G51" s="364">
        <v>5060</v>
      </c>
      <c r="H51" s="364">
        <v>5170</v>
      </c>
      <c r="I51" s="364">
        <v>5280</v>
      </c>
      <c r="J51" s="364">
        <v>5390</v>
      </c>
      <c r="K51" s="364">
        <v>5500</v>
      </c>
      <c r="L51" s="364">
        <v>5610</v>
      </c>
      <c r="M51" s="364">
        <v>5720</v>
      </c>
      <c r="P51" s="363">
        <v>1900</v>
      </c>
      <c r="Q51" s="363" t="s">
        <v>143</v>
      </c>
      <c r="R51" s="364">
        <v>5830</v>
      </c>
      <c r="S51" s="364">
        <v>5940</v>
      </c>
      <c r="T51" s="364">
        <v>6050</v>
      </c>
      <c r="U51" s="364">
        <v>6160</v>
      </c>
      <c r="V51" s="364">
        <v>6270</v>
      </c>
      <c r="W51" s="364">
        <v>6380</v>
      </c>
      <c r="X51" s="364">
        <v>6490</v>
      </c>
      <c r="Y51" s="364">
        <v>6600</v>
      </c>
      <c r="Z51" s="364"/>
      <c r="AA51" s="335"/>
      <c r="AB51" s="335"/>
      <c r="AC51" s="335"/>
      <c r="AE51" s="340">
        <v>1900</v>
      </c>
      <c r="AF51" s="341" t="s">
        <v>143</v>
      </c>
      <c r="AG51" s="342">
        <v>4950</v>
      </c>
      <c r="AH51" s="343">
        <v>4950</v>
      </c>
      <c r="AI51" s="343">
        <v>4950</v>
      </c>
      <c r="AJ51" s="344">
        <v>5060</v>
      </c>
      <c r="AK51" s="342">
        <v>5170</v>
      </c>
      <c r="AL51" s="343">
        <v>5280</v>
      </c>
      <c r="AM51" s="343">
        <v>5390</v>
      </c>
      <c r="AN51" s="343">
        <v>5500</v>
      </c>
      <c r="AO51" s="343">
        <v>5610</v>
      </c>
      <c r="AP51" s="344">
        <v>5720</v>
      </c>
      <c r="AQ51" s="342">
        <v>5830</v>
      </c>
      <c r="AR51" s="343">
        <v>5940</v>
      </c>
      <c r="AS51" s="343">
        <v>6050</v>
      </c>
      <c r="AT51" s="343">
        <v>6160</v>
      </c>
      <c r="AU51" s="343">
        <v>6270</v>
      </c>
      <c r="AV51" s="344">
        <v>6380</v>
      </c>
      <c r="AW51" s="345">
        <v>6490</v>
      </c>
      <c r="AX51" s="344">
        <v>6600</v>
      </c>
    </row>
    <row r="52" spans="2:50" x14ac:dyDescent="0.15">
      <c r="B52" s="363">
        <v>1950</v>
      </c>
      <c r="C52" s="363" t="s">
        <v>144</v>
      </c>
      <c r="D52" s="364">
        <v>5060</v>
      </c>
      <c r="E52" s="364">
        <v>5060</v>
      </c>
      <c r="F52" s="364">
        <v>5060</v>
      </c>
      <c r="G52" s="364">
        <v>5170</v>
      </c>
      <c r="H52" s="364">
        <v>5280</v>
      </c>
      <c r="I52" s="364">
        <v>5390</v>
      </c>
      <c r="J52" s="364">
        <v>5500</v>
      </c>
      <c r="K52" s="364">
        <v>5610</v>
      </c>
      <c r="L52" s="364">
        <v>5720</v>
      </c>
      <c r="M52" s="364">
        <v>5830</v>
      </c>
      <c r="P52" s="363">
        <v>1950</v>
      </c>
      <c r="Q52" s="363" t="s">
        <v>144</v>
      </c>
      <c r="R52" s="364">
        <v>5940</v>
      </c>
      <c r="S52" s="364">
        <v>6050</v>
      </c>
      <c r="T52" s="364">
        <v>6160</v>
      </c>
      <c r="U52" s="364">
        <v>6270</v>
      </c>
      <c r="V52" s="364">
        <v>6380</v>
      </c>
      <c r="W52" s="364">
        <v>6490</v>
      </c>
      <c r="X52" s="364">
        <v>6600</v>
      </c>
      <c r="Y52" s="364">
        <v>6710</v>
      </c>
      <c r="Z52" s="364"/>
      <c r="AA52" s="335"/>
      <c r="AB52" s="335"/>
      <c r="AC52" s="335"/>
      <c r="AE52" s="340">
        <v>1950</v>
      </c>
      <c r="AF52" s="341" t="s">
        <v>144</v>
      </c>
      <c r="AG52" s="342">
        <v>5060</v>
      </c>
      <c r="AH52" s="343">
        <v>5060</v>
      </c>
      <c r="AI52" s="343">
        <v>5060</v>
      </c>
      <c r="AJ52" s="344">
        <v>5170</v>
      </c>
      <c r="AK52" s="342">
        <v>5280</v>
      </c>
      <c r="AL52" s="343">
        <v>5390</v>
      </c>
      <c r="AM52" s="343">
        <v>5500</v>
      </c>
      <c r="AN52" s="343">
        <v>5610</v>
      </c>
      <c r="AO52" s="343">
        <v>5720</v>
      </c>
      <c r="AP52" s="344">
        <v>5830</v>
      </c>
      <c r="AQ52" s="342">
        <v>5940</v>
      </c>
      <c r="AR52" s="343">
        <v>6050</v>
      </c>
      <c r="AS52" s="343">
        <v>6160</v>
      </c>
      <c r="AT52" s="343">
        <v>6270</v>
      </c>
      <c r="AU52" s="343">
        <v>6380</v>
      </c>
      <c r="AV52" s="344">
        <v>6490</v>
      </c>
      <c r="AW52" s="345">
        <v>6600</v>
      </c>
      <c r="AX52" s="344">
        <v>6710</v>
      </c>
    </row>
    <row r="53" spans="2:50" ht="17" thickBot="1" x14ac:dyDescent="0.2">
      <c r="B53" s="363">
        <v>2000</v>
      </c>
      <c r="C53" s="363" t="s">
        <v>145</v>
      </c>
      <c r="D53" s="364">
        <v>5170</v>
      </c>
      <c r="E53" s="364">
        <v>5170</v>
      </c>
      <c r="F53" s="364">
        <v>5170</v>
      </c>
      <c r="G53" s="364">
        <v>5280</v>
      </c>
      <c r="H53" s="364">
        <v>5390</v>
      </c>
      <c r="I53" s="364">
        <v>5500</v>
      </c>
      <c r="J53" s="364">
        <v>5610</v>
      </c>
      <c r="K53" s="364">
        <v>5720</v>
      </c>
      <c r="L53" s="364">
        <v>5830</v>
      </c>
      <c r="M53" s="364">
        <v>5940</v>
      </c>
      <c r="P53" s="363">
        <v>2000</v>
      </c>
      <c r="Q53" s="363" t="s">
        <v>145</v>
      </c>
      <c r="R53" s="364">
        <v>6050</v>
      </c>
      <c r="S53" s="364">
        <v>6160</v>
      </c>
      <c r="T53" s="364">
        <v>6270</v>
      </c>
      <c r="U53" s="364">
        <v>6380</v>
      </c>
      <c r="V53" s="364">
        <v>6490</v>
      </c>
      <c r="W53" s="364">
        <v>6600</v>
      </c>
      <c r="X53" s="364">
        <v>6710</v>
      </c>
      <c r="Y53" s="364">
        <v>6820</v>
      </c>
      <c r="Z53" s="364"/>
      <c r="AA53" s="335"/>
      <c r="AB53" s="335"/>
      <c r="AC53" s="335"/>
      <c r="AE53" s="331">
        <v>2000</v>
      </c>
      <c r="AF53" s="332" t="s">
        <v>145</v>
      </c>
      <c r="AG53" s="346">
        <v>5170</v>
      </c>
      <c r="AH53" s="347">
        <v>5170</v>
      </c>
      <c r="AI53" s="347">
        <v>5170</v>
      </c>
      <c r="AJ53" s="348">
        <v>5280</v>
      </c>
      <c r="AK53" s="346">
        <v>5390</v>
      </c>
      <c r="AL53" s="347">
        <v>5500</v>
      </c>
      <c r="AM53" s="347">
        <v>5610</v>
      </c>
      <c r="AN53" s="347">
        <v>5720</v>
      </c>
      <c r="AO53" s="347">
        <v>5830</v>
      </c>
      <c r="AP53" s="348">
        <v>5940</v>
      </c>
      <c r="AQ53" s="346">
        <v>6050</v>
      </c>
      <c r="AR53" s="347">
        <v>6160</v>
      </c>
      <c r="AS53" s="347">
        <v>6270</v>
      </c>
      <c r="AT53" s="347">
        <v>6380</v>
      </c>
      <c r="AU53" s="347">
        <v>6490</v>
      </c>
      <c r="AV53" s="348">
        <v>6600</v>
      </c>
      <c r="AW53" s="349">
        <v>6710</v>
      </c>
      <c r="AX53" s="348">
        <v>6820</v>
      </c>
    </row>
    <row r="55" spans="2:50" x14ac:dyDescent="0.15">
      <c r="B55" s="300" t="s">
        <v>23</v>
      </c>
      <c r="C55" s="300"/>
      <c r="D55" s="299" t="s">
        <v>24</v>
      </c>
      <c r="E55" s="296"/>
      <c r="F55" s="299"/>
      <c r="G55" s="299"/>
      <c r="H55" s="299"/>
      <c r="I55" s="299"/>
      <c r="J55" s="299"/>
      <c r="K55" s="299"/>
      <c r="L55" s="299"/>
      <c r="N55" s="299"/>
      <c r="P55" s="300"/>
      <c r="Q55" s="300"/>
      <c r="R55" s="299"/>
      <c r="S55" s="296"/>
      <c r="T55" s="299"/>
      <c r="U55" s="299"/>
      <c r="V55" s="299"/>
      <c r="W55" s="299"/>
      <c r="X55" s="299"/>
      <c r="Y55" s="302" t="s">
        <v>407</v>
      </c>
      <c r="Z55" s="299"/>
      <c r="AA55" s="302"/>
      <c r="AF55" s="300"/>
      <c r="AG55" s="303"/>
    </row>
    <row r="56" spans="2:50" x14ac:dyDescent="0.15">
      <c r="B56" s="301"/>
      <c r="C56" s="301"/>
      <c r="D56" s="300" t="s">
        <v>25</v>
      </c>
      <c r="E56" s="296"/>
      <c r="F56" s="299"/>
      <c r="G56" s="299"/>
      <c r="H56" s="299"/>
      <c r="I56" s="299"/>
      <c r="J56" s="299"/>
      <c r="K56" s="299"/>
      <c r="L56" s="299"/>
      <c r="M56" s="299"/>
      <c r="N56" s="299"/>
      <c r="P56" s="301"/>
      <c r="Q56" s="301"/>
      <c r="R56" s="300"/>
      <c r="S56" s="296"/>
      <c r="T56" s="299"/>
      <c r="U56" s="299"/>
      <c r="V56" s="299"/>
      <c r="W56" s="299"/>
      <c r="X56" s="299"/>
      <c r="Y56" s="299"/>
      <c r="Z56" s="299"/>
      <c r="AA56" s="299"/>
      <c r="AF56" s="303"/>
      <c r="AG56" s="303"/>
    </row>
    <row r="57" spans="2:50" x14ac:dyDescent="0.15">
      <c r="AF57" s="303"/>
      <c r="AG57" s="303"/>
    </row>
    <row r="58" spans="2:50" x14ac:dyDescent="0.15">
      <c r="AF58" s="303"/>
      <c r="AG58" s="303"/>
    </row>
    <row r="59" spans="2:50" x14ac:dyDescent="0.15">
      <c r="AF59" s="303"/>
      <c r="AG59" s="303"/>
    </row>
    <row r="60" spans="2:50" x14ac:dyDescent="0.15">
      <c r="AF60" s="303"/>
      <c r="AG60" s="303"/>
    </row>
    <row r="61" spans="2:50" x14ac:dyDescent="0.15">
      <c r="AF61" s="303"/>
      <c r="AG61" s="303"/>
    </row>
    <row r="62" spans="2:50" x14ac:dyDescent="0.15">
      <c r="AF62" s="303"/>
      <c r="AG62" s="303"/>
    </row>
    <row r="63" spans="2:50" x14ac:dyDescent="0.15">
      <c r="AF63" s="303"/>
      <c r="AG63" s="303"/>
    </row>
    <row r="65" spans="31:50" ht="17" thickBot="1" x14ac:dyDescent="0.2"/>
    <row r="66" spans="31:50" x14ac:dyDescent="0.15">
      <c r="AE66" s="472" t="s">
        <v>0</v>
      </c>
      <c r="AF66" s="473"/>
      <c r="AG66" s="327">
        <v>150</v>
      </c>
      <c r="AH66" s="329">
        <v>200</v>
      </c>
      <c r="AI66" s="329">
        <v>250</v>
      </c>
      <c r="AJ66" s="328">
        <v>300</v>
      </c>
      <c r="AK66" s="327">
        <v>350</v>
      </c>
      <c r="AL66" s="329">
        <v>400</v>
      </c>
      <c r="AM66" s="329">
        <v>450</v>
      </c>
      <c r="AN66" s="329">
        <v>500</v>
      </c>
      <c r="AO66" s="329">
        <v>550</v>
      </c>
      <c r="AP66" s="328">
        <v>600</v>
      </c>
      <c r="AQ66" s="327">
        <v>650</v>
      </c>
      <c r="AR66" s="329">
        <v>700</v>
      </c>
      <c r="AS66" s="329">
        <v>750</v>
      </c>
      <c r="AT66" s="329">
        <v>800</v>
      </c>
      <c r="AU66" s="329">
        <v>850</v>
      </c>
      <c r="AV66" s="328">
        <v>900</v>
      </c>
      <c r="AW66" s="330">
        <v>950</v>
      </c>
      <c r="AX66" s="328">
        <v>1000</v>
      </c>
    </row>
    <row r="67" spans="31:50" ht="17" thickBot="1" x14ac:dyDescent="0.2">
      <c r="AE67" s="474"/>
      <c r="AF67" s="475"/>
      <c r="AG67" s="331" t="s">
        <v>1</v>
      </c>
      <c r="AH67" s="333" t="s">
        <v>2</v>
      </c>
      <c r="AI67" s="333" t="s">
        <v>3</v>
      </c>
      <c r="AJ67" s="332" t="s">
        <v>4</v>
      </c>
      <c r="AK67" s="331" t="s">
        <v>5</v>
      </c>
      <c r="AL67" s="333" t="s">
        <v>6</v>
      </c>
      <c r="AM67" s="333" t="s">
        <v>7</v>
      </c>
      <c r="AN67" s="333" t="s">
        <v>8</v>
      </c>
      <c r="AO67" s="333" t="s">
        <v>9</v>
      </c>
      <c r="AP67" s="332" t="s">
        <v>10</v>
      </c>
      <c r="AQ67" s="331" t="s">
        <v>11</v>
      </c>
      <c r="AR67" s="333" t="s">
        <v>12</v>
      </c>
      <c r="AS67" s="333" t="s">
        <v>13</v>
      </c>
      <c r="AT67" s="333" t="s">
        <v>14</v>
      </c>
      <c r="AU67" s="333" t="s">
        <v>15</v>
      </c>
      <c r="AV67" s="332" t="s">
        <v>16</v>
      </c>
      <c r="AW67" s="334" t="s">
        <v>17</v>
      </c>
      <c r="AX67" s="332" t="s">
        <v>18</v>
      </c>
    </row>
    <row r="68" spans="31:50" x14ac:dyDescent="0.15">
      <c r="AE68" s="327">
        <v>150</v>
      </c>
      <c r="AF68" s="328" t="s">
        <v>1</v>
      </c>
      <c r="AG68" s="336">
        <f>ROUND(AG16*1.1,0)</f>
        <v>726</v>
      </c>
      <c r="AH68" s="337"/>
      <c r="AI68" s="337"/>
      <c r="AJ68" s="338"/>
      <c r="AK68" s="336"/>
      <c r="AL68" s="337"/>
      <c r="AM68" s="337"/>
      <c r="AN68" s="337"/>
      <c r="AO68" s="337"/>
      <c r="AP68" s="338"/>
      <c r="AQ68" s="336"/>
      <c r="AR68" s="337"/>
      <c r="AS68" s="337"/>
      <c r="AT68" s="337"/>
      <c r="AU68" s="337"/>
      <c r="AV68" s="338"/>
      <c r="AW68" s="339"/>
      <c r="AX68" s="338"/>
    </row>
    <row r="69" spans="31:50" x14ac:dyDescent="0.15">
      <c r="AE69" s="340">
        <v>200</v>
      </c>
      <c r="AF69" s="341" t="s">
        <v>2</v>
      </c>
      <c r="AG69" s="342">
        <f t="shared" ref="AG69:AV84" si="0">ROUND(AG17*1.1,0)</f>
        <v>726</v>
      </c>
      <c r="AH69" s="343">
        <f t="shared" si="0"/>
        <v>726</v>
      </c>
      <c r="AI69" s="343"/>
      <c r="AJ69" s="344"/>
      <c r="AK69" s="342"/>
      <c r="AL69" s="343"/>
      <c r="AM69" s="343"/>
      <c r="AN69" s="343"/>
      <c r="AO69" s="343"/>
      <c r="AP69" s="344"/>
      <c r="AQ69" s="342"/>
      <c r="AR69" s="343"/>
      <c r="AS69" s="343"/>
      <c r="AT69" s="343"/>
      <c r="AU69" s="343"/>
      <c r="AV69" s="344"/>
      <c r="AW69" s="345"/>
      <c r="AX69" s="344"/>
    </row>
    <row r="70" spans="31:50" x14ac:dyDescent="0.15">
      <c r="AE70" s="340">
        <v>250</v>
      </c>
      <c r="AF70" s="341" t="s">
        <v>3</v>
      </c>
      <c r="AG70" s="342">
        <f t="shared" si="0"/>
        <v>726</v>
      </c>
      <c r="AH70" s="343">
        <f t="shared" si="0"/>
        <v>726</v>
      </c>
      <c r="AI70" s="343">
        <f t="shared" si="0"/>
        <v>726</v>
      </c>
      <c r="AJ70" s="344"/>
      <c r="AK70" s="342"/>
      <c r="AL70" s="343"/>
      <c r="AM70" s="343"/>
      <c r="AN70" s="343"/>
      <c r="AO70" s="343"/>
      <c r="AP70" s="344"/>
      <c r="AQ70" s="342"/>
      <c r="AR70" s="343"/>
      <c r="AS70" s="343"/>
      <c r="AT70" s="343"/>
      <c r="AU70" s="343"/>
      <c r="AV70" s="344"/>
      <c r="AW70" s="345"/>
      <c r="AX70" s="344"/>
    </row>
    <row r="71" spans="31:50" ht="17" thickBot="1" x14ac:dyDescent="0.2">
      <c r="AE71" s="331">
        <v>300</v>
      </c>
      <c r="AF71" s="332" t="s">
        <v>4</v>
      </c>
      <c r="AG71" s="346">
        <f t="shared" si="0"/>
        <v>726</v>
      </c>
      <c r="AH71" s="347">
        <f t="shared" si="0"/>
        <v>726</v>
      </c>
      <c r="AI71" s="347">
        <f t="shared" si="0"/>
        <v>726</v>
      </c>
      <c r="AJ71" s="348">
        <f t="shared" si="0"/>
        <v>968</v>
      </c>
      <c r="AK71" s="346"/>
      <c r="AL71" s="347"/>
      <c r="AM71" s="347"/>
      <c r="AN71" s="347"/>
      <c r="AO71" s="347"/>
      <c r="AP71" s="348"/>
      <c r="AQ71" s="346"/>
      <c r="AR71" s="347"/>
      <c r="AS71" s="347"/>
      <c r="AT71" s="347"/>
      <c r="AU71" s="347"/>
      <c r="AV71" s="348"/>
      <c r="AW71" s="349"/>
      <c r="AX71" s="348"/>
    </row>
    <row r="72" spans="31:50" x14ac:dyDescent="0.15">
      <c r="AE72" s="350">
        <v>350</v>
      </c>
      <c r="AF72" s="351" t="s">
        <v>5</v>
      </c>
      <c r="AG72" s="352">
        <f t="shared" si="0"/>
        <v>968</v>
      </c>
      <c r="AH72" s="326">
        <f t="shared" si="0"/>
        <v>968</v>
      </c>
      <c r="AI72" s="326">
        <f t="shared" si="0"/>
        <v>968</v>
      </c>
      <c r="AJ72" s="353">
        <f t="shared" si="0"/>
        <v>1089</v>
      </c>
      <c r="AK72" s="352">
        <f t="shared" si="0"/>
        <v>1210</v>
      </c>
      <c r="AL72" s="326"/>
      <c r="AM72" s="326"/>
      <c r="AN72" s="326"/>
      <c r="AO72" s="326"/>
      <c r="AP72" s="353"/>
      <c r="AQ72" s="352"/>
      <c r="AR72" s="326"/>
      <c r="AS72" s="326"/>
      <c r="AT72" s="326"/>
      <c r="AU72" s="326"/>
      <c r="AV72" s="353"/>
      <c r="AW72" s="313"/>
      <c r="AX72" s="353"/>
    </row>
    <row r="73" spans="31:50" x14ac:dyDescent="0.15">
      <c r="AE73" s="340">
        <v>400</v>
      </c>
      <c r="AF73" s="341" t="s">
        <v>6</v>
      </c>
      <c r="AG73" s="342">
        <f t="shared" si="0"/>
        <v>1089</v>
      </c>
      <c r="AH73" s="343">
        <f t="shared" si="0"/>
        <v>1089</v>
      </c>
      <c r="AI73" s="343">
        <f t="shared" si="0"/>
        <v>1089</v>
      </c>
      <c r="AJ73" s="344">
        <f t="shared" si="0"/>
        <v>1210</v>
      </c>
      <c r="AK73" s="342">
        <f t="shared" si="0"/>
        <v>1452</v>
      </c>
      <c r="AL73" s="354">
        <f t="shared" si="0"/>
        <v>1573</v>
      </c>
      <c r="AM73" s="343"/>
      <c r="AN73" s="343"/>
      <c r="AO73" s="343"/>
      <c r="AP73" s="344"/>
      <c r="AQ73" s="342"/>
      <c r="AR73" s="343"/>
      <c r="AS73" s="343"/>
      <c r="AT73" s="343"/>
      <c r="AU73" s="343"/>
      <c r="AV73" s="344"/>
      <c r="AW73" s="345"/>
      <c r="AX73" s="344"/>
    </row>
    <row r="74" spans="31:50" x14ac:dyDescent="0.15">
      <c r="AE74" s="340">
        <v>450</v>
      </c>
      <c r="AF74" s="341" t="s">
        <v>7</v>
      </c>
      <c r="AG74" s="342">
        <f t="shared" si="0"/>
        <v>1210</v>
      </c>
      <c r="AH74" s="343">
        <f t="shared" si="0"/>
        <v>1210</v>
      </c>
      <c r="AI74" s="343">
        <f t="shared" si="0"/>
        <v>1210</v>
      </c>
      <c r="AJ74" s="344">
        <f t="shared" si="0"/>
        <v>1452</v>
      </c>
      <c r="AK74" s="355">
        <f t="shared" si="0"/>
        <v>1573</v>
      </c>
      <c r="AL74" s="343">
        <f t="shared" si="0"/>
        <v>1694</v>
      </c>
      <c r="AM74" s="343">
        <f t="shared" si="0"/>
        <v>1815</v>
      </c>
      <c r="AN74" s="343"/>
      <c r="AO74" s="343"/>
      <c r="AP74" s="344"/>
      <c r="AQ74" s="342"/>
      <c r="AR74" s="343"/>
      <c r="AS74" s="343"/>
      <c r="AT74" s="343"/>
      <c r="AU74" s="343"/>
      <c r="AV74" s="344"/>
      <c r="AW74" s="345"/>
      <c r="AX74" s="344"/>
    </row>
    <row r="75" spans="31:50" x14ac:dyDescent="0.15">
      <c r="AE75" s="340">
        <v>500</v>
      </c>
      <c r="AF75" s="341" t="s">
        <v>8</v>
      </c>
      <c r="AG75" s="342">
        <f t="shared" si="0"/>
        <v>1452</v>
      </c>
      <c r="AH75" s="343">
        <f t="shared" si="0"/>
        <v>1452</v>
      </c>
      <c r="AI75" s="343">
        <f t="shared" si="0"/>
        <v>1452</v>
      </c>
      <c r="AJ75" s="356">
        <f t="shared" si="0"/>
        <v>1573</v>
      </c>
      <c r="AK75" s="342">
        <f t="shared" si="0"/>
        <v>1694</v>
      </c>
      <c r="AL75" s="343">
        <f t="shared" si="0"/>
        <v>1815</v>
      </c>
      <c r="AM75" s="343">
        <f t="shared" si="0"/>
        <v>1936</v>
      </c>
      <c r="AN75" s="343">
        <f t="shared" si="0"/>
        <v>2057</v>
      </c>
      <c r="AO75" s="343"/>
      <c r="AP75" s="344"/>
      <c r="AQ75" s="342"/>
      <c r="AR75" s="343"/>
      <c r="AS75" s="343"/>
      <c r="AT75" s="343"/>
      <c r="AU75" s="343"/>
      <c r="AV75" s="344"/>
      <c r="AW75" s="345"/>
      <c r="AX75" s="344"/>
    </row>
    <row r="76" spans="31:50" x14ac:dyDescent="0.15">
      <c r="AE76" s="340">
        <v>550</v>
      </c>
      <c r="AF76" s="341" t="s">
        <v>9</v>
      </c>
      <c r="AG76" s="355">
        <f t="shared" si="0"/>
        <v>1573</v>
      </c>
      <c r="AH76" s="354">
        <f t="shared" si="0"/>
        <v>1573</v>
      </c>
      <c r="AI76" s="354">
        <f t="shared" si="0"/>
        <v>1573</v>
      </c>
      <c r="AJ76" s="344">
        <f t="shared" si="0"/>
        <v>1694</v>
      </c>
      <c r="AK76" s="342">
        <f t="shared" si="0"/>
        <v>1815</v>
      </c>
      <c r="AL76" s="343">
        <f t="shared" si="0"/>
        <v>1936</v>
      </c>
      <c r="AM76" s="343">
        <f t="shared" si="0"/>
        <v>2057</v>
      </c>
      <c r="AN76" s="343">
        <f t="shared" si="0"/>
        <v>2178</v>
      </c>
      <c r="AO76" s="343">
        <f t="shared" si="0"/>
        <v>2299</v>
      </c>
      <c r="AP76" s="344"/>
      <c r="AQ76" s="342"/>
      <c r="AR76" s="343"/>
      <c r="AS76" s="343"/>
      <c r="AT76" s="343"/>
      <c r="AU76" s="343"/>
      <c r="AV76" s="344"/>
      <c r="AW76" s="345"/>
      <c r="AX76" s="344"/>
    </row>
    <row r="77" spans="31:50" ht="17" thickBot="1" x14ac:dyDescent="0.2">
      <c r="AE77" s="331">
        <v>600</v>
      </c>
      <c r="AF77" s="332" t="s">
        <v>10</v>
      </c>
      <c r="AG77" s="346">
        <f t="shared" si="0"/>
        <v>1694</v>
      </c>
      <c r="AH77" s="347">
        <f t="shared" si="0"/>
        <v>1694</v>
      </c>
      <c r="AI77" s="347">
        <f t="shared" si="0"/>
        <v>1694</v>
      </c>
      <c r="AJ77" s="348">
        <f t="shared" si="0"/>
        <v>1815</v>
      </c>
      <c r="AK77" s="346">
        <f t="shared" si="0"/>
        <v>1936</v>
      </c>
      <c r="AL77" s="347">
        <f t="shared" si="0"/>
        <v>2057</v>
      </c>
      <c r="AM77" s="347">
        <f t="shared" si="0"/>
        <v>2178</v>
      </c>
      <c r="AN77" s="347">
        <f t="shared" si="0"/>
        <v>2299</v>
      </c>
      <c r="AO77" s="347">
        <f t="shared" si="0"/>
        <v>2420</v>
      </c>
      <c r="AP77" s="357">
        <f t="shared" si="0"/>
        <v>2662</v>
      </c>
      <c r="AQ77" s="346"/>
      <c r="AR77" s="347"/>
      <c r="AS77" s="347"/>
      <c r="AT77" s="347"/>
      <c r="AU77" s="347"/>
      <c r="AV77" s="348"/>
      <c r="AW77" s="349"/>
      <c r="AX77" s="348"/>
    </row>
    <row r="78" spans="31:50" x14ac:dyDescent="0.15">
      <c r="AE78" s="327">
        <v>650</v>
      </c>
      <c r="AF78" s="328" t="s">
        <v>11</v>
      </c>
      <c r="AG78" s="336">
        <f t="shared" si="0"/>
        <v>1815</v>
      </c>
      <c r="AH78" s="337">
        <f t="shared" si="0"/>
        <v>1815</v>
      </c>
      <c r="AI78" s="337">
        <f t="shared" si="0"/>
        <v>1815</v>
      </c>
      <c r="AJ78" s="338">
        <f t="shared" si="0"/>
        <v>1936</v>
      </c>
      <c r="AK78" s="336">
        <f t="shared" si="0"/>
        <v>2057</v>
      </c>
      <c r="AL78" s="337">
        <f t="shared" si="0"/>
        <v>2178</v>
      </c>
      <c r="AM78" s="337">
        <f t="shared" si="0"/>
        <v>2299</v>
      </c>
      <c r="AN78" s="337">
        <f t="shared" si="0"/>
        <v>2420</v>
      </c>
      <c r="AO78" s="358">
        <f t="shared" si="0"/>
        <v>2662</v>
      </c>
      <c r="AP78" s="338">
        <f t="shared" si="0"/>
        <v>2783</v>
      </c>
      <c r="AQ78" s="336">
        <f t="shared" si="0"/>
        <v>2904</v>
      </c>
      <c r="AR78" s="337"/>
      <c r="AS78" s="337"/>
      <c r="AT78" s="337"/>
      <c r="AU78" s="337"/>
      <c r="AV78" s="338"/>
      <c r="AW78" s="339"/>
      <c r="AX78" s="338"/>
    </row>
    <row r="79" spans="31:50" x14ac:dyDescent="0.15">
      <c r="AE79" s="340">
        <v>700</v>
      </c>
      <c r="AF79" s="341" t="s">
        <v>12</v>
      </c>
      <c r="AG79" s="342">
        <f t="shared" si="0"/>
        <v>1936</v>
      </c>
      <c r="AH79" s="343">
        <f t="shared" si="0"/>
        <v>1936</v>
      </c>
      <c r="AI79" s="343">
        <f t="shared" si="0"/>
        <v>1936</v>
      </c>
      <c r="AJ79" s="344">
        <f t="shared" si="0"/>
        <v>2057</v>
      </c>
      <c r="AK79" s="342">
        <f t="shared" si="0"/>
        <v>2178</v>
      </c>
      <c r="AL79" s="343">
        <f t="shared" si="0"/>
        <v>2299</v>
      </c>
      <c r="AM79" s="343">
        <f t="shared" si="0"/>
        <v>2420</v>
      </c>
      <c r="AN79" s="354">
        <f t="shared" si="0"/>
        <v>2662</v>
      </c>
      <c r="AO79" s="343">
        <f t="shared" si="0"/>
        <v>2783</v>
      </c>
      <c r="AP79" s="344">
        <f t="shared" si="0"/>
        <v>2904</v>
      </c>
      <c r="AQ79" s="342">
        <f t="shared" si="0"/>
        <v>3025</v>
      </c>
      <c r="AR79" s="343">
        <f t="shared" si="0"/>
        <v>3146</v>
      </c>
      <c r="AS79" s="343"/>
      <c r="AT79" s="343"/>
      <c r="AU79" s="343"/>
      <c r="AV79" s="344"/>
      <c r="AW79" s="345"/>
      <c r="AX79" s="344"/>
    </row>
    <row r="80" spans="31:50" x14ac:dyDescent="0.15">
      <c r="AE80" s="340">
        <v>750</v>
      </c>
      <c r="AF80" s="341" t="s">
        <v>13</v>
      </c>
      <c r="AG80" s="342">
        <f t="shared" si="0"/>
        <v>2057</v>
      </c>
      <c r="AH80" s="343">
        <f t="shared" si="0"/>
        <v>2057</v>
      </c>
      <c r="AI80" s="343">
        <f t="shared" si="0"/>
        <v>2057</v>
      </c>
      <c r="AJ80" s="344">
        <f t="shared" si="0"/>
        <v>2178</v>
      </c>
      <c r="AK80" s="342">
        <f t="shared" si="0"/>
        <v>2299</v>
      </c>
      <c r="AL80" s="343">
        <f t="shared" si="0"/>
        <v>2420</v>
      </c>
      <c r="AM80" s="354">
        <f t="shared" si="0"/>
        <v>2662</v>
      </c>
      <c r="AN80" s="343">
        <f t="shared" si="0"/>
        <v>2783</v>
      </c>
      <c r="AO80" s="343">
        <f t="shared" si="0"/>
        <v>2904</v>
      </c>
      <c r="AP80" s="344">
        <f t="shared" si="0"/>
        <v>3025</v>
      </c>
      <c r="AQ80" s="342">
        <f t="shared" si="0"/>
        <v>3146</v>
      </c>
      <c r="AR80" s="343">
        <f t="shared" si="0"/>
        <v>3267</v>
      </c>
      <c r="AS80" s="343">
        <f t="shared" si="0"/>
        <v>3388</v>
      </c>
      <c r="AT80" s="343"/>
      <c r="AU80" s="343"/>
      <c r="AV80" s="344"/>
      <c r="AW80" s="345"/>
      <c r="AX80" s="344"/>
    </row>
    <row r="81" spans="31:50" x14ac:dyDescent="0.15">
      <c r="AE81" s="340">
        <v>800</v>
      </c>
      <c r="AF81" s="341" t="s">
        <v>14</v>
      </c>
      <c r="AG81" s="342">
        <f t="shared" si="0"/>
        <v>2178</v>
      </c>
      <c r="AH81" s="343">
        <f t="shared" si="0"/>
        <v>2178</v>
      </c>
      <c r="AI81" s="343">
        <f t="shared" si="0"/>
        <v>2178</v>
      </c>
      <c r="AJ81" s="344">
        <f t="shared" si="0"/>
        <v>2299</v>
      </c>
      <c r="AK81" s="342">
        <f t="shared" si="0"/>
        <v>2420</v>
      </c>
      <c r="AL81" s="354">
        <f t="shared" si="0"/>
        <v>2662</v>
      </c>
      <c r="AM81" s="343">
        <f t="shared" si="0"/>
        <v>2783</v>
      </c>
      <c r="AN81" s="343">
        <f t="shared" si="0"/>
        <v>2904</v>
      </c>
      <c r="AO81" s="343">
        <f t="shared" si="0"/>
        <v>3025</v>
      </c>
      <c r="AP81" s="344">
        <f t="shared" si="0"/>
        <v>3146</v>
      </c>
      <c r="AQ81" s="342">
        <f t="shared" si="0"/>
        <v>3267</v>
      </c>
      <c r="AR81" s="343">
        <f t="shared" si="0"/>
        <v>3388</v>
      </c>
      <c r="AS81" s="343">
        <f t="shared" si="0"/>
        <v>3509</v>
      </c>
      <c r="AT81" s="354">
        <f t="shared" si="0"/>
        <v>3630</v>
      </c>
      <c r="AU81" s="343"/>
      <c r="AV81" s="344"/>
      <c r="AW81" s="345"/>
      <c r="AX81" s="344"/>
    </row>
    <row r="82" spans="31:50" x14ac:dyDescent="0.15">
      <c r="AE82" s="340">
        <v>850</v>
      </c>
      <c r="AF82" s="341" t="s">
        <v>15</v>
      </c>
      <c r="AG82" s="342">
        <f t="shared" si="0"/>
        <v>2299</v>
      </c>
      <c r="AH82" s="343">
        <f t="shared" si="0"/>
        <v>2299</v>
      </c>
      <c r="AI82" s="343">
        <f t="shared" si="0"/>
        <v>2299</v>
      </c>
      <c r="AJ82" s="344">
        <f t="shared" si="0"/>
        <v>2420</v>
      </c>
      <c r="AK82" s="355">
        <f t="shared" si="0"/>
        <v>2662</v>
      </c>
      <c r="AL82" s="343">
        <f t="shared" si="0"/>
        <v>2783</v>
      </c>
      <c r="AM82" s="343">
        <f t="shared" si="0"/>
        <v>2904</v>
      </c>
      <c r="AN82" s="343">
        <f t="shared" si="0"/>
        <v>3025</v>
      </c>
      <c r="AO82" s="343">
        <f t="shared" si="0"/>
        <v>3146</v>
      </c>
      <c r="AP82" s="344">
        <f t="shared" si="0"/>
        <v>3267</v>
      </c>
      <c r="AQ82" s="342">
        <f t="shared" si="0"/>
        <v>3388</v>
      </c>
      <c r="AR82" s="343">
        <f t="shared" si="0"/>
        <v>3509</v>
      </c>
      <c r="AS82" s="354">
        <f t="shared" si="0"/>
        <v>3630</v>
      </c>
      <c r="AT82" s="343">
        <f t="shared" si="0"/>
        <v>3872</v>
      </c>
      <c r="AU82" s="343">
        <f t="shared" si="0"/>
        <v>4114</v>
      </c>
      <c r="AV82" s="344"/>
      <c r="AW82" s="345"/>
      <c r="AX82" s="344"/>
    </row>
    <row r="83" spans="31:50" ht="17" thickBot="1" x14ac:dyDescent="0.2">
      <c r="AE83" s="331">
        <v>900</v>
      </c>
      <c r="AF83" s="332" t="s">
        <v>16</v>
      </c>
      <c r="AG83" s="346">
        <f t="shared" si="0"/>
        <v>2420</v>
      </c>
      <c r="AH83" s="347">
        <f t="shared" si="0"/>
        <v>2420</v>
      </c>
      <c r="AI83" s="347">
        <f t="shared" si="0"/>
        <v>2420</v>
      </c>
      <c r="AJ83" s="357">
        <f t="shared" si="0"/>
        <v>2662</v>
      </c>
      <c r="AK83" s="346">
        <f t="shared" si="0"/>
        <v>2783</v>
      </c>
      <c r="AL83" s="347">
        <f t="shared" si="0"/>
        <v>2904</v>
      </c>
      <c r="AM83" s="347">
        <f t="shared" si="0"/>
        <v>3025</v>
      </c>
      <c r="AN83" s="347">
        <f t="shared" si="0"/>
        <v>3146</v>
      </c>
      <c r="AO83" s="347">
        <f t="shared" si="0"/>
        <v>3267</v>
      </c>
      <c r="AP83" s="348">
        <f t="shared" si="0"/>
        <v>3388</v>
      </c>
      <c r="AQ83" s="346">
        <f t="shared" si="0"/>
        <v>3509</v>
      </c>
      <c r="AR83" s="359">
        <f t="shared" si="0"/>
        <v>3630</v>
      </c>
      <c r="AS83" s="347">
        <f t="shared" si="0"/>
        <v>3872</v>
      </c>
      <c r="AT83" s="347">
        <f t="shared" si="0"/>
        <v>4114</v>
      </c>
      <c r="AU83" s="347">
        <f t="shared" si="0"/>
        <v>4356</v>
      </c>
      <c r="AV83" s="348">
        <f t="shared" si="0"/>
        <v>4598</v>
      </c>
      <c r="AW83" s="349"/>
      <c r="AX83" s="348"/>
    </row>
    <row r="84" spans="31:50" x14ac:dyDescent="0.15">
      <c r="AE84" s="327">
        <v>950</v>
      </c>
      <c r="AF84" s="328" t="s">
        <v>17</v>
      </c>
      <c r="AG84" s="360">
        <f t="shared" si="0"/>
        <v>2662</v>
      </c>
      <c r="AH84" s="358">
        <f t="shared" si="0"/>
        <v>2662</v>
      </c>
      <c r="AI84" s="358">
        <f t="shared" si="0"/>
        <v>2662</v>
      </c>
      <c r="AJ84" s="338">
        <f t="shared" si="0"/>
        <v>2783</v>
      </c>
      <c r="AK84" s="336">
        <f t="shared" si="0"/>
        <v>2904</v>
      </c>
      <c r="AL84" s="337">
        <f t="shared" si="0"/>
        <v>3025</v>
      </c>
      <c r="AM84" s="337">
        <f t="shared" si="0"/>
        <v>3146</v>
      </c>
      <c r="AN84" s="337">
        <f t="shared" si="0"/>
        <v>3267</v>
      </c>
      <c r="AO84" s="337">
        <f t="shared" si="0"/>
        <v>3388</v>
      </c>
      <c r="AP84" s="338">
        <f t="shared" si="0"/>
        <v>3509</v>
      </c>
      <c r="AQ84" s="360">
        <f t="shared" si="0"/>
        <v>3630</v>
      </c>
      <c r="AR84" s="337">
        <f t="shared" si="0"/>
        <v>3872</v>
      </c>
      <c r="AS84" s="337">
        <f t="shared" si="0"/>
        <v>4114</v>
      </c>
      <c r="AT84" s="337">
        <f t="shared" si="0"/>
        <v>4356</v>
      </c>
      <c r="AU84" s="337">
        <f t="shared" si="0"/>
        <v>4598</v>
      </c>
      <c r="AV84" s="338">
        <f t="shared" si="0"/>
        <v>4719</v>
      </c>
      <c r="AW84" s="339">
        <f>ROUND(AW32*1.1,0)</f>
        <v>4840</v>
      </c>
      <c r="AX84" s="338"/>
    </row>
    <row r="85" spans="31:50" x14ac:dyDescent="0.15">
      <c r="AE85" s="340">
        <v>1000</v>
      </c>
      <c r="AF85" s="341" t="s">
        <v>18</v>
      </c>
      <c r="AG85" s="342">
        <f t="shared" ref="AG85:AX99" si="1">ROUND(AG33*1.1,0)</f>
        <v>2783</v>
      </c>
      <c r="AH85" s="343">
        <f t="shared" si="1"/>
        <v>2783</v>
      </c>
      <c r="AI85" s="343">
        <f t="shared" si="1"/>
        <v>2783</v>
      </c>
      <c r="AJ85" s="344">
        <f t="shared" si="1"/>
        <v>2904</v>
      </c>
      <c r="AK85" s="342">
        <f t="shared" si="1"/>
        <v>3025</v>
      </c>
      <c r="AL85" s="343">
        <f t="shared" si="1"/>
        <v>3146</v>
      </c>
      <c r="AM85" s="343">
        <f t="shared" si="1"/>
        <v>3267</v>
      </c>
      <c r="AN85" s="343">
        <f t="shared" si="1"/>
        <v>3388</v>
      </c>
      <c r="AO85" s="343">
        <f t="shared" si="1"/>
        <v>3509</v>
      </c>
      <c r="AP85" s="356">
        <f t="shared" si="1"/>
        <v>3630</v>
      </c>
      <c r="AQ85" s="342">
        <f t="shared" si="1"/>
        <v>3872</v>
      </c>
      <c r="AR85" s="343">
        <f t="shared" si="1"/>
        <v>4114</v>
      </c>
      <c r="AS85" s="343">
        <f t="shared" si="1"/>
        <v>4356</v>
      </c>
      <c r="AT85" s="343">
        <f t="shared" si="1"/>
        <v>4598</v>
      </c>
      <c r="AU85" s="343">
        <f t="shared" si="1"/>
        <v>4719</v>
      </c>
      <c r="AV85" s="344">
        <f t="shared" si="1"/>
        <v>4840</v>
      </c>
      <c r="AW85" s="345">
        <f t="shared" si="1"/>
        <v>4961</v>
      </c>
      <c r="AX85" s="356">
        <f t="shared" si="1"/>
        <v>5082</v>
      </c>
    </row>
    <row r="86" spans="31:50" x14ac:dyDescent="0.15">
      <c r="AE86" s="340">
        <v>1050</v>
      </c>
      <c r="AF86" s="341" t="s">
        <v>19</v>
      </c>
      <c r="AG86" s="342">
        <f t="shared" si="1"/>
        <v>2904</v>
      </c>
      <c r="AH86" s="343">
        <f t="shared" si="1"/>
        <v>2904</v>
      </c>
      <c r="AI86" s="343">
        <f t="shared" si="1"/>
        <v>2904</v>
      </c>
      <c r="AJ86" s="344">
        <f t="shared" si="1"/>
        <v>3025</v>
      </c>
      <c r="AK86" s="342">
        <f t="shared" si="1"/>
        <v>3146</v>
      </c>
      <c r="AL86" s="343">
        <f t="shared" si="1"/>
        <v>3267</v>
      </c>
      <c r="AM86" s="343">
        <f t="shared" si="1"/>
        <v>3388</v>
      </c>
      <c r="AN86" s="343">
        <f t="shared" si="1"/>
        <v>3509</v>
      </c>
      <c r="AO86" s="354">
        <f t="shared" si="1"/>
        <v>3630</v>
      </c>
      <c r="AP86" s="344">
        <f t="shared" si="1"/>
        <v>3872</v>
      </c>
      <c r="AQ86" s="342">
        <f t="shared" si="1"/>
        <v>4114</v>
      </c>
      <c r="AR86" s="343">
        <f t="shared" si="1"/>
        <v>4356</v>
      </c>
      <c r="AS86" s="343">
        <f t="shared" si="1"/>
        <v>4598</v>
      </c>
      <c r="AT86" s="343">
        <f t="shared" si="1"/>
        <v>4719</v>
      </c>
      <c r="AU86" s="343">
        <f t="shared" si="1"/>
        <v>4840</v>
      </c>
      <c r="AV86" s="344">
        <f t="shared" si="1"/>
        <v>4961</v>
      </c>
      <c r="AW86" s="361">
        <f t="shared" si="1"/>
        <v>5082</v>
      </c>
      <c r="AX86" s="344">
        <f t="shared" si="1"/>
        <v>5203</v>
      </c>
    </row>
    <row r="87" spans="31:50" x14ac:dyDescent="0.15">
      <c r="AE87" s="340">
        <v>1100</v>
      </c>
      <c r="AF87" s="341" t="s">
        <v>20</v>
      </c>
      <c r="AG87" s="342">
        <f t="shared" si="1"/>
        <v>3025</v>
      </c>
      <c r="AH87" s="343">
        <f t="shared" si="1"/>
        <v>3025</v>
      </c>
      <c r="AI87" s="343">
        <f t="shared" si="1"/>
        <v>3025</v>
      </c>
      <c r="AJ87" s="344">
        <f t="shared" si="1"/>
        <v>3146</v>
      </c>
      <c r="AK87" s="342">
        <f t="shared" si="1"/>
        <v>3267</v>
      </c>
      <c r="AL87" s="343">
        <f t="shared" si="1"/>
        <v>3388</v>
      </c>
      <c r="AM87" s="343">
        <f t="shared" si="1"/>
        <v>3509</v>
      </c>
      <c r="AN87" s="354">
        <f t="shared" si="1"/>
        <v>3630</v>
      </c>
      <c r="AO87" s="343">
        <f t="shared" si="1"/>
        <v>3872</v>
      </c>
      <c r="AP87" s="344">
        <f t="shared" si="1"/>
        <v>4114</v>
      </c>
      <c r="AQ87" s="342">
        <f t="shared" si="1"/>
        <v>4356</v>
      </c>
      <c r="AR87" s="343">
        <f t="shared" si="1"/>
        <v>4598</v>
      </c>
      <c r="AS87" s="343">
        <f t="shared" si="1"/>
        <v>4719</v>
      </c>
      <c r="AT87" s="343">
        <f t="shared" si="1"/>
        <v>4840</v>
      </c>
      <c r="AU87" s="343">
        <f t="shared" si="1"/>
        <v>4961</v>
      </c>
      <c r="AV87" s="356">
        <f t="shared" si="1"/>
        <v>5082</v>
      </c>
      <c r="AW87" s="345">
        <f t="shared" si="1"/>
        <v>5203</v>
      </c>
      <c r="AX87" s="344">
        <f t="shared" si="1"/>
        <v>5324</v>
      </c>
    </row>
    <row r="88" spans="31:50" x14ac:dyDescent="0.15">
      <c r="AE88" s="340">
        <v>1150</v>
      </c>
      <c r="AF88" s="341" t="s">
        <v>21</v>
      </c>
      <c r="AG88" s="342">
        <f t="shared" si="1"/>
        <v>3146</v>
      </c>
      <c r="AH88" s="343">
        <f t="shared" si="1"/>
        <v>3146</v>
      </c>
      <c r="AI88" s="343">
        <f t="shared" si="1"/>
        <v>3146</v>
      </c>
      <c r="AJ88" s="344">
        <f t="shared" si="1"/>
        <v>3267</v>
      </c>
      <c r="AK88" s="342">
        <f t="shared" si="1"/>
        <v>3388</v>
      </c>
      <c r="AL88" s="343">
        <f t="shared" si="1"/>
        <v>3509</v>
      </c>
      <c r="AM88" s="354">
        <f t="shared" si="1"/>
        <v>3630</v>
      </c>
      <c r="AN88" s="343">
        <f t="shared" si="1"/>
        <v>3872</v>
      </c>
      <c r="AO88" s="343">
        <f t="shared" si="1"/>
        <v>4114</v>
      </c>
      <c r="AP88" s="344">
        <f t="shared" si="1"/>
        <v>4356</v>
      </c>
      <c r="AQ88" s="342">
        <f t="shared" si="1"/>
        <v>4598</v>
      </c>
      <c r="AR88" s="343">
        <f t="shared" si="1"/>
        <v>4719</v>
      </c>
      <c r="AS88" s="343">
        <f t="shared" si="1"/>
        <v>4840</v>
      </c>
      <c r="AT88" s="343">
        <f t="shared" si="1"/>
        <v>4961</v>
      </c>
      <c r="AU88" s="354">
        <f t="shared" si="1"/>
        <v>5082</v>
      </c>
      <c r="AV88" s="344">
        <f t="shared" si="1"/>
        <v>5203</v>
      </c>
      <c r="AW88" s="345">
        <f t="shared" si="1"/>
        <v>5324</v>
      </c>
      <c r="AX88" s="344">
        <f t="shared" si="1"/>
        <v>5445</v>
      </c>
    </row>
    <row r="89" spans="31:50" ht="17" thickBot="1" x14ac:dyDescent="0.2">
      <c r="AE89" s="331">
        <v>1200</v>
      </c>
      <c r="AF89" s="332" t="s">
        <v>22</v>
      </c>
      <c r="AG89" s="346">
        <f t="shared" si="1"/>
        <v>3267</v>
      </c>
      <c r="AH89" s="347">
        <f t="shared" si="1"/>
        <v>3267</v>
      </c>
      <c r="AI89" s="347">
        <f t="shared" si="1"/>
        <v>3267</v>
      </c>
      <c r="AJ89" s="348">
        <f t="shared" si="1"/>
        <v>3388</v>
      </c>
      <c r="AK89" s="346">
        <f t="shared" si="1"/>
        <v>3509</v>
      </c>
      <c r="AL89" s="359">
        <f t="shared" si="1"/>
        <v>3630</v>
      </c>
      <c r="AM89" s="347">
        <f t="shared" si="1"/>
        <v>3872</v>
      </c>
      <c r="AN89" s="347">
        <f t="shared" si="1"/>
        <v>4114</v>
      </c>
      <c r="AO89" s="347">
        <f t="shared" si="1"/>
        <v>4356</v>
      </c>
      <c r="AP89" s="348">
        <f t="shared" si="1"/>
        <v>4598</v>
      </c>
      <c r="AQ89" s="346">
        <f t="shared" si="1"/>
        <v>4719</v>
      </c>
      <c r="AR89" s="347">
        <f t="shared" si="1"/>
        <v>4840</v>
      </c>
      <c r="AS89" s="347">
        <f t="shared" si="1"/>
        <v>4961</v>
      </c>
      <c r="AT89" s="359">
        <f t="shared" si="1"/>
        <v>5082</v>
      </c>
      <c r="AU89" s="347">
        <f t="shared" si="1"/>
        <v>5203</v>
      </c>
      <c r="AV89" s="348">
        <f t="shared" si="1"/>
        <v>5324</v>
      </c>
      <c r="AW89" s="349">
        <f t="shared" si="1"/>
        <v>5445</v>
      </c>
      <c r="AX89" s="348">
        <f t="shared" si="1"/>
        <v>5566</v>
      </c>
    </row>
    <row r="90" spans="31:50" x14ac:dyDescent="0.15">
      <c r="AE90" s="327">
        <v>1250</v>
      </c>
      <c r="AF90" s="328" t="s">
        <v>130</v>
      </c>
      <c r="AG90" s="336">
        <f t="shared" si="1"/>
        <v>3388</v>
      </c>
      <c r="AH90" s="337">
        <f t="shared" si="1"/>
        <v>3388</v>
      </c>
      <c r="AI90" s="337">
        <f t="shared" si="1"/>
        <v>3388</v>
      </c>
      <c r="AJ90" s="338">
        <f t="shared" si="1"/>
        <v>3509</v>
      </c>
      <c r="AK90" s="360">
        <f t="shared" si="1"/>
        <v>3630</v>
      </c>
      <c r="AL90" s="337">
        <f t="shared" si="1"/>
        <v>3872</v>
      </c>
      <c r="AM90" s="337">
        <f t="shared" si="1"/>
        <v>4114</v>
      </c>
      <c r="AN90" s="337">
        <f t="shared" si="1"/>
        <v>4356</v>
      </c>
      <c r="AO90" s="337">
        <f t="shared" si="1"/>
        <v>4598</v>
      </c>
      <c r="AP90" s="338">
        <f t="shared" si="1"/>
        <v>4719</v>
      </c>
      <c r="AQ90" s="336">
        <f t="shared" si="1"/>
        <v>4840</v>
      </c>
      <c r="AR90" s="337">
        <f t="shared" si="1"/>
        <v>4961</v>
      </c>
      <c r="AS90" s="358">
        <f t="shared" si="1"/>
        <v>5082</v>
      </c>
      <c r="AT90" s="337">
        <f t="shared" si="1"/>
        <v>5203</v>
      </c>
      <c r="AU90" s="337">
        <f t="shared" si="1"/>
        <v>5324</v>
      </c>
      <c r="AV90" s="338">
        <f t="shared" si="1"/>
        <v>5445</v>
      </c>
      <c r="AW90" s="339">
        <f t="shared" si="1"/>
        <v>5566</v>
      </c>
      <c r="AX90" s="338">
        <f t="shared" si="1"/>
        <v>5687</v>
      </c>
    </row>
    <row r="91" spans="31:50" x14ac:dyDescent="0.15">
      <c r="AE91" s="340">
        <v>1300</v>
      </c>
      <c r="AF91" s="341" t="s">
        <v>131</v>
      </c>
      <c r="AG91" s="342">
        <f t="shared" si="1"/>
        <v>3509</v>
      </c>
      <c r="AH91" s="343">
        <f t="shared" si="1"/>
        <v>3509</v>
      </c>
      <c r="AI91" s="343">
        <f t="shared" si="1"/>
        <v>3509</v>
      </c>
      <c r="AJ91" s="356">
        <f t="shared" si="1"/>
        <v>3630</v>
      </c>
      <c r="AK91" s="342">
        <f t="shared" si="1"/>
        <v>3872</v>
      </c>
      <c r="AL91" s="343">
        <f t="shared" si="1"/>
        <v>4114</v>
      </c>
      <c r="AM91" s="343">
        <f t="shared" si="1"/>
        <v>4356</v>
      </c>
      <c r="AN91" s="343">
        <f t="shared" si="1"/>
        <v>4598</v>
      </c>
      <c r="AO91" s="343">
        <f t="shared" si="1"/>
        <v>4719</v>
      </c>
      <c r="AP91" s="344">
        <f t="shared" si="1"/>
        <v>4840</v>
      </c>
      <c r="AQ91" s="342">
        <f t="shared" si="1"/>
        <v>4961</v>
      </c>
      <c r="AR91" s="354">
        <f t="shared" si="1"/>
        <v>5082</v>
      </c>
      <c r="AS91" s="343">
        <f t="shared" si="1"/>
        <v>5203</v>
      </c>
      <c r="AT91" s="343">
        <f t="shared" si="1"/>
        <v>5324</v>
      </c>
      <c r="AU91" s="343">
        <f t="shared" si="1"/>
        <v>5445</v>
      </c>
      <c r="AV91" s="344">
        <f t="shared" si="1"/>
        <v>5566</v>
      </c>
      <c r="AW91" s="345">
        <f t="shared" si="1"/>
        <v>5687</v>
      </c>
      <c r="AX91" s="344">
        <f t="shared" si="1"/>
        <v>5808</v>
      </c>
    </row>
    <row r="92" spans="31:50" x14ac:dyDescent="0.15">
      <c r="AE92" s="340">
        <v>1350</v>
      </c>
      <c r="AF92" s="341" t="s">
        <v>132</v>
      </c>
      <c r="AG92" s="355">
        <f t="shared" si="1"/>
        <v>3630</v>
      </c>
      <c r="AH92" s="354">
        <f t="shared" si="1"/>
        <v>3630</v>
      </c>
      <c r="AI92" s="354">
        <f t="shared" si="1"/>
        <v>3630</v>
      </c>
      <c r="AJ92" s="344">
        <f t="shared" si="1"/>
        <v>3872</v>
      </c>
      <c r="AK92" s="342">
        <f t="shared" si="1"/>
        <v>4114</v>
      </c>
      <c r="AL92" s="343">
        <f t="shared" si="1"/>
        <v>4356</v>
      </c>
      <c r="AM92" s="343">
        <f t="shared" si="1"/>
        <v>4598</v>
      </c>
      <c r="AN92" s="343">
        <f t="shared" si="1"/>
        <v>4719</v>
      </c>
      <c r="AO92" s="343">
        <f t="shared" si="1"/>
        <v>4840</v>
      </c>
      <c r="AP92" s="344">
        <f t="shared" si="1"/>
        <v>4961</v>
      </c>
      <c r="AQ92" s="355">
        <f t="shared" si="1"/>
        <v>5082</v>
      </c>
      <c r="AR92" s="343">
        <f t="shared" si="1"/>
        <v>5203</v>
      </c>
      <c r="AS92" s="343">
        <f t="shared" si="1"/>
        <v>5324</v>
      </c>
      <c r="AT92" s="343">
        <f t="shared" si="1"/>
        <v>5445</v>
      </c>
      <c r="AU92" s="343">
        <f t="shared" si="1"/>
        <v>5566</v>
      </c>
      <c r="AV92" s="344">
        <f t="shared" si="1"/>
        <v>5687</v>
      </c>
      <c r="AW92" s="345">
        <f t="shared" si="1"/>
        <v>5808</v>
      </c>
      <c r="AX92" s="344">
        <f t="shared" si="1"/>
        <v>5929</v>
      </c>
    </row>
    <row r="93" spans="31:50" x14ac:dyDescent="0.15">
      <c r="AE93" s="340">
        <v>1400</v>
      </c>
      <c r="AF93" s="341" t="s">
        <v>133</v>
      </c>
      <c r="AG93" s="342">
        <f t="shared" si="1"/>
        <v>3872</v>
      </c>
      <c r="AH93" s="343">
        <f t="shared" si="1"/>
        <v>3872</v>
      </c>
      <c r="AI93" s="343">
        <f t="shared" si="1"/>
        <v>3872</v>
      </c>
      <c r="AJ93" s="344">
        <f t="shared" si="1"/>
        <v>4114</v>
      </c>
      <c r="AK93" s="342">
        <f t="shared" si="1"/>
        <v>4356</v>
      </c>
      <c r="AL93" s="343">
        <f t="shared" si="1"/>
        <v>4598</v>
      </c>
      <c r="AM93" s="343">
        <f t="shared" si="1"/>
        <v>4719</v>
      </c>
      <c r="AN93" s="343">
        <f t="shared" si="1"/>
        <v>4840</v>
      </c>
      <c r="AO93" s="343">
        <f t="shared" si="1"/>
        <v>4961</v>
      </c>
      <c r="AP93" s="356">
        <f t="shared" si="1"/>
        <v>5082</v>
      </c>
      <c r="AQ93" s="342">
        <f t="shared" si="1"/>
        <v>5203</v>
      </c>
      <c r="AR93" s="343">
        <f t="shared" si="1"/>
        <v>5324</v>
      </c>
      <c r="AS93" s="343">
        <f t="shared" si="1"/>
        <v>5445</v>
      </c>
      <c r="AT93" s="343">
        <f t="shared" si="1"/>
        <v>5566</v>
      </c>
      <c r="AU93" s="343">
        <f t="shared" si="1"/>
        <v>5687</v>
      </c>
      <c r="AV93" s="344">
        <f t="shared" si="1"/>
        <v>5808</v>
      </c>
      <c r="AW93" s="345">
        <f t="shared" si="1"/>
        <v>5929</v>
      </c>
      <c r="AX93" s="344">
        <f t="shared" si="1"/>
        <v>6050</v>
      </c>
    </row>
    <row r="94" spans="31:50" x14ac:dyDescent="0.15">
      <c r="AE94" s="340">
        <v>1450</v>
      </c>
      <c r="AF94" s="341" t="s">
        <v>134</v>
      </c>
      <c r="AG94" s="342">
        <f t="shared" si="1"/>
        <v>4114</v>
      </c>
      <c r="AH94" s="343">
        <f t="shared" si="1"/>
        <v>4114</v>
      </c>
      <c r="AI94" s="343">
        <f t="shared" si="1"/>
        <v>4114</v>
      </c>
      <c r="AJ94" s="344">
        <f t="shared" si="1"/>
        <v>4356</v>
      </c>
      <c r="AK94" s="342">
        <f t="shared" si="1"/>
        <v>4598</v>
      </c>
      <c r="AL94" s="343">
        <f t="shared" si="1"/>
        <v>4719</v>
      </c>
      <c r="AM94" s="343">
        <f t="shared" si="1"/>
        <v>4840</v>
      </c>
      <c r="AN94" s="343">
        <f t="shared" si="1"/>
        <v>4961</v>
      </c>
      <c r="AO94" s="354">
        <f t="shared" si="1"/>
        <v>5082</v>
      </c>
      <c r="AP94" s="344">
        <f t="shared" si="1"/>
        <v>5203</v>
      </c>
      <c r="AQ94" s="342">
        <f t="shared" si="1"/>
        <v>5324</v>
      </c>
      <c r="AR94" s="343">
        <f t="shared" si="1"/>
        <v>5445</v>
      </c>
      <c r="AS94" s="343">
        <f t="shared" si="1"/>
        <v>5566</v>
      </c>
      <c r="AT94" s="343">
        <f t="shared" si="1"/>
        <v>5687</v>
      </c>
      <c r="AU94" s="343">
        <f t="shared" si="1"/>
        <v>5808</v>
      </c>
      <c r="AV94" s="344">
        <f t="shared" si="1"/>
        <v>5929</v>
      </c>
      <c r="AW94" s="345">
        <f t="shared" si="1"/>
        <v>6050</v>
      </c>
      <c r="AX94" s="344">
        <f t="shared" si="1"/>
        <v>6171</v>
      </c>
    </row>
    <row r="95" spans="31:50" ht="17" thickBot="1" x14ac:dyDescent="0.2">
      <c r="AE95" s="331">
        <v>1500</v>
      </c>
      <c r="AF95" s="332" t="s">
        <v>135</v>
      </c>
      <c r="AG95" s="346">
        <f t="shared" si="1"/>
        <v>4356</v>
      </c>
      <c r="AH95" s="347">
        <f t="shared" si="1"/>
        <v>4356</v>
      </c>
      <c r="AI95" s="347">
        <f t="shared" si="1"/>
        <v>4356</v>
      </c>
      <c r="AJ95" s="348">
        <f t="shared" si="1"/>
        <v>4598</v>
      </c>
      <c r="AK95" s="346">
        <f t="shared" si="1"/>
        <v>4719</v>
      </c>
      <c r="AL95" s="347">
        <f t="shared" si="1"/>
        <v>4840</v>
      </c>
      <c r="AM95" s="347">
        <f t="shared" si="1"/>
        <v>4961</v>
      </c>
      <c r="AN95" s="359">
        <f t="shared" si="1"/>
        <v>5082</v>
      </c>
      <c r="AO95" s="347">
        <f t="shared" si="1"/>
        <v>5203</v>
      </c>
      <c r="AP95" s="348">
        <f t="shared" si="1"/>
        <v>5324</v>
      </c>
      <c r="AQ95" s="346">
        <f t="shared" si="1"/>
        <v>5445</v>
      </c>
      <c r="AR95" s="347">
        <f t="shared" si="1"/>
        <v>5566</v>
      </c>
      <c r="AS95" s="347">
        <f t="shared" si="1"/>
        <v>5687</v>
      </c>
      <c r="AT95" s="347">
        <f t="shared" si="1"/>
        <v>5808</v>
      </c>
      <c r="AU95" s="347">
        <f t="shared" si="1"/>
        <v>5929</v>
      </c>
      <c r="AV95" s="348">
        <f t="shared" si="1"/>
        <v>6050</v>
      </c>
      <c r="AW95" s="349">
        <f t="shared" si="1"/>
        <v>6171</v>
      </c>
      <c r="AX95" s="348">
        <f t="shared" si="1"/>
        <v>6292</v>
      </c>
    </row>
    <row r="96" spans="31:50" x14ac:dyDescent="0.15">
      <c r="AE96" s="327">
        <v>1550</v>
      </c>
      <c r="AF96" s="328" t="s">
        <v>136</v>
      </c>
      <c r="AG96" s="336">
        <f t="shared" si="1"/>
        <v>4598</v>
      </c>
      <c r="AH96" s="337">
        <f t="shared" si="1"/>
        <v>4598</v>
      </c>
      <c r="AI96" s="337">
        <f t="shared" si="1"/>
        <v>4598</v>
      </c>
      <c r="AJ96" s="338">
        <f t="shared" si="1"/>
        <v>4719</v>
      </c>
      <c r="AK96" s="336">
        <f t="shared" si="1"/>
        <v>4840</v>
      </c>
      <c r="AL96" s="337">
        <f t="shared" si="1"/>
        <v>4961</v>
      </c>
      <c r="AM96" s="358">
        <f t="shared" si="1"/>
        <v>5082</v>
      </c>
      <c r="AN96" s="337">
        <f t="shared" si="1"/>
        <v>5203</v>
      </c>
      <c r="AO96" s="337">
        <f t="shared" si="1"/>
        <v>5324</v>
      </c>
      <c r="AP96" s="338">
        <f t="shared" si="1"/>
        <v>5445</v>
      </c>
      <c r="AQ96" s="336">
        <f t="shared" si="1"/>
        <v>5566</v>
      </c>
      <c r="AR96" s="337">
        <f t="shared" si="1"/>
        <v>5687</v>
      </c>
      <c r="AS96" s="337">
        <f t="shared" si="1"/>
        <v>5808</v>
      </c>
      <c r="AT96" s="337">
        <f t="shared" si="1"/>
        <v>5929</v>
      </c>
      <c r="AU96" s="337">
        <f t="shared" si="1"/>
        <v>6050</v>
      </c>
      <c r="AV96" s="338">
        <f t="shared" si="1"/>
        <v>6171</v>
      </c>
      <c r="AW96" s="339">
        <f t="shared" si="1"/>
        <v>6292</v>
      </c>
      <c r="AX96" s="338">
        <f t="shared" si="1"/>
        <v>6413</v>
      </c>
    </row>
    <row r="97" spans="2:50" x14ac:dyDescent="0.15">
      <c r="AE97" s="340">
        <v>1600</v>
      </c>
      <c r="AF97" s="341" t="s">
        <v>137</v>
      </c>
      <c r="AG97" s="342">
        <f t="shared" si="1"/>
        <v>4719</v>
      </c>
      <c r="AH97" s="343">
        <f t="shared" si="1"/>
        <v>4719</v>
      </c>
      <c r="AI97" s="343">
        <f t="shared" si="1"/>
        <v>4719</v>
      </c>
      <c r="AJ97" s="344">
        <f t="shared" si="1"/>
        <v>4840</v>
      </c>
      <c r="AK97" s="342">
        <f t="shared" si="1"/>
        <v>4961</v>
      </c>
      <c r="AL97" s="354">
        <f t="shared" si="1"/>
        <v>5082</v>
      </c>
      <c r="AM97" s="343">
        <f t="shared" si="1"/>
        <v>5203</v>
      </c>
      <c r="AN97" s="343">
        <f t="shared" si="1"/>
        <v>5324</v>
      </c>
      <c r="AO97" s="343">
        <f t="shared" si="1"/>
        <v>5445</v>
      </c>
      <c r="AP97" s="344">
        <f t="shared" si="1"/>
        <v>5566</v>
      </c>
      <c r="AQ97" s="342">
        <f t="shared" si="1"/>
        <v>5687</v>
      </c>
      <c r="AR97" s="343">
        <f t="shared" si="1"/>
        <v>5808</v>
      </c>
      <c r="AS97" s="343">
        <f t="shared" si="1"/>
        <v>5929</v>
      </c>
      <c r="AT97" s="343">
        <f t="shared" si="1"/>
        <v>6050</v>
      </c>
      <c r="AU97" s="343">
        <f t="shared" si="1"/>
        <v>6171</v>
      </c>
      <c r="AV97" s="344">
        <f t="shared" si="1"/>
        <v>6292</v>
      </c>
      <c r="AW97" s="345">
        <f t="shared" si="1"/>
        <v>6413</v>
      </c>
      <c r="AX97" s="344">
        <f t="shared" si="1"/>
        <v>6534</v>
      </c>
    </row>
    <row r="98" spans="2:50" x14ac:dyDescent="0.15">
      <c r="AE98" s="340">
        <v>1650</v>
      </c>
      <c r="AF98" s="341" t="s">
        <v>138</v>
      </c>
      <c r="AG98" s="342">
        <f t="shared" si="1"/>
        <v>4840</v>
      </c>
      <c r="AH98" s="343">
        <f t="shared" si="1"/>
        <v>4840</v>
      </c>
      <c r="AI98" s="343">
        <f t="shared" si="1"/>
        <v>4840</v>
      </c>
      <c r="AJ98" s="344">
        <f t="shared" si="1"/>
        <v>4961</v>
      </c>
      <c r="AK98" s="355">
        <f t="shared" si="1"/>
        <v>5082</v>
      </c>
      <c r="AL98" s="343">
        <f t="shared" si="1"/>
        <v>5203</v>
      </c>
      <c r="AM98" s="343">
        <f t="shared" si="1"/>
        <v>5324</v>
      </c>
      <c r="AN98" s="343">
        <f t="shared" si="1"/>
        <v>5445</v>
      </c>
      <c r="AO98" s="343">
        <f t="shared" si="1"/>
        <v>5566</v>
      </c>
      <c r="AP98" s="344">
        <f t="shared" si="1"/>
        <v>5687</v>
      </c>
      <c r="AQ98" s="342">
        <f t="shared" si="1"/>
        <v>5808</v>
      </c>
      <c r="AR98" s="343">
        <f t="shared" si="1"/>
        <v>5929</v>
      </c>
      <c r="AS98" s="343">
        <f t="shared" si="1"/>
        <v>6050</v>
      </c>
      <c r="AT98" s="343">
        <f t="shared" si="1"/>
        <v>6171</v>
      </c>
      <c r="AU98" s="343">
        <f t="shared" si="1"/>
        <v>6292</v>
      </c>
      <c r="AV98" s="344">
        <f t="shared" si="1"/>
        <v>6413</v>
      </c>
      <c r="AW98" s="345">
        <f t="shared" si="1"/>
        <v>6534</v>
      </c>
      <c r="AX98" s="344">
        <f t="shared" si="1"/>
        <v>6655</v>
      </c>
    </row>
    <row r="99" spans="2:50" x14ac:dyDescent="0.15">
      <c r="AE99" s="340">
        <v>1700</v>
      </c>
      <c r="AF99" s="341" t="s">
        <v>139</v>
      </c>
      <c r="AG99" s="342">
        <f t="shared" si="1"/>
        <v>4961</v>
      </c>
      <c r="AH99" s="343">
        <f t="shared" si="1"/>
        <v>4961</v>
      </c>
      <c r="AI99" s="343">
        <f t="shared" si="1"/>
        <v>4961</v>
      </c>
      <c r="AJ99" s="356">
        <f t="shared" ref="AG99:AX105" si="2">ROUND(AJ47*1.1,0)</f>
        <v>5082</v>
      </c>
      <c r="AK99" s="342">
        <f t="shared" si="2"/>
        <v>5203</v>
      </c>
      <c r="AL99" s="343">
        <f t="shared" si="2"/>
        <v>5324</v>
      </c>
      <c r="AM99" s="343">
        <f t="shared" si="2"/>
        <v>5445</v>
      </c>
      <c r="AN99" s="343">
        <f t="shared" si="2"/>
        <v>5566</v>
      </c>
      <c r="AO99" s="343">
        <f t="shared" si="2"/>
        <v>5687</v>
      </c>
      <c r="AP99" s="344">
        <f t="shared" si="2"/>
        <v>5808</v>
      </c>
      <c r="AQ99" s="342">
        <f t="shared" si="2"/>
        <v>5929</v>
      </c>
      <c r="AR99" s="343">
        <f t="shared" si="2"/>
        <v>6050</v>
      </c>
      <c r="AS99" s="343">
        <f t="shared" si="2"/>
        <v>6171</v>
      </c>
      <c r="AT99" s="343">
        <f t="shared" si="2"/>
        <v>6292</v>
      </c>
      <c r="AU99" s="343">
        <f t="shared" si="2"/>
        <v>6413</v>
      </c>
      <c r="AV99" s="344">
        <f t="shared" si="2"/>
        <v>6534</v>
      </c>
      <c r="AW99" s="345">
        <f t="shared" si="2"/>
        <v>6655</v>
      </c>
      <c r="AX99" s="344">
        <f t="shared" si="2"/>
        <v>6776</v>
      </c>
    </row>
    <row r="100" spans="2:50" x14ac:dyDescent="0.15">
      <c r="AE100" s="340">
        <v>1750</v>
      </c>
      <c r="AF100" s="341" t="s">
        <v>140</v>
      </c>
      <c r="AG100" s="355">
        <f t="shared" si="2"/>
        <v>5082</v>
      </c>
      <c r="AH100" s="354">
        <f t="shared" si="2"/>
        <v>5082</v>
      </c>
      <c r="AI100" s="354">
        <f t="shared" si="2"/>
        <v>5082</v>
      </c>
      <c r="AJ100" s="344">
        <f t="shared" si="2"/>
        <v>5203</v>
      </c>
      <c r="AK100" s="342">
        <f t="shared" si="2"/>
        <v>5324</v>
      </c>
      <c r="AL100" s="343">
        <f t="shared" si="2"/>
        <v>5445</v>
      </c>
      <c r="AM100" s="343">
        <f t="shared" si="2"/>
        <v>5566</v>
      </c>
      <c r="AN100" s="343">
        <f t="shared" si="2"/>
        <v>5687</v>
      </c>
      <c r="AO100" s="343">
        <f t="shared" si="2"/>
        <v>5808</v>
      </c>
      <c r="AP100" s="344">
        <f t="shared" si="2"/>
        <v>5929</v>
      </c>
      <c r="AQ100" s="342">
        <f t="shared" si="2"/>
        <v>6050</v>
      </c>
      <c r="AR100" s="343">
        <f t="shared" si="2"/>
        <v>6171</v>
      </c>
      <c r="AS100" s="343">
        <f t="shared" si="2"/>
        <v>6292</v>
      </c>
      <c r="AT100" s="343">
        <f t="shared" si="2"/>
        <v>6413</v>
      </c>
      <c r="AU100" s="343">
        <f t="shared" si="2"/>
        <v>6534</v>
      </c>
      <c r="AV100" s="344">
        <f t="shared" si="2"/>
        <v>6655</v>
      </c>
      <c r="AW100" s="345">
        <f t="shared" si="2"/>
        <v>6776</v>
      </c>
      <c r="AX100" s="344">
        <f t="shared" si="2"/>
        <v>6897</v>
      </c>
    </row>
    <row r="101" spans="2:50" ht="17" thickBot="1" x14ac:dyDescent="0.2">
      <c r="AE101" s="331">
        <v>1800</v>
      </c>
      <c r="AF101" s="332" t="s">
        <v>141</v>
      </c>
      <c r="AG101" s="346">
        <f t="shared" si="2"/>
        <v>5203</v>
      </c>
      <c r="AH101" s="347">
        <f t="shared" si="2"/>
        <v>5203</v>
      </c>
      <c r="AI101" s="347">
        <f t="shared" si="2"/>
        <v>5203</v>
      </c>
      <c r="AJ101" s="348">
        <f t="shared" si="2"/>
        <v>5324</v>
      </c>
      <c r="AK101" s="346">
        <f t="shared" si="2"/>
        <v>5445</v>
      </c>
      <c r="AL101" s="347">
        <f t="shared" si="2"/>
        <v>5566</v>
      </c>
      <c r="AM101" s="347">
        <f t="shared" si="2"/>
        <v>5687</v>
      </c>
      <c r="AN101" s="347">
        <f t="shared" si="2"/>
        <v>5808</v>
      </c>
      <c r="AO101" s="347">
        <f t="shared" si="2"/>
        <v>5929</v>
      </c>
      <c r="AP101" s="348">
        <f t="shared" si="2"/>
        <v>6050</v>
      </c>
      <c r="AQ101" s="346">
        <f t="shared" si="2"/>
        <v>6171</v>
      </c>
      <c r="AR101" s="347">
        <f t="shared" si="2"/>
        <v>6292</v>
      </c>
      <c r="AS101" s="347">
        <f t="shared" si="2"/>
        <v>6413</v>
      </c>
      <c r="AT101" s="347">
        <f t="shared" si="2"/>
        <v>6534</v>
      </c>
      <c r="AU101" s="347">
        <f t="shared" si="2"/>
        <v>6655</v>
      </c>
      <c r="AV101" s="348">
        <f t="shared" si="2"/>
        <v>6776</v>
      </c>
      <c r="AW101" s="349">
        <f t="shared" si="2"/>
        <v>6897</v>
      </c>
      <c r="AX101" s="348">
        <f t="shared" si="2"/>
        <v>7018</v>
      </c>
    </row>
    <row r="102" spans="2:50" x14ac:dyDescent="0.15">
      <c r="AE102" s="350">
        <v>1850</v>
      </c>
      <c r="AF102" s="351" t="s">
        <v>142</v>
      </c>
      <c r="AG102" s="352">
        <f t="shared" si="2"/>
        <v>5324</v>
      </c>
      <c r="AH102" s="326">
        <f t="shared" si="2"/>
        <v>5324</v>
      </c>
      <c r="AI102" s="326">
        <f t="shared" si="2"/>
        <v>5324</v>
      </c>
      <c r="AJ102" s="353">
        <f t="shared" si="2"/>
        <v>5445</v>
      </c>
      <c r="AK102" s="352">
        <f t="shared" si="2"/>
        <v>5566</v>
      </c>
      <c r="AL102" s="326">
        <f t="shared" si="2"/>
        <v>5687</v>
      </c>
      <c r="AM102" s="326">
        <f t="shared" si="2"/>
        <v>5808</v>
      </c>
      <c r="AN102" s="326">
        <f t="shared" si="2"/>
        <v>5929</v>
      </c>
      <c r="AO102" s="326">
        <f t="shared" si="2"/>
        <v>6050</v>
      </c>
      <c r="AP102" s="353">
        <f t="shared" si="2"/>
        <v>6171</v>
      </c>
      <c r="AQ102" s="352">
        <f t="shared" si="2"/>
        <v>6292</v>
      </c>
      <c r="AR102" s="326">
        <f t="shared" si="2"/>
        <v>6413</v>
      </c>
      <c r="AS102" s="326">
        <f t="shared" si="2"/>
        <v>6534</v>
      </c>
      <c r="AT102" s="326">
        <f t="shared" si="2"/>
        <v>6655</v>
      </c>
      <c r="AU102" s="326">
        <f t="shared" si="2"/>
        <v>6776</v>
      </c>
      <c r="AV102" s="353">
        <f t="shared" si="2"/>
        <v>6897</v>
      </c>
      <c r="AW102" s="313">
        <f t="shared" si="2"/>
        <v>7018</v>
      </c>
      <c r="AX102" s="353">
        <f t="shared" si="2"/>
        <v>7139</v>
      </c>
    </row>
    <row r="103" spans="2:50" x14ac:dyDescent="0.15">
      <c r="AE103" s="340">
        <v>1900</v>
      </c>
      <c r="AF103" s="341" t="s">
        <v>143</v>
      </c>
      <c r="AG103" s="342">
        <f t="shared" si="2"/>
        <v>5445</v>
      </c>
      <c r="AH103" s="343">
        <f t="shared" si="2"/>
        <v>5445</v>
      </c>
      <c r="AI103" s="343">
        <f t="shared" si="2"/>
        <v>5445</v>
      </c>
      <c r="AJ103" s="344">
        <f t="shared" si="2"/>
        <v>5566</v>
      </c>
      <c r="AK103" s="342">
        <f t="shared" si="2"/>
        <v>5687</v>
      </c>
      <c r="AL103" s="343">
        <f t="shared" si="2"/>
        <v>5808</v>
      </c>
      <c r="AM103" s="343">
        <f t="shared" si="2"/>
        <v>5929</v>
      </c>
      <c r="AN103" s="343">
        <f t="shared" si="2"/>
        <v>6050</v>
      </c>
      <c r="AO103" s="343">
        <f t="shared" si="2"/>
        <v>6171</v>
      </c>
      <c r="AP103" s="344">
        <f t="shared" si="2"/>
        <v>6292</v>
      </c>
      <c r="AQ103" s="342">
        <f t="shared" si="2"/>
        <v>6413</v>
      </c>
      <c r="AR103" s="343">
        <f t="shared" si="2"/>
        <v>6534</v>
      </c>
      <c r="AS103" s="343">
        <f t="shared" si="2"/>
        <v>6655</v>
      </c>
      <c r="AT103" s="343">
        <f t="shared" si="2"/>
        <v>6776</v>
      </c>
      <c r="AU103" s="343">
        <f t="shared" si="2"/>
        <v>6897</v>
      </c>
      <c r="AV103" s="344">
        <f t="shared" si="2"/>
        <v>7018</v>
      </c>
      <c r="AW103" s="345">
        <f t="shared" si="2"/>
        <v>7139</v>
      </c>
      <c r="AX103" s="344">
        <f t="shared" si="2"/>
        <v>7260</v>
      </c>
    </row>
    <row r="104" spans="2:50" x14ac:dyDescent="0.15">
      <c r="AE104" s="340">
        <v>1950</v>
      </c>
      <c r="AF104" s="341" t="s">
        <v>144</v>
      </c>
      <c r="AG104" s="342">
        <f t="shared" si="2"/>
        <v>5566</v>
      </c>
      <c r="AH104" s="343">
        <f t="shared" si="2"/>
        <v>5566</v>
      </c>
      <c r="AI104" s="343">
        <f t="shared" si="2"/>
        <v>5566</v>
      </c>
      <c r="AJ104" s="344">
        <f t="shared" si="2"/>
        <v>5687</v>
      </c>
      <c r="AK104" s="342">
        <f t="shared" si="2"/>
        <v>5808</v>
      </c>
      <c r="AL104" s="343">
        <f t="shared" si="2"/>
        <v>5929</v>
      </c>
      <c r="AM104" s="343">
        <f t="shared" si="2"/>
        <v>6050</v>
      </c>
      <c r="AN104" s="343">
        <f t="shared" si="2"/>
        <v>6171</v>
      </c>
      <c r="AO104" s="343">
        <f t="shared" si="2"/>
        <v>6292</v>
      </c>
      <c r="AP104" s="344">
        <f t="shared" si="2"/>
        <v>6413</v>
      </c>
      <c r="AQ104" s="342">
        <f t="shared" si="2"/>
        <v>6534</v>
      </c>
      <c r="AR104" s="343">
        <f t="shared" si="2"/>
        <v>6655</v>
      </c>
      <c r="AS104" s="343">
        <f t="shared" si="2"/>
        <v>6776</v>
      </c>
      <c r="AT104" s="343">
        <f t="shared" si="2"/>
        <v>6897</v>
      </c>
      <c r="AU104" s="343">
        <f t="shared" si="2"/>
        <v>7018</v>
      </c>
      <c r="AV104" s="344">
        <f t="shared" si="2"/>
        <v>7139</v>
      </c>
      <c r="AW104" s="345">
        <f t="shared" si="2"/>
        <v>7260</v>
      </c>
      <c r="AX104" s="344">
        <f t="shared" si="2"/>
        <v>7381</v>
      </c>
    </row>
    <row r="105" spans="2:50" ht="17" thickBot="1" x14ac:dyDescent="0.2">
      <c r="AE105" s="331">
        <v>2000</v>
      </c>
      <c r="AF105" s="332" t="s">
        <v>145</v>
      </c>
      <c r="AG105" s="346">
        <f t="shared" si="2"/>
        <v>5687</v>
      </c>
      <c r="AH105" s="347">
        <f t="shared" si="2"/>
        <v>5687</v>
      </c>
      <c r="AI105" s="347">
        <f t="shared" si="2"/>
        <v>5687</v>
      </c>
      <c r="AJ105" s="348">
        <f t="shared" si="2"/>
        <v>5808</v>
      </c>
      <c r="AK105" s="346">
        <f t="shared" si="2"/>
        <v>5929</v>
      </c>
      <c r="AL105" s="347">
        <f t="shared" si="2"/>
        <v>6050</v>
      </c>
      <c r="AM105" s="347">
        <f t="shared" si="2"/>
        <v>6171</v>
      </c>
      <c r="AN105" s="347">
        <f t="shared" si="2"/>
        <v>6292</v>
      </c>
      <c r="AO105" s="347">
        <f t="shared" si="2"/>
        <v>6413</v>
      </c>
      <c r="AP105" s="348">
        <f t="shared" si="2"/>
        <v>6534</v>
      </c>
      <c r="AQ105" s="346">
        <f t="shared" si="2"/>
        <v>6655</v>
      </c>
      <c r="AR105" s="347">
        <f t="shared" si="2"/>
        <v>6776</v>
      </c>
      <c r="AS105" s="347">
        <f t="shared" si="2"/>
        <v>6897</v>
      </c>
      <c r="AT105" s="347">
        <f t="shared" si="2"/>
        <v>7018</v>
      </c>
      <c r="AU105" s="347">
        <f t="shared" si="2"/>
        <v>7139</v>
      </c>
      <c r="AV105" s="348">
        <f t="shared" si="2"/>
        <v>7260</v>
      </c>
      <c r="AW105" s="349">
        <f t="shared" si="2"/>
        <v>7381</v>
      </c>
      <c r="AX105" s="348">
        <f t="shared" si="2"/>
        <v>7502</v>
      </c>
    </row>
    <row r="108" spans="2:50" s="296" customFormat="1" x14ac:dyDescent="0.15">
      <c r="B108" s="300"/>
      <c r="C108" s="300"/>
      <c r="D108" s="299"/>
      <c r="F108" s="299"/>
      <c r="G108" s="299"/>
      <c r="H108" s="299"/>
      <c r="I108" s="299"/>
      <c r="J108" s="299"/>
      <c r="K108" s="299"/>
      <c r="L108" s="299"/>
      <c r="M108" s="299"/>
      <c r="N108" s="299"/>
      <c r="P108" s="299"/>
      <c r="Q108" s="299"/>
      <c r="R108" s="299"/>
      <c r="S108" s="299"/>
      <c r="T108" s="302"/>
      <c r="AC108" s="297"/>
    </row>
    <row r="109" spans="2:50" s="296" customFormat="1" x14ac:dyDescent="0.15">
      <c r="B109" s="301"/>
      <c r="C109" s="301"/>
      <c r="D109" s="300"/>
      <c r="F109" s="299"/>
      <c r="G109" s="299"/>
      <c r="H109" s="299"/>
      <c r="I109" s="299"/>
      <c r="J109" s="299"/>
      <c r="K109" s="299"/>
      <c r="L109" s="299"/>
      <c r="M109" s="299"/>
      <c r="N109" s="299"/>
      <c r="P109" s="299"/>
      <c r="Q109" s="299"/>
      <c r="R109" s="299"/>
      <c r="S109" s="299"/>
      <c r="T109" s="299"/>
      <c r="U109" s="299"/>
      <c r="V109" s="299"/>
      <c r="W109" s="299"/>
      <c r="X109" s="299"/>
      <c r="Y109" s="299"/>
      <c r="Z109" s="299"/>
      <c r="AA109" s="299"/>
      <c r="AB109" s="299"/>
      <c r="AC109" s="297"/>
    </row>
  </sheetData>
  <mergeCells count="14">
    <mergeCell ref="B14:C15"/>
    <mergeCell ref="P14:Q15"/>
    <mergeCell ref="R8:S8"/>
    <mergeCell ref="W8:X8"/>
    <mergeCell ref="R9:S9"/>
    <mergeCell ref="W9:X9"/>
    <mergeCell ref="R10:S10"/>
    <mergeCell ref="W10:X10"/>
    <mergeCell ref="AE14:AF15"/>
    <mergeCell ref="AE66:AF67"/>
    <mergeCell ref="R11:S11"/>
    <mergeCell ref="W11:X11"/>
    <mergeCell ref="R12:S12"/>
    <mergeCell ref="W12:X12"/>
  </mergeCells>
  <pageMargins left="0.74803149606299213" right="0.35433070866141736" top="0" bottom="0" header="0.51181102362204722" footer="0.51181102362204722"/>
  <pageSetup paperSize="9" orientation="portrait"/>
  <headerFooter alignWithMargins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3D737-633F-B642-B470-5937DB34C142}">
  <dimension ref="B1:AY109"/>
  <sheetViews>
    <sheetView zoomScale="75" zoomScaleNormal="90" workbookViewId="0">
      <selection activeCell="Y9" sqref="Y9:Z12"/>
    </sheetView>
  </sheetViews>
  <sheetFormatPr baseColWidth="10" defaultColWidth="7.1640625" defaultRowHeight="16" x14ac:dyDescent="0.15"/>
  <cols>
    <col min="1" max="1" width="3" style="295" customWidth="1"/>
    <col min="2" max="3" width="7.1640625" style="295" customWidth="1"/>
    <col min="4" max="14" width="6.83203125" style="295" customWidth="1"/>
    <col min="15" max="15" width="7.33203125" style="295" customWidth="1"/>
    <col min="16" max="29" width="6.83203125" style="295" customWidth="1"/>
    <col min="30" max="30" width="7.1640625" style="295" customWidth="1"/>
    <col min="31" max="16384" width="7.1640625" style="295"/>
  </cols>
  <sheetData>
    <row r="1" spans="2:51" x14ac:dyDescent="0.15">
      <c r="AF1" s="301"/>
      <c r="AP1" s="301"/>
    </row>
    <row r="2" spans="2:51" x14ac:dyDescent="0.15">
      <c r="F2" s="362" t="s">
        <v>159</v>
      </c>
      <c r="T2" s="362"/>
      <c r="AF2" s="301"/>
      <c r="AP2" s="301"/>
    </row>
    <row r="3" spans="2:51" x14ac:dyDescent="0.15">
      <c r="F3" s="300"/>
      <c r="AF3" s="301"/>
      <c r="AP3" s="301"/>
    </row>
    <row r="4" spans="2:51" x14ac:dyDescent="0.15">
      <c r="F4" s="300" t="s">
        <v>307</v>
      </c>
      <c r="G4" s="301"/>
      <c r="H4" s="301"/>
      <c r="I4" s="301"/>
      <c r="J4" s="301"/>
      <c r="K4" s="301"/>
      <c r="L4" s="300" t="s">
        <v>306</v>
      </c>
      <c r="M4" s="301"/>
      <c r="P4" s="300" t="s">
        <v>310</v>
      </c>
      <c r="Q4" s="301"/>
      <c r="R4" s="301"/>
      <c r="S4" s="301"/>
      <c r="T4" s="301"/>
      <c r="U4" s="301"/>
      <c r="V4" s="300" t="s">
        <v>311</v>
      </c>
      <c r="AA4" s="301"/>
      <c r="AF4" s="301"/>
      <c r="AP4" s="301"/>
    </row>
    <row r="5" spans="2:51" x14ac:dyDescent="0.15">
      <c r="F5" s="300" t="s">
        <v>308</v>
      </c>
      <c r="G5" s="301"/>
      <c r="H5" s="301"/>
      <c r="I5" s="301"/>
      <c r="J5" s="301"/>
      <c r="K5" s="301"/>
      <c r="L5" s="300" t="s">
        <v>309</v>
      </c>
      <c r="M5" s="301"/>
      <c r="P5" s="300" t="s">
        <v>312</v>
      </c>
      <c r="Q5" s="301"/>
      <c r="R5" s="301"/>
      <c r="S5" s="301"/>
      <c r="T5" s="301"/>
      <c r="U5" s="301"/>
      <c r="V5" s="300" t="s">
        <v>313</v>
      </c>
      <c r="AA5" s="301"/>
      <c r="AF5" s="301"/>
      <c r="AP5" s="301"/>
    </row>
    <row r="6" spans="2:51" x14ac:dyDescent="0.15">
      <c r="AF6" s="301"/>
      <c r="AP6" s="301"/>
    </row>
    <row r="7" spans="2:51" x14ac:dyDescent="0.15">
      <c r="P7" s="372" t="s">
        <v>324</v>
      </c>
      <c r="R7" s="365" t="s">
        <v>323</v>
      </c>
      <c r="S7" s="366"/>
      <c r="T7" s="367"/>
      <c r="U7" s="368"/>
      <c r="W7" s="365" t="s">
        <v>323</v>
      </c>
      <c r="X7" s="366"/>
      <c r="Y7" s="367"/>
      <c r="Z7" s="368"/>
      <c r="AF7" s="301"/>
      <c r="AP7" s="301"/>
    </row>
    <row r="8" spans="2:51" x14ac:dyDescent="0.15">
      <c r="P8" s="373" t="s">
        <v>325</v>
      </c>
      <c r="R8" s="479" t="s">
        <v>314</v>
      </c>
      <c r="S8" s="480"/>
      <c r="T8" s="367" t="s">
        <v>319</v>
      </c>
      <c r="U8" s="368" t="s">
        <v>320</v>
      </c>
      <c r="W8" s="479" t="s">
        <v>315</v>
      </c>
      <c r="X8" s="480"/>
      <c r="Y8" s="367" t="s">
        <v>322</v>
      </c>
      <c r="Z8" s="368" t="s">
        <v>320</v>
      </c>
      <c r="AF8" s="301"/>
      <c r="AP8" s="301"/>
    </row>
    <row r="9" spans="2:51" x14ac:dyDescent="0.15">
      <c r="P9" s="371">
        <v>600</v>
      </c>
      <c r="R9" s="476" t="s">
        <v>316</v>
      </c>
      <c r="S9" s="477"/>
      <c r="T9" s="369">
        <v>5300</v>
      </c>
      <c r="U9" s="370">
        <v>7000</v>
      </c>
      <c r="W9" s="476" t="s">
        <v>316</v>
      </c>
      <c r="X9" s="477"/>
      <c r="Y9" s="369">
        <v>9400</v>
      </c>
      <c r="Z9" s="370">
        <v>11500</v>
      </c>
      <c r="AF9" s="301"/>
      <c r="AP9" s="301"/>
    </row>
    <row r="10" spans="2:51" x14ac:dyDescent="0.15">
      <c r="P10" s="374"/>
      <c r="R10" s="476" t="s">
        <v>317</v>
      </c>
      <c r="S10" s="477"/>
      <c r="T10" s="369">
        <v>6800</v>
      </c>
      <c r="U10" s="370">
        <v>7400</v>
      </c>
      <c r="W10" s="476" t="s">
        <v>317</v>
      </c>
      <c r="X10" s="477"/>
      <c r="Y10" s="369">
        <v>10000</v>
      </c>
      <c r="Z10" s="370">
        <v>11500</v>
      </c>
      <c r="AF10" s="301"/>
      <c r="AP10" s="301"/>
    </row>
    <row r="11" spans="2:51" x14ac:dyDescent="0.15">
      <c r="P11" s="374"/>
      <c r="R11" s="476" t="s">
        <v>321</v>
      </c>
      <c r="S11" s="477"/>
      <c r="T11" s="369">
        <v>7600</v>
      </c>
      <c r="U11" s="370">
        <v>9500</v>
      </c>
      <c r="W11" s="476" t="s">
        <v>321</v>
      </c>
      <c r="X11" s="477"/>
      <c r="Y11" s="369">
        <v>12700</v>
      </c>
      <c r="Z11" s="370">
        <v>14500</v>
      </c>
      <c r="AF11" s="301"/>
      <c r="AP11" s="301"/>
    </row>
    <row r="12" spans="2:51" x14ac:dyDescent="0.15">
      <c r="P12" s="326"/>
      <c r="R12" s="476" t="s">
        <v>318</v>
      </c>
      <c r="S12" s="477"/>
      <c r="T12" s="369">
        <v>8600</v>
      </c>
      <c r="U12" s="370">
        <v>10000</v>
      </c>
      <c r="W12" s="476" t="s">
        <v>318</v>
      </c>
      <c r="X12" s="477"/>
      <c r="Y12" s="369" t="s">
        <v>207</v>
      </c>
      <c r="Z12" s="370" t="s">
        <v>207</v>
      </c>
      <c r="AF12" s="301"/>
      <c r="AP12" s="301"/>
    </row>
    <row r="13" spans="2:51" ht="17" thickBot="1" x14ac:dyDescent="0.2">
      <c r="AF13" s="301"/>
      <c r="AP13" s="301"/>
    </row>
    <row r="14" spans="2:51" x14ac:dyDescent="0.15">
      <c r="B14" s="478" t="s">
        <v>29</v>
      </c>
      <c r="C14" s="478"/>
      <c r="D14" s="363">
        <v>150</v>
      </c>
      <c r="E14" s="363">
        <v>200</v>
      </c>
      <c r="F14" s="363">
        <v>250</v>
      </c>
      <c r="G14" s="363">
        <v>300</v>
      </c>
      <c r="H14" s="363">
        <v>350</v>
      </c>
      <c r="I14" s="363">
        <v>400</v>
      </c>
      <c r="J14" s="363">
        <v>450</v>
      </c>
      <c r="K14" s="363">
        <v>500</v>
      </c>
      <c r="L14" s="363">
        <v>550</v>
      </c>
      <c r="M14" s="363">
        <v>600</v>
      </c>
      <c r="P14" s="478" t="s">
        <v>29</v>
      </c>
      <c r="Q14" s="478"/>
      <c r="R14" s="363">
        <v>650</v>
      </c>
      <c r="S14" s="363">
        <v>700</v>
      </c>
      <c r="T14" s="363">
        <v>750</v>
      </c>
      <c r="U14" s="363">
        <v>800</v>
      </c>
      <c r="V14" s="363">
        <v>850</v>
      </c>
      <c r="W14" s="363">
        <v>900</v>
      </c>
      <c r="X14" s="363">
        <v>950</v>
      </c>
      <c r="Y14" s="363">
        <v>1000</v>
      </c>
      <c r="Z14" s="363"/>
      <c r="AA14" s="301"/>
      <c r="AB14" s="301"/>
      <c r="AC14" s="301"/>
      <c r="AD14" s="301"/>
      <c r="AE14" s="472" t="s">
        <v>0</v>
      </c>
      <c r="AF14" s="473"/>
      <c r="AG14" s="327">
        <v>150</v>
      </c>
      <c r="AH14" s="329">
        <v>200</v>
      </c>
      <c r="AI14" s="329">
        <v>250</v>
      </c>
      <c r="AJ14" s="328">
        <v>300</v>
      </c>
      <c r="AK14" s="327">
        <v>350</v>
      </c>
      <c r="AL14" s="329">
        <v>400</v>
      </c>
      <c r="AM14" s="329">
        <v>450</v>
      </c>
      <c r="AN14" s="329">
        <v>500</v>
      </c>
      <c r="AO14" s="329">
        <v>550</v>
      </c>
      <c r="AP14" s="328">
        <v>600</v>
      </c>
      <c r="AQ14" s="327">
        <v>650</v>
      </c>
      <c r="AR14" s="329">
        <v>700</v>
      </c>
      <c r="AS14" s="329">
        <v>750</v>
      </c>
      <c r="AT14" s="329">
        <v>800</v>
      </c>
      <c r="AU14" s="329">
        <v>850</v>
      </c>
      <c r="AV14" s="328">
        <v>900</v>
      </c>
      <c r="AW14" s="330">
        <v>950</v>
      </c>
      <c r="AX14" s="328">
        <v>1000</v>
      </c>
    </row>
    <row r="15" spans="2:51" ht="17" thickBot="1" x14ac:dyDescent="0.2">
      <c r="B15" s="478"/>
      <c r="C15" s="478"/>
      <c r="D15" s="363" t="s">
        <v>1</v>
      </c>
      <c r="E15" s="363" t="s">
        <v>2</v>
      </c>
      <c r="F15" s="363" t="s">
        <v>3</v>
      </c>
      <c r="G15" s="363" t="s">
        <v>4</v>
      </c>
      <c r="H15" s="363" t="s">
        <v>5</v>
      </c>
      <c r="I15" s="363" t="s">
        <v>6</v>
      </c>
      <c r="J15" s="363" t="s">
        <v>7</v>
      </c>
      <c r="K15" s="363" t="s">
        <v>8</v>
      </c>
      <c r="L15" s="363" t="s">
        <v>9</v>
      </c>
      <c r="M15" s="363" t="s">
        <v>10</v>
      </c>
      <c r="P15" s="478"/>
      <c r="Q15" s="478"/>
      <c r="R15" s="363" t="s">
        <v>11</v>
      </c>
      <c r="S15" s="363" t="s">
        <v>12</v>
      </c>
      <c r="T15" s="363" t="s">
        <v>13</v>
      </c>
      <c r="U15" s="363" t="s">
        <v>14</v>
      </c>
      <c r="V15" s="363" t="s">
        <v>15</v>
      </c>
      <c r="W15" s="363" t="s">
        <v>16</v>
      </c>
      <c r="X15" s="363" t="s">
        <v>17</v>
      </c>
      <c r="Y15" s="363" t="s">
        <v>18</v>
      </c>
      <c r="Z15" s="363"/>
      <c r="AA15" s="301"/>
      <c r="AB15" s="301"/>
      <c r="AC15" s="301"/>
      <c r="AD15" s="301"/>
      <c r="AE15" s="474"/>
      <c r="AF15" s="475"/>
      <c r="AG15" s="331" t="s">
        <v>1</v>
      </c>
      <c r="AH15" s="333" t="s">
        <v>2</v>
      </c>
      <c r="AI15" s="333" t="s">
        <v>3</v>
      </c>
      <c r="AJ15" s="332" t="s">
        <v>4</v>
      </c>
      <c r="AK15" s="331" t="s">
        <v>5</v>
      </c>
      <c r="AL15" s="333" t="s">
        <v>6</v>
      </c>
      <c r="AM15" s="333" t="s">
        <v>7</v>
      </c>
      <c r="AN15" s="333" t="s">
        <v>8</v>
      </c>
      <c r="AO15" s="333" t="s">
        <v>9</v>
      </c>
      <c r="AP15" s="332" t="s">
        <v>10</v>
      </c>
      <c r="AQ15" s="331" t="s">
        <v>11</v>
      </c>
      <c r="AR15" s="333" t="s">
        <v>12</v>
      </c>
      <c r="AS15" s="333" t="s">
        <v>13</v>
      </c>
      <c r="AT15" s="333" t="s">
        <v>14</v>
      </c>
      <c r="AU15" s="333" t="s">
        <v>15</v>
      </c>
      <c r="AV15" s="332" t="s">
        <v>16</v>
      </c>
      <c r="AW15" s="334" t="s">
        <v>17</v>
      </c>
      <c r="AX15" s="332" t="s">
        <v>18</v>
      </c>
      <c r="AY15" s="301"/>
    </row>
    <row r="16" spans="2:51" x14ac:dyDescent="0.15">
      <c r="B16" s="363">
        <v>150</v>
      </c>
      <c r="C16" s="363" t="s">
        <v>1</v>
      </c>
      <c r="D16" s="364">
        <v>726</v>
      </c>
      <c r="E16" s="364"/>
      <c r="F16" s="364"/>
      <c r="G16" s="364"/>
      <c r="H16" s="364"/>
      <c r="I16" s="364"/>
      <c r="J16" s="364"/>
      <c r="K16" s="364"/>
      <c r="L16" s="364"/>
      <c r="M16" s="364"/>
      <c r="P16" s="363">
        <v>150</v>
      </c>
      <c r="Q16" s="363" t="s">
        <v>1</v>
      </c>
      <c r="R16" s="364"/>
      <c r="S16" s="364"/>
      <c r="T16" s="364"/>
      <c r="U16" s="364"/>
      <c r="V16" s="364"/>
      <c r="W16" s="364"/>
      <c r="X16" s="364"/>
      <c r="Y16" s="364"/>
      <c r="Z16" s="364"/>
      <c r="AA16" s="335"/>
      <c r="AB16" s="335"/>
      <c r="AC16" s="335"/>
      <c r="AE16" s="327">
        <v>150</v>
      </c>
      <c r="AF16" s="328" t="s">
        <v>1</v>
      </c>
      <c r="AG16" s="336">
        <v>660</v>
      </c>
      <c r="AH16" s="337"/>
      <c r="AI16" s="337"/>
      <c r="AJ16" s="338"/>
      <c r="AK16" s="336"/>
      <c r="AL16" s="337"/>
      <c r="AM16" s="337"/>
      <c r="AN16" s="337"/>
      <c r="AO16" s="337"/>
      <c r="AP16" s="338"/>
      <c r="AQ16" s="336"/>
      <c r="AR16" s="337"/>
      <c r="AS16" s="337"/>
      <c r="AT16" s="337"/>
      <c r="AU16" s="337"/>
      <c r="AV16" s="338"/>
      <c r="AW16" s="339"/>
      <c r="AX16" s="338"/>
    </row>
    <row r="17" spans="2:50" x14ac:dyDescent="0.15">
      <c r="B17" s="363">
        <v>200</v>
      </c>
      <c r="C17" s="363" t="s">
        <v>2</v>
      </c>
      <c r="D17" s="364">
        <v>726</v>
      </c>
      <c r="E17" s="364">
        <v>726</v>
      </c>
      <c r="F17" s="364"/>
      <c r="G17" s="364"/>
      <c r="H17" s="364"/>
      <c r="I17" s="364"/>
      <c r="J17" s="364"/>
      <c r="K17" s="364"/>
      <c r="L17" s="364"/>
      <c r="M17" s="364"/>
      <c r="P17" s="363">
        <v>200</v>
      </c>
      <c r="Q17" s="363" t="s">
        <v>2</v>
      </c>
      <c r="R17" s="364"/>
      <c r="S17" s="364"/>
      <c r="T17" s="364"/>
      <c r="U17" s="364"/>
      <c r="V17" s="364"/>
      <c r="W17" s="364"/>
      <c r="X17" s="364"/>
      <c r="Y17" s="364"/>
      <c r="Z17" s="364"/>
      <c r="AA17" s="335"/>
      <c r="AB17" s="335"/>
      <c r="AC17"/>
      <c r="AE17" s="340">
        <v>200</v>
      </c>
      <c r="AF17" s="341" t="s">
        <v>2</v>
      </c>
      <c r="AG17" s="342">
        <v>660</v>
      </c>
      <c r="AH17" s="343">
        <v>660</v>
      </c>
      <c r="AI17" s="343"/>
      <c r="AJ17" s="344"/>
      <c r="AK17" s="342"/>
      <c r="AL17" s="343"/>
      <c r="AM17" s="343"/>
      <c r="AN17" s="343"/>
      <c r="AO17" s="343"/>
      <c r="AP17" s="344"/>
      <c r="AQ17" s="342"/>
      <c r="AR17" s="343"/>
      <c r="AS17" s="343"/>
      <c r="AT17" s="343"/>
      <c r="AU17" s="343"/>
      <c r="AV17" s="344"/>
      <c r="AW17" s="345"/>
      <c r="AX17" s="344"/>
    </row>
    <row r="18" spans="2:50" x14ac:dyDescent="0.15">
      <c r="B18" s="363">
        <v>250</v>
      </c>
      <c r="C18" s="363" t="s">
        <v>3</v>
      </c>
      <c r="D18" s="364">
        <v>726</v>
      </c>
      <c r="E18" s="364">
        <v>726</v>
      </c>
      <c r="F18" s="364">
        <v>726</v>
      </c>
      <c r="G18" s="364"/>
      <c r="H18" s="364"/>
      <c r="I18" s="364"/>
      <c r="J18" s="364"/>
      <c r="K18" s="364"/>
      <c r="L18" s="364"/>
      <c r="M18" s="364"/>
      <c r="P18" s="363">
        <v>250</v>
      </c>
      <c r="Q18" s="363" t="s">
        <v>3</v>
      </c>
      <c r="R18" s="364"/>
      <c r="S18" s="364"/>
      <c r="T18" s="364"/>
      <c r="U18" s="364"/>
      <c r="V18" s="364"/>
      <c r="W18" s="364"/>
      <c r="X18" s="364"/>
      <c r="Y18" s="364"/>
      <c r="Z18" s="364"/>
      <c r="AA18" s="335"/>
      <c r="AB18" s="335"/>
      <c r="AC18" s="335"/>
      <c r="AE18" s="340">
        <v>250</v>
      </c>
      <c r="AF18" s="341" t="s">
        <v>3</v>
      </c>
      <c r="AG18" s="342">
        <v>660</v>
      </c>
      <c r="AH18" s="343">
        <v>660</v>
      </c>
      <c r="AI18" s="343">
        <v>660</v>
      </c>
      <c r="AJ18" s="344"/>
      <c r="AK18" s="342"/>
      <c r="AL18" s="343"/>
      <c r="AM18" s="343"/>
      <c r="AN18" s="343"/>
      <c r="AO18" s="343"/>
      <c r="AP18" s="344"/>
      <c r="AQ18" s="342"/>
      <c r="AR18" s="343"/>
      <c r="AS18" s="343"/>
      <c r="AT18" s="343"/>
      <c r="AU18" s="343"/>
      <c r="AV18" s="344"/>
      <c r="AW18" s="345"/>
      <c r="AX18" s="344"/>
    </row>
    <row r="19" spans="2:50" ht="17" thickBot="1" x14ac:dyDescent="0.2">
      <c r="B19" s="363">
        <v>300</v>
      </c>
      <c r="C19" s="363" t="s">
        <v>4</v>
      </c>
      <c r="D19" s="364">
        <v>726</v>
      </c>
      <c r="E19" s="364">
        <v>726</v>
      </c>
      <c r="F19" s="364">
        <v>726</v>
      </c>
      <c r="G19" s="364">
        <v>968</v>
      </c>
      <c r="H19" s="364"/>
      <c r="I19" s="364"/>
      <c r="J19" s="364"/>
      <c r="K19" s="364"/>
      <c r="L19" s="364"/>
      <c r="M19" s="364"/>
      <c r="P19" s="363">
        <v>300</v>
      </c>
      <c r="Q19" s="363" t="s">
        <v>4</v>
      </c>
      <c r="R19" s="364"/>
      <c r="S19" s="364"/>
      <c r="T19" s="364"/>
      <c r="U19" s="364"/>
      <c r="V19" s="364"/>
      <c r="W19" s="364"/>
      <c r="X19" s="364"/>
      <c r="Y19" s="364"/>
      <c r="Z19" s="364"/>
      <c r="AA19"/>
      <c r="AB19" s="335"/>
      <c r="AC19" s="335"/>
      <c r="AE19" s="331">
        <v>300</v>
      </c>
      <c r="AF19" s="332" t="s">
        <v>4</v>
      </c>
      <c r="AG19" s="346">
        <v>660</v>
      </c>
      <c r="AH19" s="347">
        <v>660</v>
      </c>
      <c r="AI19" s="347">
        <v>660</v>
      </c>
      <c r="AJ19" s="348">
        <v>880</v>
      </c>
      <c r="AK19" s="346"/>
      <c r="AL19" s="347"/>
      <c r="AM19" s="347"/>
      <c r="AN19" s="347"/>
      <c r="AO19" s="347"/>
      <c r="AP19" s="348"/>
      <c r="AQ19" s="346"/>
      <c r="AR19" s="347"/>
      <c r="AS19" s="347"/>
      <c r="AT19" s="347"/>
      <c r="AU19" s="347"/>
      <c r="AV19" s="348"/>
      <c r="AW19" s="349"/>
      <c r="AX19" s="348"/>
    </row>
    <row r="20" spans="2:50" x14ac:dyDescent="0.15">
      <c r="B20" s="363">
        <v>350</v>
      </c>
      <c r="C20" s="363" t="s">
        <v>5</v>
      </c>
      <c r="D20" s="364">
        <v>968</v>
      </c>
      <c r="E20" s="364">
        <v>968</v>
      </c>
      <c r="F20" s="364">
        <v>968</v>
      </c>
      <c r="G20" s="364">
        <v>1089</v>
      </c>
      <c r="H20" s="364">
        <v>1210</v>
      </c>
      <c r="I20" s="364"/>
      <c r="J20" s="364"/>
      <c r="K20" s="364"/>
      <c r="L20" s="364"/>
      <c r="M20" s="364"/>
      <c r="P20" s="363">
        <v>350</v>
      </c>
      <c r="Q20" s="363" t="s">
        <v>5</v>
      </c>
      <c r="R20" s="364"/>
      <c r="S20" s="364"/>
      <c r="T20" s="364"/>
      <c r="U20" s="364"/>
      <c r="V20" s="364"/>
      <c r="W20" s="364"/>
      <c r="X20" s="364"/>
      <c r="Y20" s="364"/>
      <c r="Z20" s="364"/>
      <c r="AA20" s="335"/>
      <c r="AB20" s="335"/>
      <c r="AC20" s="335"/>
      <c r="AE20" s="350">
        <v>350</v>
      </c>
      <c r="AF20" s="351" t="s">
        <v>5</v>
      </c>
      <c r="AG20" s="352">
        <v>880</v>
      </c>
      <c r="AH20" s="326">
        <v>880</v>
      </c>
      <c r="AI20" s="326">
        <v>880</v>
      </c>
      <c r="AJ20" s="353">
        <v>990</v>
      </c>
      <c r="AK20" s="352">
        <v>1100</v>
      </c>
      <c r="AL20" s="326"/>
      <c r="AM20" s="326"/>
      <c r="AN20" s="326"/>
      <c r="AO20" s="326"/>
      <c r="AP20" s="353"/>
      <c r="AQ20" s="352"/>
      <c r="AR20" s="326"/>
      <c r="AS20" s="326"/>
      <c r="AT20" s="326"/>
      <c r="AU20" s="326"/>
      <c r="AV20" s="353"/>
      <c r="AW20" s="313"/>
      <c r="AX20" s="353"/>
    </row>
    <row r="21" spans="2:50" x14ac:dyDescent="0.15">
      <c r="B21" s="363">
        <v>400</v>
      </c>
      <c r="C21" s="363" t="s">
        <v>6</v>
      </c>
      <c r="D21" s="364">
        <v>1089</v>
      </c>
      <c r="E21" s="364">
        <v>1089</v>
      </c>
      <c r="F21" s="364">
        <v>1089</v>
      </c>
      <c r="G21" s="364">
        <v>1210</v>
      </c>
      <c r="H21" s="364">
        <v>1452</v>
      </c>
      <c r="I21" s="364">
        <v>1573</v>
      </c>
      <c r="J21" s="364"/>
      <c r="K21" s="364"/>
      <c r="L21" s="364"/>
      <c r="M21" s="364"/>
      <c r="P21" s="363">
        <v>400</v>
      </c>
      <c r="Q21" s="363" t="s">
        <v>6</v>
      </c>
      <c r="R21" s="364"/>
      <c r="S21" s="364"/>
      <c r="T21" s="364"/>
      <c r="U21" s="364"/>
      <c r="V21" s="364"/>
      <c r="W21" s="364"/>
      <c r="X21" s="364"/>
      <c r="Y21" s="364"/>
      <c r="Z21" s="364"/>
      <c r="AA21" s="335"/>
      <c r="AB21" s="335"/>
      <c r="AC21" s="335"/>
      <c r="AE21" s="340">
        <v>400</v>
      </c>
      <c r="AF21" s="341" t="s">
        <v>6</v>
      </c>
      <c r="AG21" s="342">
        <v>990</v>
      </c>
      <c r="AH21" s="343">
        <v>990</v>
      </c>
      <c r="AI21" s="343">
        <v>990</v>
      </c>
      <c r="AJ21" s="344">
        <v>1100</v>
      </c>
      <c r="AK21" s="342">
        <v>1320</v>
      </c>
      <c r="AL21" s="354">
        <v>1430</v>
      </c>
      <c r="AM21" s="343"/>
      <c r="AN21" s="343"/>
      <c r="AO21" s="343"/>
      <c r="AP21" s="344"/>
      <c r="AQ21" s="342"/>
      <c r="AR21" s="343"/>
      <c r="AS21" s="343"/>
      <c r="AT21" s="343"/>
      <c r="AU21" s="343"/>
      <c r="AV21" s="344"/>
      <c r="AW21" s="345"/>
      <c r="AX21" s="344"/>
    </row>
    <row r="22" spans="2:50" x14ac:dyDescent="0.15">
      <c r="B22" s="363">
        <v>450</v>
      </c>
      <c r="C22" s="363" t="s">
        <v>7</v>
      </c>
      <c r="D22" s="364">
        <v>1210</v>
      </c>
      <c r="E22" s="364">
        <v>1210</v>
      </c>
      <c r="F22" s="364">
        <v>1210</v>
      </c>
      <c r="G22" s="364">
        <v>1452</v>
      </c>
      <c r="H22" s="364">
        <v>1573</v>
      </c>
      <c r="I22" s="364">
        <v>1694</v>
      </c>
      <c r="J22" s="364">
        <v>1815</v>
      </c>
      <c r="K22" s="364"/>
      <c r="L22" s="364"/>
      <c r="M22" s="364"/>
      <c r="P22" s="363">
        <v>450</v>
      </c>
      <c r="Q22" s="363" t="s">
        <v>7</v>
      </c>
      <c r="R22" s="364"/>
      <c r="S22" s="364"/>
      <c r="T22" s="364"/>
      <c r="U22" s="364"/>
      <c r="V22" s="364"/>
      <c r="W22" s="364"/>
      <c r="X22" s="364"/>
      <c r="Y22" s="364"/>
      <c r="Z22" s="364"/>
      <c r="AA22" s="335"/>
      <c r="AB22" s="335"/>
      <c r="AC22" s="335"/>
      <c r="AE22" s="340">
        <v>450</v>
      </c>
      <c r="AF22" s="341" t="s">
        <v>7</v>
      </c>
      <c r="AG22" s="342">
        <v>1100</v>
      </c>
      <c r="AH22" s="343">
        <v>1100</v>
      </c>
      <c r="AI22" s="343">
        <v>1100</v>
      </c>
      <c r="AJ22" s="344">
        <v>1320</v>
      </c>
      <c r="AK22" s="355">
        <v>1430</v>
      </c>
      <c r="AL22" s="343">
        <v>1540</v>
      </c>
      <c r="AM22" s="343">
        <v>1650</v>
      </c>
      <c r="AN22" s="343"/>
      <c r="AO22" s="343"/>
      <c r="AP22" s="344"/>
      <c r="AQ22" s="342"/>
      <c r="AR22" s="343"/>
      <c r="AS22" s="343"/>
      <c r="AT22" s="343"/>
      <c r="AU22" s="343"/>
      <c r="AV22" s="344"/>
      <c r="AW22" s="345"/>
      <c r="AX22" s="344"/>
    </row>
    <row r="23" spans="2:50" x14ac:dyDescent="0.15">
      <c r="B23" s="363">
        <v>500</v>
      </c>
      <c r="C23" s="363" t="s">
        <v>8</v>
      </c>
      <c r="D23" s="364">
        <v>1452</v>
      </c>
      <c r="E23" s="364">
        <v>1452</v>
      </c>
      <c r="F23" s="364">
        <v>1452</v>
      </c>
      <c r="G23" s="364">
        <v>1573</v>
      </c>
      <c r="H23" s="364">
        <v>1694</v>
      </c>
      <c r="I23" s="364">
        <v>1815</v>
      </c>
      <c r="J23" s="364">
        <v>1936</v>
      </c>
      <c r="K23" s="364">
        <v>2057</v>
      </c>
      <c r="L23" s="364"/>
      <c r="M23" s="364"/>
      <c r="P23" s="363">
        <v>500</v>
      </c>
      <c r="Q23" s="363" t="s">
        <v>8</v>
      </c>
      <c r="R23" s="364"/>
      <c r="S23" s="364"/>
      <c r="T23" s="364"/>
      <c r="U23" s="364"/>
      <c r="V23" s="364"/>
      <c r="W23" s="364"/>
      <c r="X23" s="364"/>
      <c r="Y23" s="364"/>
      <c r="Z23" s="364"/>
      <c r="AA23" s="335"/>
      <c r="AB23" s="335"/>
      <c r="AC23" s="335"/>
      <c r="AE23" s="340">
        <v>500</v>
      </c>
      <c r="AF23" s="341" t="s">
        <v>8</v>
      </c>
      <c r="AG23" s="342">
        <v>1320</v>
      </c>
      <c r="AH23" s="343">
        <v>1320</v>
      </c>
      <c r="AI23" s="343">
        <v>1320</v>
      </c>
      <c r="AJ23" s="356">
        <v>1430</v>
      </c>
      <c r="AK23" s="342">
        <v>1540</v>
      </c>
      <c r="AL23" s="343">
        <v>1650</v>
      </c>
      <c r="AM23" s="343">
        <v>1760</v>
      </c>
      <c r="AN23" s="343">
        <v>1870</v>
      </c>
      <c r="AO23" s="343"/>
      <c r="AP23" s="344"/>
      <c r="AQ23" s="342"/>
      <c r="AR23" s="343"/>
      <c r="AS23" s="343"/>
      <c r="AT23" s="343"/>
      <c r="AU23" s="343"/>
      <c r="AV23" s="344"/>
      <c r="AW23" s="345"/>
      <c r="AX23" s="344"/>
    </row>
    <row r="24" spans="2:50" x14ac:dyDescent="0.15">
      <c r="B24" s="363">
        <v>550</v>
      </c>
      <c r="C24" s="363" t="s">
        <v>9</v>
      </c>
      <c r="D24" s="364">
        <v>1573</v>
      </c>
      <c r="E24" s="364">
        <v>1573</v>
      </c>
      <c r="F24" s="364">
        <v>1573</v>
      </c>
      <c r="G24" s="364">
        <v>1694</v>
      </c>
      <c r="H24" s="364">
        <v>1815</v>
      </c>
      <c r="I24" s="364">
        <v>1936</v>
      </c>
      <c r="J24" s="364">
        <v>2057</v>
      </c>
      <c r="K24" s="364">
        <v>2178</v>
      </c>
      <c r="L24" s="364">
        <v>2299</v>
      </c>
      <c r="M24" s="364"/>
      <c r="P24" s="363">
        <v>550</v>
      </c>
      <c r="Q24" s="363" t="s">
        <v>9</v>
      </c>
      <c r="R24" s="364"/>
      <c r="S24" s="364"/>
      <c r="T24" s="364"/>
      <c r="U24" s="364"/>
      <c r="V24" s="364"/>
      <c r="W24" s="364"/>
      <c r="X24" s="364"/>
      <c r="Y24" s="364"/>
      <c r="Z24" s="364"/>
      <c r="AA24" s="335"/>
      <c r="AB24" s="335"/>
      <c r="AC24" s="335"/>
      <c r="AE24" s="340">
        <v>550</v>
      </c>
      <c r="AF24" s="341" t="s">
        <v>9</v>
      </c>
      <c r="AG24" s="355">
        <v>1430</v>
      </c>
      <c r="AH24" s="354">
        <v>1430</v>
      </c>
      <c r="AI24" s="354">
        <v>1430</v>
      </c>
      <c r="AJ24" s="344">
        <v>1540</v>
      </c>
      <c r="AK24" s="342">
        <v>1650</v>
      </c>
      <c r="AL24" s="343">
        <v>1760</v>
      </c>
      <c r="AM24" s="343">
        <v>1870</v>
      </c>
      <c r="AN24" s="343">
        <v>1980</v>
      </c>
      <c r="AO24" s="343">
        <v>2090</v>
      </c>
      <c r="AP24" s="344"/>
      <c r="AQ24" s="342"/>
      <c r="AR24" s="343"/>
      <c r="AS24" s="343"/>
      <c r="AT24" s="343"/>
      <c r="AU24" s="343"/>
      <c r="AV24" s="344"/>
      <c r="AW24" s="345"/>
      <c r="AX24" s="344"/>
    </row>
    <row r="25" spans="2:50" ht="17" thickBot="1" x14ac:dyDescent="0.2">
      <c r="B25" s="363">
        <v>600</v>
      </c>
      <c r="C25" s="363" t="s">
        <v>10</v>
      </c>
      <c r="D25" s="364">
        <v>1694</v>
      </c>
      <c r="E25" s="364">
        <v>1694</v>
      </c>
      <c r="F25" s="364">
        <v>1694</v>
      </c>
      <c r="G25" s="364">
        <v>1815</v>
      </c>
      <c r="H25" s="364">
        <v>1936</v>
      </c>
      <c r="I25" s="364">
        <v>2057</v>
      </c>
      <c r="J25" s="364">
        <v>2178</v>
      </c>
      <c r="K25" s="364">
        <v>2299</v>
      </c>
      <c r="L25" s="364">
        <v>2420</v>
      </c>
      <c r="M25" s="364">
        <v>2662</v>
      </c>
      <c r="P25" s="363">
        <v>600</v>
      </c>
      <c r="Q25" s="363" t="s">
        <v>10</v>
      </c>
      <c r="R25" s="364"/>
      <c r="S25" s="364"/>
      <c r="T25" s="364"/>
      <c r="U25" s="364"/>
      <c r="V25" s="364"/>
      <c r="W25" s="364"/>
      <c r="X25" s="364"/>
      <c r="Y25" s="364"/>
      <c r="Z25" s="364"/>
      <c r="AA25" s="335"/>
      <c r="AB25" s="335"/>
      <c r="AC25" s="335"/>
      <c r="AE25" s="331">
        <v>600</v>
      </c>
      <c r="AF25" s="332" t="s">
        <v>10</v>
      </c>
      <c r="AG25" s="346">
        <v>1540</v>
      </c>
      <c r="AH25" s="347">
        <v>1540</v>
      </c>
      <c r="AI25" s="347">
        <v>1540</v>
      </c>
      <c r="AJ25" s="348">
        <v>1650</v>
      </c>
      <c r="AK25" s="346">
        <v>1760</v>
      </c>
      <c r="AL25" s="347">
        <v>1870</v>
      </c>
      <c r="AM25" s="347">
        <v>1980</v>
      </c>
      <c r="AN25" s="347">
        <v>2090</v>
      </c>
      <c r="AO25" s="347">
        <v>2200</v>
      </c>
      <c r="AP25" s="357">
        <v>2420</v>
      </c>
      <c r="AQ25" s="346"/>
      <c r="AR25" s="347"/>
      <c r="AS25" s="347"/>
      <c r="AT25" s="347"/>
      <c r="AU25" s="347"/>
      <c r="AV25" s="348"/>
      <c r="AW25" s="349"/>
      <c r="AX25" s="348"/>
    </row>
    <row r="26" spans="2:50" x14ac:dyDescent="0.15">
      <c r="B26" s="363">
        <v>650</v>
      </c>
      <c r="C26" s="363" t="s">
        <v>11</v>
      </c>
      <c r="D26" s="364">
        <v>1815</v>
      </c>
      <c r="E26" s="364">
        <v>1815</v>
      </c>
      <c r="F26" s="364">
        <v>1815</v>
      </c>
      <c r="G26" s="364">
        <v>1936</v>
      </c>
      <c r="H26" s="364">
        <v>2057</v>
      </c>
      <c r="I26" s="364">
        <v>2178</v>
      </c>
      <c r="J26" s="364">
        <v>2299</v>
      </c>
      <c r="K26" s="364">
        <v>2420</v>
      </c>
      <c r="L26" s="364">
        <v>2662</v>
      </c>
      <c r="M26" s="364">
        <v>2783</v>
      </c>
      <c r="P26" s="363">
        <v>650</v>
      </c>
      <c r="Q26" s="363" t="s">
        <v>11</v>
      </c>
      <c r="R26" s="364">
        <v>2904</v>
      </c>
      <c r="S26" s="364"/>
      <c r="T26" s="364"/>
      <c r="U26" s="364"/>
      <c r="V26" s="364"/>
      <c r="W26" s="364"/>
      <c r="X26" s="364"/>
      <c r="Y26" s="364"/>
      <c r="Z26" s="364"/>
      <c r="AA26" s="335"/>
      <c r="AB26" s="335"/>
      <c r="AC26" s="335"/>
      <c r="AE26" s="327">
        <v>650</v>
      </c>
      <c r="AF26" s="328" t="s">
        <v>11</v>
      </c>
      <c r="AG26" s="336">
        <v>1650</v>
      </c>
      <c r="AH26" s="337">
        <v>1650</v>
      </c>
      <c r="AI26" s="337">
        <v>1650</v>
      </c>
      <c r="AJ26" s="338">
        <v>1760</v>
      </c>
      <c r="AK26" s="336">
        <v>1870</v>
      </c>
      <c r="AL26" s="337">
        <v>1980</v>
      </c>
      <c r="AM26" s="337">
        <v>2090</v>
      </c>
      <c r="AN26" s="337">
        <v>2200</v>
      </c>
      <c r="AO26" s="358">
        <v>2420</v>
      </c>
      <c r="AP26" s="338">
        <v>2530</v>
      </c>
      <c r="AQ26" s="336">
        <v>2640</v>
      </c>
      <c r="AR26" s="337"/>
      <c r="AS26" s="337"/>
      <c r="AT26" s="337"/>
      <c r="AU26" s="337"/>
      <c r="AV26" s="338"/>
      <c r="AW26" s="339"/>
      <c r="AX26" s="338"/>
    </row>
    <row r="27" spans="2:50" x14ac:dyDescent="0.15">
      <c r="B27" s="363">
        <v>700</v>
      </c>
      <c r="C27" s="363" t="s">
        <v>12</v>
      </c>
      <c r="D27" s="364">
        <v>1936</v>
      </c>
      <c r="E27" s="364">
        <v>1936</v>
      </c>
      <c r="F27" s="364">
        <v>1936</v>
      </c>
      <c r="G27" s="364">
        <v>2057</v>
      </c>
      <c r="H27" s="364">
        <v>2178</v>
      </c>
      <c r="I27" s="364">
        <v>2299</v>
      </c>
      <c r="J27" s="364">
        <v>2420</v>
      </c>
      <c r="K27" s="364">
        <v>2662</v>
      </c>
      <c r="L27" s="364">
        <v>2783</v>
      </c>
      <c r="M27" s="364">
        <v>2904</v>
      </c>
      <c r="P27" s="363">
        <v>700</v>
      </c>
      <c r="Q27" s="363" t="s">
        <v>12</v>
      </c>
      <c r="R27" s="364">
        <v>3025</v>
      </c>
      <c r="S27" s="364">
        <v>3146</v>
      </c>
      <c r="T27" s="364"/>
      <c r="U27" s="364"/>
      <c r="V27" s="364"/>
      <c r="W27" s="364"/>
      <c r="X27" s="364"/>
      <c r="Y27" s="364"/>
      <c r="Z27" s="364"/>
      <c r="AA27" s="335"/>
      <c r="AB27" s="335"/>
      <c r="AC27" s="335"/>
      <c r="AE27" s="340">
        <v>700</v>
      </c>
      <c r="AF27" s="341" t="s">
        <v>12</v>
      </c>
      <c r="AG27" s="342">
        <v>1760</v>
      </c>
      <c r="AH27" s="343">
        <v>1760</v>
      </c>
      <c r="AI27" s="343">
        <v>1760</v>
      </c>
      <c r="AJ27" s="344">
        <v>1870</v>
      </c>
      <c r="AK27" s="342">
        <v>1980</v>
      </c>
      <c r="AL27" s="343">
        <v>2090</v>
      </c>
      <c r="AM27" s="343">
        <v>2200</v>
      </c>
      <c r="AN27" s="354">
        <v>2420</v>
      </c>
      <c r="AO27" s="343">
        <v>2530</v>
      </c>
      <c r="AP27" s="344">
        <v>2640</v>
      </c>
      <c r="AQ27" s="342">
        <v>2750</v>
      </c>
      <c r="AR27" s="343">
        <v>2860</v>
      </c>
      <c r="AS27" s="343"/>
      <c r="AT27" s="343"/>
      <c r="AU27" s="343"/>
      <c r="AV27" s="344"/>
      <c r="AW27" s="345"/>
      <c r="AX27" s="344"/>
    </row>
    <row r="28" spans="2:50" x14ac:dyDescent="0.15">
      <c r="B28" s="363">
        <v>750</v>
      </c>
      <c r="C28" s="363" t="s">
        <v>13</v>
      </c>
      <c r="D28" s="364">
        <v>2057</v>
      </c>
      <c r="E28" s="364">
        <v>2057</v>
      </c>
      <c r="F28" s="364">
        <v>2057</v>
      </c>
      <c r="G28" s="364">
        <v>2178</v>
      </c>
      <c r="H28" s="364">
        <v>2299</v>
      </c>
      <c r="I28" s="364">
        <v>2420</v>
      </c>
      <c r="J28" s="364">
        <v>2662</v>
      </c>
      <c r="K28" s="364">
        <v>2783</v>
      </c>
      <c r="L28" s="364">
        <v>2904</v>
      </c>
      <c r="M28" s="364">
        <v>3025</v>
      </c>
      <c r="P28" s="363">
        <v>750</v>
      </c>
      <c r="Q28" s="363" t="s">
        <v>13</v>
      </c>
      <c r="R28" s="364">
        <v>3146</v>
      </c>
      <c r="S28" s="364">
        <v>3267</v>
      </c>
      <c r="T28" s="364">
        <v>3388</v>
      </c>
      <c r="U28" s="364"/>
      <c r="V28" s="364"/>
      <c r="W28" s="364"/>
      <c r="X28" s="364"/>
      <c r="Y28" s="364"/>
      <c r="Z28" s="364"/>
      <c r="AA28" s="335"/>
      <c r="AB28" s="335"/>
      <c r="AC28" s="335"/>
      <c r="AE28" s="340">
        <v>750</v>
      </c>
      <c r="AF28" s="341" t="s">
        <v>13</v>
      </c>
      <c r="AG28" s="342">
        <v>1870</v>
      </c>
      <c r="AH28" s="343">
        <v>1870</v>
      </c>
      <c r="AI28" s="343">
        <v>1870</v>
      </c>
      <c r="AJ28" s="344">
        <v>1980</v>
      </c>
      <c r="AK28" s="342">
        <v>2090</v>
      </c>
      <c r="AL28" s="343">
        <v>2200</v>
      </c>
      <c r="AM28" s="354">
        <v>2420</v>
      </c>
      <c r="AN28" s="343">
        <v>2530</v>
      </c>
      <c r="AO28" s="343">
        <v>2640</v>
      </c>
      <c r="AP28" s="344">
        <v>2750</v>
      </c>
      <c r="AQ28" s="342">
        <v>2860</v>
      </c>
      <c r="AR28" s="343">
        <v>2970</v>
      </c>
      <c r="AS28" s="343">
        <v>3080</v>
      </c>
      <c r="AT28" s="343"/>
      <c r="AU28" s="343"/>
      <c r="AV28" s="344"/>
      <c r="AW28" s="345"/>
      <c r="AX28" s="344"/>
    </row>
    <row r="29" spans="2:50" x14ac:dyDescent="0.15">
      <c r="B29" s="363">
        <v>800</v>
      </c>
      <c r="C29" s="363" t="s">
        <v>14</v>
      </c>
      <c r="D29" s="364">
        <v>2178</v>
      </c>
      <c r="E29" s="364">
        <v>2178</v>
      </c>
      <c r="F29" s="364">
        <v>2178</v>
      </c>
      <c r="G29" s="364">
        <v>2299</v>
      </c>
      <c r="H29" s="364">
        <v>2420</v>
      </c>
      <c r="I29" s="364">
        <v>2662</v>
      </c>
      <c r="J29" s="364">
        <v>2783</v>
      </c>
      <c r="K29" s="364">
        <v>2904</v>
      </c>
      <c r="L29" s="364">
        <v>3025</v>
      </c>
      <c r="M29" s="364">
        <v>3146</v>
      </c>
      <c r="P29" s="363">
        <v>800</v>
      </c>
      <c r="Q29" s="363" t="s">
        <v>14</v>
      </c>
      <c r="R29" s="364">
        <v>3267</v>
      </c>
      <c r="S29" s="364">
        <v>3388</v>
      </c>
      <c r="T29" s="364">
        <v>3509</v>
      </c>
      <c r="U29" s="364">
        <v>3630</v>
      </c>
      <c r="V29" s="364"/>
      <c r="W29" s="364"/>
      <c r="X29" s="364"/>
      <c r="Y29" s="364"/>
      <c r="Z29" s="364"/>
      <c r="AA29" s="335"/>
      <c r="AB29" s="335"/>
      <c r="AC29" s="335"/>
      <c r="AE29" s="340">
        <v>800</v>
      </c>
      <c r="AF29" s="341" t="s">
        <v>14</v>
      </c>
      <c r="AG29" s="342">
        <v>1980</v>
      </c>
      <c r="AH29" s="343">
        <v>1980</v>
      </c>
      <c r="AI29" s="343">
        <v>1980</v>
      </c>
      <c r="AJ29" s="344">
        <v>2090</v>
      </c>
      <c r="AK29" s="342">
        <v>2200</v>
      </c>
      <c r="AL29" s="354">
        <v>2420</v>
      </c>
      <c r="AM29" s="343">
        <v>2530</v>
      </c>
      <c r="AN29" s="343">
        <v>2640</v>
      </c>
      <c r="AO29" s="343">
        <v>2750</v>
      </c>
      <c r="AP29" s="344">
        <v>2860</v>
      </c>
      <c r="AQ29" s="342">
        <v>2970</v>
      </c>
      <c r="AR29" s="343">
        <v>3080</v>
      </c>
      <c r="AS29" s="343">
        <v>3190</v>
      </c>
      <c r="AT29" s="354">
        <v>3300</v>
      </c>
      <c r="AU29" s="343"/>
      <c r="AV29" s="344"/>
      <c r="AW29" s="345"/>
      <c r="AX29" s="344"/>
    </row>
    <row r="30" spans="2:50" x14ac:dyDescent="0.15">
      <c r="B30" s="363">
        <v>850</v>
      </c>
      <c r="C30" s="363" t="s">
        <v>15</v>
      </c>
      <c r="D30" s="364">
        <v>2299</v>
      </c>
      <c r="E30" s="364">
        <v>2299</v>
      </c>
      <c r="F30" s="364">
        <v>2299</v>
      </c>
      <c r="G30" s="364">
        <v>2420</v>
      </c>
      <c r="H30" s="364">
        <v>2662</v>
      </c>
      <c r="I30" s="364">
        <v>2783</v>
      </c>
      <c r="J30" s="364">
        <v>2904</v>
      </c>
      <c r="K30" s="364">
        <v>3025</v>
      </c>
      <c r="L30" s="364">
        <v>3146</v>
      </c>
      <c r="M30" s="364">
        <v>3267</v>
      </c>
      <c r="P30" s="363">
        <v>850</v>
      </c>
      <c r="Q30" s="363" t="s">
        <v>15</v>
      </c>
      <c r="R30" s="364">
        <v>3388</v>
      </c>
      <c r="S30" s="364">
        <v>3509</v>
      </c>
      <c r="T30" s="364">
        <v>3630</v>
      </c>
      <c r="U30" s="364">
        <v>3872</v>
      </c>
      <c r="V30" s="364">
        <v>4114</v>
      </c>
      <c r="W30" s="364"/>
      <c r="X30" s="364"/>
      <c r="Y30" s="364"/>
      <c r="Z30" s="364"/>
      <c r="AA30" s="335"/>
      <c r="AB30" s="335"/>
      <c r="AC30" s="335"/>
      <c r="AE30" s="340">
        <v>850</v>
      </c>
      <c r="AF30" s="341" t="s">
        <v>15</v>
      </c>
      <c r="AG30" s="342">
        <v>2090</v>
      </c>
      <c r="AH30" s="343">
        <v>2090</v>
      </c>
      <c r="AI30" s="343">
        <v>2090</v>
      </c>
      <c r="AJ30" s="344">
        <v>2200</v>
      </c>
      <c r="AK30" s="355">
        <v>2420</v>
      </c>
      <c r="AL30" s="343">
        <v>2530</v>
      </c>
      <c r="AM30" s="343">
        <v>2640</v>
      </c>
      <c r="AN30" s="343">
        <v>2750</v>
      </c>
      <c r="AO30" s="343">
        <v>2860</v>
      </c>
      <c r="AP30" s="344">
        <v>2970</v>
      </c>
      <c r="AQ30" s="342">
        <v>3080</v>
      </c>
      <c r="AR30" s="343">
        <v>3190</v>
      </c>
      <c r="AS30" s="354">
        <v>3300</v>
      </c>
      <c r="AT30" s="343">
        <v>3520</v>
      </c>
      <c r="AU30" s="343">
        <v>3740</v>
      </c>
      <c r="AV30" s="344"/>
      <c r="AW30" s="345"/>
      <c r="AX30" s="344"/>
    </row>
    <row r="31" spans="2:50" ht="17" thickBot="1" x14ac:dyDescent="0.2">
      <c r="B31" s="363">
        <v>900</v>
      </c>
      <c r="C31" s="363" t="s">
        <v>16</v>
      </c>
      <c r="D31" s="364">
        <v>2420</v>
      </c>
      <c r="E31" s="364">
        <v>2420</v>
      </c>
      <c r="F31" s="364">
        <v>2420</v>
      </c>
      <c r="G31" s="364">
        <v>2662</v>
      </c>
      <c r="H31" s="364">
        <v>2783</v>
      </c>
      <c r="I31" s="364">
        <v>2904</v>
      </c>
      <c r="J31" s="364">
        <v>3025</v>
      </c>
      <c r="K31" s="364">
        <v>3146</v>
      </c>
      <c r="L31" s="364">
        <v>3267</v>
      </c>
      <c r="M31" s="364">
        <v>3388</v>
      </c>
      <c r="P31" s="363">
        <v>900</v>
      </c>
      <c r="Q31" s="363" t="s">
        <v>16</v>
      </c>
      <c r="R31" s="364">
        <v>3509</v>
      </c>
      <c r="S31" s="364">
        <v>3630</v>
      </c>
      <c r="T31" s="364">
        <v>3872</v>
      </c>
      <c r="U31" s="364">
        <v>4114</v>
      </c>
      <c r="V31" s="364">
        <v>4356</v>
      </c>
      <c r="W31" s="364">
        <v>4598</v>
      </c>
      <c r="X31" s="364"/>
      <c r="Y31" s="364"/>
      <c r="Z31" s="364"/>
      <c r="AA31" s="335"/>
      <c r="AB31" s="335"/>
      <c r="AC31" s="335"/>
      <c r="AE31" s="331">
        <v>900</v>
      </c>
      <c r="AF31" s="332" t="s">
        <v>16</v>
      </c>
      <c r="AG31" s="346">
        <v>2200</v>
      </c>
      <c r="AH31" s="347">
        <v>2200</v>
      </c>
      <c r="AI31" s="347">
        <v>2200</v>
      </c>
      <c r="AJ31" s="357">
        <v>2420</v>
      </c>
      <c r="AK31" s="346">
        <v>2530</v>
      </c>
      <c r="AL31" s="347">
        <v>2640</v>
      </c>
      <c r="AM31" s="347">
        <v>2750</v>
      </c>
      <c r="AN31" s="347">
        <v>2860</v>
      </c>
      <c r="AO31" s="347">
        <v>2970</v>
      </c>
      <c r="AP31" s="348">
        <v>3080</v>
      </c>
      <c r="AQ31" s="346">
        <v>3190</v>
      </c>
      <c r="AR31" s="359">
        <v>3300</v>
      </c>
      <c r="AS31" s="347">
        <v>3520</v>
      </c>
      <c r="AT31" s="347">
        <v>3740</v>
      </c>
      <c r="AU31" s="347">
        <v>3960</v>
      </c>
      <c r="AV31" s="348">
        <v>4180</v>
      </c>
      <c r="AW31" s="349"/>
      <c r="AX31" s="348"/>
    </row>
    <row r="32" spans="2:50" x14ac:dyDescent="0.15">
      <c r="B32" s="363">
        <v>950</v>
      </c>
      <c r="C32" s="363" t="s">
        <v>17</v>
      </c>
      <c r="D32" s="364">
        <v>2662</v>
      </c>
      <c r="E32" s="364">
        <v>2662</v>
      </c>
      <c r="F32" s="364">
        <v>2662</v>
      </c>
      <c r="G32" s="364">
        <v>2783</v>
      </c>
      <c r="H32" s="364">
        <v>2904</v>
      </c>
      <c r="I32" s="364">
        <v>3025</v>
      </c>
      <c r="J32" s="364">
        <v>3146</v>
      </c>
      <c r="K32" s="364">
        <v>3267</v>
      </c>
      <c r="L32" s="364">
        <v>3388</v>
      </c>
      <c r="M32" s="364">
        <v>3509</v>
      </c>
      <c r="P32" s="363">
        <v>950</v>
      </c>
      <c r="Q32" s="363" t="s">
        <v>17</v>
      </c>
      <c r="R32" s="364">
        <v>3630</v>
      </c>
      <c r="S32" s="364">
        <v>3872</v>
      </c>
      <c r="T32" s="364">
        <v>4114</v>
      </c>
      <c r="U32" s="364">
        <v>4356</v>
      </c>
      <c r="V32" s="364">
        <v>4598</v>
      </c>
      <c r="W32" s="364">
        <v>4719</v>
      </c>
      <c r="X32" s="364">
        <v>4840</v>
      </c>
      <c r="Y32" s="364"/>
      <c r="Z32" s="364"/>
      <c r="AA32" s="335"/>
      <c r="AB32" s="335"/>
      <c r="AC32" s="335"/>
      <c r="AE32" s="327">
        <v>950</v>
      </c>
      <c r="AF32" s="328" t="s">
        <v>17</v>
      </c>
      <c r="AG32" s="360">
        <v>2420</v>
      </c>
      <c r="AH32" s="358">
        <v>2420</v>
      </c>
      <c r="AI32" s="358">
        <v>2420</v>
      </c>
      <c r="AJ32" s="338">
        <v>2530</v>
      </c>
      <c r="AK32" s="336">
        <v>2640</v>
      </c>
      <c r="AL32" s="337">
        <v>2750</v>
      </c>
      <c r="AM32" s="337">
        <v>2860</v>
      </c>
      <c r="AN32" s="337">
        <v>2970</v>
      </c>
      <c r="AO32" s="337">
        <v>3080</v>
      </c>
      <c r="AP32" s="338">
        <v>3190</v>
      </c>
      <c r="AQ32" s="360">
        <v>3300</v>
      </c>
      <c r="AR32" s="337">
        <v>3520</v>
      </c>
      <c r="AS32" s="337">
        <v>3740</v>
      </c>
      <c r="AT32" s="337">
        <v>3960</v>
      </c>
      <c r="AU32" s="337">
        <v>4180</v>
      </c>
      <c r="AV32" s="338">
        <v>4290</v>
      </c>
      <c r="AW32" s="339">
        <v>4400</v>
      </c>
      <c r="AX32" s="338"/>
    </row>
    <row r="33" spans="2:50" x14ac:dyDescent="0.15">
      <c r="B33" s="363">
        <v>1000</v>
      </c>
      <c r="C33" s="363" t="s">
        <v>18</v>
      </c>
      <c r="D33" s="364">
        <v>2783</v>
      </c>
      <c r="E33" s="364">
        <v>2783</v>
      </c>
      <c r="F33" s="364">
        <v>2783</v>
      </c>
      <c r="G33" s="364">
        <v>2904</v>
      </c>
      <c r="H33" s="364">
        <v>3025</v>
      </c>
      <c r="I33" s="364">
        <v>3146</v>
      </c>
      <c r="J33" s="364">
        <v>3267</v>
      </c>
      <c r="K33" s="364">
        <v>3388</v>
      </c>
      <c r="L33" s="364">
        <v>3509</v>
      </c>
      <c r="M33" s="364">
        <v>3630</v>
      </c>
      <c r="P33" s="363">
        <v>1000</v>
      </c>
      <c r="Q33" s="363" t="s">
        <v>18</v>
      </c>
      <c r="R33" s="364">
        <v>3872</v>
      </c>
      <c r="S33" s="364">
        <v>4114</v>
      </c>
      <c r="T33" s="364">
        <v>4356</v>
      </c>
      <c r="U33" s="364">
        <v>4598</v>
      </c>
      <c r="V33" s="364">
        <v>4719</v>
      </c>
      <c r="W33" s="364">
        <v>4840</v>
      </c>
      <c r="X33" s="364">
        <v>4961</v>
      </c>
      <c r="Y33" s="364">
        <v>5082</v>
      </c>
      <c r="Z33" s="364"/>
      <c r="AA33" s="335"/>
      <c r="AB33" s="335"/>
      <c r="AC33" s="335"/>
      <c r="AE33" s="340">
        <v>1000</v>
      </c>
      <c r="AF33" s="341" t="s">
        <v>18</v>
      </c>
      <c r="AG33" s="342">
        <v>2530</v>
      </c>
      <c r="AH33" s="343">
        <v>2530</v>
      </c>
      <c r="AI33" s="343">
        <v>2530</v>
      </c>
      <c r="AJ33" s="344">
        <v>2640</v>
      </c>
      <c r="AK33" s="342">
        <v>2750</v>
      </c>
      <c r="AL33" s="343">
        <v>2860</v>
      </c>
      <c r="AM33" s="343">
        <v>2970</v>
      </c>
      <c r="AN33" s="343">
        <v>3080</v>
      </c>
      <c r="AO33" s="343">
        <v>3190</v>
      </c>
      <c r="AP33" s="356">
        <v>3300</v>
      </c>
      <c r="AQ33" s="342">
        <v>3520</v>
      </c>
      <c r="AR33" s="343">
        <v>3740</v>
      </c>
      <c r="AS33" s="343">
        <v>3960</v>
      </c>
      <c r="AT33" s="343">
        <v>4180</v>
      </c>
      <c r="AU33" s="343">
        <v>4290</v>
      </c>
      <c r="AV33" s="344">
        <v>4400</v>
      </c>
      <c r="AW33" s="345">
        <v>4510</v>
      </c>
      <c r="AX33" s="356">
        <v>4620</v>
      </c>
    </row>
    <row r="34" spans="2:50" x14ac:dyDescent="0.15">
      <c r="B34" s="363">
        <v>1050</v>
      </c>
      <c r="C34" s="363" t="s">
        <v>19</v>
      </c>
      <c r="D34" s="364">
        <v>2904</v>
      </c>
      <c r="E34" s="364">
        <v>2904</v>
      </c>
      <c r="F34" s="364">
        <v>2904</v>
      </c>
      <c r="G34" s="364">
        <v>3025</v>
      </c>
      <c r="H34" s="364">
        <v>3146</v>
      </c>
      <c r="I34" s="364">
        <v>3267</v>
      </c>
      <c r="J34" s="364">
        <v>3388</v>
      </c>
      <c r="K34" s="364">
        <v>3509</v>
      </c>
      <c r="L34" s="364">
        <v>3630</v>
      </c>
      <c r="M34" s="364">
        <v>3872</v>
      </c>
      <c r="P34" s="363">
        <v>1050</v>
      </c>
      <c r="Q34" s="363" t="s">
        <v>19</v>
      </c>
      <c r="R34" s="364">
        <v>4114</v>
      </c>
      <c r="S34" s="364">
        <v>4356</v>
      </c>
      <c r="T34" s="364">
        <v>4598</v>
      </c>
      <c r="U34" s="364">
        <v>4719</v>
      </c>
      <c r="V34" s="364">
        <v>4840</v>
      </c>
      <c r="W34" s="364">
        <v>4961</v>
      </c>
      <c r="X34" s="364">
        <v>5082</v>
      </c>
      <c r="Y34" s="364">
        <v>5203</v>
      </c>
      <c r="Z34" s="364"/>
      <c r="AA34" s="335"/>
      <c r="AB34" s="335"/>
      <c r="AC34" s="335"/>
      <c r="AE34" s="340">
        <v>1050</v>
      </c>
      <c r="AF34" s="341" t="s">
        <v>19</v>
      </c>
      <c r="AG34" s="342">
        <v>2640</v>
      </c>
      <c r="AH34" s="343">
        <v>2640</v>
      </c>
      <c r="AI34" s="343">
        <v>2640</v>
      </c>
      <c r="AJ34" s="344">
        <v>2750</v>
      </c>
      <c r="AK34" s="342">
        <v>2860</v>
      </c>
      <c r="AL34" s="343">
        <v>2970</v>
      </c>
      <c r="AM34" s="343">
        <v>3080</v>
      </c>
      <c r="AN34" s="343">
        <v>3190</v>
      </c>
      <c r="AO34" s="354">
        <v>3300</v>
      </c>
      <c r="AP34" s="344">
        <v>3520</v>
      </c>
      <c r="AQ34" s="342">
        <v>3740</v>
      </c>
      <c r="AR34" s="343">
        <v>3960</v>
      </c>
      <c r="AS34" s="343">
        <v>4180</v>
      </c>
      <c r="AT34" s="343">
        <v>4290</v>
      </c>
      <c r="AU34" s="343">
        <v>4400</v>
      </c>
      <c r="AV34" s="344">
        <v>4510</v>
      </c>
      <c r="AW34" s="361">
        <v>4620</v>
      </c>
      <c r="AX34" s="344">
        <v>4730</v>
      </c>
    </row>
    <row r="35" spans="2:50" x14ac:dyDescent="0.15">
      <c r="B35" s="363">
        <v>1100</v>
      </c>
      <c r="C35" s="363" t="s">
        <v>20</v>
      </c>
      <c r="D35" s="364">
        <v>3025</v>
      </c>
      <c r="E35" s="364">
        <v>3025</v>
      </c>
      <c r="F35" s="364">
        <v>3025</v>
      </c>
      <c r="G35" s="364">
        <v>3146</v>
      </c>
      <c r="H35" s="364">
        <v>3267</v>
      </c>
      <c r="I35" s="364">
        <v>3388</v>
      </c>
      <c r="J35" s="364">
        <v>3509</v>
      </c>
      <c r="K35" s="364">
        <v>3630</v>
      </c>
      <c r="L35" s="364">
        <v>3872</v>
      </c>
      <c r="M35" s="364">
        <v>4114</v>
      </c>
      <c r="P35" s="363">
        <v>1100</v>
      </c>
      <c r="Q35" s="363" t="s">
        <v>20</v>
      </c>
      <c r="R35" s="364">
        <v>4356</v>
      </c>
      <c r="S35" s="364">
        <v>4598</v>
      </c>
      <c r="T35" s="364">
        <v>4719</v>
      </c>
      <c r="U35" s="364">
        <v>4840</v>
      </c>
      <c r="V35" s="364">
        <v>4961</v>
      </c>
      <c r="W35" s="364">
        <v>5082</v>
      </c>
      <c r="X35" s="364">
        <v>5203</v>
      </c>
      <c r="Y35" s="364">
        <v>5324</v>
      </c>
      <c r="Z35" s="364"/>
      <c r="AA35" s="335"/>
      <c r="AB35" s="335"/>
      <c r="AC35" s="335"/>
      <c r="AE35" s="340">
        <v>1100</v>
      </c>
      <c r="AF35" s="341" t="s">
        <v>20</v>
      </c>
      <c r="AG35" s="342">
        <v>2750</v>
      </c>
      <c r="AH35" s="343">
        <v>2750</v>
      </c>
      <c r="AI35" s="343">
        <v>2750</v>
      </c>
      <c r="AJ35" s="344">
        <v>2860</v>
      </c>
      <c r="AK35" s="342">
        <v>2970</v>
      </c>
      <c r="AL35" s="343">
        <v>3080</v>
      </c>
      <c r="AM35" s="343">
        <v>3190</v>
      </c>
      <c r="AN35" s="354">
        <v>3300</v>
      </c>
      <c r="AO35" s="343">
        <v>3520</v>
      </c>
      <c r="AP35" s="344">
        <v>3740</v>
      </c>
      <c r="AQ35" s="342">
        <v>3960</v>
      </c>
      <c r="AR35" s="343">
        <v>4180</v>
      </c>
      <c r="AS35" s="343">
        <v>4290</v>
      </c>
      <c r="AT35" s="343">
        <v>4400</v>
      </c>
      <c r="AU35" s="343">
        <v>4510</v>
      </c>
      <c r="AV35" s="356">
        <v>4620</v>
      </c>
      <c r="AW35" s="345">
        <v>4730</v>
      </c>
      <c r="AX35" s="344">
        <v>4840</v>
      </c>
    </row>
    <row r="36" spans="2:50" x14ac:dyDescent="0.15">
      <c r="B36" s="363">
        <v>1150</v>
      </c>
      <c r="C36" s="363" t="s">
        <v>21</v>
      </c>
      <c r="D36" s="364">
        <v>3146</v>
      </c>
      <c r="E36" s="364">
        <v>3146</v>
      </c>
      <c r="F36" s="364">
        <v>3146</v>
      </c>
      <c r="G36" s="364">
        <v>3267</v>
      </c>
      <c r="H36" s="364">
        <v>3388</v>
      </c>
      <c r="I36" s="364">
        <v>3509</v>
      </c>
      <c r="J36" s="364">
        <v>3630</v>
      </c>
      <c r="K36" s="364">
        <v>3872</v>
      </c>
      <c r="L36" s="364">
        <v>4114</v>
      </c>
      <c r="M36" s="364">
        <v>4356</v>
      </c>
      <c r="P36" s="363">
        <v>1150</v>
      </c>
      <c r="Q36" s="363" t="s">
        <v>21</v>
      </c>
      <c r="R36" s="364">
        <v>4598</v>
      </c>
      <c r="S36" s="364">
        <v>4719</v>
      </c>
      <c r="T36" s="364">
        <v>4840</v>
      </c>
      <c r="U36" s="364">
        <v>4961</v>
      </c>
      <c r="V36" s="364">
        <v>5082</v>
      </c>
      <c r="W36" s="364">
        <v>5203</v>
      </c>
      <c r="X36" s="364">
        <v>5324</v>
      </c>
      <c r="Y36" s="364">
        <v>5445</v>
      </c>
      <c r="Z36" s="364"/>
      <c r="AA36" s="335"/>
      <c r="AB36" s="335"/>
      <c r="AC36" s="335"/>
      <c r="AE36" s="340">
        <v>1150</v>
      </c>
      <c r="AF36" s="341" t="s">
        <v>21</v>
      </c>
      <c r="AG36" s="342">
        <v>2860</v>
      </c>
      <c r="AH36" s="343">
        <v>2860</v>
      </c>
      <c r="AI36" s="343">
        <v>2860</v>
      </c>
      <c r="AJ36" s="344">
        <v>2970</v>
      </c>
      <c r="AK36" s="342">
        <v>3080</v>
      </c>
      <c r="AL36" s="343">
        <v>3190</v>
      </c>
      <c r="AM36" s="354">
        <v>3300</v>
      </c>
      <c r="AN36" s="343">
        <v>3520</v>
      </c>
      <c r="AO36" s="343">
        <v>3740</v>
      </c>
      <c r="AP36" s="344">
        <v>3960</v>
      </c>
      <c r="AQ36" s="342">
        <v>4180</v>
      </c>
      <c r="AR36" s="343">
        <v>4290</v>
      </c>
      <c r="AS36" s="343">
        <v>4400</v>
      </c>
      <c r="AT36" s="343">
        <v>4510</v>
      </c>
      <c r="AU36" s="354">
        <v>4620</v>
      </c>
      <c r="AV36" s="344">
        <v>4730</v>
      </c>
      <c r="AW36" s="345">
        <v>4840</v>
      </c>
      <c r="AX36" s="344">
        <v>4950</v>
      </c>
    </row>
    <row r="37" spans="2:50" ht="17" thickBot="1" x14ac:dyDescent="0.2">
      <c r="B37" s="363">
        <v>1200</v>
      </c>
      <c r="C37" s="363" t="s">
        <v>22</v>
      </c>
      <c r="D37" s="364">
        <v>3267</v>
      </c>
      <c r="E37" s="364">
        <v>3267</v>
      </c>
      <c r="F37" s="364">
        <v>3267</v>
      </c>
      <c r="G37" s="364">
        <v>3388</v>
      </c>
      <c r="H37" s="364">
        <v>3509</v>
      </c>
      <c r="I37" s="364">
        <v>3630</v>
      </c>
      <c r="J37" s="364">
        <v>3872</v>
      </c>
      <c r="K37" s="364">
        <v>4114</v>
      </c>
      <c r="L37" s="364">
        <v>4356</v>
      </c>
      <c r="M37" s="364">
        <v>4598</v>
      </c>
      <c r="P37" s="363">
        <v>1200</v>
      </c>
      <c r="Q37" s="363" t="s">
        <v>22</v>
      </c>
      <c r="R37" s="364">
        <v>4719</v>
      </c>
      <c r="S37" s="364">
        <v>4840</v>
      </c>
      <c r="T37" s="364">
        <v>4961</v>
      </c>
      <c r="U37" s="364">
        <v>5082</v>
      </c>
      <c r="V37" s="364">
        <v>5203</v>
      </c>
      <c r="W37" s="364">
        <v>5324</v>
      </c>
      <c r="X37" s="364">
        <v>5445</v>
      </c>
      <c r="Y37" s="364">
        <v>5566</v>
      </c>
      <c r="Z37" s="364"/>
      <c r="AA37" s="335"/>
      <c r="AB37" s="335"/>
      <c r="AC37" s="335"/>
      <c r="AE37" s="331">
        <v>1200</v>
      </c>
      <c r="AF37" s="332" t="s">
        <v>22</v>
      </c>
      <c r="AG37" s="346">
        <v>2970</v>
      </c>
      <c r="AH37" s="347">
        <v>2970</v>
      </c>
      <c r="AI37" s="347">
        <v>2970</v>
      </c>
      <c r="AJ37" s="348">
        <v>3080</v>
      </c>
      <c r="AK37" s="346">
        <v>3190</v>
      </c>
      <c r="AL37" s="359">
        <v>3300</v>
      </c>
      <c r="AM37" s="347">
        <v>3520</v>
      </c>
      <c r="AN37" s="347">
        <v>3740</v>
      </c>
      <c r="AO37" s="347">
        <v>3960</v>
      </c>
      <c r="AP37" s="348">
        <v>4180</v>
      </c>
      <c r="AQ37" s="346">
        <v>4290</v>
      </c>
      <c r="AR37" s="347">
        <v>4400</v>
      </c>
      <c r="AS37" s="347">
        <v>4510</v>
      </c>
      <c r="AT37" s="359">
        <v>4620</v>
      </c>
      <c r="AU37" s="347">
        <v>4730</v>
      </c>
      <c r="AV37" s="348">
        <v>4840</v>
      </c>
      <c r="AW37" s="349">
        <v>4950</v>
      </c>
      <c r="AX37" s="348">
        <v>5060</v>
      </c>
    </row>
    <row r="38" spans="2:50" x14ac:dyDescent="0.15">
      <c r="B38" s="363">
        <v>1250</v>
      </c>
      <c r="C38" s="363" t="s">
        <v>130</v>
      </c>
      <c r="D38" s="364">
        <v>3388</v>
      </c>
      <c r="E38" s="364">
        <v>3388</v>
      </c>
      <c r="F38" s="364">
        <v>3388</v>
      </c>
      <c r="G38" s="364">
        <v>3509</v>
      </c>
      <c r="H38" s="364">
        <v>3630</v>
      </c>
      <c r="I38" s="364">
        <v>3872</v>
      </c>
      <c r="J38" s="364">
        <v>4114</v>
      </c>
      <c r="K38" s="364">
        <v>4356</v>
      </c>
      <c r="L38" s="364">
        <v>4598</v>
      </c>
      <c r="M38" s="364">
        <v>4719</v>
      </c>
      <c r="P38" s="363">
        <v>1250</v>
      </c>
      <c r="Q38" s="363" t="s">
        <v>130</v>
      </c>
      <c r="R38" s="364">
        <v>4840</v>
      </c>
      <c r="S38" s="364">
        <v>4961</v>
      </c>
      <c r="T38" s="364">
        <v>5082</v>
      </c>
      <c r="U38" s="364">
        <v>5203</v>
      </c>
      <c r="V38" s="364">
        <v>5324</v>
      </c>
      <c r="W38" s="364">
        <v>5445</v>
      </c>
      <c r="X38" s="364">
        <v>5566</v>
      </c>
      <c r="Y38" s="364">
        <v>5687</v>
      </c>
      <c r="Z38" s="364"/>
      <c r="AA38" s="335"/>
      <c r="AB38" s="335"/>
      <c r="AC38" s="335"/>
      <c r="AE38" s="327">
        <v>1250</v>
      </c>
      <c r="AF38" s="328" t="s">
        <v>130</v>
      </c>
      <c r="AG38" s="336">
        <v>3080</v>
      </c>
      <c r="AH38" s="337">
        <v>3080</v>
      </c>
      <c r="AI38" s="337">
        <v>3080</v>
      </c>
      <c r="AJ38" s="338">
        <v>3190</v>
      </c>
      <c r="AK38" s="360">
        <v>3300</v>
      </c>
      <c r="AL38" s="337">
        <v>3520</v>
      </c>
      <c r="AM38" s="337">
        <v>3740</v>
      </c>
      <c r="AN38" s="337">
        <v>3960</v>
      </c>
      <c r="AO38" s="337">
        <v>4180</v>
      </c>
      <c r="AP38" s="338">
        <v>4290</v>
      </c>
      <c r="AQ38" s="336">
        <v>4400</v>
      </c>
      <c r="AR38" s="337">
        <v>4510</v>
      </c>
      <c r="AS38" s="358">
        <v>4620</v>
      </c>
      <c r="AT38" s="337">
        <v>4730</v>
      </c>
      <c r="AU38" s="337">
        <v>4840</v>
      </c>
      <c r="AV38" s="338">
        <v>4950</v>
      </c>
      <c r="AW38" s="339">
        <v>5060</v>
      </c>
      <c r="AX38" s="338">
        <v>5170</v>
      </c>
    </row>
    <row r="39" spans="2:50" x14ac:dyDescent="0.15">
      <c r="B39" s="363">
        <v>1300</v>
      </c>
      <c r="C39" s="363" t="s">
        <v>131</v>
      </c>
      <c r="D39" s="364">
        <v>3509</v>
      </c>
      <c r="E39" s="364">
        <v>3509</v>
      </c>
      <c r="F39" s="364">
        <v>3509</v>
      </c>
      <c r="G39" s="364">
        <v>3630</v>
      </c>
      <c r="H39" s="364">
        <v>3872</v>
      </c>
      <c r="I39" s="364">
        <v>4114</v>
      </c>
      <c r="J39" s="364">
        <v>4356</v>
      </c>
      <c r="K39" s="364">
        <v>4598</v>
      </c>
      <c r="L39" s="364">
        <v>4719</v>
      </c>
      <c r="M39" s="364">
        <v>4840</v>
      </c>
      <c r="P39" s="363">
        <v>1300</v>
      </c>
      <c r="Q39" s="363" t="s">
        <v>131</v>
      </c>
      <c r="R39" s="364">
        <v>4961</v>
      </c>
      <c r="S39" s="364">
        <v>5082</v>
      </c>
      <c r="T39" s="364">
        <v>5203</v>
      </c>
      <c r="U39" s="364">
        <v>5324</v>
      </c>
      <c r="V39" s="364">
        <v>5445</v>
      </c>
      <c r="W39" s="364">
        <v>5566</v>
      </c>
      <c r="X39" s="364">
        <v>5687</v>
      </c>
      <c r="Y39" s="364">
        <v>5808</v>
      </c>
      <c r="Z39" s="364"/>
      <c r="AA39" s="335"/>
      <c r="AB39" s="335"/>
      <c r="AC39" s="335"/>
      <c r="AE39" s="340">
        <v>1300</v>
      </c>
      <c r="AF39" s="341" t="s">
        <v>131</v>
      </c>
      <c r="AG39" s="342">
        <v>3190</v>
      </c>
      <c r="AH39" s="343">
        <v>3190</v>
      </c>
      <c r="AI39" s="343">
        <v>3190</v>
      </c>
      <c r="AJ39" s="356">
        <v>3300</v>
      </c>
      <c r="AK39" s="342">
        <v>3520</v>
      </c>
      <c r="AL39" s="343">
        <v>3740</v>
      </c>
      <c r="AM39" s="343">
        <v>3960</v>
      </c>
      <c r="AN39" s="343">
        <v>4180</v>
      </c>
      <c r="AO39" s="343">
        <v>4290</v>
      </c>
      <c r="AP39" s="344">
        <v>4400</v>
      </c>
      <c r="AQ39" s="342">
        <v>4510</v>
      </c>
      <c r="AR39" s="354">
        <v>4620</v>
      </c>
      <c r="AS39" s="343">
        <v>4730</v>
      </c>
      <c r="AT39" s="343">
        <v>4840</v>
      </c>
      <c r="AU39" s="343">
        <v>4950</v>
      </c>
      <c r="AV39" s="344">
        <v>5060</v>
      </c>
      <c r="AW39" s="345">
        <v>5170</v>
      </c>
      <c r="AX39" s="344">
        <v>5280</v>
      </c>
    </row>
    <row r="40" spans="2:50" x14ac:dyDescent="0.15">
      <c r="B40" s="363">
        <v>1350</v>
      </c>
      <c r="C40" s="363" t="s">
        <v>132</v>
      </c>
      <c r="D40" s="364">
        <v>3630</v>
      </c>
      <c r="E40" s="364">
        <v>3630</v>
      </c>
      <c r="F40" s="364">
        <v>3630</v>
      </c>
      <c r="G40" s="364">
        <v>3872</v>
      </c>
      <c r="H40" s="364">
        <v>4114</v>
      </c>
      <c r="I40" s="364">
        <v>4356</v>
      </c>
      <c r="J40" s="364">
        <v>4598</v>
      </c>
      <c r="K40" s="364">
        <v>4719</v>
      </c>
      <c r="L40" s="364">
        <v>4840</v>
      </c>
      <c r="M40" s="364">
        <v>4961</v>
      </c>
      <c r="P40" s="363">
        <v>1350</v>
      </c>
      <c r="Q40" s="363" t="s">
        <v>132</v>
      </c>
      <c r="R40" s="364">
        <v>5082</v>
      </c>
      <c r="S40" s="364">
        <v>5203</v>
      </c>
      <c r="T40" s="364">
        <v>5324</v>
      </c>
      <c r="U40" s="364">
        <v>5445</v>
      </c>
      <c r="V40" s="364">
        <v>5566</v>
      </c>
      <c r="W40" s="364">
        <v>5687</v>
      </c>
      <c r="X40" s="364">
        <v>5808</v>
      </c>
      <c r="Y40" s="364">
        <v>5929</v>
      </c>
      <c r="Z40" s="364"/>
      <c r="AA40" s="335"/>
      <c r="AB40" s="335"/>
      <c r="AC40" s="335"/>
      <c r="AE40" s="340">
        <v>1350</v>
      </c>
      <c r="AF40" s="341" t="s">
        <v>132</v>
      </c>
      <c r="AG40" s="355">
        <v>3300</v>
      </c>
      <c r="AH40" s="354">
        <v>3300</v>
      </c>
      <c r="AI40" s="354">
        <v>3300</v>
      </c>
      <c r="AJ40" s="344">
        <v>3520</v>
      </c>
      <c r="AK40" s="342">
        <v>3740</v>
      </c>
      <c r="AL40" s="343">
        <v>3960</v>
      </c>
      <c r="AM40" s="343">
        <v>4180</v>
      </c>
      <c r="AN40" s="343">
        <v>4290</v>
      </c>
      <c r="AO40" s="343">
        <v>4400</v>
      </c>
      <c r="AP40" s="344">
        <v>4510</v>
      </c>
      <c r="AQ40" s="355">
        <v>4620</v>
      </c>
      <c r="AR40" s="343">
        <v>4730</v>
      </c>
      <c r="AS40" s="343">
        <v>4840</v>
      </c>
      <c r="AT40" s="343">
        <v>4950</v>
      </c>
      <c r="AU40" s="343">
        <v>5060</v>
      </c>
      <c r="AV40" s="344">
        <v>5170</v>
      </c>
      <c r="AW40" s="345">
        <v>5280</v>
      </c>
      <c r="AX40" s="344">
        <v>5390</v>
      </c>
    </row>
    <row r="41" spans="2:50" x14ac:dyDescent="0.15">
      <c r="B41" s="363">
        <v>1400</v>
      </c>
      <c r="C41" s="363" t="s">
        <v>133</v>
      </c>
      <c r="D41" s="364">
        <v>3872</v>
      </c>
      <c r="E41" s="364">
        <v>3872</v>
      </c>
      <c r="F41" s="364">
        <v>3872</v>
      </c>
      <c r="G41" s="364">
        <v>4114</v>
      </c>
      <c r="H41" s="364">
        <v>4356</v>
      </c>
      <c r="I41" s="364">
        <v>4598</v>
      </c>
      <c r="J41" s="364">
        <v>4719</v>
      </c>
      <c r="K41" s="364">
        <v>4840</v>
      </c>
      <c r="L41" s="364">
        <v>4961</v>
      </c>
      <c r="M41" s="364">
        <v>5082</v>
      </c>
      <c r="P41" s="363">
        <v>1400</v>
      </c>
      <c r="Q41" s="363" t="s">
        <v>133</v>
      </c>
      <c r="R41" s="364">
        <v>5203</v>
      </c>
      <c r="S41" s="364">
        <v>5324</v>
      </c>
      <c r="T41" s="364">
        <v>5445</v>
      </c>
      <c r="U41" s="364">
        <v>5566</v>
      </c>
      <c r="V41" s="364">
        <v>5687</v>
      </c>
      <c r="W41" s="364">
        <v>5808</v>
      </c>
      <c r="X41" s="364">
        <v>5929</v>
      </c>
      <c r="Y41" s="364">
        <v>6050</v>
      </c>
      <c r="Z41" s="364"/>
      <c r="AA41" s="335"/>
      <c r="AB41" s="335"/>
      <c r="AC41" s="335"/>
      <c r="AE41" s="340">
        <v>1400</v>
      </c>
      <c r="AF41" s="341" t="s">
        <v>133</v>
      </c>
      <c r="AG41" s="342">
        <v>3520</v>
      </c>
      <c r="AH41" s="343">
        <v>3520</v>
      </c>
      <c r="AI41" s="343">
        <v>3520</v>
      </c>
      <c r="AJ41" s="344">
        <v>3740</v>
      </c>
      <c r="AK41" s="342">
        <v>3960</v>
      </c>
      <c r="AL41" s="343">
        <v>4180</v>
      </c>
      <c r="AM41" s="343">
        <v>4290</v>
      </c>
      <c r="AN41" s="343">
        <v>4400</v>
      </c>
      <c r="AO41" s="343">
        <v>4510</v>
      </c>
      <c r="AP41" s="356">
        <v>4620</v>
      </c>
      <c r="AQ41" s="342">
        <v>4730</v>
      </c>
      <c r="AR41" s="343">
        <v>4840</v>
      </c>
      <c r="AS41" s="343">
        <v>4950</v>
      </c>
      <c r="AT41" s="343">
        <v>5060</v>
      </c>
      <c r="AU41" s="343">
        <v>5170</v>
      </c>
      <c r="AV41" s="344">
        <v>5280</v>
      </c>
      <c r="AW41" s="345">
        <v>5390</v>
      </c>
      <c r="AX41" s="344">
        <v>5500</v>
      </c>
    </row>
    <row r="42" spans="2:50" x14ac:dyDescent="0.15">
      <c r="B42" s="363">
        <v>1450</v>
      </c>
      <c r="C42" s="363" t="s">
        <v>134</v>
      </c>
      <c r="D42" s="364">
        <v>4114</v>
      </c>
      <c r="E42" s="364">
        <v>4114</v>
      </c>
      <c r="F42" s="364">
        <v>4114</v>
      </c>
      <c r="G42" s="364">
        <v>4356</v>
      </c>
      <c r="H42" s="364">
        <v>4598</v>
      </c>
      <c r="I42" s="364">
        <v>4719</v>
      </c>
      <c r="J42" s="364">
        <v>4840</v>
      </c>
      <c r="K42" s="364">
        <v>4961</v>
      </c>
      <c r="L42" s="364">
        <v>5082</v>
      </c>
      <c r="M42" s="364">
        <v>5203</v>
      </c>
      <c r="P42" s="363">
        <v>1450</v>
      </c>
      <c r="Q42" s="363" t="s">
        <v>134</v>
      </c>
      <c r="R42" s="364">
        <v>5324</v>
      </c>
      <c r="S42" s="364">
        <v>5445</v>
      </c>
      <c r="T42" s="364">
        <v>5566</v>
      </c>
      <c r="U42" s="364">
        <v>5687</v>
      </c>
      <c r="V42" s="364">
        <v>5808</v>
      </c>
      <c r="W42" s="364">
        <v>5929</v>
      </c>
      <c r="X42" s="364">
        <v>6050</v>
      </c>
      <c r="Y42" s="364">
        <v>6171</v>
      </c>
      <c r="Z42" s="364"/>
      <c r="AA42" s="335"/>
      <c r="AB42" s="335"/>
      <c r="AC42" s="335"/>
      <c r="AE42" s="340">
        <v>1450</v>
      </c>
      <c r="AF42" s="341" t="s">
        <v>134</v>
      </c>
      <c r="AG42" s="342">
        <v>3740</v>
      </c>
      <c r="AH42" s="343">
        <v>3740</v>
      </c>
      <c r="AI42" s="343">
        <v>3740</v>
      </c>
      <c r="AJ42" s="344">
        <v>3960</v>
      </c>
      <c r="AK42" s="342">
        <v>4180</v>
      </c>
      <c r="AL42" s="343">
        <v>4290</v>
      </c>
      <c r="AM42" s="343">
        <v>4400</v>
      </c>
      <c r="AN42" s="343">
        <v>4510</v>
      </c>
      <c r="AO42" s="354">
        <v>4620</v>
      </c>
      <c r="AP42" s="344">
        <v>4730</v>
      </c>
      <c r="AQ42" s="342">
        <v>4840</v>
      </c>
      <c r="AR42" s="343">
        <v>4950</v>
      </c>
      <c r="AS42" s="343">
        <v>5060</v>
      </c>
      <c r="AT42" s="343">
        <v>5170</v>
      </c>
      <c r="AU42" s="343">
        <v>5280</v>
      </c>
      <c r="AV42" s="344">
        <v>5390</v>
      </c>
      <c r="AW42" s="345">
        <v>5500</v>
      </c>
      <c r="AX42" s="344">
        <v>5610</v>
      </c>
    </row>
    <row r="43" spans="2:50" ht="17" thickBot="1" x14ac:dyDescent="0.2">
      <c r="B43" s="363">
        <v>1500</v>
      </c>
      <c r="C43" s="363" t="s">
        <v>135</v>
      </c>
      <c r="D43" s="364">
        <v>4356</v>
      </c>
      <c r="E43" s="364">
        <v>4356</v>
      </c>
      <c r="F43" s="364">
        <v>4356</v>
      </c>
      <c r="G43" s="364">
        <v>4598</v>
      </c>
      <c r="H43" s="364">
        <v>4719</v>
      </c>
      <c r="I43" s="364">
        <v>4840</v>
      </c>
      <c r="J43" s="364">
        <v>4961</v>
      </c>
      <c r="K43" s="364">
        <v>5082</v>
      </c>
      <c r="L43" s="364">
        <v>5203</v>
      </c>
      <c r="M43" s="364">
        <v>5324</v>
      </c>
      <c r="P43" s="363">
        <v>1500</v>
      </c>
      <c r="Q43" s="363" t="s">
        <v>135</v>
      </c>
      <c r="R43" s="364">
        <v>5445</v>
      </c>
      <c r="S43" s="364">
        <v>5566</v>
      </c>
      <c r="T43" s="364">
        <v>5687</v>
      </c>
      <c r="U43" s="364">
        <v>5808</v>
      </c>
      <c r="V43" s="364">
        <v>5929</v>
      </c>
      <c r="W43" s="364">
        <v>6050</v>
      </c>
      <c r="X43" s="364">
        <v>6171</v>
      </c>
      <c r="Y43" s="364">
        <v>6292</v>
      </c>
      <c r="Z43" s="364"/>
      <c r="AA43" s="335"/>
      <c r="AB43" s="335"/>
      <c r="AC43" s="335"/>
      <c r="AE43" s="331">
        <v>1500</v>
      </c>
      <c r="AF43" s="332" t="s">
        <v>135</v>
      </c>
      <c r="AG43" s="346">
        <v>3960</v>
      </c>
      <c r="AH43" s="347">
        <v>3960</v>
      </c>
      <c r="AI43" s="347">
        <v>3960</v>
      </c>
      <c r="AJ43" s="348">
        <v>4180</v>
      </c>
      <c r="AK43" s="346">
        <v>4290</v>
      </c>
      <c r="AL43" s="347">
        <v>4400</v>
      </c>
      <c r="AM43" s="347">
        <v>4510</v>
      </c>
      <c r="AN43" s="359">
        <v>4620</v>
      </c>
      <c r="AO43" s="347">
        <v>4730</v>
      </c>
      <c r="AP43" s="348">
        <v>4840</v>
      </c>
      <c r="AQ43" s="346">
        <v>4950</v>
      </c>
      <c r="AR43" s="347">
        <v>5060</v>
      </c>
      <c r="AS43" s="347">
        <v>5170</v>
      </c>
      <c r="AT43" s="347">
        <v>5280</v>
      </c>
      <c r="AU43" s="347">
        <v>5390</v>
      </c>
      <c r="AV43" s="348">
        <v>5500</v>
      </c>
      <c r="AW43" s="349">
        <v>5610</v>
      </c>
      <c r="AX43" s="348">
        <v>5720</v>
      </c>
    </row>
    <row r="44" spans="2:50" x14ac:dyDescent="0.15">
      <c r="B44" s="363">
        <v>1550</v>
      </c>
      <c r="C44" s="363" t="s">
        <v>136</v>
      </c>
      <c r="D44" s="364">
        <v>4598</v>
      </c>
      <c r="E44" s="364">
        <v>4598</v>
      </c>
      <c r="F44" s="364">
        <v>4598</v>
      </c>
      <c r="G44" s="364">
        <v>4719</v>
      </c>
      <c r="H44" s="364">
        <v>4840</v>
      </c>
      <c r="I44" s="364">
        <v>4961</v>
      </c>
      <c r="J44" s="364">
        <v>5082</v>
      </c>
      <c r="K44" s="364">
        <v>5203</v>
      </c>
      <c r="L44" s="364">
        <v>5324</v>
      </c>
      <c r="M44" s="364">
        <v>5445</v>
      </c>
      <c r="P44" s="363">
        <v>1550</v>
      </c>
      <c r="Q44" s="363" t="s">
        <v>136</v>
      </c>
      <c r="R44" s="364">
        <v>5566</v>
      </c>
      <c r="S44" s="364">
        <v>5687</v>
      </c>
      <c r="T44" s="364">
        <v>5808</v>
      </c>
      <c r="U44" s="364">
        <v>5929</v>
      </c>
      <c r="V44" s="364">
        <v>6050</v>
      </c>
      <c r="W44" s="364">
        <v>6171</v>
      </c>
      <c r="X44" s="364">
        <v>6292</v>
      </c>
      <c r="Y44" s="364">
        <v>6413</v>
      </c>
      <c r="Z44" s="364"/>
      <c r="AA44" s="335"/>
      <c r="AB44" s="335"/>
      <c r="AC44" s="335"/>
      <c r="AE44" s="327">
        <v>1550</v>
      </c>
      <c r="AF44" s="328" t="s">
        <v>136</v>
      </c>
      <c r="AG44" s="336">
        <v>4180</v>
      </c>
      <c r="AH44" s="337">
        <v>4180</v>
      </c>
      <c r="AI44" s="337">
        <v>4180</v>
      </c>
      <c r="AJ44" s="338">
        <v>4290</v>
      </c>
      <c r="AK44" s="336">
        <v>4400</v>
      </c>
      <c r="AL44" s="337">
        <v>4510</v>
      </c>
      <c r="AM44" s="358">
        <v>4620</v>
      </c>
      <c r="AN44" s="337">
        <v>4730</v>
      </c>
      <c r="AO44" s="337">
        <v>4840</v>
      </c>
      <c r="AP44" s="338">
        <v>4950</v>
      </c>
      <c r="AQ44" s="336">
        <v>5060</v>
      </c>
      <c r="AR44" s="337">
        <v>5170</v>
      </c>
      <c r="AS44" s="337">
        <v>5280</v>
      </c>
      <c r="AT44" s="337">
        <v>5390</v>
      </c>
      <c r="AU44" s="337">
        <v>5500</v>
      </c>
      <c r="AV44" s="338">
        <v>5610</v>
      </c>
      <c r="AW44" s="339">
        <v>5720</v>
      </c>
      <c r="AX44" s="338">
        <v>5830</v>
      </c>
    </row>
    <row r="45" spans="2:50" x14ac:dyDescent="0.15">
      <c r="B45" s="363">
        <v>1600</v>
      </c>
      <c r="C45" s="363" t="s">
        <v>137</v>
      </c>
      <c r="D45" s="364">
        <v>4719</v>
      </c>
      <c r="E45" s="364">
        <v>4719</v>
      </c>
      <c r="F45" s="364">
        <v>4719</v>
      </c>
      <c r="G45" s="364">
        <v>4840</v>
      </c>
      <c r="H45" s="364">
        <v>4961</v>
      </c>
      <c r="I45" s="364">
        <v>5082</v>
      </c>
      <c r="J45" s="364">
        <v>5203</v>
      </c>
      <c r="K45" s="364">
        <v>5324</v>
      </c>
      <c r="L45" s="364">
        <v>5445</v>
      </c>
      <c r="M45" s="364">
        <v>5566</v>
      </c>
      <c r="P45" s="363">
        <v>1600</v>
      </c>
      <c r="Q45" s="363" t="s">
        <v>137</v>
      </c>
      <c r="R45" s="364">
        <v>5687</v>
      </c>
      <c r="S45" s="364">
        <v>5808</v>
      </c>
      <c r="T45" s="364">
        <v>5929</v>
      </c>
      <c r="U45" s="364">
        <v>6050</v>
      </c>
      <c r="V45" s="364">
        <v>6171</v>
      </c>
      <c r="W45" s="364">
        <v>6292</v>
      </c>
      <c r="X45" s="364">
        <v>6413</v>
      </c>
      <c r="Y45" s="364">
        <v>6534</v>
      </c>
      <c r="Z45" s="364"/>
      <c r="AA45" s="335"/>
      <c r="AB45" s="335"/>
      <c r="AC45" s="335"/>
      <c r="AE45" s="340">
        <v>1600</v>
      </c>
      <c r="AF45" s="341" t="s">
        <v>137</v>
      </c>
      <c r="AG45" s="342">
        <v>4290</v>
      </c>
      <c r="AH45" s="343">
        <v>4290</v>
      </c>
      <c r="AI45" s="343">
        <v>4290</v>
      </c>
      <c r="AJ45" s="344">
        <v>4400</v>
      </c>
      <c r="AK45" s="342">
        <v>4510</v>
      </c>
      <c r="AL45" s="354">
        <v>4620</v>
      </c>
      <c r="AM45" s="343">
        <v>4730</v>
      </c>
      <c r="AN45" s="343">
        <v>4840</v>
      </c>
      <c r="AO45" s="343">
        <v>4950</v>
      </c>
      <c r="AP45" s="344">
        <v>5060</v>
      </c>
      <c r="AQ45" s="342">
        <v>5170</v>
      </c>
      <c r="AR45" s="343">
        <v>5280</v>
      </c>
      <c r="AS45" s="343">
        <v>5390</v>
      </c>
      <c r="AT45" s="343">
        <v>5500</v>
      </c>
      <c r="AU45" s="343">
        <v>5610</v>
      </c>
      <c r="AV45" s="344">
        <v>5720</v>
      </c>
      <c r="AW45" s="345">
        <v>5830</v>
      </c>
      <c r="AX45" s="344">
        <v>5940</v>
      </c>
    </row>
    <row r="46" spans="2:50" x14ac:dyDescent="0.15">
      <c r="B46" s="363">
        <v>1650</v>
      </c>
      <c r="C46" s="363" t="s">
        <v>138</v>
      </c>
      <c r="D46" s="364">
        <v>4840</v>
      </c>
      <c r="E46" s="364">
        <v>4840</v>
      </c>
      <c r="F46" s="364">
        <v>4840</v>
      </c>
      <c r="G46" s="364">
        <v>4961</v>
      </c>
      <c r="H46" s="364">
        <v>5082</v>
      </c>
      <c r="I46" s="364">
        <v>5203</v>
      </c>
      <c r="J46" s="364">
        <v>5324</v>
      </c>
      <c r="K46" s="364">
        <v>5445</v>
      </c>
      <c r="L46" s="364">
        <v>5566</v>
      </c>
      <c r="M46" s="364">
        <v>5687</v>
      </c>
      <c r="P46" s="363">
        <v>1650</v>
      </c>
      <c r="Q46" s="363" t="s">
        <v>138</v>
      </c>
      <c r="R46" s="364">
        <v>5808</v>
      </c>
      <c r="S46" s="364">
        <v>5929</v>
      </c>
      <c r="T46" s="364">
        <v>6050</v>
      </c>
      <c r="U46" s="364">
        <v>6171</v>
      </c>
      <c r="V46" s="364">
        <v>6292</v>
      </c>
      <c r="W46" s="364">
        <v>6413</v>
      </c>
      <c r="X46" s="364">
        <v>6534</v>
      </c>
      <c r="Y46" s="364">
        <v>6655</v>
      </c>
      <c r="Z46" s="364"/>
      <c r="AA46" s="335"/>
      <c r="AB46" s="335"/>
      <c r="AC46" s="335"/>
      <c r="AE46" s="340">
        <v>1650</v>
      </c>
      <c r="AF46" s="341" t="s">
        <v>138</v>
      </c>
      <c r="AG46" s="342">
        <v>4400</v>
      </c>
      <c r="AH46" s="343">
        <v>4400</v>
      </c>
      <c r="AI46" s="343">
        <v>4400</v>
      </c>
      <c r="AJ46" s="344">
        <v>4510</v>
      </c>
      <c r="AK46" s="355">
        <v>4620</v>
      </c>
      <c r="AL46" s="343">
        <v>4730</v>
      </c>
      <c r="AM46" s="343">
        <v>4840</v>
      </c>
      <c r="AN46" s="343">
        <v>4950</v>
      </c>
      <c r="AO46" s="343">
        <v>5060</v>
      </c>
      <c r="AP46" s="344">
        <v>5170</v>
      </c>
      <c r="AQ46" s="342">
        <v>5280</v>
      </c>
      <c r="AR46" s="343">
        <v>5390</v>
      </c>
      <c r="AS46" s="343">
        <v>5500</v>
      </c>
      <c r="AT46" s="343">
        <v>5610</v>
      </c>
      <c r="AU46" s="343">
        <v>5720</v>
      </c>
      <c r="AV46" s="344">
        <v>5830</v>
      </c>
      <c r="AW46" s="345">
        <v>5940</v>
      </c>
      <c r="AX46" s="344">
        <v>6050</v>
      </c>
    </row>
    <row r="47" spans="2:50" x14ac:dyDescent="0.15">
      <c r="B47" s="363">
        <v>1700</v>
      </c>
      <c r="C47" s="363" t="s">
        <v>139</v>
      </c>
      <c r="D47" s="364">
        <v>4961</v>
      </c>
      <c r="E47" s="364">
        <v>4961</v>
      </c>
      <c r="F47" s="364">
        <v>4961</v>
      </c>
      <c r="G47" s="364">
        <v>5082</v>
      </c>
      <c r="H47" s="364">
        <v>5203</v>
      </c>
      <c r="I47" s="364">
        <v>5324</v>
      </c>
      <c r="J47" s="364">
        <v>5445</v>
      </c>
      <c r="K47" s="364">
        <v>5566</v>
      </c>
      <c r="L47" s="364">
        <v>5687</v>
      </c>
      <c r="M47" s="364">
        <v>5808</v>
      </c>
      <c r="P47" s="363">
        <v>1700</v>
      </c>
      <c r="Q47" s="363" t="s">
        <v>139</v>
      </c>
      <c r="R47" s="364">
        <v>5929</v>
      </c>
      <c r="S47" s="364">
        <v>6050</v>
      </c>
      <c r="T47" s="364">
        <v>6171</v>
      </c>
      <c r="U47" s="364">
        <v>6292</v>
      </c>
      <c r="V47" s="364">
        <v>6413</v>
      </c>
      <c r="W47" s="364">
        <v>6534</v>
      </c>
      <c r="X47" s="364">
        <v>6655</v>
      </c>
      <c r="Y47" s="364">
        <v>6776</v>
      </c>
      <c r="Z47" s="364"/>
      <c r="AA47" s="335"/>
      <c r="AB47" s="335"/>
      <c r="AC47" s="335"/>
      <c r="AE47" s="340">
        <v>1700</v>
      </c>
      <c r="AF47" s="341" t="s">
        <v>139</v>
      </c>
      <c r="AG47" s="342">
        <v>4510</v>
      </c>
      <c r="AH47" s="343">
        <v>4510</v>
      </c>
      <c r="AI47" s="343">
        <v>4510</v>
      </c>
      <c r="AJ47" s="356">
        <v>4620</v>
      </c>
      <c r="AK47" s="342">
        <v>4730</v>
      </c>
      <c r="AL47" s="343">
        <v>4840</v>
      </c>
      <c r="AM47" s="343">
        <v>4950</v>
      </c>
      <c r="AN47" s="343">
        <v>5060</v>
      </c>
      <c r="AO47" s="343">
        <v>5170</v>
      </c>
      <c r="AP47" s="344">
        <v>5280</v>
      </c>
      <c r="AQ47" s="342">
        <v>5390</v>
      </c>
      <c r="AR47" s="343">
        <v>5500</v>
      </c>
      <c r="AS47" s="343">
        <v>5610</v>
      </c>
      <c r="AT47" s="343">
        <v>5720</v>
      </c>
      <c r="AU47" s="343">
        <v>5830</v>
      </c>
      <c r="AV47" s="344">
        <v>5940</v>
      </c>
      <c r="AW47" s="345">
        <v>6050</v>
      </c>
      <c r="AX47" s="344">
        <v>6160</v>
      </c>
    </row>
    <row r="48" spans="2:50" x14ac:dyDescent="0.15">
      <c r="B48" s="363">
        <v>1750</v>
      </c>
      <c r="C48" s="363" t="s">
        <v>140</v>
      </c>
      <c r="D48" s="364">
        <v>5082</v>
      </c>
      <c r="E48" s="364">
        <v>5082</v>
      </c>
      <c r="F48" s="364">
        <v>5082</v>
      </c>
      <c r="G48" s="364">
        <v>5203</v>
      </c>
      <c r="H48" s="364">
        <v>5324</v>
      </c>
      <c r="I48" s="364">
        <v>5445</v>
      </c>
      <c r="J48" s="364">
        <v>5566</v>
      </c>
      <c r="K48" s="364">
        <v>5687</v>
      </c>
      <c r="L48" s="364">
        <v>5808</v>
      </c>
      <c r="M48" s="364">
        <v>5929</v>
      </c>
      <c r="P48" s="363">
        <v>1750</v>
      </c>
      <c r="Q48" s="363" t="s">
        <v>140</v>
      </c>
      <c r="R48" s="364">
        <v>6050</v>
      </c>
      <c r="S48" s="364">
        <v>6171</v>
      </c>
      <c r="T48" s="364">
        <v>6292</v>
      </c>
      <c r="U48" s="364">
        <v>6413</v>
      </c>
      <c r="V48" s="364">
        <v>6534</v>
      </c>
      <c r="W48" s="364">
        <v>6655</v>
      </c>
      <c r="X48" s="364">
        <v>6776</v>
      </c>
      <c r="Y48" s="364">
        <v>6897</v>
      </c>
      <c r="Z48" s="364"/>
      <c r="AA48" s="335"/>
      <c r="AB48" s="335"/>
      <c r="AC48" s="335"/>
      <c r="AE48" s="340">
        <v>1750</v>
      </c>
      <c r="AF48" s="341" t="s">
        <v>140</v>
      </c>
      <c r="AG48" s="355">
        <v>4620</v>
      </c>
      <c r="AH48" s="354">
        <v>4620</v>
      </c>
      <c r="AI48" s="354">
        <v>4620</v>
      </c>
      <c r="AJ48" s="344">
        <v>4730</v>
      </c>
      <c r="AK48" s="342">
        <v>4840</v>
      </c>
      <c r="AL48" s="343">
        <v>4950</v>
      </c>
      <c r="AM48" s="343">
        <v>5060</v>
      </c>
      <c r="AN48" s="343">
        <v>5170</v>
      </c>
      <c r="AO48" s="343">
        <v>5280</v>
      </c>
      <c r="AP48" s="344">
        <v>5390</v>
      </c>
      <c r="AQ48" s="342">
        <v>5500</v>
      </c>
      <c r="AR48" s="343">
        <v>5610</v>
      </c>
      <c r="AS48" s="343">
        <v>5720</v>
      </c>
      <c r="AT48" s="343">
        <v>5830</v>
      </c>
      <c r="AU48" s="343">
        <v>5940</v>
      </c>
      <c r="AV48" s="344">
        <v>6050</v>
      </c>
      <c r="AW48" s="345">
        <v>6160</v>
      </c>
      <c r="AX48" s="344">
        <v>6270</v>
      </c>
    </row>
    <row r="49" spans="2:50" ht="17" thickBot="1" x14ac:dyDescent="0.2">
      <c r="B49" s="363">
        <v>1800</v>
      </c>
      <c r="C49" s="363" t="s">
        <v>141</v>
      </c>
      <c r="D49" s="364">
        <v>5203</v>
      </c>
      <c r="E49" s="364">
        <v>5203</v>
      </c>
      <c r="F49" s="364">
        <v>5203</v>
      </c>
      <c r="G49" s="364">
        <v>5324</v>
      </c>
      <c r="H49" s="364">
        <v>5445</v>
      </c>
      <c r="I49" s="364">
        <v>5566</v>
      </c>
      <c r="J49" s="364">
        <v>5687</v>
      </c>
      <c r="K49" s="364">
        <v>5808</v>
      </c>
      <c r="L49" s="364">
        <v>5929</v>
      </c>
      <c r="M49" s="364">
        <v>6050</v>
      </c>
      <c r="P49" s="363">
        <v>1800</v>
      </c>
      <c r="Q49" s="363" t="s">
        <v>141</v>
      </c>
      <c r="R49" s="364">
        <v>6171</v>
      </c>
      <c r="S49" s="364">
        <v>6292</v>
      </c>
      <c r="T49" s="364">
        <v>6413</v>
      </c>
      <c r="U49" s="364">
        <v>6534</v>
      </c>
      <c r="V49" s="364">
        <v>6655</v>
      </c>
      <c r="W49" s="364">
        <v>6776</v>
      </c>
      <c r="X49" s="364">
        <v>6897</v>
      </c>
      <c r="Y49" s="364">
        <v>7018</v>
      </c>
      <c r="Z49" s="364"/>
      <c r="AA49" s="335"/>
      <c r="AB49" s="335"/>
      <c r="AC49" s="335"/>
      <c r="AE49" s="331">
        <v>1800</v>
      </c>
      <c r="AF49" s="332" t="s">
        <v>141</v>
      </c>
      <c r="AG49" s="346">
        <v>4730</v>
      </c>
      <c r="AH49" s="347">
        <v>4730</v>
      </c>
      <c r="AI49" s="347">
        <v>4730</v>
      </c>
      <c r="AJ49" s="348">
        <v>4840</v>
      </c>
      <c r="AK49" s="346">
        <v>4950</v>
      </c>
      <c r="AL49" s="347">
        <v>5060</v>
      </c>
      <c r="AM49" s="347">
        <v>5170</v>
      </c>
      <c r="AN49" s="347">
        <v>5280</v>
      </c>
      <c r="AO49" s="347">
        <v>5390</v>
      </c>
      <c r="AP49" s="348">
        <v>5500</v>
      </c>
      <c r="AQ49" s="346">
        <v>5610</v>
      </c>
      <c r="AR49" s="347">
        <v>5720</v>
      </c>
      <c r="AS49" s="347">
        <v>5830</v>
      </c>
      <c r="AT49" s="347">
        <v>5940</v>
      </c>
      <c r="AU49" s="347">
        <v>6050</v>
      </c>
      <c r="AV49" s="348">
        <v>6160</v>
      </c>
      <c r="AW49" s="349">
        <v>6270</v>
      </c>
      <c r="AX49" s="348">
        <v>6380</v>
      </c>
    </row>
    <row r="50" spans="2:50" x14ac:dyDescent="0.15">
      <c r="B50" s="363">
        <v>1850</v>
      </c>
      <c r="C50" s="363" t="s">
        <v>142</v>
      </c>
      <c r="D50" s="364">
        <v>5324</v>
      </c>
      <c r="E50" s="364">
        <v>5324</v>
      </c>
      <c r="F50" s="364">
        <v>5324</v>
      </c>
      <c r="G50" s="364">
        <v>5445</v>
      </c>
      <c r="H50" s="364">
        <v>5566</v>
      </c>
      <c r="I50" s="364">
        <v>5687</v>
      </c>
      <c r="J50" s="364">
        <v>5808</v>
      </c>
      <c r="K50" s="364">
        <v>5929</v>
      </c>
      <c r="L50" s="364">
        <v>6050</v>
      </c>
      <c r="M50" s="364">
        <v>6171</v>
      </c>
      <c r="P50" s="363">
        <v>1850</v>
      </c>
      <c r="Q50" s="363" t="s">
        <v>142</v>
      </c>
      <c r="R50" s="364">
        <v>6292</v>
      </c>
      <c r="S50" s="364">
        <v>6413</v>
      </c>
      <c r="T50" s="364">
        <v>6534</v>
      </c>
      <c r="U50" s="364">
        <v>6655</v>
      </c>
      <c r="V50" s="364">
        <v>6776</v>
      </c>
      <c r="W50" s="364">
        <v>6897</v>
      </c>
      <c r="X50" s="364">
        <v>7018</v>
      </c>
      <c r="Y50" s="364">
        <v>7139</v>
      </c>
      <c r="Z50" s="364"/>
      <c r="AA50" s="335"/>
      <c r="AB50" s="335"/>
      <c r="AC50" s="335"/>
      <c r="AE50" s="350">
        <v>1850</v>
      </c>
      <c r="AF50" s="351" t="s">
        <v>142</v>
      </c>
      <c r="AG50" s="352">
        <v>4840</v>
      </c>
      <c r="AH50" s="326">
        <v>4840</v>
      </c>
      <c r="AI50" s="326">
        <v>4840</v>
      </c>
      <c r="AJ50" s="353">
        <v>4950</v>
      </c>
      <c r="AK50" s="352">
        <v>5060</v>
      </c>
      <c r="AL50" s="326">
        <v>5170</v>
      </c>
      <c r="AM50" s="326">
        <v>5280</v>
      </c>
      <c r="AN50" s="326">
        <v>5390</v>
      </c>
      <c r="AO50" s="326">
        <v>5500</v>
      </c>
      <c r="AP50" s="353">
        <v>5610</v>
      </c>
      <c r="AQ50" s="352">
        <v>5720</v>
      </c>
      <c r="AR50" s="326">
        <v>5830</v>
      </c>
      <c r="AS50" s="326">
        <v>5940</v>
      </c>
      <c r="AT50" s="326">
        <v>6050</v>
      </c>
      <c r="AU50" s="326">
        <v>6160</v>
      </c>
      <c r="AV50" s="353">
        <v>6270</v>
      </c>
      <c r="AW50" s="313">
        <v>6380</v>
      </c>
      <c r="AX50" s="353">
        <v>6490</v>
      </c>
    </row>
    <row r="51" spans="2:50" x14ac:dyDescent="0.15">
      <c r="B51" s="363">
        <v>1900</v>
      </c>
      <c r="C51" s="363" t="s">
        <v>143</v>
      </c>
      <c r="D51" s="364">
        <v>5445</v>
      </c>
      <c r="E51" s="364">
        <v>5445</v>
      </c>
      <c r="F51" s="364">
        <v>5445</v>
      </c>
      <c r="G51" s="364">
        <v>5566</v>
      </c>
      <c r="H51" s="364">
        <v>5687</v>
      </c>
      <c r="I51" s="364">
        <v>5808</v>
      </c>
      <c r="J51" s="364">
        <v>5929</v>
      </c>
      <c r="K51" s="364">
        <v>6050</v>
      </c>
      <c r="L51" s="364">
        <v>6171</v>
      </c>
      <c r="M51" s="364">
        <v>6292</v>
      </c>
      <c r="P51" s="363">
        <v>1900</v>
      </c>
      <c r="Q51" s="363" t="s">
        <v>143</v>
      </c>
      <c r="R51" s="364">
        <v>6413</v>
      </c>
      <c r="S51" s="364">
        <v>6534</v>
      </c>
      <c r="T51" s="364">
        <v>6655</v>
      </c>
      <c r="U51" s="364">
        <v>6776</v>
      </c>
      <c r="V51" s="364">
        <v>6897</v>
      </c>
      <c r="W51" s="364">
        <v>7018</v>
      </c>
      <c r="X51" s="364">
        <v>7139</v>
      </c>
      <c r="Y51" s="364">
        <v>7260</v>
      </c>
      <c r="Z51" s="364"/>
      <c r="AA51" s="335"/>
      <c r="AB51" s="335"/>
      <c r="AC51" s="335"/>
      <c r="AE51" s="340">
        <v>1900</v>
      </c>
      <c r="AF51" s="341" t="s">
        <v>143</v>
      </c>
      <c r="AG51" s="342">
        <v>4950</v>
      </c>
      <c r="AH51" s="343">
        <v>4950</v>
      </c>
      <c r="AI51" s="343">
        <v>4950</v>
      </c>
      <c r="AJ51" s="344">
        <v>5060</v>
      </c>
      <c r="AK51" s="342">
        <v>5170</v>
      </c>
      <c r="AL51" s="343">
        <v>5280</v>
      </c>
      <c r="AM51" s="343">
        <v>5390</v>
      </c>
      <c r="AN51" s="343">
        <v>5500</v>
      </c>
      <c r="AO51" s="343">
        <v>5610</v>
      </c>
      <c r="AP51" s="344">
        <v>5720</v>
      </c>
      <c r="AQ51" s="342">
        <v>5830</v>
      </c>
      <c r="AR51" s="343">
        <v>5940</v>
      </c>
      <c r="AS51" s="343">
        <v>6050</v>
      </c>
      <c r="AT51" s="343">
        <v>6160</v>
      </c>
      <c r="AU51" s="343">
        <v>6270</v>
      </c>
      <c r="AV51" s="344">
        <v>6380</v>
      </c>
      <c r="AW51" s="345">
        <v>6490</v>
      </c>
      <c r="AX51" s="344">
        <v>6600</v>
      </c>
    </row>
    <row r="52" spans="2:50" x14ac:dyDescent="0.15">
      <c r="B52" s="363">
        <v>1950</v>
      </c>
      <c r="C52" s="363" t="s">
        <v>144</v>
      </c>
      <c r="D52" s="364">
        <v>5566</v>
      </c>
      <c r="E52" s="364">
        <v>5566</v>
      </c>
      <c r="F52" s="364">
        <v>5566</v>
      </c>
      <c r="G52" s="364">
        <v>5687</v>
      </c>
      <c r="H52" s="364">
        <v>5808</v>
      </c>
      <c r="I52" s="364">
        <v>5929</v>
      </c>
      <c r="J52" s="364">
        <v>6050</v>
      </c>
      <c r="K52" s="364">
        <v>6171</v>
      </c>
      <c r="L52" s="364">
        <v>6292</v>
      </c>
      <c r="M52" s="364">
        <v>6413</v>
      </c>
      <c r="P52" s="363">
        <v>1950</v>
      </c>
      <c r="Q52" s="363" t="s">
        <v>144</v>
      </c>
      <c r="R52" s="364">
        <v>6534</v>
      </c>
      <c r="S52" s="364">
        <v>6655</v>
      </c>
      <c r="T52" s="364">
        <v>6776</v>
      </c>
      <c r="U52" s="364">
        <v>6897</v>
      </c>
      <c r="V52" s="364">
        <v>7018</v>
      </c>
      <c r="W52" s="364">
        <v>7139</v>
      </c>
      <c r="X52" s="364">
        <v>7260</v>
      </c>
      <c r="Y52" s="364">
        <v>7381</v>
      </c>
      <c r="Z52" s="364"/>
      <c r="AA52" s="335"/>
      <c r="AB52" s="335"/>
      <c r="AC52" s="335"/>
      <c r="AE52" s="340">
        <v>1950</v>
      </c>
      <c r="AF52" s="341" t="s">
        <v>144</v>
      </c>
      <c r="AG52" s="342">
        <v>5060</v>
      </c>
      <c r="AH52" s="343">
        <v>5060</v>
      </c>
      <c r="AI52" s="343">
        <v>5060</v>
      </c>
      <c r="AJ52" s="344">
        <v>5170</v>
      </c>
      <c r="AK52" s="342">
        <v>5280</v>
      </c>
      <c r="AL52" s="343">
        <v>5390</v>
      </c>
      <c r="AM52" s="343">
        <v>5500</v>
      </c>
      <c r="AN52" s="343">
        <v>5610</v>
      </c>
      <c r="AO52" s="343">
        <v>5720</v>
      </c>
      <c r="AP52" s="344">
        <v>5830</v>
      </c>
      <c r="AQ52" s="342">
        <v>5940</v>
      </c>
      <c r="AR52" s="343">
        <v>6050</v>
      </c>
      <c r="AS52" s="343">
        <v>6160</v>
      </c>
      <c r="AT52" s="343">
        <v>6270</v>
      </c>
      <c r="AU52" s="343">
        <v>6380</v>
      </c>
      <c r="AV52" s="344">
        <v>6490</v>
      </c>
      <c r="AW52" s="345">
        <v>6600</v>
      </c>
      <c r="AX52" s="344">
        <v>6710</v>
      </c>
    </row>
    <row r="53" spans="2:50" ht="17" thickBot="1" x14ac:dyDescent="0.2">
      <c r="B53" s="363">
        <v>2000</v>
      </c>
      <c r="C53" s="363" t="s">
        <v>145</v>
      </c>
      <c r="D53" s="364">
        <v>5687</v>
      </c>
      <c r="E53" s="364">
        <v>5687</v>
      </c>
      <c r="F53" s="364">
        <v>5687</v>
      </c>
      <c r="G53" s="364">
        <v>5808</v>
      </c>
      <c r="H53" s="364">
        <v>5929</v>
      </c>
      <c r="I53" s="364">
        <v>6050</v>
      </c>
      <c r="J53" s="364">
        <v>6171</v>
      </c>
      <c r="K53" s="364">
        <v>6292</v>
      </c>
      <c r="L53" s="364">
        <v>6413</v>
      </c>
      <c r="M53" s="364">
        <v>6534</v>
      </c>
      <c r="P53" s="363">
        <v>2000</v>
      </c>
      <c r="Q53" s="363" t="s">
        <v>145</v>
      </c>
      <c r="R53" s="364">
        <v>6655</v>
      </c>
      <c r="S53" s="364">
        <v>6776</v>
      </c>
      <c r="T53" s="364">
        <v>6897</v>
      </c>
      <c r="U53" s="364">
        <v>7018</v>
      </c>
      <c r="V53" s="364">
        <v>7139</v>
      </c>
      <c r="W53" s="364">
        <v>7260</v>
      </c>
      <c r="X53" s="364">
        <v>7381</v>
      </c>
      <c r="Y53" s="364">
        <v>7502</v>
      </c>
      <c r="Z53" s="364"/>
      <c r="AA53" s="335"/>
      <c r="AB53" s="335"/>
      <c r="AC53" s="335"/>
      <c r="AE53" s="331">
        <v>2000</v>
      </c>
      <c r="AF53" s="332" t="s">
        <v>145</v>
      </c>
      <c r="AG53" s="346">
        <v>5170</v>
      </c>
      <c r="AH53" s="347">
        <v>5170</v>
      </c>
      <c r="AI53" s="347">
        <v>5170</v>
      </c>
      <c r="AJ53" s="348">
        <v>5280</v>
      </c>
      <c r="AK53" s="346">
        <v>5390</v>
      </c>
      <c r="AL53" s="347">
        <v>5500</v>
      </c>
      <c r="AM53" s="347">
        <v>5610</v>
      </c>
      <c r="AN53" s="347">
        <v>5720</v>
      </c>
      <c r="AO53" s="347">
        <v>5830</v>
      </c>
      <c r="AP53" s="348">
        <v>5940</v>
      </c>
      <c r="AQ53" s="346">
        <v>6050</v>
      </c>
      <c r="AR53" s="347">
        <v>6160</v>
      </c>
      <c r="AS53" s="347">
        <v>6270</v>
      </c>
      <c r="AT53" s="347">
        <v>6380</v>
      </c>
      <c r="AU53" s="347">
        <v>6490</v>
      </c>
      <c r="AV53" s="348">
        <v>6600</v>
      </c>
      <c r="AW53" s="349">
        <v>6710</v>
      </c>
      <c r="AX53" s="348">
        <v>6820</v>
      </c>
    </row>
    <row r="55" spans="2:50" x14ac:dyDescent="0.15">
      <c r="B55" s="300" t="s">
        <v>23</v>
      </c>
      <c r="C55" s="300"/>
      <c r="D55" s="299" t="s">
        <v>24</v>
      </c>
      <c r="E55" s="296"/>
      <c r="F55" s="299"/>
      <c r="G55" s="299"/>
      <c r="H55" s="299"/>
      <c r="I55" s="299"/>
      <c r="J55" s="299"/>
      <c r="K55" s="299"/>
      <c r="L55" s="299"/>
      <c r="N55" s="299"/>
      <c r="P55" s="300"/>
      <c r="Q55" s="300"/>
      <c r="R55" s="299"/>
      <c r="S55" s="296"/>
      <c r="T55" s="299"/>
      <c r="U55" s="299"/>
      <c r="V55" s="299"/>
      <c r="W55" s="299"/>
      <c r="X55" s="299"/>
      <c r="Y55" s="302" t="s">
        <v>407</v>
      </c>
      <c r="Z55" s="299"/>
      <c r="AA55" s="302"/>
      <c r="AF55" s="300"/>
      <c r="AG55" s="303"/>
    </row>
    <row r="56" spans="2:50" x14ac:dyDescent="0.15">
      <c r="B56" s="301"/>
      <c r="C56" s="301"/>
      <c r="D56" s="300" t="s">
        <v>25</v>
      </c>
      <c r="E56" s="296"/>
      <c r="F56" s="299"/>
      <c r="G56" s="299"/>
      <c r="H56" s="299"/>
      <c r="I56" s="299"/>
      <c r="J56" s="299"/>
      <c r="K56" s="299"/>
      <c r="L56" s="299"/>
      <c r="M56" s="299"/>
      <c r="N56" s="299"/>
      <c r="P56" s="301"/>
      <c r="Q56" s="301"/>
      <c r="R56" s="300"/>
      <c r="S56" s="296"/>
      <c r="T56" s="299"/>
      <c r="U56" s="299"/>
      <c r="V56" s="299"/>
      <c r="W56" s="299"/>
      <c r="X56" s="299"/>
      <c r="Y56" s="299"/>
      <c r="Z56" s="299"/>
      <c r="AA56" s="299"/>
      <c r="AF56" s="303"/>
      <c r="AG56" s="303"/>
    </row>
    <row r="57" spans="2:50" x14ac:dyDescent="0.15">
      <c r="AF57" s="303"/>
      <c r="AG57" s="303"/>
    </row>
    <row r="58" spans="2:50" x14ac:dyDescent="0.15">
      <c r="AF58" s="303"/>
      <c r="AG58" s="303"/>
    </row>
    <row r="59" spans="2:50" x14ac:dyDescent="0.15">
      <c r="AF59" s="303"/>
      <c r="AG59" s="303"/>
    </row>
    <row r="60" spans="2:50" x14ac:dyDescent="0.15">
      <c r="AF60" s="303"/>
      <c r="AG60" s="303"/>
    </row>
    <row r="61" spans="2:50" x14ac:dyDescent="0.15">
      <c r="AF61" s="303"/>
      <c r="AG61" s="303"/>
    </row>
    <row r="62" spans="2:50" x14ac:dyDescent="0.15">
      <c r="AF62" s="303"/>
      <c r="AG62" s="303"/>
    </row>
    <row r="63" spans="2:50" x14ac:dyDescent="0.15">
      <c r="AF63" s="303"/>
      <c r="AG63" s="303"/>
    </row>
    <row r="65" spans="31:50" ht="17" thickBot="1" x14ac:dyDescent="0.2"/>
    <row r="66" spans="31:50" x14ac:dyDescent="0.15">
      <c r="AE66" s="472" t="s">
        <v>0</v>
      </c>
      <c r="AF66" s="473"/>
      <c r="AG66" s="327">
        <v>150</v>
      </c>
      <c r="AH66" s="329">
        <v>200</v>
      </c>
      <c r="AI66" s="329">
        <v>250</v>
      </c>
      <c r="AJ66" s="328">
        <v>300</v>
      </c>
      <c r="AK66" s="327">
        <v>350</v>
      </c>
      <c r="AL66" s="329">
        <v>400</v>
      </c>
      <c r="AM66" s="329">
        <v>450</v>
      </c>
      <c r="AN66" s="329">
        <v>500</v>
      </c>
      <c r="AO66" s="329">
        <v>550</v>
      </c>
      <c r="AP66" s="328">
        <v>600</v>
      </c>
      <c r="AQ66" s="327">
        <v>650</v>
      </c>
      <c r="AR66" s="329">
        <v>700</v>
      </c>
      <c r="AS66" s="329">
        <v>750</v>
      </c>
      <c r="AT66" s="329">
        <v>800</v>
      </c>
      <c r="AU66" s="329">
        <v>850</v>
      </c>
      <c r="AV66" s="328">
        <v>900</v>
      </c>
      <c r="AW66" s="330">
        <v>950</v>
      </c>
      <c r="AX66" s="328">
        <v>1000</v>
      </c>
    </row>
    <row r="67" spans="31:50" ht="17" thickBot="1" x14ac:dyDescent="0.2">
      <c r="AE67" s="474"/>
      <c r="AF67" s="475"/>
      <c r="AG67" s="331" t="s">
        <v>1</v>
      </c>
      <c r="AH67" s="333" t="s">
        <v>2</v>
      </c>
      <c r="AI67" s="333" t="s">
        <v>3</v>
      </c>
      <c r="AJ67" s="332" t="s">
        <v>4</v>
      </c>
      <c r="AK67" s="331" t="s">
        <v>5</v>
      </c>
      <c r="AL67" s="333" t="s">
        <v>6</v>
      </c>
      <c r="AM67" s="333" t="s">
        <v>7</v>
      </c>
      <c r="AN67" s="333" t="s">
        <v>8</v>
      </c>
      <c r="AO67" s="333" t="s">
        <v>9</v>
      </c>
      <c r="AP67" s="332" t="s">
        <v>10</v>
      </c>
      <c r="AQ67" s="331" t="s">
        <v>11</v>
      </c>
      <c r="AR67" s="333" t="s">
        <v>12</v>
      </c>
      <c r="AS67" s="333" t="s">
        <v>13</v>
      </c>
      <c r="AT67" s="333" t="s">
        <v>14</v>
      </c>
      <c r="AU67" s="333" t="s">
        <v>15</v>
      </c>
      <c r="AV67" s="332" t="s">
        <v>16</v>
      </c>
      <c r="AW67" s="334" t="s">
        <v>17</v>
      </c>
      <c r="AX67" s="332" t="s">
        <v>18</v>
      </c>
    </row>
    <row r="68" spans="31:50" x14ac:dyDescent="0.15">
      <c r="AE68" s="327">
        <v>150</v>
      </c>
      <c r="AF68" s="328" t="s">
        <v>1</v>
      </c>
      <c r="AG68" s="336">
        <f>ROUND(AG16*1.1,0)</f>
        <v>726</v>
      </c>
      <c r="AH68" s="337"/>
      <c r="AI68" s="337"/>
      <c r="AJ68" s="338"/>
      <c r="AK68" s="336"/>
      <c r="AL68" s="337"/>
      <c r="AM68" s="337"/>
      <c r="AN68" s="337"/>
      <c r="AO68" s="337"/>
      <c r="AP68" s="338"/>
      <c r="AQ68" s="336"/>
      <c r="AR68" s="337"/>
      <c r="AS68" s="337"/>
      <c r="AT68" s="337"/>
      <c r="AU68" s="337"/>
      <c r="AV68" s="338"/>
      <c r="AW68" s="339"/>
      <c r="AX68" s="338"/>
    </row>
    <row r="69" spans="31:50" x14ac:dyDescent="0.15">
      <c r="AE69" s="340">
        <v>200</v>
      </c>
      <c r="AF69" s="341" t="s">
        <v>2</v>
      </c>
      <c r="AG69" s="342">
        <f t="shared" ref="AG69:AN105" si="0">ROUND(AG17*1.1,0)</f>
        <v>726</v>
      </c>
      <c r="AH69" s="343">
        <f t="shared" si="0"/>
        <v>726</v>
      </c>
      <c r="AI69" s="343"/>
      <c r="AJ69" s="344"/>
      <c r="AK69" s="342"/>
      <c r="AL69" s="343"/>
      <c r="AM69" s="343"/>
      <c r="AN69" s="343"/>
      <c r="AO69" s="343"/>
      <c r="AP69" s="344"/>
      <c r="AQ69" s="342"/>
      <c r="AR69" s="343"/>
      <c r="AS69" s="343"/>
      <c r="AT69" s="343"/>
      <c r="AU69" s="343"/>
      <c r="AV69" s="344"/>
      <c r="AW69" s="345"/>
      <c r="AX69" s="344"/>
    </row>
    <row r="70" spans="31:50" x14ac:dyDescent="0.15">
      <c r="AE70" s="340">
        <v>250</v>
      </c>
      <c r="AF70" s="341" t="s">
        <v>3</v>
      </c>
      <c r="AG70" s="342">
        <f t="shared" si="0"/>
        <v>726</v>
      </c>
      <c r="AH70" s="343">
        <f t="shared" si="0"/>
        <v>726</v>
      </c>
      <c r="AI70" s="343">
        <f t="shared" si="0"/>
        <v>726</v>
      </c>
      <c r="AJ70" s="344"/>
      <c r="AK70" s="342"/>
      <c r="AL70" s="343"/>
      <c r="AM70" s="343"/>
      <c r="AN70" s="343"/>
      <c r="AO70" s="343"/>
      <c r="AP70" s="344"/>
      <c r="AQ70" s="342"/>
      <c r="AR70" s="343"/>
      <c r="AS70" s="343"/>
      <c r="AT70" s="343"/>
      <c r="AU70" s="343"/>
      <c r="AV70" s="344"/>
      <c r="AW70" s="345"/>
      <c r="AX70" s="344"/>
    </row>
    <row r="71" spans="31:50" ht="17" thickBot="1" x14ac:dyDescent="0.2">
      <c r="AE71" s="331">
        <v>300</v>
      </c>
      <c r="AF71" s="332" t="s">
        <v>4</v>
      </c>
      <c r="AG71" s="346">
        <f t="shared" si="0"/>
        <v>726</v>
      </c>
      <c r="AH71" s="347">
        <f t="shared" si="0"/>
        <v>726</v>
      </c>
      <c r="AI71" s="347">
        <f t="shared" si="0"/>
        <v>726</v>
      </c>
      <c r="AJ71" s="348">
        <f t="shared" si="0"/>
        <v>968</v>
      </c>
      <c r="AK71" s="346"/>
      <c r="AL71" s="347"/>
      <c r="AM71" s="347"/>
      <c r="AN71" s="347"/>
      <c r="AO71" s="347"/>
      <c r="AP71" s="348"/>
      <c r="AQ71" s="346"/>
      <c r="AR71" s="347"/>
      <c r="AS71" s="347"/>
      <c r="AT71" s="347"/>
      <c r="AU71" s="347"/>
      <c r="AV71" s="348"/>
      <c r="AW71" s="349"/>
      <c r="AX71" s="348"/>
    </row>
    <row r="72" spans="31:50" x14ac:dyDescent="0.15">
      <c r="AE72" s="350">
        <v>350</v>
      </c>
      <c r="AF72" s="351" t="s">
        <v>5</v>
      </c>
      <c r="AG72" s="352">
        <f t="shared" si="0"/>
        <v>968</v>
      </c>
      <c r="AH72" s="326">
        <f t="shared" si="0"/>
        <v>968</v>
      </c>
      <c r="AI72" s="326">
        <f t="shared" si="0"/>
        <v>968</v>
      </c>
      <c r="AJ72" s="353">
        <f t="shared" si="0"/>
        <v>1089</v>
      </c>
      <c r="AK72" s="352">
        <f t="shared" si="0"/>
        <v>1210</v>
      </c>
      <c r="AL72" s="326"/>
      <c r="AM72" s="326"/>
      <c r="AN72" s="326"/>
      <c r="AO72" s="326"/>
      <c r="AP72" s="353"/>
      <c r="AQ72" s="352"/>
      <c r="AR72" s="326"/>
      <c r="AS72" s="326"/>
      <c r="AT72" s="326"/>
      <c r="AU72" s="326"/>
      <c r="AV72" s="353"/>
      <c r="AW72" s="313"/>
      <c r="AX72" s="353"/>
    </row>
    <row r="73" spans="31:50" x14ac:dyDescent="0.15">
      <c r="AE73" s="340">
        <v>400</v>
      </c>
      <c r="AF73" s="341" t="s">
        <v>6</v>
      </c>
      <c r="AG73" s="342">
        <f t="shared" si="0"/>
        <v>1089</v>
      </c>
      <c r="AH73" s="343">
        <f t="shared" si="0"/>
        <v>1089</v>
      </c>
      <c r="AI73" s="343">
        <f t="shared" si="0"/>
        <v>1089</v>
      </c>
      <c r="AJ73" s="344">
        <f t="shared" si="0"/>
        <v>1210</v>
      </c>
      <c r="AK73" s="342">
        <f t="shared" si="0"/>
        <v>1452</v>
      </c>
      <c r="AL73" s="354">
        <f t="shared" si="0"/>
        <v>1573</v>
      </c>
      <c r="AM73" s="343"/>
      <c r="AN73" s="343"/>
      <c r="AO73" s="343"/>
      <c r="AP73" s="344"/>
      <c r="AQ73" s="342"/>
      <c r="AR73" s="343"/>
      <c r="AS73" s="343"/>
      <c r="AT73" s="343"/>
      <c r="AU73" s="343"/>
      <c r="AV73" s="344"/>
      <c r="AW73" s="345"/>
      <c r="AX73" s="344"/>
    </row>
    <row r="74" spans="31:50" x14ac:dyDescent="0.15">
      <c r="AE74" s="340">
        <v>450</v>
      </c>
      <c r="AF74" s="341" t="s">
        <v>7</v>
      </c>
      <c r="AG74" s="342">
        <f t="shared" si="0"/>
        <v>1210</v>
      </c>
      <c r="AH74" s="343">
        <f t="shared" si="0"/>
        <v>1210</v>
      </c>
      <c r="AI74" s="343">
        <f t="shared" si="0"/>
        <v>1210</v>
      </c>
      <c r="AJ74" s="344">
        <f t="shared" si="0"/>
        <v>1452</v>
      </c>
      <c r="AK74" s="355">
        <f t="shared" si="0"/>
        <v>1573</v>
      </c>
      <c r="AL74" s="343">
        <f t="shared" si="0"/>
        <v>1694</v>
      </c>
      <c r="AM74" s="343">
        <f t="shared" si="0"/>
        <v>1815</v>
      </c>
      <c r="AN74" s="343"/>
      <c r="AO74" s="343"/>
      <c r="AP74" s="344"/>
      <c r="AQ74" s="342"/>
      <c r="AR74" s="343"/>
      <c r="AS74" s="343"/>
      <c r="AT74" s="343"/>
      <c r="AU74" s="343"/>
      <c r="AV74" s="344"/>
      <c r="AW74" s="345"/>
      <c r="AX74" s="344"/>
    </row>
    <row r="75" spans="31:50" x14ac:dyDescent="0.15">
      <c r="AE75" s="340">
        <v>500</v>
      </c>
      <c r="AF75" s="341" t="s">
        <v>8</v>
      </c>
      <c r="AG75" s="342">
        <f t="shared" si="0"/>
        <v>1452</v>
      </c>
      <c r="AH75" s="343">
        <f t="shared" si="0"/>
        <v>1452</v>
      </c>
      <c r="AI75" s="343">
        <f t="shared" si="0"/>
        <v>1452</v>
      </c>
      <c r="AJ75" s="356">
        <f t="shared" si="0"/>
        <v>1573</v>
      </c>
      <c r="AK75" s="342">
        <f t="shared" si="0"/>
        <v>1694</v>
      </c>
      <c r="AL75" s="343">
        <f t="shared" si="0"/>
        <v>1815</v>
      </c>
      <c r="AM75" s="343">
        <f t="shared" si="0"/>
        <v>1936</v>
      </c>
      <c r="AN75" s="343">
        <f t="shared" si="0"/>
        <v>2057</v>
      </c>
      <c r="AO75" s="343"/>
      <c r="AP75" s="344"/>
      <c r="AQ75" s="342"/>
      <c r="AR75" s="343"/>
      <c r="AS75" s="343"/>
      <c r="AT75" s="343"/>
      <c r="AU75" s="343"/>
      <c r="AV75" s="344"/>
      <c r="AW75" s="345"/>
      <c r="AX75" s="344"/>
    </row>
    <row r="76" spans="31:50" x14ac:dyDescent="0.15">
      <c r="AE76" s="340">
        <v>550</v>
      </c>
      <c r="AF76" s="341" t="s">
        <v>9</v>
      </c>
      <c r="AG76" s="355">
        <f t="shared" si="0"/>
        <v>1573</v>
      </c>
      <c r="AH76" s="354">
        <f t="shared" si="0"/>
        <v>1573</v>
      </c>
      <c r="AI76" s="354">
        <f t="shared" si="0"/>
        <v>1573</v>
      </c>
      <c r="AJ76" s="344">
        <f t="shared" si="0"/>
        <v>1694</v>
      </c>
      <c r="AK76" s="342">
        <f t="shared" si="0"/>
        <v>1815</v>
      </c>
      <c r="AL76" s="343">
        <f t="shared" si="0"/>
        <v>1936</v>
      </c>
      <c r="AM76" s="343">
        <f t="shared" si="0"/>
        <v>2057</v>
      </c>
      <c r="AN76" s="343">
        <f t="shared" si="0"/>
        <v>2178</v>
      </c>
      <c r="AO76" s="343">
        <f t="shared" ref="AO76:AX105" si="1">ROUND(AO24*1.1,0)</f>
        <v>2299</v>
      </c>
      <c r="AP76" s="344"/>
      <c r="AQ76" s="342"/>
      <c r="AR76" s="343"/>
      <c r="AS76" s="343"/>
      <c r="AT76" s="343"/>
      <c r="AU76" s="343"/>
      <c r="AV76" s="344"/>
      <c r="AW76" s="345"/>
      <c r="AX76" s="344"/>
    </row>
    <row r="77" spans="31:50" ht="17" thickBot="1" x14ac:dyDescent="0.2">
      <c r="AE77" s="331">
        <v>600</v>
      </c>
      <c r="AF77" s="332" t="s">
        <v>10</v>
      </c>
      <c r="AG77" s="346">
        <f t="shared" si="0"/>
        <v>1694</v>
      </c>
      <c r="AH77" s="347">
        <f t="shared" si="0"/>
        <v>1694</v>
      </c>
      <c r="AI77" s="347">
        <f t="shared" si="0"/>
        <v>1694</v>
      </c>
      <c r="AJ77" s="348">
        <f t="shared" si="0"/>
        <v>1815</v>
      </c>
      <c r="AK77" s="346">
        <f t="shared" si="0"/>
        <v>1936</v>
      </c>
      <c r="AL77" s="347">
        <f t="shared" si="0"/>
        <v>2057</v>
      </c>
      <c r="AM77" s="347">
        <f t="shared" si="0"/>
        <v>2178</v>
      </c>
      <c r="AN77" s="347">
        <f t="shared" si="0"/>
        <v>2299</v>
      </c>
      <c r="AO77" s="347">
        <f t="shared" si="1"/>
        <v>2420</v>
      </c>
      <c r="AP77" s="357">
        <f t="shared" si="1"/>
        <v>2662</v>
      </c>
      <c r="AQ77" s="346"/>
      <c r="AR77" s="347"/>
      <c r="AS77" s="347"/>
      <c r="AT77" s="347"/>
      <c r="AU77" s="347"/>
      <c r="AV77" s="348"/>
      <c r="AW77" s="349"/>
      <c r="AX77" s="348"/>
    </row>
    <row r="78" spans="31:50" x14ac:dyDescent="0.15">
      <c r="AE78" s="327">
        <v>650</v>
      </c>
      <c r="AF78" s="328" t="s">
        <v>11</v>
      </c>
      <c r="AG78" s="336">
        <f t="shared" si="0"/>
        <v>1815</v>
      </c>
      <c r="AH78" s="337">
        <f t="shared" si="0"/>
        <v>1815</v>
      </c>
      <c r="AI78" s="337">
        <f t="shared" si="0"/>
        <v>1815</v>
      </c>
      <c r="AJ78" s="338">
        <f t="shared" si="0"/>
        <v>1936</v>
      </c>
      <c r="AK78" s="336">
        <f t="shared" si="0"/>
        <v>2057</v>
      </c>
      <c r="AL78" s="337">
        <f t="shared" si="0"/>
        <v>2178</v>
      </c>
      <c r="AM78" s="337">
        <f t="shared" si="0"/>
        <v>2299</v>
      </c>
      <c r="AN78" s="337">
        <f t="shared" si="0"/>
        <v>2420</v>
      </c>
      <c r="AO78" s="358">
        <f t="shared" si="1"/>
        <v>2662</v>
      </c>
      <c r="AP78" s="338">
        <f t="shared" si="1"/>
        <v>2783</v>
      </c>
      <c r="AQ78" s="336">
        <f t="shared" si="1"/>
        <v>2904</v>
      </c>
      <c r="AR78" s="337"/>
      <c r="AS78" s="337"/>
      <c r="AT78" s="337"/>
      <c r="AU78" s="337"/>
      <c r="AV78" s="338"/>
      <c r="AW78" s="339"/>
      <c r="AX78" s="338"/>
    </row>
    <row r="79" spans="31:50" x14ac:dyDescent="0.15">
      <c r="AE79" s="340">
        <v>700</v>
      </c>
      <c r="AF79" s="341" t="s">
        <v>12</v>
      </c>
      <c r="AG79" s="342">
        <f t="shared" si="0"/>
        <v>1936</v>
      </c>
      <c r="AH79" s="343">
        <f t="shared" si="0"/>
        <v>1936</v>
      </c>
      <c r="AI79" s="343">
        <f t="shared" si="0"/>
        <v>1936</v>
      </c>
      <c r="AJ79" s="344">
        <f t="shared" si="0"/>
        <v>2057</v>
      </c>
      <c r="AK79" s="342">
        <f t="shared" si="0"/>
        <v>2178</v>
      </c>
      <c r="AL79" s="343">
        <f t="shared" si="0"/>
        <v>2299</v>
      </c>
      <c r="AM79" s="343">
        <f t="shared" si="0"/>
        <v>2420</v>
      </c>
      <c r="AN79" s="354">
        <f t="shared" si="0"/>
        <v>2662</v>
      </c>
      <c r="AO79" s="343">
        <f t="shared" si="1"/>
        <v>2783</v>
      </c>
      <c r="AP79" s="344">
        <f t="shared" si="1"/>
        <v>2904</v>
      </c>
      <c r="AQ79" s="342">
        <f t="shared" si="1"/>
        <v>3025</v>
      </c>
      <c r="AR79" s="343">
        <f t="shared" si="1"/>
        <v>3146</v>
      </c>
      <c r="AS79" s="343"/>
      <c r="AT79" s="343"/>
      <c r="AU79" s="343"/>
      <c r="AV79" s="344"/>
      <c r="AW79" s="345"/>
      <c r="AX79" s="344"/>
    </row>
    <row r="80" spans="31:50" x14ac:dyDescent="0.15">
      <c r="AE80" s="340">
        <v>750</v>
      </c>
      <c r="AF80" s="341" t="s">
        <v>13</v>
      </c>
      <c r="AG80" s="342">
        <f t="shared" si="0"/>
        <v>2057</v>
      </c>
      <c r="AH80" s="343">
        <f t="shared" si="0"/>
        <v>2057</v>
      </c>
      <c r="AI80" s="343">
        <f t="shared" si="0"/>
        <v>2057</v>
      </c>
      <c r="AJ80" s="344">
        <f t="shared" si="0"/>
        <v>2178</v>
      </c>
      <c r="AK80" s="342">
        <f t="shared" si="0"/>
        <v>2299</v>
      </c>
      <c r="AL80" s="343">
        <f t="shared" si="0"/>
        <v>2420</v>
      </c>
      <c r="AM80" s="354">
        <f t="shared" si="0"/>
        <v>2662</v>
      </c>
      <c r="AN80" s="343">
        <f t="shared" si="0"/>
        <v>2783</v>
      </c>
      <c r="AO80" s="343">
        <f t="shared" si="1"/>
        <v>2904</v>
      </c>
      <c r="AP80" s="344">
        <f t="shared" si="1"/>
        <v>3025</v>
      </c>
      <c r="AQ80" s="342">
        <f t="shared" si="1"/>
        <v>3146</v>
      </c>
      <c r="AR80" s="343">
        <f t="shared" si="1"/>
        <v>3267</v>
      </c>
      <c r="AS80" s="343">
        <f t="shared" si="1"/>
        <v>3388</v>
      </c>
      <c r="AT80" s="343"/>
      <c r="AU80" s="343"/>
      <c r="AV80" s="344"/>
      <c r="AW80" s="345"/>
      <c r="AX80" s="344"/>
    </row>
    <row r="81" spans="31:50" x14ac:dyDescent="0.15">
      <c r="AE81" s="340">
        <v>800</v>
      </c>
      <c r="AF81" s="341" t="s">
        <v>14</v>
      </c>
      <c r="AG81" s="342">
        <f t="shared" si="0"/>
        <v>2178</v>
      </c>
      <c r="AH81" s="343">
        <f t="shared" si="0"/>
        <v>2178</v>
      </c>
      <c r="AI81" s="343">
        <f t="shared" si="0"/>
        <v>2178</v>
      </c>
      <c r="AJ81" s="344">
        <f t="shared" si="0"/>
        <v>2299</v>
      </c>
      <c r="AK81" s="342">
        <f t="shared" si="0"/>
        <v>2420</v>
      </c>
      <c r="AL81" s="354">
        <f t="shared" si="0"/>
        <v>2662</v>
      </c>
      <c r="AM81" s="343">
        <f t="shared" si="0"/>
        <v>2783</v>
      </c>
      <c r="AN81" s="343">
        <f t="shared" si="0"/>
        <v>2904</v>
      </c>
      <c r="AO81" s="343">
        <f t="shared" si="1"/>
        <v>3025</v>
      </c>
      <c r="AP81" s="344">
        <f t="shared" si="1"/>
        <v>3146</v>
      </c>
      <c r="AQ81" s="342">
        <f t="shared" si="1"/>
        <v>3267</v>
      </c>
      <c r="AR81" s="343">
        <f t="shared" si="1"/>
        <v>3388</v>
      </c>
      <c r="AS81" s="343">
        <f t="shared" si="1"/>
        <v>3509</v>
      </c>
      <c r="AT81" s="354">
        <f t="shared" si="1"/>
        <v>3630</v>
      </c>
      <c r="AU81" s="343"/>
      <c r="AV81" s="344"/>
      <c r="AW81" s="345"/>
      <c r="AX81" s="344"/>
    </row>
    <row r="82" spans="31:50" x14ac:dyDescent="0.15">
      <c r="AE82" s="340">
        <v>850</v>
      </c>
      <c r="AF82" s="341" t="s">
        <v>15</v>
      </c>
      <c r="AG82" s="342">
        <f t="shared" si="0"/>
        <v>2299</v>
      </c>
      <c r="AH82" s="343">
        <f t="shared" si="0"/>
        <v>2299</v>
      </c>
      <c r="AI82" s="343">
        <f t="shared" si="0"/>
        <v>2299</v>
      </c>
      <c r="AJ82" s="344">
        <f t="shared" si="0"/>
        <v>2420</v>
      </c>
      <c r="AK82" s="355">
        <f t="shared" si="0"/>
        <v>2662</v>
      </c>
      <c r="AL82" s="343">
        <f t="shared" si="0"/>
        <v>2783</v>
      </c>
      <c r="AM82" s="343">
        <f t="shared" si="0"/>
        <v>2904</v>
      </c>
      <c r="AN82" s="343">
        <f t="shared" si="0"/>
        <v>3025</v>
      </c>
      <c r="AO82" s="343">
        <f t="shared" si="1"/>
        <v>3146</v>
      </c>
      <c r="AP82" s="344">
        <f t="shared" si="1"/>
        <v>3267</v>
      </c>
      <c r="AQ82" s="342">
        <f t="shared" si="1"/>
        <v>3388</v>
      </c>
      <c r="AR82" s="343">
        <f t="shared" si="1"/>
        <v>3509</v>
      </c>
      <c r="AS82" s="354">
        <f t="shared" si="1"/>
        <v>3630</v>
      </c>
      <c r="AT82" s="343">
        <f t="shared" si="1"/>
        <v>3872</v>
      </c>
      <c r="AU82" s="343">
        <f t="shared" si="1"/>
        <v>4114</v>
      </c>
      <c r="AV82" s="344"/>
      <c r="AW82" s="345"/>
      <c r="AX82" s="344"/>
    </row>
    <row r="83" spans="31:50" ht="17" thickBot="1" x14ac:dyDescent="0.2">
      <c r="AE83" s="331">
        <v>900</v>
      </c>
      <c r="AF83" s="332" t="s">
        <v>16</v>
      </c>
      <c r="AG83" s="346">
        <f t="shared" si="0"/>
        <v>2420</v>
      </c>
      <c r="AH83" s="347">
        <f t="shared" si="0"/>
        <v>2420</v>
      </c>
      <c r="AI83" s="347">
        <f t="shared" si="0"/>
        <v>2420</v>
      </c>
      <c r="AJ83" s="357">
        <f t="shared" si="0"/>
        <v>2662</v>
      </c>
      <c r="AK83" s="346">
        <f t="shared" si="0"/>
        <v>2783</v>
      </c>
      <c r="AL83" s="347">
        <f t="shared" si="0"/>
        <v>2904</v>
      </c>
      <c r="AM83" s="347">
        <f t="shared" si="0"/>
        <v>3025</v>
      </c>
      <c r="AN83" s="347">
        <f t="shared" si="0"/>
        <v>3146</v>
      </c>
      <c r="AO83" s="347">
        <f t="shared" si="1"/>
        <v>3267</v>
      </c>
      <c r="AP83" s="348">
        <f t="shared" si="1"/>
        <v>3388</v>
      </c>
      <c r="AQ83" s="346">
        <f t="shared" si="1"/>
        <v>3509</v>
      </c>
      <c r="AR83" s="359">
        <f t="shared" si="1"/>
        <v>3630</v>
      </c>
      <c r="AS83" s="347">
        <f t="shared" si="1"/>
        <v>3872</v>
      </c>
      <c r="AT83" s="347">
        <f t="shared" si="1"/>
        <v>4114</v>
      </c>
      <c r="AU83" s="347">
        <f t="shared" si="1"/>
        <v>4356</v>
      </c>
      <c r="AV83" s="348">
        <f t="shared" si="1"/>
        <v>4598</v>
      </c>
      <c r="AW83" s="349"/>
      <c r="AX83" s="348"/>
    </row>
    <row r="84" spans="31:50" x14ac:dyDescent="0.15">
      <c r="AE84" s="327">
        <v>950</v>
      </c>
      <c r="AF84" s="328" t="s">
        <v>17</v>
      </c>
      <c r="AG84" s="360">
        <f t="shared" si="0"/>
        <v>2662</v>
      </c>
      <c r="AH84" s="358">
        <f t="shared" si="0"/>
        <v>2662</v>
      </c>
      <c r="AI84" s="358">
        <f t="shared" si="0"/>
        <v>2662</v>
      </c>
      <c r="AJ84" s="338">
        <f t="shared" si="0"/>
        <v>2783</v>
      </c>
      <c r="AK84" s="336">
        <f t="shared" si="0"/>
        <v>2904</v>
      </c>
      <c r="AL84" s="337">
        <f t="shared" si="0"/>
        <v>3025</v>
      </c>
      <c r="AM84" s="337">
        <f t="shared" si="0"/>
        <v>3146</v>
      </c>
      <c r="AN84" s="337">
        <f t="shared" si="0"/>
        <v>3267</v>
      </c>
      <c r="AO84" s="337">
        <f t="shared" si="1"/>
        <v>3388</v>
      </c>
      <c r="AP84" s="338">
        <f t="shared" si="1"/>
        <v>3509</v>
      </c>
      <c r="AQ84" s="360">
        <f t="shared" si="1"/>
        <v>3630</v>
      </c>
      <c r="AR84" s="337">
        <f t="shared" si="1"/>
        <v>3872</v>
      </c>
      <c r="AS84" s="337">
        <f t="shared" si="1"/>
        <v>4114</v>
      </c>
      <c r="AT84" s="337">
        <f t="shared" si="1"/>
        <v>4356</v>
      </c>
      <c r="AU84" s="337">
        <f t="shared" si="1"/>
        <v>4598</v>
      </c>
      <c r="AV84" s="338">
        <f t="shared" si="1"/>
        <v>4719</v>
      </c>
      <c r="AW84" s="339">
        <f>ROUND(AW32*1.1,0)</f>
        <v>4840</v>
      </c>
      <c r="AX84" s="338"/>
    </row>
    <row r="85" spans="31:50" x14ac:dyDescent="0.15">
      <c r="AE85" s="340">
        <v>1000</v>
      </c>
      <c r="AF85" s="341" t="s">
        <v>18</v>
      </c>
      <c r="AG85" s="342">
        <f t="shared" si="0"/>
        <v>2783</v>
      </c>
      <c r="AH85" s="343">
        <f t="shared" si="0"/>
        <v>2783</v>
      </c>
      <c r="AI85" s="343">
        <f t="shared" si="0"/>
        <v>2783</v>
      </c>
      <c r="AJ85" s="344">
        <f t="shared" si="0"/>
        <v>2904</v>
      </c>
      <c r="AK85" s="342">
        <f t="shared" si="0"/>
        <v>3025</v>
      </c>
      <c r="AL85" s="343">
        <f t="shared" si="0"/>
        <v>3146</v>
      </c>
      <c r="AM85" s="343">
        <f t="shared" si="0"/>
        <v>3267</v>
      </c>
      <c r="AN85" s="343">
        <f t="shared" si="0"/>
        <v>3388</v>
      </c>
      <c r="AO85" s="343">
        <f t="shared" si="1"/>
        <v>3509</v>
      </c>
      <c r="AP85" s="356">
        <f t="shared" si="1"/>
        <v>3630</v>
      </c>
      <c r="AQ85" s="342">
        <f t="shared" si="1"/>
        <v>3872</v>
      </c>
      <c r="AR85" s="343">
        <f t="shared" si="1"/>
        <v>4114</v>
      </c>
      <c r="AS85" s="343">
        <f t="shared" si="1"/>
        <v>4356</v>
      </c>
      <c r="AT85" s="343">
        <f t="shared" si="1"/>
        <v>4598</v>
      </c>
      <c r="AU85" s="343">
        <f t="shared" si="1"/>
        <v>4719</v>
      </c>
      <c r="AV85" s="344">
        <f t="shared" si="1"/>
        <v>4840</v>
      </c>
      <c r="AW85" s="345">
        <f t="shared" si="1"/>
        <v>4961</v>
      </c>
      <c r="AX85" s="356">
        <f t="shared" si="1"/>
        <v>5082</v>
      </c>
    </row>
    <row r="86" spans="31:50" x14ac:dyDescent="0.15">
      <c r="AE86" s="340">
        <v>1050</v>
      </c>
      <c r="AF86" s="341" t="s">
        <v>19</v>
      </c>
      <c r="AG86" s="342">
        <f t="shared" si="0"/>
        <v>2904</v>
      </c>
      <c r="AH86" s="343">
        <f t="shared" si="0"/>
        <v>2904</v>
      </c>
      <c r="AI86" s="343">
        <f t="shared" si="0"/>
        <v>2904</v>
      </c>
      <c r="AJ86" s="344">
        <f t="shared" si="0"/>
        <v>3025</v>
      </c>
      <c r="AK86" s="342">
        <f t="shared" si="0"/>
        <v>3146</v>
      </c>
      <c r="AL86" s="343">
        <f t="shared" si="0"/>
        <v>3267</v>
      </c>
      <c r="AM86" s="343">
        <f t="shared" si="0"/>
        <v>3388</v>
      </c>
      <c r="AN86" s="343">
        <f t="shared" ref="AN86:AN105" si="2">ROUND(AN34*1.1,0)</f>
        <v>3509</v>
      </c>
      <c r="AO86" s="354">
        <f t="shared" si="1"/>
        <v>3630</v>
      </c>
      <c r="AP86" s="344">
        <f t="shared" si="1"/>
        <v>3872</v>
      </c>
      <c r="AQ86" s="342">
        <f t="shared" si="1"/>
        <v>4114</v>
      </c>
      <c r="AR86" s="343">
        <f t="shared" si="1"/>
        <v>4356</v>
      </c>
      <c r="AS86" s="343">
        <f t="shared" si="1"/>
        <v>4598</v>
      </c>
      <c r="AT86" s="343">
        <f t="shared" si="1"/>
        <v>4719</v>
      </c>
      <c r="AU86" s="343">
        <f t="shared" si="1"/>
        <v>4840</v>
      </c>
      <c r="AV86" s="344">
        <f t="shared" si="1"/>
        <v>4961</v>
      </c>
      <c r="AW86" s="361">
        <f t="shared" si="1"/>
        <v>5082</v>
      </c>
      <c r="AX86" s="344">
        <f t="shared" si="1"/>
        <v>5203</v>
      </c>
    </row>
    <row r="87" spans="31:50" x14ac:dyDescent="0.15">
      <c r="AE87" s="340">
        <v>1100</v>
      </c>
      <c r="AF87" s="341" t="s">
        <v>20</v>
      </c>
      <c r="AG87" s="342">
        <f t="shared" si="0"/>
        <v>3025</v>
      </c>
      <c r="AH87" s="343">
        <f t="shared" si="0"/>
        <v>3025</v>
      </c>
      <c r="AI87" s="343">
        <f t="shared" si="0"/>
        <v>3025</v>
      </c>
      <c r="AJ87" s="344">
        <f t="shared" si="0"/>
        <v>3146</v>
      </c>
      <c r="AK87" s="342">
        <f t="shared" si="0"/>
        <v>3267</v>
      </c>
      <c r="AL87" s="343">
        <f t="shared" si="0"/>
        <v>3388</v>
      </c>
      <c r="AM87" s="343">
        <f t="shared" si="0"/>
        <v>3509</v>
      </c>
      <c r="AN87" s="354">
        <f t="shared" si="2"/>
        <v>3630</v>
      </c>
      <c r="AO87" s="343">
        <f t="shared" si="1"/>
        <v>3872</v>
      </c>
      <c r="AP87" s="344">
        <f t="shared" si="1"/>
        <v>4114</v>
      </c>
      <c r="AQ87" s="342">
        <f t="shared" si="1"/>
        <v>4356</v>
      </c>
      <c r="AR87" s="343">
        <f t="shared" si="1"/>
        <v>4598</v>
      </c>
      <c r="AS87" s="343">
        <f t="shared" si="1"/>
        <v>4719</v>
      </c>
      <c r="AT87" s="343">
        <f t="shared" si="1"/>
        <v>4840</v>
      </c>
      <c r="AU87" s="343">
        <f t="shared" si="1"/>
        <v>4961</v>
      </c>
      <c r="AV87" s="356">
        <f t="shared" si="1"/>
        <v>5082</v>
      </c>
      <c r="AW87" s="345">
        <f t="shared" si="1"/>
        <v>5203</v>
      </c>
      <c r="AX87" s="344">
        <f t="shared" si="1"/>
        <v>5324</v>
      </c>
    </row>
    <row r="88" spans="31:50" x14ac:dyDescent="0.15">
      <c r="AE88" s="340">
        <v>1150</v>
      </c>
      <c r="AF88" s="341" t="s">
        <v>21</v>
      </c>
      <c r="AG88" s="342">
        <f t="shared" si="0"/>
        <v>3146</v>
      </c>
      <c r="AH88" s="343">
        <f t="shared" si="0"/>
        <v>3146</v>
      </c>
      <c r="AI88" s="343">
        <f t="shared" si="0"/>
        <v>3146</v>
      </c>
      <c r="AJ88" s="344">
        <f t="shared" si="0"/>
        <v>3267</v>
      </c>
      <c r="AK88" s="342">
        <f t="shared" si="0"/>
        <v>3388</v>
      </c>
      <c r="AL88" s="343">
        <f t="shared" si="0"/>
        <v>3509</v>
      </c>
      <c r="AM88" s="354">
        <f t="shared" si="0"/>
        <v>3630</v>
      </c>
      <c r="AN88" s="343">
        <f t="shared" si="2"/>
        <v>3872</v>
      </c>
      <c r="AO88" s="343">
        <f t="shared" si="1"/>
        <v>4114</v>
      </c>
      <c r="AP88" s="344">
        <f t="shared" si="1"/>
        <v>4356</v>
      </c>
      <c r="AQ88" s="342">
        <f t="shared" si="1"/>
        <v>4598</v>
      </c>
      <c r="AR88" s="343">
        <f t="shared" si="1"/>
        <v>4719</v>
      </c>
      <c r="AS88" s="343">
        <f t="shared" si="1"/>
        <v>4840</v>
      </c>
      <c r="AT88" s="343">
        <f t="shared" si="1"/>
        <v>4961</v>
      </c>
      <c r="AU88" s="354">
        <f t="shared" si="1"/>
        <v>5082</v>
      </c>
      <c r="AV88" s="344">
        <f t="shared" si="1"/>
        <v>5203</v>
      </c>
      <c r="AW88" s="345">
        <f t="shared" si="1"/>
        <v>5324</v>
      </c>
      <c r="AX88" s="344">
        <f t="shared" si="1"/>
        <v>5445</v>
      </c>
    </row>
    <row r="89" spans="31:50" ht="17" thickBot="1" x14ac:dyDescent="0.2">
      <c r="AE89" s="331">
        <v>1200</v>
      </c>
      <c r="AF89" s="332" t="s">
        <v>22</v>
      </c>
      <c r="AG89" s="346">
        <f t="shared" si="0"/>
        <v>3267</v>
      </c>
      <c r="AH89" s="347">
        <f t="shared" si="0"/>
        <v>3267</v>
      </c>
      <c r="AI89" s="347">
        <f t="shared" si="0"/>
        <v>3267</v>
      </c>
      <c r="AJ89" s="348">
        <f t="shared" si="0"/>
        <v>3388</v>
      </c>
      <c r="AK89" s="346">
        <f t="shared" si="0"/>
        <v>3509</v>
      </c>
      <c r="AL89" s="359">
        <f t="shared" si="0"/>
        <v>3630</v>
      </c>
      <c r="AM89" s="347">
        <f t="shared" si="0"/>
        <v>3872</v>
      </c>
      <c r="AN89" s="347">
        <f t="shared" si="2"/>
        <v>4114</v>
      </c>
      <c r="AO89" s="347">
        <f t="shared" si="1"/>
        <v>4356</v>
      </c>
      <c r="AP89" s="348">
        <f t="shared" si="1"/>
        <v>4598</v>
      </c>
      <c r="AQ89" s="346">
        <f t="shared" si="1"/>
        <v>4719</v>
      </c>
      <c r="AR89" s="347">
        <f t="shared" si="1"/>
        <v>4840</v>
      </c>
      <c r="AS89" s="347">
        <f t="shared" si="1"/>
        <v>4961</v>
      </c>
      <c r="AT89" s="359">
        <f t="shared" si="1"/>
        <v>5082</v>
      </c>
      <c r="AU89" s="347">
        <f t="shared" si="1"/>
        <v>5203</v>
      </c>
      <c r="AV89" s="348">
        <f t="shared" si="1"/>
        <v>5324</v>
      </c>
      <c r="AW89" s="349">
        <f t="shared" si="1"/>
        <v>5445</v>
      </c>
      <c r="AX89" s="348">
        <f t="shared" si="1"/>
        <v>5566</v>
      </c>
    </row>
    <row r="90" spans="31:50" x14ac:dyDescent="0.15">
      <c r="AE90" s="327">
        <v>1250</v>
      </c>
      <c r="AF90" s="328" t="s">
        <v>130</v>
      </c>
      <c r="AG90" s="336">
        <f t="shared" si="0"/>
        <v>3388</v>
      </c>
      <c r="AH90" s="337">
        <f t="shared" si="0"/>
        <v>3388</v>
      </c>
      <c r="AI90" s="337">
        <f t="shared" si="0"/>
        <v>3388</v>
      </c>
      <c r="AJ90" s="338">
        <f t="shared" si="0"/>
        <v>3509</v>
      </c>
      <c r="AK90" s="360">
        <f t="shared" si="0"/>
        <v>3630</v>
      </c>
      <c r="AL90" s="337">
        <f t="shared" si="0"/>
        <v>3872</v>
      </c>
      <c r="AM90" s="337">
        <f t="shared" si="0"/>
        <v>4114</v>
      </c>
      <c r="AN90" s="337">
        <f t="shared" si="2"/>
        <v>4356</v>
      </c>
      <c r="AO90" s="337">
        <f t="shared" si="1"/>
        <v>4598</v>
      </c>
      <c r="AP90" s="338">
        <f t="shared" si="1"/>
        <v>4719</v>
      </c>
      <c r="AQ90" s="336">
        <f t="shared" si="1"/>
        <v>4840</v>
      </c>
      <c r="AR90" s="337">
        <f t="shared" si="1"/>
        <v>4961</v>
      </c>
      <c r="AS90" s="358">
        <f t="shared" si="1"/>
        <v>5082</v>
      </c>
      <c r="AT90" s="337">
        <f t="shared" si="1"/>
        <v>5203</v>
      </c>
      <c r="AU90" s="337">
        <f t="shared" si="1"/>
        <v>5324</v>
      </c>
      <c r="AV90" s="338">
        <f t="shared" si="1"/>
        <v>5445</v>
      </c>
      <c r="AW90" s="339">
        <f t="shared" si="1"/>
        <v>5566</v>
      </c>
      <c r="AX90" s="338">
        <f t="shared" si="1"/>
        <v>5687</v>
      </c>
    </row>
    <row r="91" spans="31:50" x14ac:dyDescent="0.15">
      <c r="AE91" s="340">
        <v>1300</v>
      </c>
      <c r="AF91" s="341" t="s">
        <v>131</v>
      </c>
      <c r="AG91" s="342">
        <f t="shared" si="0"/>
        <v>3509</v>
      </c>
      <c r="AH91" s="343">
        <f t="shared" si="0"/>
        <v>3509</v>
      </c>
      <c r="AI91" s="343">
        <f t="shared" si="0"/>
        <v>3509</v>
      </c>
      <c r="AJ91" s="356">
        <f t="shared" si="0"/>
        <v>3630</v>
      </c>
      <c r="AK91" s="342">
        <f t="shared" si="0"/>
        <v>3872</v>
      </c>
      <c r="AL91" s="343">
        <f t="shared" si="0"/>
        <v>4114</v>
      </c>
      <c r="AM91" s="343">
        <f t="shared" si="0"/>
        <v>4356</v>
      </c>
      <c r="AN91" s="343">
        <f t="shared" si="2"/>
        <v>4598</v>
      </c>
      <c r="AO91" s="343">
        <f t="shared" si="1"/>
        <v>4719</v>
      </c>
      <c r="AP91" s="344">
        <f t="shared" si="1"/>
        <v>4840</v>
      </c>
      <c r="AQ91" s="342">
        <f t="shared" si="1"/>
        <v>4961</v>
      </c>
      <c r="AR91" s="354">
        <f t="shared" si="1"/>
        <v>5082</v>
      </c>
      <c r="AS91" s="343">
        <f t="shared" si="1"/>
        <v>5203</v>
      </c>
      <c r="AT91" s="343">
        <f t="shared" si="1"/>
        <v>5324</v>
      </c>
      <c r="AU91" s="343">
        <f t="shared" si="1"/>
        <v>5445</v>
      </c>
      <c r="AV91" s="344">
        <f t="shared" si="1"/>
        <v>5566</v>
      </c>
      <c r="AW91" s="345">
        <f t="shared" si="1"/>
        <v>5687</v>
      </c>
      <c r="AX91" s="344">
        <f t="shared" si="1"/>
        <v>5808</v>
      </c>
    </row>
    <row r="92" spans="31:50" x14ac:dyDescent="0.15">
      <c r="AE92" s="340">
        <v>1350</v>
      </c>
      <c r="AF92" s="341" t="s">
        <v>132</v>
      </c>
      <c r="AG92" s="355">
        <f t="shared" si="0"/>
        <v>3630</v>
      </c>
      <c r="AH92" s="354">
        <f t="shared" si="0"/>
        <v>3630</v>
      </c>
      <c r="AI92" s="354">
        <f t="shared" si="0"/>
        <v>3630</v>
      </c>
      <c r="AJ92" s="344">
        <f t="shared" si="0"/>
        <v>3872</v>
      </c>
      <c r="AK92" s="342">
        <f t="shared" si="0"/>
        <v>4114</v>
      </c>
      <c r="AL92" s="343">
        <f t="shared" si="0"/>
        <v>4356</v>
      </c>
      <c r="AM92" s="343">
        <f t="shared" si="0"/>
        <v>4598</v>
      </c>
      <c r="AN92" s="343">
        <f t="shared" si="2"/>
        <v>4719</v>
      </c>
      <c r="AO92" s="343">
        <f t="shared" si="1"/>
        <v>4840</v>
      </c>
      <c r="AP92" s="344">
        <f t="shared" si="1"/>
        <v>4961</v>
      </c>
      <c r="AQ92" s="355">
        <f t="shared" si="1"/>
        <v>5082</v>
      </c>
      <c r="AR92" s="343">
        <f t="shared" si="1"/>
        <v>5203</v>
      </c>
      <c r="AS92" s="343">
        <f t="shared" si="1"/>
        <v>5324</v>
      </c>
      <c r="AT92" s="343">
        <f t="shared" si="1"/>
        <v>5445</v>
      </c>
      <c r="AU92" s="343">
        <f t="shared" si="1"/>
        <v>5566</v>
      </c>
      <c r="AV92" s="344">
        <f t="shared" si="1"/>
        <v>5687</v>
      </c>
      <c r="AW92" s="345">
        <f t="shared" si="1"/>
        <v>5808</v>
      </c>
      <c r="AX92" s="344">
        <f t="shared" si="1"/>
        <v>5929</v>
      </c>
    </row>
    <row r="93" spans="31:50" x14ac:dyDescent="0.15">
      <c r="AE93" s="340">
        <v>1400</v>
      </c>
      <c r="AF93" s="341" t="s">
        <v>133</v>
      </c>
      <c r="AG93" s="342">
        <f t="shared" si="0"/>
        <v>3872</v>
      </c>
      <c r="AH93" s="343">
        <f t="shared" si="0"/>
        <v>3872</v>
      </c>
      <c r="AI93" s="343">
        <f t="shared" si="0"/>
        <v>3872</v>
      </c>
      <c r="AJ93" s="344">
        <f t="shared" si="0"/>
        <v>4114</v>
      </c>
      <c r="AK93" s="342">
        <f t="shared" si="0"/>
        <v>4356</v>
      </c>
      <c r="AL93" s="343">
        <f t="shared" si="0"/>
        <v>4598</v>
      </c>
      <c r="AM93" s="343">
        <f t="shared" si="0"/>
        <v>4719</v>
      </c>
      <c r="AN93" s="343">
        <f t="shared" si="2"/>
        <v>4840</v>
      </c>
      <c r="AO93" s="343">
        <f t="shared" si="1"/>
        <v>4961</v>
      </c>
      <c r="AP93" s="356">
        <f t="shared" si="1"/>
        <v>5082</v>
      </c>
      <c r="AQ93" s="342">
        <f t="shared" si="1"/>
        <v>5203</v>
      </c>
      <c r="AR93" s="343">
        <f t="shared" si="1"/>
        <v>5324</v>
      </c>
      <c r="AS93" s="343">
        <f t="shared" si="1"/>
        <v>5445</v>
      </c>
      <c r="AT93" s="343">
        <f t="shared" si="1"/>
        <v>5566</v>
      </c>
      <c r="AU93" s="343">
        <f t="shared" si="1"/>
        <v>5687</v>
      </c>
      <c r="AV93" s="344">
        <f t="shared" si="1"/>
        <v>5808</v>
      </c>
      <c r="AW93" s="345">
        <f t="shared" si="1"/>
        <v>5929</v>
      </c>
      <c r="AX93" s="344">
        <f t="shared" si="1"/>
        <v>6050</v>
      </c>
    </row>
    <row r="94" spans="31:50" x14ac:dyDescent="0.15">
      <c r="AE94" s="340">
        <v>1450</v>
      </c>
      <c r="AF94" s="341" t="s">
        <v>134</v>
      </c>
      <c r="AG94" s="342">
        <f t="shared" si="0"/>
        <v>4114</v>
      </c>
      <c r="AH94" s="343">
        <f t="shared" si="0"/>
        <v>4114</v>
      </c>
      <c r="AI94" s="343">
        <f t="shared" si="0"/>
        <v>4114</v>
      </c>
      <c r="AJ94" s="344">
        <f t="shared" si="0"/>
        <v>4356</v>
      </c>
      <c r="AK94" s="342">
        <f t="shared" si="0"/>
        <v>4598</v>
      </c>
      <c r="AL94" s="343">
        <f t="shared" si="0"/>
        <v>4719</v>
      </c>
      <c r="AM94" s="343">
        <f t="shared" si="0"/>
        <v>4840</v>
      </c>
      <c r="AN94" s="343">
        <f t="shared" si="2"/>
        <v>4961</v>
      </c>
      <c r="AO94" s="354">
        <f t="shared" si="1"/>
        <v>5082</v>
      </c>
      <c r="AP94" s="344">
        <f t="shared" si="1"/>
        <v>5203</v>
      </c>
      <c r="AQ94" s="342">
        <f t="shared" si="1"/>
        <v>5324</v>
      </c>
      <c r="AR94" s="343">
        <f t="shared" si="1"/>
        <v>5445</v>
      </c>
      <c r="AS94" s="343">
        <f t="shared" si="1"/>
        <v>5566</v>
      </c>
      <c r="AT94" s="343">
        <f t="shared" si="1"/>
        <v>5687</v>
      </c>
      <c r="AU94" s="343">
        <f t="shared" si="1"/>
        <v>5808</v>
      </c>
      <c r="AV94" s="344">
        <f t="shared" si="1"/>
        <v>5929</v>
      </c>
      <c r="AW94" s="345">
        <f t="shared" si="1"/>
        <v>6050</v>
      </c>
      <c r="AX94" s="344">
        <f t="shared" si="1"/>
        <v>6171</v>
      </c>
    </row>
    <row r="95" spans="31:50" ht="17" thickBot="1" x14ac:dyDescent="0.2">
      <c r="AE95" s="331">
        <v>1500</v>
      </c>
      <c r="AF95" s="332" t="s">
        <v>135</v>
      </c>
      <c r="AG95" s="346">
        <f t="shared" si="0"/>
        <v>4356</v>
      </c>
      <c r="AH95" s="347">
        <f t="shared" si="0"/>
        <v>4356</v>
      </c>
      <c r="AI95" s="347">
        <f t="shared" si="0"/>
        <v>4356</v>
      </c>
      <c r="AJ95" s="348">
        <f t="shared" si="0"/>
        <v>4598</v>
      </c>
      <c r="AK95" s="346">
        <f t="shared" si="0"/>
        <v>4719</v>
      </c>
      <c r="AL95" s="347">
        <f t="shared" si="0"/>
        <v>4840</v>
      </c>
      <c r="AM95" s="347">
        <f t="shared" si="0"/>
        <v>4961</v>
      </c>
      <c r="AN95" s="359">
        <f t="shared" si="2"/>
        <v>5082</v>
      </c>
      <c r="AO95" s="347">
        <f t="shared" si="1"/>
        <v>5203</v>
      </c>
      <c r="AP95" s="348">
        <f t="shared" si="1"/>
        <v>5324</v>
      </c>
      <c r="AQ95" s="346">
        <f t="shared" si="1"/>
        <v>5445</v>
      </c>
      <c r="AR95" s="347">
        <f t="shared" si="1"/>
        <v>5566</v>
      </c>
      <c r="AS95" s="347">
        <f t="shared" si="1"/>
        <v>5687</v>
      </c>
      <c r="AT95" s="347">
        <f t="shared" si="1"/>
        <v>5808</v>
      </c>
      <c r="AU95" s="347">
        <f t="shared" si="1"/>
        <v>5929</v>
      </c>
      <c r="AV95" s="348">
        <f t="shared" si="1"/>
        <v>6050</v>
      </c>
      <c r="AW95" s="349">
        <f t="shared" si="1"/>
        <v>6171</v>
      </c>
      <c r="AX95" s="348">
        <f t="shared" si="1"/>
        <v>6292</v>
      </c>
    </row>
    <row r="96" spans="31:50" x14ac:dyDescent="0.15">
      <c r="AE96" s="327">
        <v>1550</v>
      </c>
      <c r="AF96" s="328" t="s">
        <v>136</v>
      </c>
      <c r="AG96" s="336">
        <f t="shared" si="0"/>
        <v>4598</v>
      </c>
      <c r="AH96" s="337">
        <f t="shared" si="0"/>
        <v>4598</v>
      </c>
      <c r="AI96" s="337">
        <f t="shared" si="0"/>
        <v>4598</v>
      </c>
      <c r="AJ96" s="338">
        <f t="shared" si="0"/>
        <v>4719</v>
      </c>
      <c r="AK96" s="336">
        <f t="shared" si="0"/>
        <v>4840</v>
      </c>
      <c r="AL96" s="337">
        <f t="shared" si="0"/>
        <v>4961</v>
      </c>
      <c r="AM96" s="358">
        <f t="shared" si="0"/>
        <v>5082</v>
      </c>
      <c r="AN96" s="337">
        <f t="shared" si="2"/>
        <v>5203</v>
      </c>
      <c r="AO96" s="337">
        <f t="shared" si="1"/>
        <v>5324</v>
      </c>
      <c r="AP96" s="338">
        <f t="shared" si="1"/>
        <v>5445</v>
      </c>
      <c r="AQ96" s="336">
        <f t="shared" si="1"/>
        <v>5566</v>
      </c>
      <c r="AR96" s="337">
        <f t="shared" si="1"/>
        <v>5687</v>
      </c>
      <c r="AS96" s="337">
        <f t="shared" si="1"/>
        <v>5808</v>
      </c>
      <c r="AT96" s="337">
        <f t="shared" si="1"/>
        <v>5929</v>
      </c>
      <c r="AU96" s="337">
        <f t="shared" si="1"/>
        <v>6050</v>
      </c>
      <c r="AV96" s="338">
        <f t="shared" si="1"/>
        <v>6171</v>
      </c>
      <c r="AW96" s="339">
        <f t="shared" si="1"/>
        <v>6292</v>
      </c>
      <c r="AX96" s="338">
        <f t="shared" si="1"/>
        <v>6413</v>
      </c>
    </row>
    <row r="97" spans="2:50" x14ac:dyDescent="0.15">
      <c r="AE97" s="340">
        <v>1600</v>
      </c>
      <c r="AF97" s="341" t="s">
        <v>137</v>
      </c>
      <c r="AG97" s="342">
        <f t="shared" si="0"/>
        <v>4719</v>
      </c>
      <c r="AH97" s="343">
        <f t="shared" si="0"/>
        <v>4719</v>
      </c>
      <c r="AI97" s="343">
        <f t="shared" si="0"/>
        <v>4719</v>
      </c>
      <c r="AJ97" s="344">
        <f t="shared" si="0"/>
        <v>4840</v>
      </c>
      <c r="AK97" s="342">
        <f t="shared" si="0"/>
        <v>4961</v>
      </c>
      <c r="AL97" s="354">
        <f t="shared" si="0"/>
        <v>5082</v>
      </c>
      <c r="AM97" s="343">
        <f t="shared" si="0"/>
        <v>5203</v>
      </c>
      <c r="AN97" s="343">
        <f t="shared" si="2"/>
        <v>5324</v>
      </c>
      <c r="AO97" s="343">
        <f t="shared" si="1"/>
        <v>5445</v>
      </c>
      <c r="AP97" s="344">
        <f t="shared" si="1"/>
        <v>5566</v>
      </c>
      <c r="AQ97" s="342">
        <f t="shared" si="1"/>
        <v>5687</v>
      </c>
      <c r="AR97" s="343">
        <f t="shared" si="1"/>
        <v>5808</v>
      </c>
      <c r="AS97" s="343">
        <f t="shared" si="1"/>
        <v>5929</v>
      </c>
      <c r="AT97" s="343">
        <f t="shared" si="1"/>
        <v>6050</v>
      </c>
      <c r="AU97" s="343">
        <f t="shared" si="1"/>
        <v>6171</v>
      </c>
      <c r="AV97" s="344">
        <f t="shared" si="1"/>
        <v>6292</v>
      </c>
      <c r="AW97" s="345">
        <f t="shared" si="1"/>
        <v>6413</v>
      </c>
      <c r="AX97" s="344">
        <f t="shared" si="1"/>
        <v>6534</v>
      </c>
    </row>
    <row r="98" spans="2:50" x14ac:dyDescent="0.15">
      <c r="AE98" s="340">
        <v>1650</v>
      </c>
      <c r="AF98" s="341" t="s">
        <v>138</v>
      </c>
      <c r="AG98" s="342">
        <f t="shared" si="0"/>
        <v>4840</v>
      </c>
      <c r="AH98" s="343">
        <f t="shared" si="0"/>
        <v>4840</v>
      </c>
      <c r="AI98" s="343">
        <f t="shared" si="0"/>
        <v>4840</v>
      </c>
      <c r="AJ98" s="344">
        <f t="shared" si="0"/>
        <v>4961</v>
      </c>
      <c r="AK98" s="355">
        <f t="shared" si="0"/>
        <v>5082</v>
      </c>
      <c r="AL98" s="343">
        <f t="shared" si="0"/>
        <v>5203</v>
      </c>
      <c r="AM98" s="343">
        <f t="shared" si="0"/>
        <v>5324</v>
      </c>
      <c r="AN98" s="343">
        <f t="shared" si="2"/>
        <v>5445</v>
      </c>
      <c r="AO98" s="343">
        <f t="shared" si="1"/>
        <v>5566</v>
      </c>
      <c r="AP98" s="344">
        <f t="shared" si="1"/>
        <v>5687</v>
      </c>
      <c r="AQ98" s="342">
        <f t="shared" si="1"/>
        <v>5808</v>
      </c>
      <c r="AR98" s="343">
        <f t="shared" si="1"/>
        <v>5929</v>
      </c>
      <c r="AS98" s="343">
        <f t="shared" si="1"/>
        <v>6050</v>
      </c>
      <c r="AT98" s="343">
        <f t="shared" si="1"/>
        <v>6171</v>
      </c>
      <c r="AU98" s="343">
        <f t="shared" si="1"/>
        <v>6292</v>
      </c>
      <c r="AV98" s="344">
        <f t="shared" si="1"/>
        <v>6413</v>
      </c>
      <c r="AW98" s="345">
        <f t="shared" si="1"/>
        <v>6534</v>
      </c>
      <c r="AX98" s="344">
        <f t="shared" si="1"/>
        <v>6655</v>
      </c>
    </row>
    <row r="99" spans="2:50" x14ac:dyDescent="0.15">
      <c r="AE99" s="340">
        <v>1700</v>
      </c>
      <c r="AF99" s="341" t="s">
        <v>139</v>
      </c>
      <c r="AG99" s="342">
        <f t="shared" si="0"/>
        <v>4961</v>
      </c>
      <c r="AH99" s="343">
        <f t="shared" si="0"/>
        <v>4961</v>
      </c>
      <c r="AI99" s="343">
        <f t="shared" si="0"/>
        <v>4961</v>
      </c>
      <c r="AJ99" s="356">
        <f t="shared" si="0"/>
        <v>5082</v>
      </c>
      <c r="AK99" s="342">
        <f t="shared" si="0"/>
        <v>5203</v>
      </c>
      <c r="AL99" s="343">
        <f t="shared" si="0"/>
        <v>5324</v>
      </c>
      <c r="AM99" s="343">
        <f t="shared" si="0"/>
        <v>5445</v>
      </c>
      <c r="AN99" s="343">
        <f t="shared" si="2"/>
        <v>5566</v>
      </c>
      <c r="AO99" s="343">
        <f t="shared" si="1"/>
        <v>5687</v>
      </c>
      <c r="AP99" s="344">
        <f t="shared" si="1"/>
        <v>5808</v>
      </c>
      <c r="AQ99" s="342">
        <f t="shared" si="1"/>
        <v>5929</v>
      </c>
      <c r="AR99" s="343">
        <f t="shared" si="1"/>
        <v>6050</v>
      </c>
      <c r="AS99" s="343">
        <f t="shared" si="1"/>
        <v>6171</v>
      </c>
      <c r="AT99" s="343">
        <f t="shared" si="1"/>
        <v>6292</v>
      </c>
      <c r="AU99" s="343">
        <f t="shared" si="1"/>
        <v>6413</v>
      </c>
      <c r="AV99" s="344">
        <f t="shared" si="1"/>
        <v>6534</v>
      </c>
      <c r="AW99" s="345">
        <f t="shared" si="1"/>
        <v>6655</v>
      </c>
      <c r="AX99" s="344">
        <f t="shared" si="1"/>
        <v>6776</v>
      </c>
    </row>
    <row r="100" spans="2:50" x14ac:dyDescent="0.15">
      <c r="AE100" s="340">
        <v>1750</v>
      </c>
      <c r="AF100" s="341" t="s">
        <v>140</v>
      </c>
      <c r="AG100" s="355">
        <f t="shared" si="0"/>
        <v>5082</v>
      </c>
      <c r="AH100" s="354">
        <f t="shared" si="0"/>
        <v>5082</v>
      </c>
      <c r="AI100" s="354">
        <f t="shared" si="0"/>
        <v>5082</v>
      </c>
      <c r="AJ100" s="344">
        <f t="shared" si="0"/>
        <v>5203</v>
      </c>
      <c r="AK100" s="342">
        <f t="shared" si="0"/>
        <v>5324</v>
      </c>
      <c r="AL100" s="343">
        <f t="shared" si="0"/>
        <v>5445</v>
      </c>
      <c r="AM100" s="343">
        <f t="shared" si="0"/>
        <v>5566</v>
      </c>
      <c r="AN100" s="343">
        <f t="shared" si="2"/>
        <v>5687</v>
      </c>
      <c r="AO100" s="343">
        <f t="shared" si="1"/>
        <v>5808</v>
      </c>
      <c r="AP100" s="344">
        <f t="shared" si="1"/>
        <v>5929</v>
      </c>
      <c r="AQ100" s="342">
        <f t="shared" si="1"/>
        <v>6050</v>
      </c>
      <c r="AR100" s="343">
        <f t="shared" si="1"/>
        <v>6171</v>
      </c>
      <c r="AS100" s="343">
        <f t="shared" si="1"/>
        <v>6292</v>
      </c>
      <c r="AT100" s="343">
        <f t="shared" si="1"/>
        <v>6413</v>
      </c>
      <c r="AU100" s="343">
        <f t="shared" si="1"/>
        <v>6534</v>
      </c>
      <c r="AV100" s="344">
        <f t="shared" si="1"/>
        <v>6655</v>
      </c>
      <c r="AW100" s="345">
        <f t="shared" si="1"/>
        <v>6776</v>
      </c>
      <c r="AX100" s="344">
        <f t="shared" si="1"/>
        <v>6897</v>
      </c>
    </row>
    <row r="101" spans="2:50" ht="17" thickBot="1" x14ac:dyDescent="0.2">
      <c r="AE101" s="331">
        <v>1800</v>
      </c>
      <c r="AF101" s="332" t="s">
        <v>141</v>
      </c>
      <c r="AG101" s="346">
        <f t="shared" si="0"/>
        <v>5203</v>
      </c>
      <c r="AH101" s="347">
        <f t="shared" si="0"/>
        <v>5203</v>
      </c>
      <c r="AI101" s="347">
        <f t="shared" si="0"/>
        <v>5203</v>
      </c>
      <c r="AJ101" s="348">
        <f t="shared" si="0"/>
        <v>5324</v>
      </c>
      <c r="AK101" s="346">
        <f t="shared" si="0"/>
        <v>5445</v>
      </c>
      <c r="AL101" s="347">
        <f t="shared" si="0"/>
        <v>5566</v>
      </c>
      <c r="AM101" s="347">
        <f t="shared" si="0"/>
        <v>5687</v>
      </c>
      <c r="AN101" s="347">
        <f t="shared" si="2"/>
        <v>5808</v>
      </c>
      <c r="AO101" s="347">
        <f t="shared" si="1"/>
        <v>5929</v>
      </c>
      <c r="AP101" s="348">
        <f t="shared" si="1"/>
        <v>6050</v>
      </c>
      <c r="AQ101" s="346">
        <f t="shared" si="1"/>
        <v>6171</v>
      </c>
      <c r="AR101" s="347">
        <f t="shared" si="1"/>
        <v>6292</v>
      </c>
      <c r="AS101" s="347">
        <f t="shared" si="1"/>
        <v>6413</v>
      </c>
      <c r="AT101" s="347">
        <f t="shared" si="1"/>
        <v>6534</v>
      </c>
      <c r="AU101" s="347">
        <f t="shared" si="1"/>
        <v>6655</v>
      </c>
      <c r="AV101" s="348">
        <f t="shared" si="1"/>
        <v>6776</v>
      </c>
      <c r="AW101" s="349">
        <f t="shared" si="1"/>
        <v>6897</v>
      </c>
      <c r="AX101" s="348">
        <f t="shared" si="1"/>
        <v>7018</v>
      </c>
    </row>
    <row r="102" spans="2:50" x14ac:dyDescent="0.15">
      <c r="AE102" s="350">
        <v>1850</v>
      </c>
      <c r="AF102" s="351" t="s">
        <v>142</v>
      </c>
      <c r="AG102" s="352">
        <f t="shared" si="0"/>
        <v>5324</v>
      </c>
      <c r="AH102" s="326">
        <f t="shared" si="0"/>
        <v>5324</v>
      </c>
      <c r="AI102" s="326">
        <f t="shared" si="0"/>
        <v>5324</v>
      </c>
      <c r="AJ102" s="353">
        <f t="shared" si="0"/>
        <v>5445</v>
      </c>
      <c r="AK102" s="352">
        <f t="shared" si="0"/>
        <v>5566</v>
      </c>
      <c r="AL102" s="326">
        <f t="shared" si="0"/>
        <v>5687</v>
      </c>
      <c r="AM102" s="326">
        <f t="shared" si="0"/>
        <v>5808</v>
      </c>
      <c r="AN102" s="326">
        <f t="shared" si="2"/>
        <v>5929</v>
      </c>
      <c r="AO102" s="326">
        <f t="shared" si="1"/>
        <v>6050</v>
      </c>
      <c r="AP102" s="353">
        <f t="shared" si="1"/>
        <v>6171</v>
      </c>
      <c r="AQ102" s="352">
        <f t="shared" si="1"/>
        <v>6292</v>
      </c>
      <c r="AR102" s="326">
        <f t="shared" si="1"/>
        <v>6413</v>
      </c>
      <c r="AS102" s="326">
        <f t="shared" si="1"/>
        <v>6534</v>
      </c>
      <c r="AT102" s="326">
        <f t="shared" si="1"/>
        <v>6655</v>
      </c>
      <c r="AU102" s="326">
        <f t="shared" si="1"/>
        <v>6776</v>
      </c>
      <c r="AV102" s="353">
        <f t="shared" si="1"/>
        <v>6897</v>
      </c>
      <c r="AW102" s="313">
        <f t="shared" si="1"/>
        <v>7018</v>
      </c>
      <c r="AX102" s="353">
        <f t="shared" si="1"/>
        <v>7139</v>
      </c>
    </row>
    <row r="103" spans="2:50" x14ac:dyDescent="0.15">
      <c r="AE103" s="340">
        <v>1900</v>
      </c>
      <c r="AF103" s="341" t="s">
        <v>143</v>
      </c>
      <c r="AG103" s="342">
        <f t="shared" si="0"/>
        <v>5445</v>
      </c>
      <c r="AH103" s="343">
        <f t="shared" si="0"/>
        <v>5445</v>
      </c>
      <c r="AI103" s="343">
        <f t="shared" si="0"/>
        <v>5445</v>
      </c>
      <c r="AJ103" s="344">
        <f t="shared" si="0"/>
        <v>5566</v>
      </c>
      <c r="AK103" s="342">
        <f t="shared" si="0"/>
        <v>5687</v>
      </c>
      <c r="AL103" s="343">
        <f t="shared" si="0"/>
        <v>5808</v>
      </c>
      <c r="AM103" s="343">
        <f t="shared" si="0"/>
        <v>5929</v>
      </c>
      <c r="AN103" s="343">
        <f t="shared" si="2"/>
        <v>6050</v>
      </c>
      <c r="AO103" s="343">
        <f t="shared" si="1"/>
        <v>6171</v>
      </c>
      <c r="AP103" s="344">
        <f t="shared" si="1"/>
        <v>6292</v>
      </c>
      <c r="AQ103" s="342">
        <f t="shared" si="1"/>
        <v>6413</v>
      </c>
      <c r="AR103" s="343">
        <f t="shared" si="1"/>
        <v>6534</v>
      </c>
      <c r="AS103" s="343">
        <f t="shared" si="1"/>
        <v>6655</v>
      </c>
      <c r="AT103" s="343">
        <f t="shared" si="1"/>
        <v>6776</v>
      </c>
      <c r="AU103" s="343">
        <f t="shared" si="1"/>
        <v>6897</v>
      </c>
      <c r="AV103" s="344">
        <f t="shared" si="1"/>
        <v>7018</v>
      </c>
      <c r="AW103" s="345">
        <f t="shared" si="1"/>
        <v>7139</v>
      </c>
      <c r="AX103" s="344">
        <f t="shared" si="1"/>
        <v>7260</v>
      </c>
    </row>
    <row r="104" spans="2:50" x14ac:dyDescent="0.15">
      <c r="AE104" s="340">
        <v>1950</v>
      </c>
      <c r="AF104" s="341" t="s">
        <v>144</v>
      </c>
      <c r="AG104" s="342">
        <f t="shared" si="0"/>
        <v>5566</v>
      </c>
      <c r="AH104" s="343">
        <f t="shared" si="0"/>
        <v>5566</v>
      </c>
      <c r="AI104" s="343">
        <f t="shared" si="0"/>
        <v>5566</v>
      </c>
      <c r="AJ104" s="344">
        <f t="shared" si="0"/>
        <v>5687</v>
      </c>
      <c r="AK104" s="342">
        <f t="shared" si="0"/>
        <v>5808</v>
      </c>
      <c r="AL104" s="343">
        <f t="shared" si="0"/>
        <v>5929</v>
      </c>
      <c r="AM104" s="343">
        <f t="shared" si="0"/>
        <v>6050</v>
      </c>
      <c r="AN104" s="343">
        <f t="shared" si="2"/>
        <v>6171</v>
      </c>
      <c r="AO104" s="343">
        <f t="shared" si="1"/>
        <v>6292</v>
      </c>
      <c r="AP104" s="344">
        <f t="shared" si="1"/>
        <v>6413</v>
      </c>
      <c r="AQ104" s="342">
        <f t="shared" si="1"/>
        <v>6534</v>
      </c>
      <c r="AR104" s="343">
        <f t="shared" si="1"/>
        <v>6655</v>
      </c>
      <c r="AS104" s="343">
        <f t="shared" si="1"/>
        <v>6776</v>
      </c>
      <c r="AT104" s="343">
        <f t="shared" si="1"/>
        <v>6897</v>
      </c>
      <c r="AU104" s="343">
        <f t="shared" si="1"/>
        <v>7018</v>
      </c>
      <c r="AV104" s="344">
        <f t="shared" si="1"/>
        <v>7139</v>
      </c>
      <c r="AW104" s="345">
        <f t="shared" si="1"/>
        <v>7260</v>
      </c>
      <c r="AX104" s="344">
        <f t="shared" si="1"/>
        <v>7381</v>
      </c>
    </row>
    <row r="105" spans="2:50" ht="17" thickBot="1" x14ac:dyDescent="0.2">
      <c r="AE105" s="331">
        <v>2000</v>
      </c>
      <c r="AF105" s="332" t="s">
        <v>145</v>
      </c>
      <c r="AG105" s="346">
        <f t="shared" si="0"/>
        <v>5687</v>
      </c>
      <c r="AH105" s="347">
        <f t="shared" si="0"/>
        <v>5687</v>
      </c>
      <c r="AI105" s="347">
        <f t="shared" si="0"/>
        <v>5687</v>
      </c>
      <c r="AJ105" s="348">
        <f t="shared" si="0"/>
        <v>5808</v>
      </c>
      <c r="AK105" s="346">
        <f t="shared" si="0"/>
        <v>5929</v>
      </c>
      <c r="AL105" s="347">
        <f t="shared" si="0"/>
        <v>6050</v>
      </c>
      <c r="AM105" s="347">
        <f t="shared" si="0"/>
        <v>6171</v>
      </c>
      <c r="AN105" s="347">
        <f t="shared" si="2"/>
        <v>6292</v>
      </c>
      <c r="AO105" s="347">
        <f t="shared" si="1"/>
        <v>6413</v>
      </c>
      <c r="AP105" s="348">
        <f t="shared" si="1"/>
        <v>6534</v>
      </c>
      <c r="AQ105" s="346">
        <f t="shared" si="1"/>
        <v>6655</v>
      </c>
      <c r="AR105" s="347">
        <f t="shared" si="1"/>
        <v>6776</v>
      </c>
      <c r="AS105" s="347">
        <f t="shared" si="1"/>
        <v>6897</v>
      </c>
      <c r="AT105" s="347">
        <f t="shared" si="1"/>
        <v>7018</v>
      </c>
      <c r="AU105" s="347">
        <f t="shared" si="1"/>
        <v>7139</v>
      </c>
      <c r="AV105" s="348">
        <f t="shared" si="1"/>
        <v>7260</v>
      </c>
      <c r="AW105" s="349">
        <f t="shared" si="1"/>
        <v>7381</v>
      </c>
      <c r="AX105" s="348">
        <f t="shared" si="1"/>
        <v>7502</v>
      </c>
    </row>
    <row r="108" spans="2:50" s="296" customFormat="1" x14ac:dyDescent="0.15">
      <c r="B108" s="300"/>
      <c r="C108" s="300"/>
      <c r="D108" s="299"/>
      <c r="F108" s="299"/>
      <c r="G108" s="299"/>
      <c r="H108" s="299"/>
      <c r="I108" s="299"/>
      <c r="J108" s="299"/>
      <c r="K108" s="299"/>
      <c r="L108" s="299"/>
      <c r="M108" s="299"/>
      <c r="N108" s="299"/>
      <c r="P108" s="299"/>
      <c r="Q108" s="299"/>
      <c r="R108" s="299"/>
      <c r="S108" s="299"/>
      <c r="T108" s="302"/>
      <c r="AC108" s="297"/>
    </row>
    <row r="109" spans="2:50" s="296" customFormat="1" x14ac:dyDescent="0.15">
      <c r="B109" s="301"/>
      <c r="C109" s="301"/>
      <c r="D109" s="300"/>
      <c r="F109" s="299"/>
      <c r="G109" s="299"/>
      <c r="H109" s="299"/>
      <c r="I109" s="299"/>
      <c r="J109" s="299"/>
      <c r="K109" s="299"/>
      <c r="L109" s="299"/>
      <c r="M109" s="299"/>
      <c r="N109" s="299"/>
      <c r="P109" s="299"/>
      <c r="Q109" s="299"/>
      <c r="R109" s="299"/>
      <c r="S109" s="299"/>
      <c r="T109" s="299"/>
      <c r="U109" s="299"/>
      <c r="V109" s="299"/>
      <c r="W109" s="299"/>
      <c r="X109" s="299"/>
      <c r="Y109" s="299"/>
      <c r="Z109" s="299"/>
      <c r="AA109" s="299"/>
      <c r="AB109" s="299"/>
      <c r="AC109" s="297"/>
    </row>
  </sheetData>
  <mergeCells count="14">
    <mergeCell ref="R11:S11"/>
    <mergeCell ref="W11:X11"/>
    <mergeCell ref="W12:X12"/>
    <mergeCell ref="B14:C15"/>
    <mergeCell ref="AE14:AF15"/>
    <mergeCell ref="AE66:AF67"/>
    <mergeCell ref="P14:Q15"/>
    <mergeCell ref="R12:S12"/>
    <mergeCell ref="R10:S10"/>
    <mergeCell ref="R9:S9"/>
    <mergeCell ref="R8:S8"/>
    <mergeCell ref="W9:X9"/>
    <mergeCell ref="W10:X10"/>
    <mergeCell ref="W8:X8"/>
  </mergeCells>
  <pageMargins left="0.74803149606299213" right="0.35433070866141736" top="0" bottom="0" header="0.51181102362204722" footer="0.51181102362204722"/>
  <pageSetup paperSize="9" orientation="portrait"/>
  <headerFooter alignWithMargins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AC6B9-095B-F941-922A-2498741557E9}">
  <dimension ref="B3:F17"/>
  <sheetViews>
    <sheetView showGridLines="0" zoomScale="150" zoomScaleNormal="150" workbookViewId="0">
      <selection activeCell="F16" sqref="F16"/>
    </sheetView>
  </sheetViews>
  <sheetFormatPr baseColWidth="10" defaultRowHeight="13" x14ac:dyDescent="0.15"/>
  <cols>
    <col min="1" max="256" width="8.83203125" customWidth="1"/>
  </cols>
  <sheetData>
    <row r="3" spans="2:6" ht="16" x14ac:dyDescent="0.15">
      <c r="B3" s="365" t="s">
        <v>323</v>
      </c>
      <c r="C3" s="366"/>
      <c r="D3" s="367"/>
      <c r="E3" s="368"/>
      <c r="F3" s="295"/>
    </row>
    <row r="4" spans="2:6" ht="16" x14ac:dyDescent="0.15">
      <c r="B4" s="479" t="s">
        <v>314</v>
      </c>
      <c r="C4" s="480"/>
      <c r="D4" s="367" t="s">
        <v>319</v>
      </c>
      <c r="E4" s="368" t="s">
        <v>320</v>
      </c>
      <c r="F4" s="295"/>
    </row>
    <row r="5" spans="2:6" ht="16" x14ac:dyDescent="0.15">
      <c r="B5" s="476" t="s">
        <v>316</v>
      </c>
      <c r="C5" s="477"/>
      <c r="D5" s="369">
        <v>5100</v>
      </c>
      <c r="E5" s="370">
        <v>6700</v>
      </c>
      <c r="F5" s="295"/>
    </row>
    <row r="6" spans="2:6" ht="16" x14ac:dyDescent="0.15">
      <c r="B6" s="476" t="s">
        <v>317</v>
      </c>
      <c r="C6" s="477"/>
      <c r="D6" s="369">
        <v>5600</v>
      </c>
      <c r="E6" s="370">
        <v>7200</v>
      </c>
      <c r="F6" s="295"/>
    </row>
    <row r="7" spans="2:6" ht="16" x14ac:dyDescent="0.15">
      <c r="B7" s="476" t="s">
        <v>321</v>
      </c>
      <c r="C7" s="477"/>
      <c r="D7" s="369">
        <v>7300</v>
      </c>
      <c r="E7" s="370">
        <v>9200</v>
      </c>
      <c r="F7" s="295"/>
    </row>
    <row r="8" spans="2:6" ht="16" x14ac:dyDescent="0.15">
      <c r="B8" s="476" t="s">
        <v>318</v>
      </c>
      <c r="C8" s="477"/>
      <c r="D8" s="369">
        <v>8300</v>
      </c>
      <c r="E8" s="370">
        <v>9700</v>
      </c>
      <c r="F8" s="295"/>
    </row>
    <row r="10" spans="2:6" ht="16" x14ac:dyDescent="0.15">
      <c r="B10" s="365" t="s">
        <v>323</v>
      </c>
      <c r="C10" s="366"/>
      <c r="D10" s="367"/>
      <c r="E10" s="368"/>
    </row>
    <row r="11" spans="2:6" ht="16" x14ac:dyDescent="0.15">
      <c r="B11" s="479" t="s">
        <v>315</v>
      </c>
      <c r="C11" s="480"/>
      <c r="D11" s="367" t="s">
        <v>322</v>
      </c>
      <c r="E11" s="368" t="s">
        <v>320</v>
      </c>
    </row>
    <row r="12" spans="2:6" ht="16" x14ac:dyDescent="0.15">
      <c r="B12" s="476" t="s">
        <v>316</v>
      </c>
      <c r="C12" s="477"/>
      <c r="D12" s="369">
        <v>9100</v>
      </c>
      <c r="E12" s="370">
        <v>11100</v>
      </c>
    </row>
    <row r="13" spans="2:6" ht="16" x14ac:dyDescent="0.15">
      <c r="B13" s="476" t="s">
        <v>317</v>
      </c>
      <c r="C13" s="477"/>
      <c r="D13" s="369">
        <v>9700</v>
      </c>
      <c r="E13" s="370">
        <v>11100</v>
      </c>
    </row>
    <row r="14" spans="2:6" ht="16" x14ac:dyDescent="0.15">
      <c r="B14" s="476" t="s">
        <v>321</v>
      </c>
      <c r="C14" s="477"/>
      <c r="D14" s="369">
        <v>12300</v>
      </c>
      <c r="E14" s="370">
        <v>14000</v>
      </c>
    </row>
    <row r="15" spans="2:6" ht="16" x14ac:dyDescent="0.15">
      <c r="B15" s="476" t="s">
        <v>318</v>
      </c>
      <c r="C15" s="477"/>
      <c r="D15" s="369" t="s">
        <v>207</v>
      </c>
      <c r="E15" s="370" t="s">
        <v>207</v>
      </c>
    </row>
    <row r="17" spans="4:4" x14ac:dyDescent="0.15">
      <c r="D17" t="s">
        <v>368</v>
      </c>
    </row>
  </sheetData>
  <mergeCells count="10">
    <mergeCell ref="B7:C7"/>
    <mergeCell ref="B14:C14"/>
    <mergeCell ref="B8:C8"/>
    <mergeCell ref="B15:C15"/>
    <mergeCell ref="B4:C4"/>
    <mergeCell ref="B11:C11"/>
    <mergeCell ref="B5:C5"/>
    <mergeCell ref="B12:C12"/>
    <mergeCell ref="B6:C6"/>
    <mergeCell ref="B13:C13"/>
  </mergeCells>
  <pageMargins left="0.7" right="0.7" top="0.75" bottom="0.75" header="0.3" footer="0.3"/>
  <pageSetup paperSize="9" orientation="portrait" horizontalDpi="300" verticalDpi="30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FA8A0-E912-BC4B-A12B-5997C660339A}">
  <sheetPr>
    <tabColor theme="7" tint="0.79998168889431442"/>
  </sheetPr>
  <dimension ref="A1:AQ56"/>
  <sheetViews>
    <sheetView zoomScaleNormal="100" workbookViewId="0">
      <selection activeCell="Z29" sqref="Z29"/>
    </sheetView>
  </sheetViews>
  <sheetFormatPr baseColWidth="10" defaultColWidth="9" defaultRowHeight="16" x14ac:dyDescent="0.15"/>
  <cols>
    <col min="1" max="1" width="1.33203125" style="295" customWidth="1"/>
    <col min="2" max="2" width="11.1640625" style="295" customWidth="1"/>
    <col min="3" max="4" width="12.33203125" style="296" customWidth="1"/>
    <col min="5" max="6" width="3.6640625" style="296" customWidth="1"/>
    <col min="7" max="9" width="3.83203125" style="296" customWidth="1"/>
    <col min="10" max="11" width="5.5" style="296" customWidth="1"/>
    <col min="12" max="12" width="4.5" style="296" customWidth="1"/>
    <col min="13" max="15" width="3.83203125" style="296" customWidth="1"/>
    <col min="16" max="18" width="5.5" style="296" customWidth="1"/>
    <col min="19" max="45" width="4.6640625" style="296" customWidth="1"/>
    <col min="46" max="16384" width="9" style="296"/>
  </cols>
  <sheetData>
    <row r="1" spans="1:43" s="297" customFormat="1" x14ac:dyDescent="0.15">
      <c r="A1" s="295"/>
      <c r="B1" s="295"/>
      <c r="C1" s="296"/>
      <c r="D1" s="296"/>
      <c r="E1" s="296"/>
      <c r="F1" s="296"/>
      <c r="G1" s="296"/>
      <c r="H1" s="296"/>
      <c r="M1" s="296"/>
      <c r="N1" s="296"/>
      <c r="T1" s="296"/>
      <c r="U1" s="296"/>
      <c r="V1" s="296"/>
      <c r="W1" s="296"/>
      <c r="X1" s="296"/>
      <c r="Y1" s="296"/>
      <c r="Z1" s="296"/>
      <c r="AA1" s="296"/>
      <c r="AB1" s="296"/>
      <c r="AC1" s="296"/>
      <c r="AD1" s="296"/>
      <c r="AE1" s="296"/>
      <c r="AF1" s="296"/>
      <c r="AG1" s="296"/>
      <c r="AH1" s="296"/>
      <c r="AI1" s="296"/>
      <c r="AJ1" s="296"/>
      <c r="AK1" s="296"/>
      <c r="AL1" s="296"/>
      <c r="AM1" s="296"/>
      <c r="AN1" s="296"/>
      <c r="AO1" s="296"/>
      <c r="AP1" s="296"/>
      <c r="AQ1" s="296"/>
    </row>
    <row r="2" spans="1:43" s="297" customFormat="1" x14ac:dyDescent="0.15">
      <c r="A2" s="295"/>
      <c r="B2" s="295"/>
      <c r="C2" s="296"/>
      <c r="D2" s="296"/>
      <c r="E2" s="296"/>
      <c r="F2" s="296"/>
      <c r="G2" s="296"/>
      <c r="H2" s="296"/>
      <c r="I2" s="298"/>
      <c r="J2" s="296"/>
      <c r="K2" s="296"/>
      <c r="L2" s="296"/>
      <c r="M2" s="296"/>
      <c r="N2" s="296"/>
      <c r="O2" s="298"/>
      <c r="P2" s="296"/>
      <c r="Q2" s="296"/>
      <c r="R2" s="296"/>
      <c r="S2" s="296"/>
      <c r="T2" s="296"/>
      <c r="U2" s="296"/>
      <c r="V2" s="296"/>
      <c r="W2" s="296"/>
      <c r="X2" s="296"/>
      <c r="Y2" s="296"/>
      <c r="Z2" s="296"/>
      <c r="AA2" s="296"/>
      <c r="AB2" s="296"/>
      <c r="AC2" s="296"/>
      <c r="AD2" s="296"/>
      <c r="AE2" s="296"/>
      <c r="AF2" s="296"/>
      <c r="AG2" s="296"/>
      <c r="AH2" s="296"/>
      <c r="AI2" s="296"/>
      <c r="AJ2" s="296"/>
      <c r="AK2" s="296"/>
      <c r="AL2" s="296"/>
      <c r="AM2" s="296"/>
      <c r="AN2" s="296"/>
      <c r="AO2" s="296"/>
      <c r="AP2" s="296"/>
      <c r="AQ2" s="296"/>
    </row>
    <row r="3" spans="1:43" s="297" customFormat="1" x14ac:dyDescent="0.15">
      <c r="A3" s="295"/>
      <c r="B3" s="295"/>
      <c r="C3" s="296"/>
      <c r="D3" s="298" t="s">
        <v>297</v>
      </c>
      <c r="E3" s="296"/>
      <c r="F3" s="296"/>
      <c r="G3" s="296"/>
      <c r="J3" s="299"/>
      <c r="K3" s="299" t="s">
        <v>296</v>
      </c>
      <c r="L3" s="299"/>
      <c r="M3" s="296"/>
      <c r="N3" s="298"/>
      <c r="P3" s="299"/>
      <c r="Q3" s="299"/>
      <c r="R3" s="299"/>
      <c r="S3" s="299"/>
      <c r="T3" s="296"/>
      <c r="U3" s="296"/>
      <c r="V3" s="296"/>
      <c r="W3" s="296"/>
      <c r="X3" s="296"/>
      <c r="Y3" s="296"/>
      <c r="Z3" s="296"/>
      <c r="AA3" s="296"/>
      <c r="AB3" s="296"/>
      <c r="AC3" s="296"/>
      <c r="AD3" s="296"/>
      <c r="AE3" s="296"/>
      <c r="AF3" s="296"/>
      <c r="AG3" s="296"/>
      <c r="AH3" s="296"/>
      <c r="AI3" s="296"/>
      <c r="AJ3" s="296"/>
      <c r="AK3" s="296"/>
      <c r="AL3" s="296"/>
      <c r="AM3" s="296"/>
      <c r="AN3" s="296"/>
      <c r="AO3" s="296"/>
      <c r="AP3" s="296"/>
      <c r="AQ3" s="296"/>
    </row>
    <row r="4" spans="1:43" s="297" customFormat="1" x14ac:dyDescent="0.15">
      <c r="A4" s="295"/>
      <c r="B4" s="295"/>
      <c r="C4" s="296"/>
      <c r="D4" s="296"/>
      <c r="E4" s="296"/>
      <c r="F4" s="296"/>
      <c r="G4" s="303"/>
      <c r="H4" s="303"/>
      <c r="I4" s="300"/>
      <c r="J4" s="299"/>
      <c r="K4" s="299"/>
      <c r="L4" s="299"/>
      <c r="M4" s="303"/>
      <c r="N4" s="303"/>
      <c r="O4" s="300"/>
      <c r="P4" s="299"/>
      <c r="Q4" s="299"/>
      <c r="R4" s="299"/>
      <c r="S4" s="299"/>
      <c r="T4" s="296"/>
      <c r="U4" s="296"/>
      <c r="V4" s="296"/>
      <c r="W4" s="296"/>
      <c r="X4" s="296"/>
      <c r="Y4" s="296"/>
      <c r="Z4" s="296"/>
      <c r="AA4" s="296"/>
      <c r="AB4" s="296"/>
      <c r="AC4" s="296"/>
      <c r="AD4" s="296"/>
      <c r="AE4" s="296"/>
      <c r="AF4" s="296"/>
      <c r="AG4" s="296"/>
      <c r="AH4" s="296"/>
      <c r="AI4" s="296"/>
      <c r="AJ4" s="296"/>
      <c r="AK4" s="296"/>
      <c r="AL4" s="296"/>
      <c r="AM4" s="296"/>
      <c r="AN4" s="296"/>
      <c r="AO4" s="296"/>
      <c r="AP4" s="296"/>
      <c r="AQ4" s="296"/>
    </row>
    <row r="5" spans="1:43" x14ac:dyDescent="0.15">
      <c r="I5" s="300"/>
      <c r="J5" s="299"/>
      <c r="K5" s="299"/>
      <c r="L5" s="299"/>
      <c r="O5" s="300"/>
      <c r="P5" s="299"/>
      <c r="Q5" s="299"/>
      <c r="R5" s="299"/>
      <c r="S5" s="299"/>
    </row>
    <row r="6" spans="1:43" x14ac:dyDescent="0.15">
      <c r="I6" s="300"/>
      <c r="J6" s="299"/>
      <c r="K6" s="299"/>
      <c r="L6" s="299"/>
      <c r="O6" s="300"/>
      <c r="P6" s="299"/>
      <c r="Q6" s="299"/>
      <c r="R6" s="299"/>
      <c r="S6" s="299"/>
    </row>
    <row r="7" spans="1:43" x14ac:dyDescent="0.15">
      <c r="I7" s="300"/>
      <c r="J7" s="299"/>
      <c r="K7" s="299"/>
      <c r="L7" s="299"/>
      <c r="O7" s="300"/>
      <c r="P7" s="299"/>
      <c r="Q7" s="299"/>
      <c r="R7" s="299"/>
      <c r="S7" s="299"/>
    </row>
    <row r="8" spans="1:43" x14ac:dyDescent="0.15">
      <c r="I8" s="300"/>
      <c r="J8" s="299"/>
      <c r="K8" s="299"/>
      <c r="L8" s="299"/>
      <c r="O8" s="300"/>
      <c r="P8" s="299"/>
      <c r="Q8" s="299"/>
      <c r="R8" s="299"/>
      <c r="S8" s="299"/>
    </row>
    <row r="9" spans="1:43" x14ac:dyDescent="0.15">
      <c r="I9" s="300"/>
      <c r="J9" s="299"/>
      <c r="K9" s="299"/>
      <c r="L9" s="299"/>
      <c r="O9" s="300"/>
      <c r="P9" s="299"/>
      <c r="Q9" s="299"/>
      <c r="R9" s="299"/>
      <c r="S9" s="299"/>
    </row>
    <row r="10" spans="1:43" s="297" customFormat="1" x14ac:dyDescent="0.15">
      <c r="A10" s="295"/>
      <c r="B10" s="295"/>
      <c r="C10" s="296"/>
      <c r="D10" s="296"/>
      <c r="E10" s="296"/>
      <c r="F10" s="296"/>
      <c r="G10" s="296"/>
      <c r="H10" s="296"/>
      <c r="I10" s="300"/>
      <c r="J10" s="299"/>
      <c r="K10" s="299"/>
      <c r="L10" s="299"/>
      <c r="M10" s="296"/>
      <c r="N10" s="296"/>
      <c r="O10" s="300"/>
      <c r="P10" s="299"/>
      <c r="Q10" s="299"/>
      <c r="R10" s="299"/>
      <c r="S10" s="299"/>
      <c r="T10" s="296"/>
      <c r="U10" s="296"/>
      <c r="V10" s="296"/>
      <c r="W10" s="296"/>
      <c r="X10" s="296"/>
      <c r="Y10" s="296"/>
      <c r="Z10" s="296"/>
      <c r="AA10" s="296"/>
      <c r="AB10" s="296"/>
      <c r="AC10" s="296"/>
      <c r="AD10" s="296"/>
      <c r="AE10" s="296"/>
      <c r="AF10" s="296"/>
      <c r="AG10" s="296"/>
      <c r="AH10" s="296"/>
      <c r="AI10" s="296"/>
      <c r="AJ10" s="296"/>
      <c r="AK10" s="296"/>
      <c r="AL10" s="296"/>
      <c r="AM10" s="296"/>
      <c r="AN10" s="296"/>
      <c r="AO10" s="296"/>
      <c r="AP10" s="296"/>
      <c r="AQ10" s="296"/>
    </row>
    <row r="11" spans="1:43" s="297" customFormat="1" x14ac:dyDescent="0.15">
      <c r="A11" s="295"/>
      <c r="B11" s="295"/>
      <c r="C11" s="296"/>
      <c r="D11" s="296"/>
      <c r="E11" s="296"/>
      <c r="F11" s="296"/>
      <c r="G11" s="296"/>
      <c r="H11" s="296"/>
      <c r="I11" s="300"/>
      <c r="J11" s="299"/>
      <c r="K11" s="299"/>
      <c r="L11" s="299"/>
      <c r="M11" s="296"/>
      <c r="N11" s="296"/>
      <c r="O11" s="300"/>
      <c r="P11" s="299"/>
      <c r="Q11" s="299"/>
      <c r="R11" s="299"/>
      <c r="S11" s="299"/>
      <c r="T11" s="296"/>
      <c r="U11" s="296"/>
      <c r="V11" s="296"/>
      <c r="W11" s="296"/>
      <c r="X11" s="296"/>
      <c r="Y11" s="296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296"/>
      <c r="AL11" s="296"/>
      <c r="AM11" s="296"/>
      <c r="AN11" s="296"/>
      <c r="AO11" s="296"/>
      <c r="AP11" s="296"/>
      <c r="AQ11" s="296"/>
    </row>
    <row r="12" spans="1:43" s="297" customFormat="1" x14ac:dyDescent="0.15">
      <c r="A12" s="295"/>
      <c r="B12" s="295"/>
      <c r="C12" s="296"/>
      <c r="D12" s="296"/>
      <c r="E12" s="296"/>
      <c r="F12" s="296"/>
      <c r="G12" s="296"/>
      <c r="H12" s="296"/>
      <c r="I12" s="300"/>
      <c r="J12" s="299"/>
      <c r="K12" s="299"/>
      <c r="L12" s="299"/>
      <c r="M12" s="296"/>
      <c r="N12" s="296"/>
      <c r="O12" s="300"/>
      <c r="P12" s="299"/>
      <c r="Q12" s="299"/>
      <c r="R12" s="299"/>
      <c r="S12" s="299"/>
      <c r="T12" s="296"/>
      <c r="U12" s="296"/>
      <c r="V12" s="296"/>
      <c r="W12" s="296"/>
      <c r="X12" s="296"/>
      <c r="Y12" s="296"/>
      <c r="Z12" s="296"/>
      <c r="AA12" s="296"/>
      <c r="AB12" s="296"/>
      <c r="AC12" s="296"/>
      <c r="AD12" s="296"/>
      <c r="AE12" s="296"/>
      <c r="AF12" s="296"/>
      <c r="AG12" s="296"/>
      <c r="AH12" s="296"/>
      <c r="AI12" s="296"/>
      <c r="AJ12" s="296"/>
      <c r="AK12" s="296"/>
      <c r="AL12" s="296"/>
      <c r="AM12" s="296"/>
      <c r="AN12" s="296"/>
      <c r="AO12" s="296"/>
      <c r="AP12" s="296"/>
      <c r="AQ12" s="296"/>
    </row>
    <row r="13" spans="1:43" x14ac:dyDescent="0.15">
      <c r="A13" s="301"/>
      <c r="B13" s="301"/>
      <c r="D13" s="299"/>
      <c r="F13" s="299"/>
      <c r="G13" s="299"/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299"/>
    </row>
    <row r="17" spans="1:33" s="297" customFormat="1" x14ac:dyDescent="0.15">
      <c r="A17" s="295"/>
      <c r="B17" s="295"/>
      <c r="C17" s="296"/>
      <c r="D17" s="296"/>
      <c r="E17" s="296"/>
      <c r="F17" s="296"/>
      <c r="G17" s="296"/>
      <c r="H17" s="296"/>
      <c r="I17" s="300"/>
      <c r="J17" s="299"/>
      <c r="K17" s="299"/>
      <c r="L17" s="299"/>
      <c r="M17" s="296"/>
      <c r="N17" s="296"/>
      <c r="O17" s="300"/>
      <c r="P17" s="299"/>
      <c r="Q17" s="299"/>
      <c r="R17" s="299"/>
      <c r="S17" s="299"/>
      <c r="T17" s="296"/>
      <c r="U17" s="296"/>
      <c r="V17" s="296"/>
      <c r="W17" s="296"/>
      <c r="X17" s="296"/>
      <c r="Y17" s="296"/>
      <c r="Z17" s="296"/>
      <c r="AA17" s="296"/>
      <c r="AB17" s="296"/>
      <c r="AC17" s="296"/>
      <c r="AD17" s="296"/>
      <c r="AE17" s="296"/>
      <c r="AF17" s="296"/>
      <c r="AG17" s="296"/>
    </row>
    <row r="18" spans="1:33" s="297" customFormat="1" ht="19.25" customHeight="1" x14ac:dyDescent="0.15">
      <c r="A18" s="295"/>
      <c r="B18" s="404" t="s">
        <v>0</v>
      </c>
      <c r="C18" s="322" t="s">
        <v>298</v>
      </c>
      <c r="D18" s="310" t="s">
        <v>293</v>
      </c>
      <c r="E18" s="430" t="s">
        <v>291</v>
      </c>
      <c r="F18" s="431"/>
      <c r="G18" s="431"/>
      <c r="H18" s="431"/>
      <c r="I18" s="431"/>
      <c r="J18" s="431"/>
      <c r="K18" s="431"/>
      <c r="L18" s="432"/>
      <c r="M18" s="430" t="s">
        <v>295</v>
      </c>
      <c r="N18" s="431"/>
      <c r="O18" s="431"/>
      <c r="P18" s="431"/>
      <c r="Q18" s="431"/>
      <c r="R18" s="432"/>
      <c r="S18" s="296"/>
      <c r="T18" s="296"/>
      <c r="U18" s="296"/>
      <c r="V18" s="296"/>
      <c r="W18" s="296"/>
      <c r="X18" s="296"/>
      <c r="Y18" s="296"/>
      <c r="Z18" s="296"/>
      <c r="AA18" s="296"/>
      <c r="AB18" s="296"/>
      <c r="AC18" s="296"/>
      <c r="AD18" s="296"/>
      <c r="AE18" s="296"/>
      <c r="AF18" s="296"/>
      <c r="AG18" s="296"/>
    </row>
    <row r="19" spans="1:33" s="297" customFormat="1" ht="19.25" customHeight="1" x14ac:dyDescent="0.15">
      <c r="A19" s="295"/>
      <c r="B19" s="433"/>
      <c r="C19" s="323" t="s">
        <v>294</v>
      </c>
      <c r="D19" s="323" t="s">
        <v>294</v>
      </c>
      <c r="E19" s="433" t="s">
        <v>225</v>
      </c>
      <c r="F19" s="435"/>
      <c r="G19" s="433" t="s">
        <v>226</v>
      </c>
      <c r="H19" s="434"/>
      <c r="I19" s="435"/>
      <c r="J19" s="433" t="s">
        <v>227</v>
      </c>
      <c r="K19" s="434"/>
      <c r="L19" s="435"/>
      <c r="M19" s="433" t="s">
        <v>226</v>
      </c>
      <c r="N19" s="434"/>
      <c r="O19" s="435"/>
      <c r="P19" s="433" t="s">
        <v>227</v>
      </c>
      <c r="Q19" s="434"/>
      <c r="R19" s="435"/>
      <c r="S19" s="296"/>
      <c r="T19" s="296"/>
      <c r="U19" s="296"/>
      <c r="V19" s="296"/>
      <c r="W19" s="296"/>
      <c r="X19" s="296"/>
      <c r="Y19" s="296"/>
      <c r="Z19" s="296"/>
      <c r="AA19" s="296"/>
      <c r="AB19" s="296"/>
      <c r="AC19" s="296"/>
      <c r="AD19" s="296"/>
      <c r="AE19" s="296"/>
      <c r="AF19" s="296"/>
      <c r="AG19" s="296"/>
    </row>
    <row r="20" spans="1:33" s="297" customFormat="1" ht="19.25" customHeight="1" x14ac:dyDescent="0.15">
      <c r="A20" s="295"/>
      <c r="B20" s="402"/>
      <c r="C20" s="324"/>
      <c r="D20" s="312" t="s">
        <v>299</v>
      </c>
      <c r="E20" s="402"/>
      <c r="F20" s="403"/>
      <c r="G20" s="402" t="s">
        <v>229</v>
      </c>
      <c r="H20" s="416"/>
      <c r="I20" s="403"/>
      <c r="J20" s="402" t="s">
        <v>292</v>
      </c>
      <c r="K20" s="416"/>
      <c r="L20" s="403"/>
      <c r="M20" s="402" t="s">
        <v>229</v>
      </c>
      <c r="N20" s="416"/>
      <c r="O20" s="403"/>
      <c r="P20" s="402" t="s">
        <v>292</v>
      </c>
      <c r="Q20" s="416"/>
      <c r="R20" s="403"/>
      <c r="S20" s="296"/>
      <c r="T20" s="296"/>
      <c r="U20" s="296"/>
      <c r="V20" s="296"/>
      <c r="W20" s="296"/>
      <c r="X20" s="296"/>
      <c r="Y20" s="296"/>
      <c r="Z20" s="296"/>
      <c r="AA20" s="296"/>
      <c r="AB20" s="296"/>
      <c r="AC20" s="296"/>
      <c r="AD20" s="296"/>
      <c r="AE20" s="296"/>
      <c r="AF20" s="296"/>
      <c r="AG20" s="296"/>
    </row>
    <row r="21" spans="1:33" s="297" customFormat="1" x14ac:dyDescent="0.15">
      <c r="A21" s="295"/>
      <c r="B21" s="321" t="s">
        <v>38</v>
      </c>
      <c r="C21" s="325">
        <v>39</v>
      </c>
      <c r="D21" s="314">
        <v>49</v>
      </c>
      <c r="E21" s="417">
        <v>135</v>
      </c>
      <c r="F21" s="418"/>
      <c r="G21" s="417">
        <f>ROUND(E21*1.25,0)</f>
        <v>169</v>
      </c>
      <c r="H21" s="451"/>
      <c r="I21" s="418"/>
      <c r="J21" s="417">
        <f>ROUND(E21*1.45,0)</f>
        <v>196</v>
      </c>
      <c r="K21" s="451"/>
      <c r="L21" s="418"/>
      <c r="M21" s="417">
        <f>ROUND(1*3.281*E21*1.25,0)</f>
        <v>554</v>
      </c>
      <c r="N21" s="451"/>
      <c r="O21" s="418"/>
      <c r="P21" s="417">
        <f>ROUND(1*3.281*E21*1.45,0)</f>
        <v>642</v>
      </c>
      <c r="Q21" s="451"/>
      <c r="R21" s="418"/>
      <c r="S21" s="299"/>
      <c r="T21" s="296"/>
      <c r="U21" s="296"/>
      <c r="V21" s="296"/>
      <c r="W21" s="296"/>
      <c r="X21" s="296"/>
      <c r="Y21" s="296"/>
      <c r="Z21" s="296"/>
      <c r="AA21" s="296"/>
      <c r="AB21" s="296"/>
      <c r="AC21" s="296"/>
      <c r="AD21" s="296"/>
      <c r="AE21" s="296"/>
      <c r="AF21" s="296"/>
      <c r="AG21" s="296"/>
    </row>
    <row r="22" spans="1:33" s="297" customFormat="1" x14ac:dyDescent="0.15">
      <c r="A22" s="295"/>
      <c r="B22" s="311"/>
      <c r="C22" s="326"/>
      <c r="D22" s="313" t="s">
        <v>278</v>
      </c>
      <c r="E22" s="409"/>
      <c r="F22" s="411"/>
      <c r="G22" s="409"/>
      <c r="H22" s="410"/>
      <c r="I22" s="411"/>
      <c r="J22" s="409"/>
      <c r="K22" s="410"/>
      <c r="L22" s="411"/>
      <c r="M22" s="409"/>
      <c r="N22" s="410"/>
      <c r="O22" s="411"/>
      <c r="P22" s="409"/>
      <c r="Q22" s="410"/>
      <c r="R22" s="411"/>
      <c r="S22" s="299"/>
      <c r="T22" s="296"/>
      <c r="U22" s="296"/>
      <c r="V22" s="296"/>
      <c r="W22" s="296"/>
      <c r="X22" s="296"/>
      <c r="Y22" s="296"/>
      <c r="Z22" s="296"/>
      <c r="AA22" s="296"/>
      <c r="AB22" s="296"/>
      <c r="AC22" s="296"/>
      <c r="AD22" s="296"/>
      <c r="AE22" s="296"/>
      <c r="AF22" s="296"/>
      <c r="AG22" s="296"/>
    </row>
    <row r="23" spans="1:33" s="297" customFormat="1" x14ac:dyDescent="0.15">
      <c r="A23" s="295"/>
      <c r="B23" s="321" t="s">
        <v>39</v>
      </c>
      <c r="C23" s="325">
        <v>77</v>
      </c>
      <c r="D23" s="314">
        <v>87</v>
      </c>
      <c r="E23" s="417">
        <v>200</v>
      </c>
      <c r="F23" s="418"/>
      <c r="G23" s="417">
        <f>ROUND(E23*1.25,0)</f>
        <v>250</v>
      </c>
      <c r="H23" s="451"/>
      <c r="I23" s="418"/>
      <c r="J23" s="417">
        <f>ROUND(E23*1.45,0)</f>
        <v>290</v>
      </c>
      <c r="K23" s="451"/>
      <c r="L23" s="418"/>
      <c r="M23" s="417">
        <f>ROUND(1*3.281*E23*1.25,0)</f>
        <v>820</v>
      </c>
      <c r="N23" s="451"/>
      <c r="O23" s="418"/>
      <c r="P23" s="417">
        <f>ROUND(1*3.281*E23*1.45,0)</f>
        <v>951</v>
      </c>
      <c r="Q23" s="451"/>
      <c r="R23" s="418"/>
      <c r="S23" s="299"/>
      <c r="T23" s="296"/>
      <c r="U23" s="296"/>
      <c r="V23" s="296"/>
      <c r="W23" s="296"/>
      <c r="X23" s="296"/>
      <c r="Y23" s="296"/>
      <c r="Z23" s="296"/>
      <c r="AA23" s="296"/>
      <c r="AB23" s="296"/>
      <c r="AC23" s="296"/>
      <c r="AD23" s="296"/>
      <c r="AE23" s="296"/>
      <c r="AF23" s="296"/>
      <c r="AG23" s="296"/>
    </row>
    <row r="24" spans="1:33" s="297" customFormat="1" x14ac:dyDescent="0.15">
      <c r="A24" s="295"/>
      <c r="B24" s="311"/>
      <c r="C24" s="326"/>
      <c r="D24" s="313" t="s">
        <v>281</v>
      </c>
      <c r="E24" s="409"/>
      <c r="F24" s="411"/>
      <c r="G24" s="409"/>
      <c r="H24" s="410"/>
      <c r="I24" s="411"/>
      <c r="J24" s="409"/>
      <c r="K24" s="410"/>
      <c r="L24" s="411"/>
      <c r="M24" s="409"/>
      <c r="N24" s="410"/>
      <c r="O24" s="411"/>
      <c r="P24" s="409"/>
      <c r="Q24" s="410"/>
      <c r="R24" s="411"/>
      <c r="S24" s="299"/>
      <c r="T24" s="296"/>
      <c r="U24" s="296"/>
      <c r="V24" s="296"/>
      <c r="W24" s="296"/>
      <c r="X24" s="296"/>
      <c r="Y24" s="296"/>
      <c r="Z24" s="296"/>
      <c r="AA24" s="296"/>
      <c r="AB24" s="296"/>
      <c r="AC24" s="296"/>
      <c r="AD24" s="296"/>
      <c r="AE24" s="296"/>
      <c r="AF24" s="296"/>
      <c r="AG24" s="296"/>
    </row>
    <row r="25" spans="1:33" s="297" customFormat="1" x14ac:dyDescent="0.15">
      <c r="A25" s="295"/>
      <c r="B25" s="321" t="s">
        <v>40</v>
      </c>
      <c r="C25" s="325">
        <v>116</v>
      </c>
      <c r="D25" s="314">
        <v>126</v>
      </c>
      <c r="E25" s="417">
        <v>270</v>
      </c>
      <c r="F25" s="418"/>
      <c r="G25" s="417">
        <f>ROUND(E25*1.25,0)</f>
        <v>338</v>
      </c>
      <c r="H25" s="451"/>
      <c r="I25" s="418"/>
      <c r="J25" s="417">
        <f>ROUND(E25*1.45,0)</f>
        <v>392</v>
      </c>
      <c r="K25" s="451"/>
      <c r="L25" s="418"/>
      <c r="M25" s="417">
        <f>ROUND(1*3.281*E25*1.25,0)</f>
        <v>1107</v>
      </c>
      <c r="N25" s="451"/>
      <c r="O25" s="418"/>
      <c r="P25" s="417">
        <f>ROUND(1*3.281*E25*1.45,0)</f>
        <v>1285</v>
      </c>
      <c r="Q25" s="451"/>
      <c r="R25" s="418"/>
      <c r="S25" s="299"/>
      <c r="T25" s="296"/>
      <c r="U25" s="296"/>
      <c r="V25" s="296"/>
      <c r="W25" s="296"/>
      <c r="X25" s="296"/>
      <c r="Y25" s="296"/>
      <c r="Z25" s="296"/>
      <c r="AA25" s="296"/>
      <c r="AB25" s="296"/>
      <c r="AC25" s="296"/>
      <c r="AD25" s="296"/>
      <c r="AE25" s="296"/>
      <c r="AF25" s="296"/>
      <c r="AG25" s="296"/>
    </row>
    <row r="26" spans="1:33" s="297" customFormat="1" x14ac:dyDescent="0.15">
      <c r="A26" s="295"/>
      <c r="B26" s="311"/>
      <c r="C26" s="326"/>
      <c r="D26" s="313" t="s">
        <v>279</v>
      </c>
      <c r="E26" s="409"/>
      <c r="F26" s="411"/>
      <c r="G26" s="409"/>
      <c r="H26" s="410"/>
      <c r="I26" s="411"/>
      <c r="J26" s="409"/>
      <c r="K26" s="410"/>
      <c r="L26" s="411"/>
      <c r="M26" s="409"/>
      <c r="N26" s="410"/>
      <c r="O26" s="411"/>
      <c r="P26" s="409"/>
      <c r="Q26" s="410"/>
      <c r="R26" s="411"/>
      <c r="S26" s="299"/>
      <c r="T26" s="296"/>
      <c r="U26" s="296"/>
      <c r="V26" s="296"/>
      <c r="W26" s="296"/>
      <c r="X26" s="296"/>
      <c r="Y26" s="296"/>
      <c r="Z26" s="296"/>
      <c r="AA26" s="296"/>
      <c r="AB26" s="296"/>
      <c r="AC26" s="296"/>
      <c r="AD26" s="296"/>
      <c r="AE26" s="296"/>
      <c r="AF26" s="296"/>
      <c r="AG26" s="296"/>
    </row>
    <row r="27" spans="1:33" s="297" customFormat="1" x14ac:dyDescent="0.15">
      <c r="A27" s="295"/>
      <c r="B27" s="321" t="s">
        <v>41</v>
      </c>
      <c r="C27" s="325">
        <v>154</v>
      </c>
      <c r="D27" s="314">
        <v>164</v>
      </c>
      <c r="E27" s="417">
        <v>340</v>
      </c>
      <c r="F27" s="418"/>
      <c r="G27" s="417">
        <f>ROUND(E27*1.25,0)</f>
        <v>425</v>
      </c>
      <c r="H27" s="451"/>
      <c r="I27" s="418"/>
      <c r="J27" s="417">
        <f>ROUND(E27*1.45,0)</f>
        <v>493</v>
      </c>
      <c r="K27" s="451"/>
      <c r="L27" s="418"/>
      <c r="M27" s="417">
        <f>ROUND(1*3.281*E27*1.25,0)</f>
        <v>1394</v>
      </c>
      <c r="N27" s="451"/>
      <c r="O27" s="418"/>
      <c r="P27" s="417">
        <f>ROUND(1*3.281*E27*1.45,0)</f>
        <v>1618</v>
      </c>
      <c r="Q27" s="451"/>
      <c r="R27" s="418"/>
      <c r="S27" s="299"/>
      <c r="T27" s="296"/>
      <c r="U27" s="296"/>
      <c r="V27" s="296"/>
      <c r="W27" s="296"/>
      <c r="X27" s="296"/>
      <c r="Y27" s="296"/>
      <c r="Z27" s="296"/>
      <c r="AA27" s="296"/>
      <c r="AB27" s="296"/>
      <c r="AC27" s="296"/>
      <c r="AD27" s="296"/>
      <c r="AE27" s="296"/>
      <c r="AF27" s="296"/>
      <c r="AG27" s="296"/>
    </row>
    <row r="28" spans="1:33" s="297" customFormat="1" x14ac:dyDescent="0.15">
      <c r="A28" s="295"/>
      <c r="B28" s="311"/>
      <c r="C28" s="326"/>
      <c r="D28" s="313" t="s">
        <v>282</v>
      </c>
      <c r="E28" s="409"/>
      <c r="F28" s="411"/>
      <c r="G28" s="409"/>
      <c r="H28" s="410"/>
      <c r="I28" s="411"/>
      <c r="J28" s="409"/>
      <c r="K28" s="410"/>
      <c r="L28" s="411"/>
      <c r="M28" s="409"/>
      <c r="N28" s="410"/>
      <c r="O28" s="411"/>
      <c r="P28" s="409"/>
      <c r="Q28" s="410"/>
      <c r="R28" s="411"/>
      <c r="S28" s="299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</row>
    <row r="29" spans="1:33" s="297" customFormat="1" x14ac:dyDescent="0.15">
      <c r="A29" s="295"/>
      <c r="B29" s="321" t="s">
        <v>42</v>
      </c>
      <c r="C29" s="325">
        <v>192</v>
      </c>
      <c r="D29" s="314">
        <v>202</v>
      </c>
      <c r="E29" s="417">
        <v>410</v>
      </c>
      <c r="F29" s="418"/>
      <c r="G29" s="417">
        <f>ROUND(E29*1.25,0)</f>
        <v>513</v>
      </c>
      <c r="H29" s="451"/>
      <c r="I29" s="418"/>
      <c r="J29" s="417">
        <f>ROUND(E29*1.45,0)</f>
        <v>595</v>
      </c>
      <c r="K29" s="451"/>
      <c r="L29" s="418"/>
      <c r="M29" s="417">
        <f>ROUND(1*3.281*E29*1.25,0)</f>
        <v>1682</v>
      </c>
      <c r="N29" s="451"/>
      <c r="O29" s="418"/>
      <c r="P29" s="417">
        <f>ROUND(1*3.281*E29*1.45,0)</f>
        <v>1951</v>
      </c>
      <c r="Q29" s="451"/>
      <c r="R29" s="418"/>
      <c r="S29" s="299"/>
      <c r="T29" s="296"/>
      <c r="U29" s="296"/>
      <c r="V29" s="296"/>
      <c r="W29" s="296"/>
      <c r="X29" s="296"/>
      <c r="Y29" s="296"/>
      <c r="Z29" s="296"/>
      <c r="AA29" s="296"/>
      <c r="AB29" s="296"/>
      <c r="AC29" s="296"/>
      <c r="AD29" s="296"/>
      <c r="AE29" s="296"/>
      <c r="AF29" s="296"/>
      <c r="AG29" s="296"/>
    </row>
    <row r="30" spans="1:33" s="297" customFormat="1" x14ac:dyDescent="0.15">
      <c r="A30" s="295"/>
      <c r="B30" s="311"/>
      <c r="C30" s="326"/>
      <c r="D30" s="313" t="s">
        <v>2</v>
      </c>
      <c r="E30" s="409"/>
      <c r="F30" s="411"/>
      <c r="G30" s="409"/>
      <c r="H30" s="410"/>
      <c r="I30" s="411"/>
      <c r="J30" s="409"/>
      <c r="K30" s="410"/>
      <c r="L30" s="411"/>
      <c r="M30" s="409"/>
      <c r="N30" s="410"/>
      <c r="O30" s="411"/>
      <c r="P30" s="409"/>
      <c r="Q30" s="410"/>
      <c r="R30" s="411"/>
      <c r="S30" s="299"/>
      <c r="T30" s="296"/>
      <c r="U30" s="296"/>
      <c r="V30" s="296"/>
      <c r="W30" s="296"/>
      <c r="X30" s="296"/>
      <c r="Y30" s="296"/>
      <c r="Z30" s="296"/>
      <c r="AA30" s="296"/>
      <c r="AB30" s="296"/>
      <c r="AC30" s="296"/>
      <c r="AD30" s="296"/>
      <c r="AE30" s="296"/>
      <c r="AF30" s="296"/>
      <c r="AG30" s="296"/>
    </row>
    <row r="31" spans="1:33" s="297" customFormat="1" x14ac:dyDescent="0.15">
      <c r="A31" s="295"/>
      <c r="B31" s="321" t="s">
        <v>43</v>
      </c>
      <c r="C31" s="325">
        <v>230</v>
      </c>
      <c r="D31" s="314">
        <v>240</v>
      </c>
      <c r="E31" s="417">
        <v>480</v>
      </c>
      <c r="F31" s="418"/>
      <c r="G31" s="417">
        <f>ROUND(E31*1.25,0)</f>
        <v>600</v>
      </c>
      <c r="H31" s="451"/>
      <c r="I31" s="418"/>
      <c r="J31" s="417">
        <f>ROUND(E31*1.45,0)</f>
        <v>696</v>
      </c>
      <c r="K31" s="451"/>
      <c r="L31" s="418"/>
      <c r="M31" s="417">
        <f>ROUND(1*3.281*E31*1.25,0)</f>
        <v>1969</v>
      </c>
      <c r="N31" s="451"/>
      <c r="O31" s="418"/>
      <c r="P31" s="417">
        <f>ROUND(1*3.281*E31*1.45,0)</f>
        <v>2284</v>
      </c>
      <c r="Q31" s="451"/>
      <c r="R31" s="418"/>
      <c r="S31" s="299"/>
      <c r="T31" s="296"/>
      <c r="U31" s="296"/>
      <c r="V31" s="296"/>
      <c r="W31" s="296"/>
      <c r="X31" s="296"/>
      <c r="Y31" s="296"/>
      <c r="Z31" s="296"/>
      <c r="AA31" s="296"/>
      <c r="AB31" s="296"/>
      <c r="AC31" s="296"/>
      <c r="AD31" s="296"/>
      <c r="AE31" s="296"/>
      <c r="AF31" s="296"/>
      <c r="AG31" s="296"/>
    </row>
    <row r="32" spans="1:33" s="297" customFormat="1" x14ac:dyDescent="0.15">
      <c r="A32" s="295"/>
      <c r="B32" s="311"/>
      <c r="C32" s="326"/>
      <c r="D32" s="313" t="s">
        <v>283</v>
      </c>
      <c r="E32" s="409"/>
      <c r="F32" s="411"/>
      <c r="G32" s="409"/>
      <c r="H32" s="410"/>
      <c r="I32" s="411"/>
      <c r="J32" s="409"/>
      <c r="K32" s="410"/>
      <c r="L32" s="411"/>
      <c r="M32" s="409"/>
      <c r="N32" s="410"/>
      <c r="O32" s="411"/>
      <c r="P32" s="409"/>
      <c r="Q32" s="410"/>
      <c r="R32" s="411"/>
      <c r="S32" s="299"/>
      <c r="T32" s="296"/>
      <c r="U32" s="296"/>
      <c r="V32" s="296"/>
      <c r="W32" s="296"/>
      <c r="X32" s="296"/>
      <c r="Y32" s="296"/>
      <c r="Z32" s="296"/>
      <c r="AA32" s="296"/>
      <c r="AB32" s="296"/>
      <c r="AC32" s="296"/>
      <c r="AD32" s="296"/>
      <c r="AE32" s="296"/>
      <c r="AF32" s="296"/>
      <c r="AG32" s="296"/>
    </row>
    <row r="33" spans="1:33" s="297" customFormat="1" x14ac:dyDescent="0.15">
      <c r="A33" s="295"/>
      <c r="B33" s="321" t="s">
        <v>269</v>
      </c>
      <c r="C33" s="325">
        <v>268</v>
      </c>
      <c r="D33" s="314">
        <v>278</v>
      </c>
      <c r="E33" s="417">
        <v>550</v>
      </c>
      <c r="F33" s="418"/>
      <c r="G33" s="417">
        <f>ROUND(E33*1.25,0)</f>
        <v>688</v>
      </c>
      <c r="H33" s="451"/>
      <c r="I33" s="418"/>
      <c r="J33" s="417">
        <f>ROUND(E33*1.45,0)</f>
        <v>798</v>
      </c>
      <c r="K33" s="451"/>
      <c r="L33" s="418"/>
      <c r="M33" s="417">
        <f>ROUND(1*3.281*E33*1.25,0)</f>
        <v>2256</v>
      </c>
      <c r="N33" s="451"/>
      <c r="O33" s="418"/>
      <c r="P33" s="417">
        <f>ROUND(1*3.281*E33*1.45,0)</f>
        <v>2617</v>
      </c>
      <c r="Q33" s="451"/>
      <c r="R33" s="418"/>
      <c r="S33" s="299"/>
      <c r="T33" s="296"/>
      <c r="U33" s="296"/>
      <c r="V33" s="296"/>
      <c r="W33" s="296"/>
      <c r="X33" s="296"/>
      <c r="Y33" s="296"/>
      <c r="Z33" s="296"/>
      <c r="AA33" s="296"/>
      <c r="AB33" s="296"/>
      <c r="AC33" s="296"/>
      <c r="AD33" s="296"/>
      <c r="AE33" s="296"/>
      <c r="AF33" s="296"/>
      <c r="AG33" s="296"/>
    </row>
    <row r="34" spans="1:33" s="297" customFormat="1" x14ac:dyDescent="0.15">
      <c r="A34" s="295"/>
      <c r="B34" s="311"/>
      <c r="C34" s="326"/>
      <c r="D34" s="313" t="s">
        <v>280</v>
      </c>
      <c r="E34" s="409"/>
      <c r="F34" s="411"/>
      <c r="G34" s="409"/>
      <c r="H34" s="410"/>
      <c r="I34" s="411"/>
      <c r="J34" s="409"/>
      <c r="K34" s="410"/>
      <c r="L34" s="411"/>
      <c r="M34" s="409"/>
      <c r="N34" s="410"/>
      <c r="O34" s="411"/>
      <c r="P34" s="409"/>
      <c r="Q34" s="410"/>
      <c r="R34" s="411"/>
      <c r="S34" s="299"/>
      <c r="T34" s="296"/>
      <c r="U34" s="296"/>
      <c r="V34" s="296"/>
      <c r="W34" s="296"/>
      <c r="X34" s="296"/>
      <c r="Y34" s="296"/>
      <c r="Z34" s="296"/>
      <c r="AA34" s="296"/>
      <c r="AB34" s="296"/>
      <c r="AC34" s="296"/>
      <c r="AD34" s="296"/>
      <c r="AE34" s="296"/>
      <c r="AF34" s="296"/>
      <c r="AG34" s="296"/>
    </row>
    <row r="35" spans="1:33" s="297" customFormat="1" x14ac:dyDescent="0.15">
      <c r="A35" s="295"/>
      <c r="B35" s="321" t="s">
        <v>44</v>
      </c>
      <c r="C35" s="325">
        <v>306</v>
      </c>
      <c r="D35" s="314">
        <v>316</v>
      </c>
      <c r="E35" s="417">
        <v>620</v>
      </c>
      <c r="F35" s="418"/>
      <c r="G35" s="417">
        <f>ROUND(E35*1.25,0)</f>
        <v>775</v>
      </c>
      <c r="H35" s="451"/>
      <c r="I35" s="418"/>
      <c r="J35" s="417">
        <f>ROUND(E35*1.45,0)</f>
        <v>899</v>
      </c>
      <c r="K35" s="451"/>
      <c r="L35" s="418"/>
      <c r="M35" s="417">
        <f>ROUND(1*3.281*E35*1.25,0)</f>
        <v>2543</v>
      </c>
      <c r="N35" s="451"/>
      <c r="O35" s="418"/>
      <c r="P35" s="417">
        <f>ROUND(1*3.281*E35*1.45,0)</f>
        <v>2950</v>
      </c>
      <c r="Q35" s="451"/>
      <c r="R35" s="418"/>
      <c r="S35" s="299"/>
      <c r="T35" s="296"/>
      <c r="U35" s="296"/>
      <c r="V35" s="296"/>
      <c r="W35" s="296"/>
      <c r="X35" s="296"/>
      <c r="Y35" s="296"/>
      <c r="Z35" s="296"/>
      <c r="AA35" s="296"/>
      <c r="AB35" s="296"/>
      <c r="AC35" s="296"/>
      <c r="AD35" s="296"/>
      <c r="AE35" s="296"/>
      <c r="AF35" s="296"/>
      <c r="AG35" s="296"/>
    </row>
    <row r="36" spans="1:33" s="297" customFormat="1" x14ac:dyDescent="0.15">
      <c r="A36" s="295"/>
      <c r="B36" s="311"/>
      <c r="C36" s="326"/>
      <c r="D36" s="313" t="s">
        <v>284</v>
      </c>
      <c r="E36" s="409"/>
      <c r="F36" s="411"/>
      <c r="G36" s="409"/>
      <c r="H36" s="410"/>
      <c r="I36" s="411"/>
      <c r="J36" s="409"/>
      <c r="K36" s="410"/>
      <c r="L36" s="411"/>
      <c r="M36" s="409"/>
      <c r="N36" s="410"/>
      <c r="O36" s="411"/>
      <c r="P36" s="409"/>
      <c r="Q36" s="410"/>
      <c r="R36" s="411"/>
      <c r="S36" s="299"/>
      <c r="T36" s="296"/>
      <c r="U36" s="296"/>
      <c r="V36" s="296"/>
      <c r="W36" s="296"/>
      <c r="X36" s="296"/>
      <c r="Y36" s="296"/>
      <c r="Z36" s="296"/>
      <c r="AA36" s="296"/>
      <c r="AB36" s="296"/>
      <c r="AC36" s="296"/>
      <c r="AD36" s="296"/>
      <c r="AE36" s="296"/>
      <c r="AF36" s="296"/>
      <c r="AG36" s="296"/>
    </row>
    <row r="37" spans="1:33" s="297" customFormat="1" x14ac:dyDescent="0.15">
      <c r="A37" s="295"/>
      <c r="B37" s="321" t="s">
        <v>270</v>
      </c>
      <c r="C37" s="325">
        <v>344</v>
      </c>
      <c r="D37" s="314">
        <v>354</v>
      </c>
      <c r="E37" s="417">
        <v>690</v>
      </c>
      <c r="F37" s="418"/>
      <c r="G37" s="417">
        <f>ROUND(E37*1.25,0)</f>
        <v>863</v>
      </c>
      <c r="H37" s="451"/>
      <c r="I37" s="418"/>
      <c r="J37" s="417">
        <f>ROUND(E37*1.45,0)</f>
        <v>1001</v>
      </c>
      <c r="K37" s="451"/>
      <c r="L37" s="418"/>
      <c r="M37" s="417">
        <f>ROUND(1*3.281*E37*1.25,0)</f>
        <v>2830</v>
      </c>
      <c r="N37" s="451"/>
      <c r="O37" s="418"/>
      <c r="P37" s="417">
        <f>ROUND(1*3.281*E37*1.45,0)</f>
        <v>3283</v>
      </c>
      <c r="Q37" s="451"/>
      <c r="R37" s="418"/>
      <c r="S37" s="299"/>
      <c r="T37" s="296"/>
      <c r="U37" s="296"/>
      <c r="V37" s="296"/>
      <c r="W37" s="296"/>
      <c r="X37" s="296"/>
      <c r="Y37" s="296"/>
      <c r="Z37" s="296"/>
      <c r="AA37" s="296"/>
      <c r="AB37" s="296"/>
      <c r="AC37" s="296"/>
      <c r="AD37" s="296"/>
      <c r="AE37" s="296"/>
      <c r="AF37" s="296"/>
      <c r="AG37" s="296"/>
    </row>
    <row r="38" spans="1:33" s="297" customFormat="1" x14ac:dyDescent="0.15">
      <c r="A38" s="295"/>
      <c r="B38" s="311"/>
      <c r="C38" s="326"/>
      <c r="D38" s="313" t="s">
        <v>5</v>
      </c>
      <c r="E38" s="409"/>
      <c r="F38" s="411"/>
      <c r="G38" s="409"/>
      <c r="H38" s="410"/>
      <c r="I38" s="411"/>
      <c r="J38" s="409"/>
      <c r="K38" s="410"/>
      <c r="L38" s="411"/>
      <c r="M38" s="409"/>
      <c r="N38" s="410"/>
      <c r="O38" s="411"/>
      <c r="P38" s="409"/>
      <c r="Q38" s="410"/>
      <c r="R38" s="411"/>
      <c r="S38" s="299"/>
      <c r="T38" s="296"/>
      <c r="U38" s="296"/>
      <c r="V38" s="296"/>
      <c r="W38" s="296"/>
      <c r="X38" s="296"/>
      <c r="Y38" s="296"/>
      <c r="Z38" s="296"/>
      <c r="AA38" s="296"/>
      <c r="AB38" s="296"/>
      <c r="AC38" s="296"/>
      <c r="AD38" s="296"/>
      <c r="AE38" s="296"/>
      <c r="AF38" s="296"/>
      <c r="AG38" s="296"/>
    </row>
    <row r="39" spans="1:33" s="297" customFormat="1" x14ac:dyDescent="0.15">
      <c r="A39" s="295"/>
      <c r="B39" s="321" t="s">
        <v>271</v>
      </c>
      <c r="C39" s="325">
        <v>382</v>
      </c>
      <c r="D39" s="314">
        <v>392</v>
      </c>
      <c r="E39" s="417">
        <v>760</v>
      </c>
      <c r="F39" s="418"/>
      <c r="G39" s="417">
        <f>ROUND(E39*1.25,0)</f>
        <v>950</v>
      </c>
      <c r="H39" s="451"/>
      <c r="I39" s="418"/>
      <c r="J39" s="417">
        <f>ROUND(E39*1.45,0)</f>
        <v>1102</v>
      </c>
      <c r="K39" s="451"/>
      <c r="L39" s="418"/>
      <c r="M39" s="417">
        <f>ROUND(1*3.281*E39*1.25,0)</f>
        <v>3117</v>
      </c>
      <c r="N39" s="451"/>
      <c r="O39" s="418"/>
      <c r="P39" s="417">
        <f>ROUND(1*3.281*E39*1.45,0)</f>
        <v>3616</v>
      </c>
      <c r="Q39" s="451"/>
      <c r="R39" s="418"/>
      <c r="S39" s="299"/>
      <c r="T39" s="296"/>
      <c r="U39" s="296"/>
      <c r="V39" s="296"/>
      <c r="W39" s="296"/>
      <c r="X39" s="296"/>
      <c r="Y39" s="296"/>
      <c r="Z39" s="296"/>
      <c r="AA39" s="296"/>
      <c r="AB39" s="296"/>
      <c r="AC39" s="296"/>
      <c r="AD39" s="296"/>
      <c r="AE39" s="296"/>
      <c r="AF39" s="296"/>
      <c r="AG39" s="296"/>
    </row>
    <row r="40" spans="1:33" s="297" customFormat="1" x14ac:dyDescent="0.15">
      <c r="A40" s="295"/>
      <c r="B40" s="311"/>
      <c r="C40" s="326"/>
      <c r="D40" s="313" t="s">
        <v>285</v>
      </c>
      <c r="E40" s="409"/>
      <c r="F40" s="411"/>
      <c r="G40" s="409"/>
      <c r="H40" s="410"/>
      <c r="I40" s="411"/>
      <c r="J40" s="409"/>
      <c r="K40" s="410"/>
      <c r="L40" s="411"/>
      <c r="M40" s="409"/>
      <c r="N40" s="410"/>
      <c r="O40" s="411"/>
      <c r="P40" s="409"/>
      <c r="Q40" s="410"/>
      <c r="R40" s="411"/>
      <c r="S40" s="299"/>
      <c r="T40" s="296"/>
      <c r="U40" s="296"/>
      <c r="V40" s="296"/>
      <c r="W40" s="296"/>
      <c r="X40" s="296"/>
      <c r="Y40" s="296"/>
      <c r="Z40" s="296"/>
      <c r="AA40" s="296"/>
      <c r="AB40" s="296"/>
      <c r="AC40" s="296"/>
      <c r="AD40" s="296"/>
      <c r="AE40" s="296"/>
      <c r="AF40" s="296"/>
      <c r="AG40" s="296"/>
    </row>
    <row r="41" spans="1:33" s="297" customFormat="1" x14ac:dyDescent="0.15">
      <c r="A41" s="295"/>
      <c r="B41" s="321" t="s">
        <v>272</v>
      </c>
      <c r="C41" s="325">
        <v>420</v>
      </c>
      <c r="D41" s="314">
        <v>430</v>
      </c>
      <c r="E41" s="417">
        <v>830</v>
      </c>
      <c r="F41" s="418"/>
      <c r="G41" s="417">
        <f>ROUND(E41*1.25,0)</f>
        <v>1038</v>
      </c>
      <c r="H41" s="451"/>
      <c r="I41" s="418"/>
      <c r="J41" s="417">
        <f>ROUND(E41*1.45,0)</f>
        <v>1204</v>
      </c>
      <c r="K41" s="451"/>
      <c r="L41" s="418"/>
      <c r="M41" s="417">
        <f>ROUND(1*3.281*E41*1.25,0)</f>
        <v>3404</v>
      </c>
      <c r="N41" s="451"/>
      <c r="O41" s="418"/>
      <c r="P41" s="417">
        <f>ROUND(1*3.281*E41*1.45,0)</f>
        <v>3949</v>
      </c>
      <c r="Q41" s="451"/>
      <c r="R41" s="418"/>
      <c r="S41" s="299"/>
      <c r="T41" s="296"/>
      <c r="U41" s="296"/>
      <c r="V41" s="296"/>
      <c r="W41" s="296"/>
      <c r="X41" s="296"/>
      <c r="Y41" s="296"/>
      <c r="Z41" s="296"/>
      <c r="AA41" s="296"/>
      <c r="AB41" s="296"/>
      <c r="AC41" s="296"/>
      <c r="AD41" s="296"/>
      <c r="AE41" s="296"/>
      <c r="AF41" s="296"/>
      <c r="AG41" s="296"/>
    </row>
    <row r="42" spans="1:33" s="297" customFormat="1" x14ac:dyDescent="0.15">
      <c r="A42" s="295"/>
      <c r="B42" s="311"/>
      <c r="C42" s="326"/>
      <c r="D42" s="313" t="s">
        <v>289</v>
      </c>
      <c r="E42" s="409"/>
      <c r="F42" s="411"/>
      <c r="G42" s="409"/>
      <c r="H42" s="410"/>
      <c r="I42" s="411"/>
      <c r="J42" s="409"/>
      <c r="K42" s="410"/>
      <c r="L42" s="411"/>
      <c r="M42" s="409"/>
      <c r="N42" s="410"/>
      <c r="O42" s="411"/>
      <c r="P42" s="409"/>
      <c r="Q42" s="410"/>
      <c r="R42" s="411"/>
      <c r="S42" s="299"/>
      <c r="T42" s="296"/>
      <c r="U42" s="296"/>
      <c r="V42" s="296"/>
      <c r="W42" s="296"/>
      <c r="X42" s="296"/>
      <c r="Y42" s="296"/>
      <c r="Z42" s="296"/>
      <c r="AA42" s="296"/>
      <c r="AB42" s="296"/>
      <c r="AC42" s="296"/>
      <c r="AD42" s="296"/>
      <c r="AE42" s="296"/>
      <c r="AF42" s="296"/>
      <c r="AG42" s="296"/>
    </row>
    <row r="43" spans="1:33" s="297" customFormat="1" x14ac:dyDescent="0.15">
      <c r="A43" s="295"/>
      <c r="B43" s="321" t="s">
        <v>273</v>
      </c>
      <c r="C43" s="325">
        <v>458</v>
      </c>
      <c r="D43" s="314">
        <v>468</v>
      </c>
      <c r="E43" s="417">
        <v>900</v>
      </c>
      <c r="F43" s="418"/>
      <c r="G43" s="417">
        <f>ROUND(E43*1.25,0)</f>
        <v>1125</v>
      </c>
      <c r="H43" s="451"/>
      <c r="I43" s="418"/>
      <c r="J43" s="417">
        <f>ROUND(E43*1.45,0)</f>
        <v>1305</v>
      </c>
      <c r="K43" s="451"/>
      <c r="L43" s="418"/>
      <c r="M43" s="417">
        <f>ROUND(1*3.281*E43*1.25,0)</f>
        <v>3691</v>
      </c>
      <c r="N43" s="451"/>
      <c r="O43" s="418"/>
      <c r="P43" s="417">
        <f>ROUND(1*3.281*E43*1.45,0)</f>
        <v>4282</v>
      </c>
      <c r="Q43" s="451"/>
      <c r="R43" s="418"/>
      <c r="S43" s="299"/>
      <c r="T43" s="296"/>
      <c r="U43" s="296"/>
      <c r="V43" s="296"/>
      <c r="W43" s="296"/>
      <c r="X43" s="296"/>
      <c r="Y43" s="296"/>
      <c r="Z43" s="296"/>
      <c r="AA43" s="296"/>
      <c r="AB43" s="296"/>
      <c r="AC43" s="296"/>
      <c r="AD43" s="296"/>
      <c r="AE43" s="296"/>
      <c r="AF43" s="296"/>
      <c r="AG43" s="296"/>
    </row>
    <row r="44" spans="1:33" s="297" customFormat="1" x14ac:dyDescent="0.15">
      <c r="A44" s="295"/>
      <c r="B44" s="311"/>
      <c r="C44" s="326"/>
      <c r="D44" s="313" t="s">
        <v>286</v>
      </c>
      <c r="E44" s="409"/>
      <c r="F44" s="411"/>
      <c r="G44" s="409"/>
      <c r="H44" s="410"/>
      <c r="I44" s="411"/>
      <c r="J44" s="409"/>
      <c r="K44" s="410"/>
      <c r="L44" s="411"/>
      <c r="M44" s="409"/>
      <c r="N44" s="410"/>
      <c r="O44" s="411"/>
      <c r="P44" s="409"/>
      <c r="Q44" s="410"/>
      <c r="R44" s="411"/>
      <c r="S44" s="299"/>
      <c r="T44" s="296"/>
      <c r="U44" s="296"/>
      <c r="V44" s="296"/>
      <c r="W44" s="296"/>
      <c r="X44" s="296"/>
      <c r="Y44" s="296"/>
      <c r="Z44" s="296"/>
      <c r="AA44" s="296"/>
      <c r="AB44" s="296"/>
      <c r="AC44" s="296"/>
      <c r="AD44" s="296"/>
      <c r="AE44" s="296"/>
      <c r="AF44" s="296"/>
      <c r="AG44" s="296"/>
    </row>
    <row r="45" spans="1:33" s="297" customFormat="1" x14ac:dyDescent="0.15">
      <c r="A45" s="295"/>
      <c r="B45" s="321" t="s">
        <v>274</v>
      </c>
      <c r="C45" s="325">
        <v>496</v>
      </c>
      <c r="D45" s="314">
        <v>506</v>
      </c>
      <c r="E45" s="417">
        <v>970</v>
      </c>
      <c r="F45" s="418"/>
      <c r="G45" s="417">
        <f>ROUND(E45*1.25,0)</f>
        <v>1213</v>
      </c>
      <c r="H45" s="451"/>
      <c r="I45" s="418"/>
      <c r="J45" s="417">
        <f>ROUND(E45*1.45,0)</f>
        <v>1407</v>
      </c>
      <c r="K45" s="451"/>
      <c r="L45" s="418"/>
      <c r="M45" s="417">
        <f>ROUND(1*3.281*E45*1.25,0)</f>
        <v>3978</v>
      </c>
      <c r="N45" s="451"/>
      <c r="O45" s="418"/>
      <c r="P45" s="417">
        <f>ROUND(1*3.281*E45*1.45,0)</f>
        <v>4615</v>
      </c>
      <c r="Q45" s="451"/>
      <c r="R45" s="418"/>
      <c r="S45" s="299"/>
      <c r="T45" s="296"/>
      <c r="U45" s="296"/>
      <c r="V45" s="296"/>
      <c r="W45" s="296"/>
      <c r="X45" s="296"/>
      <c r="Y45" s="296"/>
      <c r="Z45" s="296"/>
      <c r="AA45" s="296"/>
      <c r="AB45" s="296"/>
      <c r="AC45" s="296"/>
      <c r="AD45" s="296"/>
      <c r="AE45" s="296"/>
      <c r="AF45" s="296"/>
      <c r="AG45" s="296"/>
    </row>
    <row r="46" spans="1:33" s="297" customFormat="1" x14ac:dyDescent="0.15">
      <c r="A46" s="295"/>
      <c r="B46" s="311"/>
      <c r="C46" s="326"/>
      <c r="D46" s="313" t="s">
        <v>8</v>
      </c>
      <c r="E46" s="409"/>
      <c r="F46" s="411"/>
      <c r="G46" s="409"/>
      <c r="H46" s="410"/>
      <c r="I46" s="411"/>
      <c r="J46" s="409"/>
      <c r="K46" s="410"/>
      <c r="L46" s="411"/>
      <c r="M46" s="409"/>
      <c r="N46" s="410"/>
      <c r="O46" s="411"/>
      <c r="P46" s="409"/>
      <c r="Q46" s="410"/>
      <c r="R46" s="411"/>
      <c r="S46" s="299"/>
      <c r="T46" s="296"/>
      <c r="U46" s="296"/>
      <c r="V46" s="296"/>
      <c r="W46" s="296"/>
      <c r="X46" s="296"/>
      <c r="Y46" s="296"/>
      <c r="Z46" s="296"/>
      <c r="AA46" s="296"/>
      <c r="AB46" s="296"/>
      <c r="AC46" s="296"/>
      <c r="AD46" s="296"/>
      <c r="AE46" s="296"/>
      <c r="AF46" s="296"/>
      <c r="AG46" s="296"/>
    </row>
    <row r="47" spans="1:33" s="297" customFormat="1" x14ac:dyDescent="0.15">
      <c r="A47" s="295"/>
      <c r="B47" s="321" t="s">
        <v>275</v>
      </c>
      <c r="C47" s="325">
        <v>534</v>
      </c>
      <c r="D47" s="314">
        <v>544</v>
      </c>
      <c r="E47" s="417">
        <v>1040</v>
      </c>
      <c r="F47" s="418"/>
      <c r="G47" s="417">
        <f>ROUND(E47*1.25,0)</f>
        <v>1300</v>
      </c>
      <c r="H47" s="451"/>
      <c r="I47" s="418"/>
      <c r="J47" s="417">
        <f>ROUND(E47*1.45,0)</f>
        <v>1508</v>
      </c>
      <c r="K47" s="451"/>
      <c r="L47" s="418"/>
      <c r="M47" s="417">
        <f>ROUND(1*3.281*E47*1.25,0)</f>
        <v>4265</v>
      </c>
      <c r="N47" s="451"/>
      <c r="O47" s="418"/>
      <c r="P47" s="417">
        <f>ROUND(1*3.281*E47*1.45,0)</f>
        <v>4948</v>
      </c>
      <c r="Q47" s="451"/>
      <c r="R47" s="418"/>
      <c r="S47" s="299"/>
      <c r="T47" s="296"/>
      <c r="U47" s="296"/>
      <c r="V47" s="296"/>
      <c r="W47" s="296"/>
      <c r="X47" s="296"/>
      <c r="Y47" s="296"/>
      <c r="Z47" s="296"/>
      <c r="AA47" s="296"/>
      <c r="AB47" s="296"/>
      <c r="AC47" s="296"/>
      <c r="AD47" s="296"/>
      <c r="AE47" s="296"/>
      <c r="AF47" s="296"/>
      <c r="AG47" s="296"/>
    </row>
    <row r="48" spans="1:33" s="297" customFormat="1" x14ac:dyDescent="0.15">
      <c r="A48" s="295"/>
      <c r="B48" s="311"/>
      <c r="C48" s="326"/>
      <c r="D48" s="313" t="s">
        <v>287</v>
      </c>
      <c r="E48" s="409"/>
      <c r="F48" s="411"/>
      <c r="G48" s="409"/>
      <c r="H48" s="410"/>
      <c r="I48" s="411"/>
      <c r="J48" s="409"/>
      <c r="K48" s="410"/>
      <c r="L48" s="411"/>
      <c r="M48" s="409"/>
      <c r="N48" s="410"/>
      <c r="O48" s="411"/>
      <c r="P48" s="409"/>
      <c r="Q48" s="410"/>
      <c r="R48" s="411"/>
      <c r="S48" s="299"/>
      <c r="T48" s="296"/>
      <c r="U48" s="296"/>
      <c r="V48" s="296"/>
      <c r="W48" s="296"/>
      <c r="X48" s="296"/>
      <c r="Y48" s="296"/>
      <c r="Z48" s="296"/>
      <c r="AA48" s="296"/>
      <c r="AB48" s="296"/>
      <c r="AC48" s="296"/>
      <c r="AD48" s="296"/>
      <c r="AE48" s="296"/>
      <c r="AF48" s="296"/>
      <c r="AG48" s="296"/>
    </row>
    <row r="49" spans="1:33" s="297" customFormat="1" x14ac:dyDescent="0.15">
      <c r="A49" s="295"/>
      <c r="B49" s="321" t="s">
        <v>276</v>
      </c>
      <c r="C49" s="325">
        <v>572</v>
      </c>
      <c r="D49" s="314">
        <v>582</v>
      </c>
      <c r="E49" s="417">
        <v>1110</v>
      </c>
      <c r="F49" s="418"/>
      <c r="G49" s="417">
        <f>ROUND(E49*1.25,0)</f>
        <v>1388</v>
      </c>
      <c r="H49" s="451"/>
      <c r="I49" s="418"/>
      <c r="J49" s="417">
        <f>ROUND(E49*1.45,0)</f>
        <v>1610</v>
      </c>
      <c r="K49" s="451"/>
      <c r="L49" s="418"/>
      <c r="M49" s="417">
        <f>ROUND(1*3.281*E49*1.25,0)</f>
        <v>4552</v>
      </c>
      <c r="N49" s="451"/>
      <c r="O49" s="418"/>
      <c r="P49" s="417">
        <f>ROUND(1*3.281*E49*1.45,0)</f>
        <v>5281</v>
      </c>
      <c r="Q49" s="451"/>
      <c r="R49" s="418"/>
      <c r="S49" s="299"/>
      <c r="T49" s="296"/>
      <c r="U49" s="296"/>
      <c r="V49" s="296"/>
      <c r="W49" s="296"/>
      <c r="X49" s="296"/>
      <c r="Y49" s="296"/>
      <c r="Z49" s="296"/>
      <c r="AA49" s="296"/>
      <c r="AB49" s="296"/>
      <c r="AC49" s="296"/>
      <c r="AD49" s="296"/>
      <c r="AE49" s="296"/>
      <c r="AF49" s="296"/>
      <c r="AG49" s="296"/>
    </row>
    <row r="50" spans="1:33" s="297" customFormat="1" x14ac:dyDescent="0.15">
      <c r="A50" s="295"/>
      <c r="B50" s="311"/>
      <c r="C50" s="326"/>
      <c r="D50" s="313" t="s">
        <v>290</v>
      </c>
      <c r="E50" s="409"/>
      <c r="F50" s="411"/>
      <c r="G50" s="409"/>
      <c r="H50" s="410"/>
      <c r="I50" s="411"/>
      <c r="J50" s="409"/>
      <c r="K50" s="410"/>
      <c r="L50" s="411"/>
      <c r="M50" s="409"/>
      <c r="N50" s="410"/>
      <c r="O50" s="411"/>
      <c r="P50" s="409"/>
      <c r="Q50" s="410"/>
      <c r="R50" s="411"/>
      <c r="S50" s="299"/>
      <c r="T50" s="296"/>
      <c r="U50" s="296"/>
      <c r="V50" s="296"/>
      <c r="W50" s="296"/>
      <c r="X50" s="296"/>
      <c r="Y50" s="296"/>
      <c r="Z50" s="296"/>
      <c r="AA50" s="296"/>
      <c r="AB50" s="296"/>
      <c r="AC50" s="296"/>
      <c r="AD50" s="296"/>
      <c r="AE50" s="296"/>
      <c r="AF50" s="296"/>
      <c r="AG50" s="296"/>
    </row>
    <row r="51" spans="1:33" s="297" customFormat="1" x14ac:dyDescent="0.15">
      <c r="A51" s="295"/>
      <c r="B51" s="321" t="s">
        <v>277</v>
      </c>
      <c r="C51" s="325">
        <v>610</v>
      </c>
      <c r="D51" s="314">
        <v>620</v>
      </c>
      <c r="E51" s="417">
        <v>1180</v>
      </c>
      <c r="F51" s="418"/>
      <c r="G51" s="417">
        <f>ROUND(E51*1.25,0)</f>
        <v>1475</v>
      </c>
      <c r="H51" s="451"/>
      <c r="I51" s="418"/>
      <c r="J51" s="417">
        <f>ROUND(E51*1.45,0)</f>
        <v>1711</v>
      </c>
      <c r="K51" s="451"/>
      <c r="L51" s="418"/>
      <c r="M51" s="417">
        <f>ROUND(1*3.281*E51*1.25,0)</f>
        <v>4839</v>
      </c>
      <c r="N51" s="451"/>
      <c r="O51" s="418"/>
      <c r="P51" s="417">
        <f>ROUND(1*3.281*E51*1.45,0)</f>
        <v>5614</v>
      </c>
      <c r="Q51" s="451"/>
      <c r="R51" s="418"/>
      <c r="S51" s="299"/>
      <c r="T51" s="296"/>
      <c r="U51" s="296"/>
      <c r="V51" s="296"/>
      <c r="W51" s="296"/>
      <c r="X51" s="296"/>
      <c r="Y51" s="296"/>
      <c r="Z51" s="296"/>
      <c r="AA51" s="296"/>
      <c r="AB51" s="296"/>
      <c r="AC51" s="296"/>
      <c r="AD51" s="296"/>
      <c r="AE51" s="296"/>
      <c r="AF51" s="296"/>
      <c r="AG51" s="296"/>
    </row>
    <row r="52" spans="1:33" s="297" customFormat="1" x14ac:dyDescent="0.15">
      <c r="A52" s="295"/>
      <c r="B52" s="311"/>
      <c r="C52" s="326"/>
      <c r="D52" s="313" t="s">
        <v>288</v>
      </c>
      <c r="E52" s="409"/>
      <c r="F52" s="411"/>
      <c r="G52" s="409"/>
      <c r="H52" s="410"/>
      <c r="I52" s="411"/>
      <c r="J52" s="409"/>
      <c r="K52" s="410"/>
      <c r="L52" s="411"/>
      <c r="M52" s="409"/>
      <c r="N52" s="410"/>
      <c r="O52" s="411"/>
      <c r="P52" s="409"/>
      <c r="Q52" s="410"/>
      <c r="R52" s="411"/>
      <c r="S52" s="299"/>
      <c r="T52" s="296"/>
      <c r="U52" s="296"/>
      <c r="V52" s="296"/>
      <c r="W52" s="296"/>
      <c r="X52" s="296"/>
      <c r="Y52" s="296"/>
      <c r="Z52" s="296"/>
      <c r="AA52" s="296"/>
      <c r="AB52" s="296"/>
      <c r="AC52" s="296"/>
      <c r="AD52" s="296"/>
      <c r="AE52" s="296"/>
      <c r="AF52" s="296"/>
      <c r="AG52" s="296"/>
    </row>
    <row r="53" spans="1:33" x14ac:dyDescent="0.15"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295"/>
    </row>
    <row r="54" spans="1:33" x14ac:dyDescent="0.15">
      <c r="B54" s="300" t="s">
        <v>23</v>
      </c>
      <c r="C54" s="299" t="s">
        <v>24</v>
      </c>
      <c r="D54" s="299"/>
      <c r="E54" s="301"/>
      <c r="H54" s="299"/>
      <c r="I54" s="299"/>
      <c r="J54" s="299"/>
      <c r="K54" s="299"/>
      <c r="L54" s="299"/>
      <c r="N54" s="299"/>
      <c r="O54" s="299"/>
      <c r="P54" s="299"/>
      <c r="Q54" s="299"/>
      <c r="R54" s="302" t="s">
        <v>223</v>
      </c>
      <c r="S54" s="301"/>
      <c r="T54" s="299"/>
      <c r="U54" s="299"/>
      <c r="V54" s="299"/>
      <c r="W54" s="299"/>
      <c r="X54" s="299"/>
      <c r="Y54" s="299"/>
      <c r="AB54" s="297"/>
    </row>
    <row r="55" spans="1:33" x14ac:dyDescent="0.15">
      <c r="A55" s="301"/>
      <c r="B55" s="301"/>
      <c r="C55" s="300" t="s">
        <v>25</v>
      </c>
      <c r="D55" s="299"/>
      <c r="E55" s="301"/>
      <c r="H55" s="299"/>
      <c r="I55" s="299"/>
      <c r="J55" s="299"/>
      <c r="K55" s="299"/>
      <c r="L55" s="299"/>
      <c r="N55" s="299"/>
      <c r="O55" s="299"/>
      <c r="P55" s="299"/>
      <c r="Q55" s="299"/>
      <c r="R55" s="299"/>
      <c r="S55" s="301"/>
      <c r="T55" s="299"/>
      <c r="U55" s="299"/>
      <c r="V55" s="299"/>
      <c r="W55" s="299"/>
      <c r="X55" s="299"/>
      <c r="Y55" s="299"/>
      <c r="Z55" s="299"/>
      <c r="AA55" s="299"/>
      <c r="AB55" s="297"/>
    </row>
    <row r="56" spans="1:33" x14ac:dyDescent="0.15">
      <c r="A56" s="301"/>
      <c r="B56" s="301"/>
      <c r="D56" s="299"/>
      <c r="F56" s="299"/>
      <c r="G56" s="299"/>
      <c r="H56" s="299"/>
      <c r="I56" s="299"/>
      <c r="J56" s="299"/>
      <c r="K56" s="299"/>
      <c r="L56" s="299"/>
      <c r="M56" s="299"/>
      <c r="N56" s="299"/>
      <c r="O56" s="299"/>
      <c r="P56" s="299"/>
      <c r="Q56" s="299"/>
      <c r="R56" s="299"/>
      <c r="S56" s="299"/>
    </row>
  </sheetData>
  <mergeCells count="173">
    <mergeCell ref="J20:L20"/>
    <mergeCell ref="B18:B20"/>
    <mergeCell ref="E18:L18"/>
    <mergeCell ref="E22:F22"/>
    <mergeCell ref="G22:I22"/>
    <mergeCell ref="J22:L22"/>
    <mergeCell ref="E21:F21"/>
    <mergeCell ref="G21:I21"/>
    <mergeCell ref="J21:L21"/>
    <mergeCell ref="E25:F25"/>
    <mergeCell ref="G25:I25"/>
    <mergeCell ref="J25:L25"/>
    <mergeCell ref="E24:F24"/>
    <mergeCell ref="G24:I24"/>
    <mergeCell ref="J24:L24"/>
    <mergeCell ref="E23:F23"/>
    <mergeCell ref="G23:I23"/>
    <mergeCell ref="J23:L23"/>
    <mergeCell ref="E28:F28"/>
    <mergeCell ref="G28:I28"/>
    <mergeCell ref="J28:L28"/>
    <mergeCell ref="E27:F27"/>
    <mergeCell ref="G27:I27"/>
    <mergeCell ref="J27:L27"/>
    <mergeCell ref="E26:F26"/>
    <mergeCell ref="G26:I26"/>
    <mergeCell ref="J26:L26"/>
    <mergeCell ref="E31:F31"/>
    <mergeCell ref="G31:I31"/>
    <mergeCell ref="J31:L31"/>
    <mergeCell ref="E30:F30"/>
    <mergeCell ref="G30:I30"/>
    <mergeCell ref="J30:L30"/>
    <mergeCell ref="E29:F29"/>
    <mergeCell ref="G29:I29"/>
    <mergeCell ref="J29:L29"/>
    <mergeCell ref="E34:F34"/>
    <mergeCell ref="G34:I34"/>
    <mergeCell ref="J34:L34"/>
    <mergeCell ref="E33:F33"/>
    <mergeCell ref="G33:I33"/>
    <mergeCell ref="J33:L33"/>
    <mergeCell ref="E32:F32"/>
    <mergeCell ref="G32:I32"/>
    <mergeCell ref="J32:L32"/>
    <mergeCell ref="E37:F37"/>
    <mergeCell ref="G37:I37"/>
    <mergeCell ref="J37:L37"/>
    <mergeCell ref="E36:F36"/>
    <mergeCell ref="G36:I36"/>
    <mergeCell ref="J36:L36"/>
    <mergeCell ref="E35:F35"/>
    <mergeCell ref="G35:I35"/>
    <mergeCell ref="J35:L35"/>
    <mergeCell ref="E40:F40"/>
    <mergeCell ref="G40:I40"/>
    <mergeCell ref="J40:L40"/>
    <mergeCell ref="E39:F39"/>
    <mergeCell ref="G39:I39"/>
    <mergeCell ref="J39:L39"/>
    <mergeCell ref="E38:F38"/>
    <mergeCell ref="G38:I38"/>
    <mergeCell ref="J38:L38"/>
    <mergeCell ref="E43:F43"/>
    <mergeCell ref="G43:I43"/>
    <mergeCell ref="J43:L43"/>
    <mergeCell ref="E45:F45"/>
    <mergeCell ref="E42:F42"/>
    <mergeCell ref="G42:I42"/>
    <mergeCell ref="J42:L42"/>
    <mergeCell ref="E41:F41"/>
    <mergeCell ref="G41:I41"/>
    <mergeCell ref="J41:L41"/>
    <mergeCell ref="M51:O51"/>
    <mergeCell ref="P51:R51"/>
    <mergeCell ref="M52:O52"/>
    <mergeCell ref="P52:R52"/>
    <mergeCell ref="G45:I45"/>
    <mergeCell ref="J45:L45"/>
    <mergeCell ref="E44:F44"/>
    <mergeCell ref="G44:I44"/>
    <mergeCell ref="J44:L44"/>
    <mergeCell ref="M46:O46"/>
    <mergeCell ref="P46:R46"/>
    <mergeCell ref="M47:O47"/>
    <mergeCell ref="P47:R47"/>
    <mergeCell ref="M48:O48"/>
    <mergeCell ref="P48:R48"/>
    <mergeCell ref="M49:O49"/>
    <mergeCell ref="P49:R49"/>
    <mergeCell ref="M50:O50"/>
    <mergeCell ref="P50:R50"/>
    <mergeCell ref="P41:R41"/>
    <mergeCell ref="M42:O42"/>
    <mergeCell ref="P42:R42"/>
    <mergeCell ref="M43:O43"/>
    <mergeCell ref="P43:R43"/>
    <mergeCell ref="M44:O44"/>
    <mergeCell ref="P44:R44"/>
    <mergeCell ref="M45:O45"/>
    <mergeCell ref="P45:R45"/>
    <mergeCell ref="P29:R29"/>
    <mergeCell ref="M30:O30"/>
    <mergeCell ref="P30:R30"/>
    <mergeCell ref="E47:F47"/>
    <mergeCell ref="G47:I47"/>
    <mergeCell ref="J47:L47"/>
    <mergeCell ref="M31:O31"/>
    <mergeCell ref="P31:R31"/>
    <mergeCell ref="P32:R32"/>
    <mergeCell ref="M33:O33"/>
    <mergeCell ref="P33:R33"/>
    <mergeCell ref="M34:O34"/>
    <mergeCell ref="P34:R34"/>
    <mergeCell ref="M35:O35"/>
    <mergeCell ref="P35:R35"/>
    <mergeCell ref="P36:R36"/>
    <mergeCell ref="M37:O37"/>
    <mergeCell ref="P37:R37"/>
    <mergeCell ref="M38:O38"/>
    <mergeCell ref="P38:R38"/>
    <mergeCell ref="M39:O39"/>
    <mergeCell ref="P39:R39"/>
    <mergeCell ref="P40:R40"/>
    <mergeCell ref="M41:O41"/>
    <mergeCell ref="P23:R23"/>
    <mergeCell ref="M24:O24"/>
    <mergeCell ref="P24:R24"/>
    <mergeCell ref="E50:F50"/>
    <mergeCell ref="G50:I50"/>
    <mergeCell ref="J50:L50"/>
    <mergeCell ref="M25:O25"/>
    <mergeCell ref="P25:R25"/>
    <mergeCell ref="M26:O26"/>
    <mergeCell ref="P26:R26"/>
    <mergeCell ref="M27:O27"/>
    <mergeCell ref="P27:R27"/>
    <mergeCell ref="M28:O28"/>
    <mergeCell ref="G48:I48"/>
    <mergeCell ref="J48:L48"/>
    <mergeCell ref="E49:F49"/>
    <mergeCell ref="G49:I49"/>
    <mergeCell ref="J49:L49"/>
    <mergeCell ref="E48:F48"/>
    <mergeCell ref="M32:O32"/>
    <mergeCell ref="M36:O36"/>
    <mergeCell ref="M40:O40"/>
    <mergeCell ref="P28:R28"/>
    <mergeCell ref="M29:O29"/>
    <mergeCell ref="E52:F52"/>
    <mergeCell ref="G52:I52"/>
    <mergeCell ref="J52:L52"/>
    <mergeCell ref="E46:F46"/>
    <mergeCell ref="G46:I46"/>
    <mergeCell ref="J46:L46"/>
    <mergeCell ref="M18:R18"/>
    <mergeCell ref="M19:O19"/>
    <mergeCell ref="P19:R19"/>
    <mergeCell ref="M20:O20"/>
    <mergeCell ref="P20:R20"/>
    <mergeCell ref="E19:F19"/>
    <mergeCell ref="G19:I19"/>
    <mergeCell ref="J19:L19"/>
    <mergeCell ref="E20:F20"/>
    <mergeCell ref="G20:I20"/>
    <mergeCell ref="M21:O21"/>
    <mergeCell ref="E51:F51"/>
    <mergeCell ref="G51:I51"/>
    <mergeCell ref="J51:L51"/>
    <mergeCell ref="P21:R21"/>
    <mergeCell ref="M22:O22"/>
    <mergeCell ref="P22:R22"/>
    <mergeCell ref="M23:O23"/>
  </mergeCells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0880A-F425-8049-B4FA-0E68E7D15D97}">
  <sheetPr>
    <tabColor theme="7" tint="0.79998168889431442"/>
  </sheetPr>
  <dimension ref="A1:AX46"/>
  <sheetViews>
    <sheetView zoomScaleNormal="100" workbookViewId="0">
      <selection activeCell="Z29" sqref="Z29"/>
    </sheetView>
  </sheetViews>
  <sheetFormatPr baseColWidth="10" defaultColWidth="9" defaultRowHeight="16" x14ac:dyDescent="0.15"/>
  <cols>
    <col min="1" max="1" width="4.83203125" style="295" customWidth="1"/>
    <col min="2" max="2" width="11.1640625" style="295" customWidth="1"/>
    <col min="3" max="16" width="5.6640625" style="296" customWidth="1"/>
    <col min="17" max="18" width="5.5" style="296" customWidth="1"/>
    <col min="19" max="45" width="4.6640625" style="296" customWidth="1"/>
    <col min="46" max="16384" width="9" style="296"/>
  </cols>
  <sheetData>
    <row r="1" spans="1:50" s="297" customFormat="1" x14ac:dyDescent="0.15">
      <c r="A1" s="295"/>
      <c r="B1" s="295"/>
      <c r="C1" s="296"/>
      <c r="D1" s="296"/>
      <c r="E1" s="296"/>
      <c r="F1" s="296"/>
      <c r="G1" s="296"/>
      <c r="H1" s="296"/>
      <c r="M1" s="296"/>
      <c r="N1" s="296"/>
      <c r="T1" s="296"/>
      <c r="U1" s="296"/>
      <c r="V1" s="296"/>
      <c r="W1" s="296"/>
      <c r="X1" s="296"/>
      <c r="Y1" s="296"/>
      <c r="Z1" s="296"/>
      <c r="AA1" s="296"/>
      <c r="AB1" s="296"/>
      <c r="AC1" s="296"/>
      <c r="AD1" s="296"/>
      <c r="AE1" s="296"/>
      <c r="AF1" s="296"/>
      <c r="AG1" s="296"/>
      <c r="AH1" s="296"/>
      <c r="AI1" s="296"/>
      <c r="AJ1" s="296"/>
      <c r="AK1" s="296"/>
      <c r="AL1" s="296"/>
      <c r="AM1" s="296"/>
      <c r="AN1" s="296"/>
      <c r="AO1" s="296"/>
      <c r="AP1" s="296"/>
      <c r="AQ1" s="296"/>
    </row>
    <row r="2" spans="1:50" s="297" customFormat="1" x14ac:dyDescent="0.15">
      <c r="A2" s="295"/>
      <c r="B2" s="295"/>
      <c r="C2" s="296"/>
      <c r="D2" s="296"/>
      <c r="E2" s="296"/>
      <c r="F2" s="296"/>
      <c r="G2" s="296"/>
      <c r="H2" s="296"/>
      <c r="I2" s="298"/>
      <c r="J2" s="296"/>
      <c r="K2" s="296"/>
      <c r="L2" s="296"/>
      <c r="M2" s="296"/>
      <c r="N2" s="296"/>
      <c r="O2" s="298"/>
      <c r="P2" s="296"/>
      <c r="Q2" s="296"/>
      <c r="R2" s="296"/>
      <c r="S2" s="296"/>
      <c r="T2" s="296"/>
      <c r="U2" s="296"/>
      <c r="V2" s="296"/>
      <c r="W2" s="296"/>
      <c r="X2" s="296"/>
      <c r="Y2" s="296"/>
      <c r="Z2" s="296"/>
      <c r="AA2" s="296"/>
      <c r="AB2" s="296"/>
      <c r="AC2" s="296"/>
      <c r="AD2" s="296"/>
      <c r="AE2" s="296"/>
      <c r="AF2" s="296"/>
      <c r="AG2" s="296"/>
      <c r="AH2" s="296"/>
      <c r="AI2" s="296"/>
      <c r="AJ2" s="296"/>
      <c r="AK2" s="296"/>
      <c r="AL2" s="296"/>
      <c r="AM2" s="296"/>
      <c r="AN2" s="296"/>
      <c r="AO2" s="296"/>
      <c r="AP2" s="296"/>
      <c r="AQ2" s="296"/>
    </row>
    <row r="3" spans="1:50" s="297" customFormat="1" x14ac:dyDescent="0.15">
      <c r="A3" s="295"/>
      <c r="B3" s="295"/>
      <c r="C3" s="296"/>
      <c r="D3" s="296"/>
      <c r="E3" s="298" t="s">
        <v>300</v>
      </c>
      <c r="G3" s="296"/>
      <c r="H3" s="296"/>
      <c r="I3" s="296"/>
      <c r="J3" s="296"/>
      <c r="K3" s="299" t="s">
        <v>301</v>
      </c>
      <c r="M3" s="296"/>
      <c r="N3" s="296"/>
      <c r="Q3" s="299"/>
      <c r="S3" s="299"/>
      <c r="T3" s="296"/>
      <c r="U3" s="298"/>
      <c r="W3" s="299"/>
      <c r="X3" s="299"/>
      <c r="Y3" s="299"/>
      <c r="Z3" s="299"/>
      <c r="AA3" s="296"/>
      <c r="AB3" s="296"/>
      <c r="AC3" s="296"/>
      <c r="AD3" s="296"/>
      <c r="AE3" s="296"/>
      <c r="AF3" s="296"/>
      <c r="AG3" s="296"/>
      <c r="AH3" s="296"/>
      <c r="AI3" s="296"/>
      <c r="AJ3" s="296"/>
      <c r="AK3" s="296"/>
      <c r="AL3" s="296"/>
      <c r="AM3" s="296"/>
      <c r="AN3" s="296"/>
      <c r="AO3" s="296"/>
      <c r="AP3" s="296"/>
      <c r="AQ3" s="296"/>
      <c r="AR3" s="296"/>
      <c r="AS3" s="296"/>
      <c r="AT3" s="296"/>
      <c r="AU3" s="296"/>
      <c r="AV3" s="296"/>
      <c r="AW3" s="296"/>
      <c r="AX3" s="296"/>
    </row>
    <row r="4" spans="1:50" s="297" customFormat="1" x14ac:dyDescent="0.15">
      <c r="A4" s="295"/>
      <c r="B4" s="295"/>
      <c r="C4" s="296"/>
      <c r="D4" s="296"/>
      <c r="E4" s="296"/>
      <c r="F4" s="296"/>
      <c r="G4" s="303"/>
      <c r="H4" s="303"/>
      <c r="I4" s="300"/>
      <c r="J4" s="299"/>
      <c r="K4" s="299"/>
      <c r="L4" s="299"/>
      <c r="M4" s="303"/>
      <c r="N4" s="303"/>
      <c r="O4" s="300"/>
      <c r="P4" s="299"/>
      <c r="Q4" s="299"/>
      <c r="R4" s="299"/>
      <c r="S4" s="299"/>
      <c r="T4" s="296"/>
      <c r="U4" s="296"/>
      <c r="V4" s="296"/>
      <c r="W4" s="296"/>
      <c r="X4" s="296"/>
      <c r="Y4" s="296"/>
      <c r="Z4" s="296"/>
      <c r="AA4" s="296"/>
      <c r="AB4" s="296"/>
      <c r="AC4" s="296"/>
      <c r="AD4" s="296"/>
      <c r="AE4" s="296"/>
      <c r="AF4" s="296"/>
      <c r="AG4" s="296"/>
      <c r="AH4" s="296"/>
      <c r="AI4" s="296"/>
      <c r="AJ4" s="296"/>
      <c r="AK4" s="296"/>
      <c r="AL4" s="296"/>
      <c r="AM4" s="296"/>
      <c r="AN4" s="296"/>
      <c r="AO4" s="296"/>
      <c r="AP4" s="296"/>
      <c r="AQ4" s="296"/>
    </row>
    <row r="5" spans="1:50" x14ac:dyDescent="0.15">
      <c r="I5" s="300"/>
      <c r="J5" s="299"/>
      <c r="K5" s="299"/>
      <c r="L5" s="299"/>
      <c r="O5" s="300"/>
      <c r="P5" s="299"/>
      <c r="Q5" s="299"/>
      <c r="R5" s="299"/>
      <c r="S5" s="299"/>
    </row>
    <row r="6" spans="1:50" x14ac:dyDescent="0.15">
      <c r="I6" s="300"/>
      <c r="J6" s="299"/>
      <c r="K6" s="299"/>
      <c r="L6" s="299"/>
      <c r="O6" s="300"/>
      <c r="P6" s="299"/>
      <c r="Q6" s="299"/>
      <c r="R6" s="299"/>
      <c r="S6" s="299"/>
    </row>
    <row r="7" spans="1:50" x14ac:dyDescent="0.15">
      <c r="I7" s="300"/>
      <c r="J7" s="299"/>
      <c r="K7" s="299"/>
      <c r="L7" s="299"/>
      <c r="O7" s="300"/>
      <c r="P7" s="299"/>
      <c r="Q7" s="299"/>
      <c r="R7" s="299"/>
      <c r="S7" s="299"/>
    </row>
    <row r="8" spans="1:50" x14ac:dyDescent="0.15">
      <c r="I8" s="300"/>
      <c r="J8" s="299"/>
      <c r="K8" s="299"/>
      <c r="L8" s="299"/>
      <c r="O8" s="300"/>
      <c r="P8" s="299"/>
      <c r="Q8" s="299"/>
      <c r="R8" s="299"/>
      <c r="S8" s="299"/>
    </row>
    <row r="9" spans="1:50" x14ac:dyDescent="0.15">
      <c r="I9" s="300"/>
      <c r="J9" s="299"/>
      <c r="K9" s="299"/>
      <c r="L9" s="299"/>
      <c r="O9" s="300"/>
      <c r="P9" s="299"/>
      <c r="Q9" s="299"/>
      <c r="R9" s="299"/>
      <c r="S9" s="299"/>
    </row>
    <row r="10" spans="1:50" s="297" customFormat="1" x14ac:dyDescent="0.15">
      <c r="A10" s="295"/>
      <c r="B10" s="295"/>
      <c r="C10" s="296"/>
      <c r="D10" s="296"/>
      <c r="E10" s="296"/>
      <c r="F10" s="296"/>
      <c r="G10" s="296"/>
      <c r="H10" s="296"/>
      <c r="I10" s="300"/>
      <c r="J10" s="299"/>
      <c r="K10" s="299"/>
      <c r="L10" s="299"/>
      <c r="M10" s="296"/>
      <c r="N10" s="296"/>
      <c r="O10" s="300"/>
      <c r="P10" s="299"/>
      <c r="Q10" s="299"/>
      <c r="R10" s="299"/>
      <c r="S10" s="299"/>
      <c r="T10" s="296"/>
      <c r="U10" s="296"/>
      <c r="V10" s="296"/>
      <c r="W10" s="296"/>
      <c r="X10" s="296"/>
      <c r="Y10" s="296"/>
      <c r="Z10" s="296"/>
      <c r="AA10" s="296"/>
      <c r="AB10" s="296"/>
      <c r="AC10" s="296"/>
      <c r="AD10" s="296"/>
      <c r="AE10" s="296"/>
      <c r="AF10" s="296"/>
      <c r="AG10" s="296"/>
      <c r="AH10" s="296"/>
      <c r="AI10" s="296"/>
      <c r="AJ10" s="296"/>
      <c r="AK10" s="296"/>
      <c r="AL10" s="296"/>
      <c r="AM10" s="296"/>
      <c r="AN10" s="296"/>
      <c r="AO10" s="296"/>
      <c r="AP10" s="296"/>
      <c r="AQ10" s="296"/>
    </row>
    <row r="11" spans="1:50" s="297" customFormat="1" x14ac:dyDescent="0.15">
      <c r="A11" s="295"/>
      <c r="B11" s="295"/>
      <c r="C11" s="296"/>
      <c r="D11" s="296"/>
      <c r="E11" s="296"/>
      <c r="F11" s="296"/>
      <c r="G11" s="296"/>
      <c r="H11" s="296"/>
      <c r="I11" s="300"/>
      <c r="J11" s="299"/>
      <c r="K11" s="299"/>
      <c r="L11" s="299"/>
      <c r="M11" s="296"/>
      <c r="N11" s="296"/>
      <c r="O11" s="300"/>
      <c r="P11" s="299"/>
      <c r="Q11" s="299"/>
      <c r="R11" s="299"/>
      <c r="S11" s="299"/>
      <c r="T11" s="296"/>
      <c r="U11" s="296"/>
      <c r="V11" s="296"/>
      <c r="W11" s="296"/>
      <c r="X11" s="296"/>
      <c r="Y11" s="296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296"/>
      <c r="AL11" s="296"/>
      <c r="AM11" s="296"/>
      <c r="AN11" s="296"/>
      <c r="AO11" s="296"/>
      <c r="AP11" s="296"/>
      <c r="AQ11" s="296"/>
    </row>
    <row r="12" spans="1:50" s="297" customFormat="1" x14ac:dyDescent="0.15">
      <c r="A12" s="295"/>
      <c r="B12" s="295"/>
      <c r="C12" s="296"/>
      <c r="D12" s="296"/>
      <c r="E12" s="296"/>
      <c r="F12" s="296"/>
      <c r="G12" s="296"/>
      <c r="H12" s="296"/>
      <c r="I12" s="300"/>
      <c r="J12" s="299"/>
      <c r="K12" s="299"/>
      <c r="L12" s="299"/>
      <c r="M12" s="296"/>
      <c r="N12" s="296"/>
      <c r="O12" s="300"/>
      <c r="P12" s="299"/>
      <c r="Q12" s="299"/>
      <c r="R12" s="299"/>
      <c r="S12" s="299"/>
      <c r="T12" s="296"/>
      <c r="U12" s="296"/>
      <c r="V12" s="296"/>
      <c r="W12" s="296"/>
      <c r="X12" s="296"/>
      <c r="Y12" s="296"/>
      <c r="Z12" s="296"/>
      <c r="AA12" s="296"/>
      <c r="AB12" s="296"/>
      <c r="AC12" s="296"/>
      <c r="AD12" s="296"/>
      <c r="AE12" s="296"/>
      <c r="AF12" s="296"/>
      <c r="AG12" s="296"/>
      <c r="AH12" s="296"/>
      <c r="AI12" s="296"/>
      <c r="AJ12" s="296"/>
      <c r="AK12" s="296"/>
      <c r="AL12" s="296"/>
      <c r="AM12" s="296"/>
      <c r="AN12" s="296"/>
      <c r="AO12" s="296"/>
      <c r="AP12" s="296"/>
      <c r="AQ12" s="296"/>
    </row>
    <row r="13" spans="1:50" s="297" customFormat="1" x14ac:dyDescent="0.15">
      <c r="A13" s="295"/>
      <c r="B13" s="295"/>
      <c r="C13" s="296"/>
      <c r="D13" s="296"/>
      <c r="E13" s="296"/>
      <c r="F13" s="296"/>
      <c r="G13" s="296"/>
      <c r="H13" s="296"/>
      <c r="I13" s="300"/>
      <c r="J13" s="299"/>
      <c r="K13" s="299"/>
      <c r="L13" s="299"/>
      <c r="M13" s="296"/>
      <c r="N13" s="296"/>
      <c r="O13" s="300"/>
      <c r="P13" s="299"/>
      <c r="Q13" s="299"/>
      <c r="R13" s="299"/>
      <c r="S13" s="299"/>
      <c r="T13" s="296"/>
      <c r="U13" s="296"/>
      <c r="V13" s="296"/>
      <c r="W13" s="296"/>
      <c r="X13" s="296"/>
      <c r="Y13" s="296"/>
      <c r="Z13" s="296"/>
      <c r="AA13" s="296"/>
      <c r="AB13" s="296"/>
      <c r="AC13" s="296"/>
      <c r="AD13" s="296"/>
      <c r="AE13" s="296"/>
      <c r="AF13" s="296"/>
      <c r="AG13" s="296"/>
      <c r="AH13" s="296"/>
      <c r="AI13" s="296"/>
      <c r="AJ13" s="296"/>
      <c r="AK13" s="296"/>
      <c r="AL13" s="296"/>
      <c r="AM13" s="296"/>
      <c r="AN13" s="296"/>
      <c r="AO13" s="296"/>
      <c r="AP13" s="296"/>
      <c r="AQ13" s="296"/>
    </row>
    <row r="14" spans="1:50" s="297" customFormat="1" x14ac:dyDescent="0.15">
      <c r="A14" s="295"/>
      <c r="B14" s="295"/>
      <c r="C14" s="296"/>
      <c r="D14" s="296"/>
      <c r="E14" s="296"/>
      <c r="F14" s="296"/>
      <c r="G14" s="296"/>
      <c r="H14" s="296"/>
      <c r="I14" s="300"/>
      <c r="J14" s="299"/>
      <c r="K14" s="299"/>
      <c r="L14" s="299"/>
      <c r="M14" s="296"/>
      <c r="N14" s="296"/>
      <c r="O14" s="300"/>
      <c r="P14" s="299"/>
      <c r="Q14" s="299"/>
      <c r="R14" s="299"/>
      <c r="S14" s="299"/>
      <c r="T14" s="296"/>
      <c r="U14" s="296"/>
      <c r="V14" s="296"/>
      <c r="W14" s="296"/>
      <c r="X14" s="296"/>
      <c r="Y14" s="296"/>
      <c r="Z14" s="296"/>
      <c r="AA14" s="296"/>
      <c r="AB14" s="296"/>
      <c r="AC14" s="296"/>
      <c r="AD14" s="296"/>
      <c r="AE14" s="296"/>
      <c r="AF14" s="296"/>
      <c r="AG14" s="296"/>
      <c r="AH14" s="296"/>
      <c r="AI14" s="296"/>
      <c r="AJ14" s="296"/>
      <c r="AK14" s="296"/>
      <c r="AL14" s="296"/>
      <c r="AM14" s="296"/>
      <c r="AN14" s="296"/>
      <c r="AO14" s="296"/>
      <c r="AP14" s="296"/>
      <c r="AQ14" s="296"/>
    </row>
    <row r="15" spans="1:50" s="297" customFormat="1" x14ac:dyDescent="0.15">
      <c r="A15" s="295"/>
      <c r="B15" s="295"/>
      <c r="C15" s="296"/>
      <c r="D15" s="296"/>
      <c r="E15" s="296"/>
      <c r="F15" s="296"/>
      <c r="G15" s="296"/>
      <c r="H15" s="296"/>
      <c r="I15" s="300"/>
      <c r="J15" s="299"/>
      <c r="K15" s="299"/>
      <c r="L15" s="299"/>
      <c r="M15" s="296"/>
      <c r="N15" s="296"/>
      <c r="O15" s="300"/>
      <c r="P15" s="299"/>
      <c r="Q15" s="299"/>
      <c r="R15" s="299"/>
      <c r="S15" s="299"/>
      <c r="T15" s="296"/>
      <c r="U15" s="296"/>
      <c r="V15" s="296"/>
      <c r="W15" s="296"/>
      <c r="X15" s="296"/>
      <c r="Y15" s="296"/>
      <c r="Z15" s="296"/>
      <c r="AA15" s="296"/>
      <c r="AB15" s="296"/>
      <c r="AC15" s="296"/>
      <c r="AD15" s="296"/>
      <c r="AE15" s="296"/>
      <c r="AF15" s="296"/>
      <c r="AG15" s="296"/>
    </row>
    <row r="16" spans="1:50" s="297" customFormat="1" ht="19.25" customHeight="1" x14ac:dyDescent="0.15">
      <c r="A16" s="295"/>
      <c r="B16" s="404" t="s">
        <v>0</v>
      </c>
      <c r="C16" s="430" t="s">
        <v>291</v>
      </c>
      <c r="D16" s="431"/>
      <c r="E16" s="431"/>
      <c r="F16" s="431"/>
      <c r="G16" s="431"/>
      <c r="H16" s="431"/>
      <c r="I16" s="431"/>
      <c r="J16" s="432"/>
      <c r="K16" s="430" t="s">
        <v>295</v>
      </c>
      <c r="L16" s="431"/>
      <c r="M16" s="431"/>
      <c r="N16" s="431"/>
      <c r="O16" s="431"/>
      <c r="P16" s="432"/>
      <c r="Q16" s="296"/>
      <c r="R16" s="296"/>
      <c r="S16" s="296"/>
      <c r="T16" s="296"/>
      <c r="U16" s="296"/>
      <c r="V16" s="296"/>
      <c r="W16" s="296"/>
      <c r="X16" s="296"/>
      <c r="Y16" s="296"/>
      <c r="Z16" s="296"/>
      <c r="AA16" s="296"/>
      <c r="AB16" s="296"/>
      <c r="AC16" s="296"/>
      <c r="AD16" s="296"/>
      <c r="AE16" s="296"/>
    </row>
    <row r="17" spans="1:31" s="297" customFormat="1" ht="19.25" customHeight="1" x14ac:dyDescent="0.15">
      <c r="A17" s="295"/>
      <c r="B17" s="433"/>
      <c r="C17" s="433" t="s">
        <v>225</v>
      </c>
      <c r="D17" s="435"/>
      <c r="E17" s="433" t="s">
        <v>226</v>
      </c>
      <c r="F17" s="434"/>
      <c r="G17" s="435"/>
      <c r="H17" s="433" t="s">
        <v>227</v>
      </c>
      <c r="I17" s="434"/>
      <c r="J17" s="435"/>
      <c r="K17" s="433" t="s">
        <v>226</v>
      </c>
      <c r="L17" s="434"/>
      <c r="M17" s="435"/>
      <c r="N17" s="433" t="s">
        <v>227</v>
      </c>
      <c r="O17" s="434"/>
      <c r="P17" s="435"/>
      <c r="Q17" s="296"/>
      <c r="R17" s="296"/>
      <c r="S17" s="296"/>
      <c r="T17" s="296"/>
      <c r="U17" s="296"/>
      <c r="V17" s="296"/>
      <c r="W17" s="296"/>
      <c r="X17" s="296"/>
      <c r="Y17" s="296"/>
      <c r="Z17" s="296"/>
      <c r="AA17" s="296"/>
      <c r="AB17" s="296"/>
      <c r="AC17" s="296"/>
      <c r="AD17" s="296"/>
      <c r="AE17" s="296"/>
    </row>
    <row r="18" spans="1:31" s="297" customFormat="1" ht="19.25" customHeight="1" x14ac:dyDescent="0.15">
      <c r="A18" s="295"/>
      <c r="B18" s="402"/>
      <c r="C18" s="402"/>
      <c r="D18" s="403"/>
      <c r="E18" s="402" t="s">
        <v>229</v>
      </c>
      <c r="F18" s="416"/>
      <c r="G18" s="403"/>
      <c r="H18" s="402" t="s">
        <v>292</v>
      </c>
      <c r="I18" s="416"/>
      <c r="J18" s="403"/>
      <c r="K18" s="402" t="s">
        <v>229</v>
      </c>
      <c r="L18" s="416"/>
      <c r="M18" s="403"/>
      <c r="N18" s="402" t="s">
        <v>292</v>
      </c>
      <c r="O18" s="416"/>
      <c r="P18" s="403"/>
      <c r="Q18" s="296"/>
      <c r="R18" s="296"/>
      <c r="S18" s="296"/>
      <c r="T18" s="296"/>
      <c r="U18" s="296"/>
      <c r="V18" s="296"/>
      <c r="W18" s="296"/>
      <c r="X18" s="296"/>
      <c r="Y18" s="296"/>
      <c r="Z18" s="296"/>
      <c r="AA18" s="296"/>
      <c r="AB18" s="296"/>
      <c r="AC18" s="296"/>
      <c r="AD18" s="296"/>
      <c r="AE18" s="296"/>
    </row>
    <row r="19" spans="1:31" s="297" customFormat="1" x14ac:dyDescent="0.15">
      <c r="A19" s="295"/>
      <c r="B19" s="321" t="s">
        <v>278</v>
      </c>
      <c r="C19" s="417">
        <v>162</v>
      </c>
      <c r="D19" s="418"/>
      <c r="E19" s="417">
        <f>ROUND(C19*1.25,0)</f>
        <v>203</v>
      </c>
      <c r="F19" s="451"/>
      <c r="G19" s="418"/>
      <c r="H19" s="417">
        <f>ROUND(C19*1.45,0)</f>
        <v>235</v>
      </c>
      <c r="I19" s="451"/>
      <c r="J19" s="418"/>
      <c r="K19" s="417">
        <f>ROUND(1*3.281*C19*1.25,0)</f>
        <v>664</v>
      </c>
      <c r="L19" s="451"/>
      <c r="M19" s="418"/>
      <c r="N19" s="417">
        <f>ROUND(1*3.281*C19*1.45,0)</f>
        <v>771</v>
      </c>
      <c r="O19" s="451"/>
      <c r="P19" s="418"/>
      <c r="Q19" s="299"/>
      <c r="R19" s="296"/>
      <c r="S19" s="296"/>
      <c r="T19" s="296"/>
      <c r="U19" s="296"/>
      <c r="V19" s="296"/>
      <c r="W19" s="296"/>
      <c r="X19" s="296"/>
      <c r="Y19" s="296"/>
      <c r="Z19" s="296"/>
      <c r="AA19" s="296"/>
      <c r="AB19" s="296"/>
    </row>
    <row r="20" spans="1:31" s="297" customFormat="1" x14ac:dyDescent="0.15">
      <c r="A20" s="295"/>
      <c r="B20" s="311">
        <v>50</v>
      </c>
      <c r="C20" s="409"/>
      <c r="D20" s="411"/>
      <c r="E20" s="409"/>
      <c r="F20" s="410"/>
      <c r="G20" s="411"/>
      <c r="H20" s="409"/>
      <c r="I20" s="410"/>
      <c r="J20" s="411"/>
      <c r="K20" s="409"/>
      <c r="L20" s="410"/>
      <c r="M20" s="411"/>
      <c r="N20" s="409"/>
      <c r="O20" s="410"/>
      <c r="P20" s="411"/>
      <c r="Q20" s="299"/>
      <c r="R20" s="296"/>
      <c r="S20" s="296"/>
      <c r="T20" s="296"/>
      <c r="U20" s="296"/>
      <c r="V20" s="296"/>
      <c r="W20" s="296"/>
      <c r="X20" s="296"/>
      <c r="Y20" s="296"/>
      <c r="Z20" s="296"/>
      <c r="AA20" s="296"/>
      <c r="AB20" s="296"/>
    </row>
    <row r="21" spans="1:31" s="297" customFormat="1" x14ac:dyDescent="0.15">
      <c r="A21" s="295"/>
      <c r="B21" s="321" t="s">
        <v>28</v>
      </c>
      <c r="C21" s="417">
        <v>240</v>
      </c>
      <c r="D21" s="418"/>
      <c r="E21" s="417">
        <f>ROUND(C21*1.25,0)</f>
        <v>300</v>
      </c>
      <c r="F21" s="451"/>
      <c r="G21" s="418"/>
      <c r="H21" s="417">
        <f>ROUND(C21*1.45,0)</f>
        <v>348</v>
      </c>
      <c r="I21" s="451"/>
      <c r="J21" s="418"/>
      <c r="K21" s="417">
        <f>ROUND(1*3.281*C21*1.25,0)</f>
        <v>984</v>
      </c>
      <c r="L21" s="451"/>
      <c r="M21" s="418"/>
      <c r="N21" s="417">
        <f>ROUND(1*3.281*C21*1.45,0)</f>
        <v>1142</v>
      </c>
      <c r="O21" s="451"/>
      <c r="P21" s="418"/>
      <c r="Q21" s="299"/>
      <c r="R21" s="296"/>
      <c r="S21" s="296"/>
      <c r="T21" s="296"/>
      <c r="U21" s="296"/>
      <c r="V21" s="296"/>
      <c r="W21" s="296"/>
      <c r="X21" s="296"/>
      <c r="Y21" s="296"/>
      <c r="Z21" s="296"/>
      <c r="AA21" s="296"/>
      <c r="AB21" s="296"/>
    </row>
    <row r="22" spans="1:31" s="297" customFormat="1" x14ac:dyDescent="0.15">
      <c r="A22" s="295"/>
      <c r="B22" s="311">
        <v>100</v>
      </c>
      <c r="C22" s="409"/>
      <c r="D22" s="411"/>
      <c r="E22" s="409"/>
      <c r="F22" s="410"/>
      <c r="G22" s="411"/>
      <c r="H22" s="409"/>
      <c r="I22" s="410"/>
      <c r="J22" s="411"/>
      <c r="K22" s="409"/>
      <c r="L22" s="410"/>
      <c r="M22" s="411"/>
      <c r="N22" s="409"/>
      <c r="O22" s="410"/>
      <c r="P22" s="411"/>
      <c r="Q22" s="299"/>
      <c r="R22" s="296"/>
      <c r="S22" s="296"/>
      <c r="T22" s="296"/>
      <c r="U22" s="296"/>
      <c r="V22" s="296"/>
      <c r="W22" s="296"/>
      <c r="X22" s="296"/>
      <c r="Y22" s="296"/>
      <c r="Z22" s="296"/>
      <c r="AA22" s="296"/>
      <c r="AB22" s="296"/>
    </row>
    <row r="23" spans="1:31" s="297" customFormat="1" x14ac:dyDescent="0.15">
      <c r="A23" s="295"/>
      <c r="B23" s="321" t="s">
        <v>1</v>
      </c>
      <c r="C23" s="417">
        <v>408</v>
      </c>
      <c r="D23" s="418"/>
      <c r="E23" s="417">
        <f>ROUND(C23*1.25,0)</f>
        <v>510</v>
      </c>
      <c r="F23" s="451"/>
      <c r="G23" s="418"/>
      <c r="H23" s="417">
        <f>ROUND(C23*1.45,0)</f>
        <v>592</v>
      </c>
      <c r="I23" s="451"/>
      <c r="J23" s="418"/>
      <c r="K23" s="417">
        <f>ROUND(1*3.281*C23*1.25,0)</f>
        <v>1673</v>
      </c>
      <c r="L23" s="451"/>
      <c r="M23" s="418"/>
      <c r="N23" s="417">
        <f>ROUND(1*3.281*C23*1.45,0)</f>
        <v>1941</v>
      </c>
      <c r="O23" s="451"/>
      <c r="P23" s="418"/>
      <c r="Q23" s="299"/>
      <c r="R23" s="296"/>
      <c r="S23" s="296"/>
      <c r="T23" s="296"/>
      <c r="U23" s="296"/>
      <c r="V23" s="296"/>
      <c r="W23" s="296"/>
      <c r="X23" s="296"/>
      <c r="Y23" s="296"/>
      <c r="Z23" s="296"/>
      <c r="AA23" s="296"/>
      <c r="AB23" s="296"/>
    </row>
    <row r="24" spans="1:31" s="297" customFormat="1" x14ac:dyDescent="0.15">
      <c r="A24" s="295"/>
      <c r="B24" s="311">
        <v>150</v>
      </c>
      <c r="C24" s="409"/>
      <c r="D24" s="411"/>
      <c r="E24" s="409"/>
      <c r="F24" s="410"/>
      <c r="G24" s="411"/>
      <c r="H24" s="409"/>
      <c r="I24" s="410"/>
      <c r="J24" s="411"/>
      <c r="K24" s="409"/>
      <c r="L24" s="410"/>
      <c r="M24" s="411"/>
      <c r="N24" s="409"/>
      <c r="O24" s="410"/>
      <c r="P24" s="411"/>
      <c r="Q24" s="299"/>
      <c r="R24" s="296"/>
      <c r="S24" s="296"/>
      <c r="T24" s="296"/>
      <c r="U24" s="296"/>
      <c r="V24" s="296"/>
      <c r="W24" s="296"/>
      <c r="X24" s="296"/>
      <c r="Y24" s="296"/>
      <c r="Z24" s="296"/>
      <c r="AA24" s="296"/>
      <c r="AB24" s="296"/>
    </row>
    <row r="25" spans="1:31" s="297" customFormat="1" x14ac:dyDescent="0.15">
      <c r="A25" s="295"/>
      <c r="B25" s="321" t="s">
        <v>2</v>
      </c>
      <c r="C25" s="417">
        <v>492</v>
      </c>
      <c r="D25" s="418"/>
      <c r="E25" s="417">
        <f>ROUND(C25*1.25,0)</f>
        <v>615</v>
      </c>
      <c r="F25" s="451"/>
      <c r="G25" s="418"/>
      <c r="H25" s="417">
        <f>ROUND(C25*1.45,0)</f>
        <v>713</v>
      </c>
      <c r="I25" s="451"/>
      <c r="J25" s="418"/>
      <c r="K25" s="417">
        <f>ROUND(1*3.281*C25*1.25,0)</f>
        <v>2018</v>
      </c>
      <c r="L25" s="451"/>
      <c r="M25" s="418"/>
      <c r="N25" s="417">
        <f>ROUND(1*3.281*C25*1.45,0)</f>
        <v>2341</v>
      </c>
      <c r="O25" s="451"/>
      <c r="P25" s="418"/>
      <c r="Q25" s="299"/>
      <c r="R25" s="296"/>
      <c r="S25" s="296"/>
      <c r="T25" s="296"/>
      <c r="U25" s="296"/>
      <c r="V25" s="296"/>
      <c r="W25" s="296"/>
      <c r="X25" s="296"/>
      <c r="Y25" s="296"/>
      <c r="Z25" s="296"/>
      <c r="AA25" s="296"/>
      <c r="AB25" s="296"/>
    </row>
    <row r="26" spans="1:31" s="297" customFormat="1" x14ac:dyDescent="0.15">
      <c r="A26" s="295"/>
      <c r="B26" s="311">
        <v>200</v>
      </c>
      <c r="C26" s="409"/>
      <c r="D26" s="411"/>
      <c r="E26" s="409"/>
      <c r="F26" s="410"/>
      <c r="G26" s="411"/>
      <c r="H26" s="409"/>
      <c r="I26" s="410"/>
      <c r="J26" s="411"/>
      <c r="K26" s="409"/>
      <c r="L26" s="410"/>
      <c r="M26" s="411"/>
      <c r="N26" s="409"/>
      <c r="O26" s="410"/>
      <c r="P26" s="411"/>
      <c r="Q26" s="299"/>
      <c r="R26" s="296"/>
      <c r="S26" s="296"/>
      <c r="T26" s="296"/>
      <c r="U26" s="296"/>
      <c r="V26" s="296"/>
      <c r="W26" s="296"/>
      <c r="X26" s="296"/>
      <c r="Y26" s="296"/>
      <c r="Z26" s="296"/>
      <c r="AA26" s="296"/>
      <c r="AB26" s="296"/>
    </row>
    <row r="27" spans="1:31" s="297" customFormat="1" x14ac:dyDescent="0.15">
      <c r="A27" s="295"/>
      <c r="B27" s="321" t="s">
        <v>3</v>
      </c>
      <c r="C27" s="417">
        <v>660</v>
      </c>
      <c r="D27" s="418"/>
      <c r="E27" s="417">
        <f>ROUND(C27*1.25,0)</f>
        <v>825</v>
      </c>
      <c r="F27" s="451"/>
      <c r="G27" s="418"/>
      <c r="H27" s="417">
        <f>ROUND(C27*1.45,0)</f>
        <v>957</v>
      </c>
      <c r="I27" s="451"/>
      <c r="J27" s="418"/>
      <c r="K27" s="417">
        <f>ROUND(1*3.281*C27*1.25,0)</f>
        <v>2707</v>
      </c>
      <c r="L27" s="451"/>
      <c r="M27" s="418"/>
      <c r="N27" s="417">
        <f>ROUND(1*3.281*C27*1.45,0)</f>
        <v>3140</v>
      </c>
      <c r="O27" s="451"/>
      <c r="P27" s="418"/>
      <c r="Q27" s="299"/>
      <c r="R27" s="296"/>
      <c r="S27" s="296"/>
      <c r="T27" s="296"/>
      <c r="U27" s="296"/>
      <c r="V27" s="296"/>
      <c r="W27" s="296"/>
      <c r="X27" s="296"/>
      <c r="Y27" s="296"/>
      <c r="Z27" s="296"/>
      <c r="AA27" s="296"/>
      <c r="AB27" s="296"/>
    </row>
    <row r="28" spans="1:31" s="297" customFormat="1" x14ac:dyDescent="0.15">
      <c r="A28" s="295"/>
      <c r="B28" s="311">
        <v>250</v>
      </c>
      <c r="C28" s="409"/>
      <c r="D28" s="411"/>
      <c r="E28" s="409"/>
      <c r="F28" s="410"/>
      <c r="G28" s="411"/>
      <c r="H28" s="409"/>
      <c r="I28" s="410"/>
      <c r="J28" s="411"/>
      <c r="K28" s="409"/>
      <c r="L28" s="410"/>
      <c r="M28" s="411"/>
      <c r="N28" s="409"/>
      <c r="O28" s="410"/>
      <c r="P28" s="411"/>
      <c r="Q28" s="299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</row>
    <row r="29" spans="1:31" s="297" customFormat="1" x14ac:dyDescent="0.15">
      <c r="A29" s="295"/>
      <c r="B29" s="321" t="s">
        <v>4</v>
      </c>
      <c r="C29" s="417">
        <v>744</v>
      </c>
      <c r="D29" s="418"/>
      <c r="E29" s="417">
        <f>ROUND(C29*1.25,0)</f>
        <v>930</v>
      </c>
      <c r="F29" s="451"/>
      <c r="G29" s="418"/>
      <c r="H29" s="417">
        <f>ROUND(C29*1.45,0)</f>
        <v>1079</v>
      </c>
      <c r="I29" s="451"/>
      <c r="J29" s="418"/>
      <c r="K29" s="417">
        <f>ROUND(1*3.281*C29*1.25,0)</f>
        <v>3051</v>
      </c>
      <c r="L29" s="451"/>
      <c r="M29" s="418"/>
      <c r="N29" s="417">
        <f>ROUND(1*3.281*C29*1.45,0)</f>
        <v>3540</v>
      </c>
      <c r="O29" s="451"/>
      <c r="P29" s="418"/>
      <c r="Q29" s="299"/>
      <c r="R29" s="296"/>
      <c r="S29" s="296"/>
      <c r="T29" s="296"/>
      <c r="U29" s="296"/>
      <c r="V29" s="296"/>
      <c r="W29" s="296"/>
      <c r="X29" s="296"/>
      <c r="Y29" s="296"/>
      <c r="Z29" s="296"/>
      <c r="AA29" s="296"/>
      <c r="AB29" s="296"/>
    </row>
    <row r="30" spans="1:31" s="297" customFormat="1" x14ac:dyDescent="0.15">
      <c r="A30" s="295"/>
      <c r="B30" s="311">
        <v>300</v>
      </c>
      <c r="C30" s="409"/>
      <c r="D30" s="411"/>
      <c r="E30" s="409"/>
      <c r="F30" s="410"/>
      <c r="G30" s="411"/>
      <c r="H30" s="409"/>
      <c r="I30" s="410"/>
      <c r="J30" s="411"/>
      <c r="K30" s="409"/>
      <c r="L30" s="410"/>
      <c r="M30" s="411"/>
      <c r="N30" s="409"/>
      <c r="O30" s="410"/>
      <c r="P30" s="411"/>
      <c r="Q30" s="299"/>
      <c r="R30" s="296"/>
      <c r="S30" s="296"/>
      <c r="T30" s="296"/>
      <c r="U30" s="296"/>
      <c r="V30" s="296"/>
      <c r="W30" s="296"/>
      <c r="X30" s="296"/>
      <c r="Y30" s="296"/>
      <c r="Z30" s="296"/>
      <c r="AA30" s="296"/>
      <c r="AB30" s="296"/>
    </row>
    <row r="31" spans="1:31" s="297" customFormat="1" x14ac:dyDescent="0.15">
      <c r="A31" s="295"/>
      <c r="B31" s="321" t="s">
        <v>5</v>
      </c>
      <c r="C31" s="417">
        <v>828</v>
      </c>
      <c r="D31" s="418"/>
      <c r="E31" s="417">
        <f>ROUND(C31*1.25,0)</f>
        <v>1035</v>
      </c>
      <c r="F31" s="451"/>
      <c r="G31" s="418"/>
      <c r="H31" s="417">
        <f>ROUND(C31*1.45,0)</f>
        <v>1201</v>
      </c>
      <c r="I31" s="451"/>
      <c r="J31" s="418"/>
      <c r="K31" s="417">
        <f>ROUND(1*3.281*C31*1.25,0)</f>
        <v>3396</v>
      </c>
      <c r="L31" s="451"/>
      <c r="M31" s="418"/>
      <c r="N31" s="417">
        <f>ROUND(1*3.281*C31*1.45,0)</f>
        <v>3939</v>
      </c>
      <c r="O31" s="451"/>
      <c r="P31" s="418"/>
      <c r="Q31" s="299"/>
      <c r="R31" s="296"/>
      <c r="S31" s="296"/>
      <c r="T31" s="296"/>
      <c r="U31" s="296"/>
      <c r="V31" s="296"/>
      <c r="W31" s="296"/>
      <c r="X31" s="296"/>
      <c r="Y31" s="296"/>
      <c r="Z31" s="296"/>
      <c r="AA31" s="296"/>
      <c r="AB31" s="296"/>
    </row>
    <row r="32" spans="1:31" s="297" customFormat="1" x14ac:dyDescent="0.15">
      <c r="A32" s="295"/>
      <c r="B32" s="311">
        <v>350</v>
      </c>
      <c r="C32" s="409"/>
      <c r="D32" s="411"/>
      <c r="E32" s="409"/>
      <c r="F32" s="410"/>
      <c r="G32" s="411"/>
      <c r="H32" s="409"/>
      <c r="I32" s="410"/>
      <c r="J32" s="411"/>
      <c r="K32" s="409"/>
      <c r="L32" s="410"/>
      <c r="M32" s="411"/>
      <c r="N32" s="409"/>
      <c r="O32" s="410"/>
      <c r="P32" s="411"/>
      <c r="Q32" s="299"/>
      <c r="R32" s="296"/>
      <c r="S32" s="296"/>
      <c r="T32" s="296"/>
      <c r="U32" s="296"/>
      <c r="V32" s="296"/>
      <c r="W32" s="296"/>
      <c r="X32" s="296"/>
      <c r="Y32" s="296"/>
      <c r="Z32" s="296"/>
      <c r="AA32" s="296"/>
      <c r="AB32" s="296"/>
    </row>
    <row r="33" spans="1:31" s="297" customFormat="1" x14ac:dyDescent="0.15">
      <c r="A33" s="295"/>
      <c r="B33" s="321" t="s">
        <v>6</v>
      </c>
      <c r="C33" s="417">
        <v>996</v>
      </c>
      <c r="D33" s="418"/>
      <c r="E33" s="417">
        <f>ROUND(C33*1.25,0)</f>
        <v>1245</v>
      </c>
      <c r="F33" s="451"/>
      <c r="G33" s="418"/>
      <c r="H33" s="417">
        <f>ROUND(C33*1.45,0)</f>
        <v>1444</v>
      </c>
      <c r="I33" s="451"/>
      <c r="J33" s="418"/>
      <c r="K33" s="417">
        <f>ROUND(1*3.281*C33*1.25,0)</f>
        <v>4085</v>
      </c>
      <c r="L33" s="451"/>
      <c r="M33" s="418"/>
      <c r="N33" s="417">
        <f>ROUND(1*3.281*C33*1.45,0)</f>
        <v>4738</v>
      </c>
      <c r="O33" s="451"/>
      <c r="P33" s="418"/>
      <c r="Q33" s="299"/>
      <c r="R33" s="296"/>
      <c r="S33" s="296"/>
      <c r="T33" s="296"/>
      <c r="U33" s="296"/>
      <c r="V33" s="296"/>
      <c r="W33" s="296"/>
      <c r="X33" s="296"/>
      <c r="Y33" s="296"/>
      <c r="Z33" s="296"/>
      <c r="AA33" s="296"/>
      <c r="AB33" s="296"/>
    </row>
    <row r="34" spans="1:31" s="297" customFormat="1" x14ac:dyDescent="0.15">
      <c r="A34" s="295"/>
      <c r="B34" s="311">
        <v>400</v>
      </c>
      <c r="C34" s="409"/>
      <c r="D34" s="411"/>
      <c r="E34" s="409"/>
      <c r="F34" s="410"/>
      <c r="G34" s="411"/>
      <c r="H34" s="409"/>
      <c r="I34" s="410"/>
      <c r="J34" s="411"/>
      <c r="K34" s="409"/>
      <c r="L34" s="410"/>
      <c r="M34" s="411"/>
      <c r="N34" s="409"/>
      <c r="O34" s="410"/>
      <c r="P34" s="411"/>
      <c r="Q34" s="299"/>
      <c r="R34" s="296"/>
      <c r="S34" s="296"/>
      <c r="T34" s="296"/>
      <c r="U34" s="296"/>
      <c r="V34" s="296"/>
      <c r="W34" s="296"/>
      <c r="X34" s="296"/>
      <c r="Y34" s="296"/>
      <c r="Z34" s="296"/>
      <c r="AA34" s="296"/>
      <c r="AB34" s="296"/>
    </row>
    <row r="35" spans="1:31" s="297" customFormat="1" x14ac:dyDescent="0.15">
      <c r="A35" s="295"/>
      <c r="B35" s="321" t="s">
        <v>7</v>
      </c>
      <c r="C35" s="417">
        <v>1080</v>
      </c>
      <c r="D35" s="418"/>
      <c r="E35" s="417">
        <f>ROUND(C35*1.25,0)</f>
        <v>1350</v>
      </c>
      <c r="F35" s="451"/>
      <c r="G35" s="418"/>
      <c r="H35" s="417">
        <f>ROUND(C35*1.45,0)</f>
        <v>1566</v>
      </c>
      <c r="I35" s="451"/>
      <c r="J35" s="418"/>
      <c r="K35" s="417">
        <f>ROUND(1*3.281*C35*1.25,0)</f>
        <v>4429</v>
      </c>
      <c r="L35" s="451"/>
      <c r="M35" s="418"/>
      <c r="N35" s="417">
        <f>ROUND(1*3.281*C35*1.45,0)</f>
        <v>5138</v>
      </c>
      <c r="O35" s="451"/>
      <c r="P35" s="418"/>
      <c r="Q35" s="299"/>
      <c r="R35" s="296"/>
      <c r="S35" s="296"/>
      <c r="T35" s="296"/>
      <c r="U35" s="296"/>
      <c r="V35" s="296"/>
      <c r="W35" s="296"/>
      <c r="X35" s="296"/>
      <c r="Y35" s="296"/>
      <c r="Z35" s="296"/>
      <c r="AA35" s="296"/>
      <c r="AB35" s="296"/>
    </row>
    <row r="36" spans="1:31" s="297" customFormat="1" x14ac:dyDescent="0.15">
      <c r="A36" s="295"/>
      <c r="B36" s="311">
        <v>450</v>
      </c>
      <c r="C36" s="409"/>
      <c r="D36" s="411"/>
      <c r="E36" s="409"/>
      <c r="F36" s="410"/>
      <c r="G36" s="411"/>
      <c r="H36" s="409"/>
      <c r="I36" s="410"/>
      <c r="J36" s="411"/>
      <c r="K36" s="409"/>
      <c r="L36" s="410"/>
      <c r="M36" s="411"/>
      <c r="N36" s="409"/>
      <c r="O36" s="410"/>
      <c r="P36" s="411"/>
      <c r="Q36" s="299"/>
      <c r="R36" s="296"/>
      <c r="S36" s="296"/>
      <c r="T36" s="296"/>
      <c r="U36" s="296"/>
      <c r="V36" s="296"/>
      <c r="W36" s="296"/>
      <c r="X36" s="296"/>
      <c r="Y36" s="296"/>
      <c r="Z36" s="296"/>
      <c r="AA36" s="296"/>
      <c r="AB36" s="296"/>
    </row>
    <row r="37" spans="1:31" s="297" customFormat="1" x14ac:dyDescent="0.15">
      <c r="A37" s="295"/>
      <c r="B37" s="321" t="s">
        <v>8</v>
      </c>
      <c r="C37" s="417">
        <v>1164</v>
      </c>
      <c r="D37" s="418"/>
      <c r="E37" s="417">
        <f>ROUND(C37*1.25,0)</f>
        <v>1455</v>
      </c>
      <c r="F37" s="451"/>
      <c r="G37" s="418"/>
      <c r="H37" s="417">
        <f>ROUND(C37*1.45,0)</f>
        <v>1688</v>
      </c>
      <c r="I37" s="451"/>
      <c r="J37" s="418"/>
      <c r="K37" s="417">
        <f>ROUND(1*3.281*C37*1.25,0)</f>
        <v>4774</v>
      </c>
      <c r="L37" s="451"/>
      <c r="M37" s="418"/>
      <c r="N37" s="417">
        <f>ROUND(1*3.281*C37*1.45,0)</f>
        <v>5538</v>
      </c>
      <c r="O37" s="451"/>
      <c r="P37" s="418"/>
      <c r="Q37" s="299"/>
      <c r="R37" s="296"/>
      <c r="S37" s="296"/>
      <c r="T37" s="296"/>
      <c r="U37" s="296"/>
      <c r="V37" s="296"/>
      <c r="W37" s="296"/>
      <c r="X37" s="296"/>
      <c r="Y37" s="296"/>
      <c r="Z37" s="296"/>
      <c r="AA37" s="296"/>
      <c r="AB37" s="296"/>
    </row>
    <row r="38" spans="1:31" s="297" customFormat="1" x14ac:dyDescent="0.15">
      <c r="A38" s="295"/>
      <c r="B38" s="311">
        <v>500</v>
      </c>
      <c r="C38" s="409"/>
      <c r="D38" s="411"/>
      <c r="E38" s="409"/>
      <c r="F38" s="410"/>
      <c r="G38" s="411"/>
      <c r="H38" s="409"/>
      <c r="I38" s="410"/>
      <c r="J38" s="411"/>
      <c r="K38" s="409"/>
      <c r="L38" s="410"/>
      <c r="M38" s="411"/>
      <c r="N38" s="409"/>
      <c r="O38" s="410"/>
      <c r="P38" s="411"/>
      <c r="Q38" s="299"/>
      <c r="R38" s="296"/>
      <c r="S38" s="296"/>
      <c r="T38" s="296"/>
      <c r="U38" s="296"/>
      <c r="V38" s="296"/>
      <c r="W38" s="296"/>
      <c r="X38" s="296"/>
      <c r="Y38" s="296"/>
      <c r="Z38" s="296"/>
      <c r="AA38" s="296"/>
      <c r="AB38" s="296"/>
    </row>
    <row r="39" spans="1:31" s="297" customFormat="1" x14ac:dyDescent="0.15">
      <c r="A39" s="295"/>
      <c r="B39" s="321" t="s">
        <v>9</v>
      </c>
      <c r="C39" s="417">
        <v>1332</v>
      </c>
      <c r="D39" s="418"/>
      <c r="E39" s="417">
        <f>ROUND(C39*1.25,0)</f>
        <v>1665</v>
      </c>
      <c r="F39" s="451"/>
      <c r="G39" s="418"/>
      <c r="H39" s="417">
        <f>ROUND(C39*1.45,0)</f>
        <v>1931</v>
      </c>
      <c r="I39" s="451"/>
      <c r="J39" s="418"/>
      <c r="K39" s="417">
        <f>ROUND(1*3.281*C39*1.25,0)</f>
        <v>5463</v>
      </c>
      <c r="L39" s="451"/>
      <c r="M39" s="418"/>
      <c r="N39" s="417">
        <f>ROUND(1*3.281*C39*1.45,0)</f>
        <v>6337</v>
      </c>
      <c r="O39" s="451"/>
      <c r="P39" s="418"/>
      <c r="Q39" s="299"/>
      <c r="R39" s="296"/>
      <c r="S39" s="296"/>
      <c r="T39" s="296"/>
      <c r="U39" s="296"/>
      <c r="V39" s="296"/>
      <c r="W39" s="296"/>
      <c r="X39" s="296"/>
      <c r="Y39" s="296"/>
      <c r="Z39" s="296"/>
      <c r="AA39" s="296"/>
      <c r="AB39" s="296"/>
    </row>
    <row r="40" spans="1:31" s="297" customFormat="1" x14ac:dyDescent="0.15">
      <c r="A40" s="295"/>
      <c r="B40" s="311">
        <v>550</v>
      </c>
      <c r="C40" s="409"/>
      <c r="D40" s="411"/>
      <c r="E40" s="409"/>
      <c r="F40" s="410"/>
      <c r="G40" s="411"/>
      <c r="H40" s="409"/>
      <c r="I40" s="410"/>
      <c r="J40" s="411"/>
      <c r="K40" s="409"/>
      <c r="L40" s="410"/>
      <c r="M40" s="411"/>
      <c r="N40" s="409"/>
      <c r="O40" s="410"/>
      <c r="P40" s="411"/>
      <c r="Q40" s="299"/>
      <c r="R40" s="296"/>
      <c r="S40" s="296"/>
      <c r="T40" s="296"/>
      <c r="U40" s="296"/>
      <c r="V40" s="296"/>
      <c r="W40" s="296"/>
      <c r="X40" s="296"/>
      <c r="Y40" s="296"/>
      <c r="Z40" s="296"/>
      <c r="AA40" s="296"/>
      <c r="AB40" s="296"/>
    </row>
    <row r="41" spans="1:31" s="297" customFormat="1" x14ac:dyDescent="0.15">
      <c r="A41" s="295"/>
      <c r="B41" s="321" t="s">
        <v>10</v>
      </c>
      <c r="C41" s="417">
        <v>1416</v>
      </c>
      <c r="D41" s="418"/>
      <c r="E41" s="417">
        <f>ROUND(C41*1.25,0)</f>
        <v>1770</v>
      </c>
      <c r="F41" s="451"/>
      <c r="G41" s="418"/>
      <c r="H41" s="417">
        <f>ROUND(C41*1.45,0)</f>
        <v>2053</v>
      </c>
      <c r="I41" s="451"/>
      <c r="J41" s="418"/>
      <c r="K41" s="417">
        <f>ROUND(1*3.281*C41*1.25,0)</f>
        <v>5807</v>
      </c>
      <c r="L41" s="451"/>
      <c r="M41" s="418"/>
      <c r="N41" s="417">
        <f>ROUND(1*3.281*C41*1.45,0)</f>
        <v>6737</v>
      </c>
      <c r="O41" s="451"/>
      <c r="P41" s="418"/>
      <c r="Q41" s="299"/>
      <c r="R41" s="296"/>
      <c r="S41" s="296"/>
      <c r="T41" s="296"/>
      <c r="U41" s="296"/>
      <c r="V41" s="296"/>
      <c r="W41" s="296"/>
      <c r="X41" s="296"/>
      <c r="Y41" s="296"/>
      <c r="Z41" s="296"/>
      <c r="AA41" s="296"/>
      <c r="AB41" s="296"/>
    </row>
    <row r="42" spans="1:31" s="297" customFormat="1" x14ac:dyDescent="0.15">
      <c r="A42" s="295"/>
      <c r="B42" s="311">
        <v>600</v>
      </c>
      <c r="C42" s="409"/>
      <c r="D42" s="411"/>
      <c r="E42" s="409"/>
      <c r="F42" s="410"/>
      <c r="G42" s="411"/>
      <c r="H42" s="409"/>
      <c r="I42" s="410"/>
      <c r="J42" s="411"/>
      <c r="K42" s="409"/>
      <c r="L42" s="410"/>
      <c r="M42" s="411"/>
      <c r="N42" s="409"/>
      <c r="O42" s="410"/>
      <c r="P42" s="411"/>
      <c r="Q42" s="299"/>
      <c r="R42" s="296"/>
      <c r="S42" s="296"/>
      <c r="T42" s="296"/>
      <c r="U42" s="296"/>
      <c r="V42" s="296"/>
      <c r="W42" s="296"/>
      <c r="X42" s="296"/>
      <c r="Y42" s="296"/>
      <c r="Z42" s="296"/>
      <c r="AA42" s="296"/>
      <c r="AB42" s="296"/>
      <c r="AC42" s="296"/>
      <c r="AD42" s="296"/>
      <c r="AE42" s="296"/>
    </row>
    <row r="43" spans="1:31" x14ac:dyDescent="0.15"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5"/>
    </row>
    <row r="44" spans="1:31" x14ac:dyDescent="0.15">
      <c r="B44" s="300" t="s">
        <v>23</v>
      </c>
      <c r="C44" s="299" t="s">
        <v>24</v>
      </c>
      <c r="D44" s="299"/>
      <c r="E44" s="301"/>
      <c r="H44" s="299"/>
      <c r="I44" s="299"/>
      <c r="J44" s="299"/>
      <c r="K44" s="299"/>
      <c r="L44" s="299"/>
      <c r="O44" s="299"/>
      <c r="P44" s="302" t="s">
        <v>223</v>
      </c>
      <c r="Q44" s="299"/>
      <c r="S44" s="301"/>
      <c r="T44" s="299"/>
      <c r="U44" s="299"/>
      <c r="V44" s="299"/>
      <c r="W44" s="299"/>
      <c r="X44" s="299"/>
      <c r="Y44" s="299"/>
      <c r="AB44" s="297"/>
    </row>
    <row r="45" spans="1:31" x14ac:dyDescent="0.15">
      <c r="A45" s="301"/>
      <c r="B45" s="301"/>
      <c r="C45" s="300" t="s">
        <v>25</v>
      </c>
      <c r="D45" s="299"/>
      <c r="E45" s="301"/>
      <c r="H45" s="299"/>
      <c r="I45" s="299"/>
      <c r="J45" s="299"/>
      <c r="K45" s="299"/>
      <c r="L45" s="299"/>
      <c r="N45" s="299"/>
      <c r="O45" s="299"/>
      <c r="P45" s="299"/>
      <c r="Q45" s="299"/>
      <c r="R45" s="299"/>
      <c r="S45" s="301"/>
      <c r="T45" s="299"/>
      <c r="U45" s="299"/>
      <c r="V45" s="299"/>
      <c r="W45" s="299"/>
      <c r="X45" s="299"/>
      <c r="Y45" s="299"/>
      <c r="Z45" s="299"/>
      <c r="AA45" s="299"/>
      <c r="AB45" s="297"/>
    </row>
    <row r="46" spans="1:31" x14ac:dyDescent="0.15">
      <c r="A46" s="301"/>
      <c r="B46" s="301"/>
      <c r="D46" s="299"/>
      <c r="F46" s="299"/>
      <c r="G46" s="299"/>
      <c r="H46" s="299"/>
      <c r="I46" s="299"/>
      <c r="J46" s="299"/>
      <c r="K46" s="299"/>
      <c r="L46" s="299"/>
      <c r="M46" s="299"/>
      <c r="N46" s="299"/>
      <c r="O46" s="299"/>
      <c r="P46" s="299"/>
      <c r="Q46" s="299"/>
      <c r="R46" s="299"/>
      <c r="S46" s="299"/>
    </row>
  </sheetData>
  <mergeCells count="133">
    <mergeCell ref="C42:D42"/>
    <mergeCell ref="E42:G42"/>
    <mergeCell ref="H42:J42"/>
    <mergeCell ref="K42:M42"/>
    <mergeCell ref="N42:P42"/>
    <mergeCell ref="C33:D33"/>
    <mergeCell ref="E33:G33"/>
    <mergeCell ref="H33:J33"/>
    <mergeCell ref="K33:M33"/>
    <mergeCell ref="N33:P33"/>
    <mergeCell ref="C38:D38"/>
    <mergeCell ref="E38:G38"/>
    <mergeCell ref="H38:J38"/>
    <mergeCell ref="K38:M38"/>
    <mergeCell ref="N38:P38"/>
    <mergeCell ref="C35:D35"/>
    <mergeCell ref="E35:G35"/>
    <mergeCell ref="H35:J35"/>
    <mergeCell ref="K35:M35"/>
    <mergeCell ref="N35:P35"/>
    <mergeCell ref="C40:D40"/>
    <mergeCell ref="E40:G40"/>
    <mergeCell ref="H40:J40"/>
    <mergeCell ref="K40:M40"/>
    <mergeCell ref="C41:D41"/>
    <mergeCell ref="E41:G41"/>
    <mergeCell ref="H41:J41"/>
    <mergeCell ref="K41:M41"/>
    <mergeCell ref="N41:P41"/>
    <mergeCell ref="C31:D31"/>
    <mergeCell ref="E31:G31"/>
    <mergeCell ref="H31:J31"/>
    <mergeCell ref="K31:M31"/>
    <mergeCell ref="N31:P31"/>
    <mergeCell ref="C32:D32"/>
    <mergeCell ref="E32:G32"/>
    <mergeCell ref="H32:J32"/>
    <mergeCell ref="K32:M32"/>
    <mergeCell ref="N32:P32"/>
    <mergeCell ref="N40:P40"/>
    <mergeCell ref="C34:D34"/>
    <mergeCell ref="E34:G34"/>
    <mergeCell ref="H34:J34"/>
    <mergeCell ref="K34:M34"/>
    <mergeCell ref="N34:P34"/>
    <mergeCell ref="C37:D37"/>
    <mergeCell ref="E37:G37"/>
    <mergeCell ref="H37:J37"/>
    <mergeCell ref="C39:D39"/>
    <mergeCell ref="E39:G39"/>
    <mergeCell ref="H39:J39"/>
    <mergeCell ref="K39:M39"/>
    <mergeCell ref="N39:P39"/>
    <mergeCell ref="C29:D29"/>
    <mergeCell ref="E29:G29"/>
    <mergeCell ref="H29:J29"/>
    <mergeCell ref="K29:M29"/>
    <mergeCell ref="N29:P29"/>
    <mergeCell ref="C30:D30"/>
    <mergeCell ref="E30:G30"/>
    <mergeCell ref="H30:J30"/>
    <mergeCell ref="K30:M30"/>
    <mergeCell ref="N30:P30"/>
    <mergeCell ref="K37:M37"/>
    <mergeCell ref="N37:P37"/>
    <mergeCell ref="C36:D36"/>
    <mergeCell ref="E36:G36"/>
    <mergeCell ref="H36:J36"/>
    <mergeCell ref="K36:M36"/>
    <mergeCell ref="N36:P36"/>
    <mergeCell ref="C27:D27"/>
    <mergeCell ref="E27:G27"/>
    <mergeCell ref="H27:J27"/>
    <mergeCell ref="K27:M27"/>
    <mergeCell ref="N27:P27"/>
    <mergeCell ref="C28:D28"/>
    <mergeCell ref="E28:G28"/>
    <mergeCell ref="H28:J28"/>
    <mergeCell ref="K28:M28"/>
    <mergeCell ref="N28:P28"/>
    <mergeCell ref="N26:P26"/>
    <mergeCell ref="N25:P25"/>
    <mergeCell ref="C25:D25"/>
    <mergeCell ref="E25:G25"/>
    <mergeCell ref="K24:M24"/>
    <mergeCell ref="N24:P24"/>
    <mergeCell ref="H25:J25"/>
    <mergeCell ref="K25:M25"/>
    <mergeCell ref="K19:M19"/>
    <mergeCell ref="N22:P22"/>
    <mergeCell ref="C24:D24"/>
    <mergeCell ref="E24:G24"/>
    <mergeCell ref="K22:M22"/>
    <mergeCell ref="B16:B18"/>
    <mergeCell ref="C16:J16"/>
    <mergeCell ref="H24:J24"/>
    <mergeCell ref="H20:J20"/>
    <mergeCell ref="H22:J22"/>
    <mergeCell ref="C26:D26"/>
    <mergeCell ref="E26:G26"/>
    <mergeCell ref="H26:J26"/>
    <mergeCell ref="K26:M26"/>
    <mergeCell ref="K16:P16"/>
    <mergeCell ref="C17:D17"/>
    <mergeCell ref="E17:G17"/>
    <mergeCell ref="H21:J21"/>
    <mergeCell ref="K21:M21"/>
    <mergeCell ref="N21:P21"/>
    <mergeCell ref="E19:G19"/>
    <mergeCell ref="N19:P19"/>
    <mergeCell ref="C22:D22"/>
    <mergeCell ref="E22:G22"/>
    <mergeCell ref="H17:J17"/>
    <mergeCell ref="K17:M17"/>
    <mergeCell ref="N17:P17"/>
    <mergeCell ref="C18:D18"/>
    <mergeCell ref="E18:G18"/>
    <mergeCell ref="C19:D19"/>
    <mergeCell ref="H18:J18"/>
    <mergeCell ref="K18:M18"/>
    <mergeCell ref="N18:P18"/>
    <mergeCell ref="H19:J19"/>
    <mergeCell ref="C20:D20"/>
    <mergeCell ref="E20:G20"/>
    <mergeCell ref="K20:M20"/>
    <mergeCell ref="N20:P20"/>
    <mergeCell ref="C23:D23"/>
    <mergeCell ref="E23:G23"/>
    <mergeCell ref="H23:J23"/>
    <mergeCell ref="K23:M23"/>
    <mergeCell ref="N23:P23"/>
    <mergeCell ref="C21:D21"/>
    <mergeCell ref="E21:G21"/>
  </mergeCells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1139C-84B4-054B-A8DE-9A05D4D08E0F}">
  <sheetPr>
    <tabColor theme="5" tint="0.79998168889431442"/>
  </sheetPr>
  <dimension ref="A1:AS205"/>
  <sheetViews>
    <sheetView showGridLines="0" zoomScaleNormal="100" workbookViewId="0">
      <selection activeCell="Y43" sqref="Y43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224</v>
      </c>
      <c r="H3" s="192"/>
      <c r="I3" s="192"/>
      <c r="J3" s="192"/>
      <c r="K3" s="192"/>
      <c r="L3" s="192"/>
      <c r="M3" s="192"/>
      <c r="N3" s="193"/>
      <c r="O3" s="380" t="s">
        <v>233</v>
      </c>
      <c r="P3" s="194" t="s">
        <v>99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302</v>
      </c>
      <c r="H4" s="192"/>
      <c r="I4" s="192"/>
      <c r="J4" s="192"/>
      <c r="K4" s="192"/>
      <c r="L4" s="192"/>
      <c r="M4" s="192"/>
      <c r="N4" s="193"/>
      <c r="O4" s="380" t="s">
        <v>233</v>
      </c>
      <c r="P4" s="194" t="s">
        <v>303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/>
      <c r="H5" s="192"/>
      <c r="I5" s="192"/>
      <c r="J5" s="192"/>
      <c r="K5" s="192"/>
      <c r="L5" s="192"/>
      <c r="M5" s="192"/>
      <c r="O5" s="189"/>
      <c r="P5" s="191"/>
      <c r="Q5" s="191"/>
      <c r="R5" s="192"/>
      <c r="S5" s="192"/>
      <c r="T5" s="192"/>
    </row>
    <row r="6" spans="1:45" s="189" customFormat="1" x14ac:dyDescent="0.15">
      <c r="A6" s="187"/>
      <c r="B6" s="187"/>
      <c r="C6" s="188"/>
      <c r="D6" s="188"/>
      <c r="E6" s="188"/>
      <c r="F6" s="188"/>
      <c r="G6" s="191"/>
      <c r="H6" s="192"/>
      <c r="I6" s="192"/>
      <c r="J6" s="192"/>
      <c r="K6" s="192"/>
      <c r="L6" s="192"/>
      <c r="M6" s="192"/>
      <c r="P6" s="191"/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63"/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67">
        <v>138</v>
      </c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71"/>
      <c r="C12" s="272"/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75">
        <v>138</v>
      </c>
      <c r="C13" s="276">
        <v>138</v>
      </c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79"/>
      <c r="C14" s="280"/>
      <c r="D14" s="281"/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67">
        <v>157</v>
      </c>
      <c r="C15" s="268">
        <v>157</v>
      </c>
      <c r="D15" s="269">
        <v>168</v>
      </c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71"/>
      <c r="C16" s="272"/>
      <c r="D16" s="273"/>
      <c r="E16" s="274"/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67">
        <v>175</v>
      </c>
      <c r="C17" s="268">
        <v>175</v>
      </c>
      <c r="D17" s="269">
        <v>184</v>
      </c>
      <c r="E17" s="270">
        <v>197</v>
      </c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71"/>
      <c r="C18" s="272"/>
      <c r="D18" s="273"/>
      <c r="E18" s="274"/>
      <c r="F18" s="272"/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75">
        <v>190</v>
      </c>
      <c r="C19" s="276">
        <v>190</v>
      </c>
      <c r="D19" s="277">
        <v>212</v>
      </c>
      <c r="E19" s="278">
        <v>221</v>
      </c>
      <c r="F19" s="276">
        <v>239</v>
      </c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79"/>
      <c r="C20" s="280"/>
      <c r="D20" s="281"/>
      <c r="E20" s="282"/>
      <c r="F20" s="280"/>
      <c r="G20" s="281"/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67">
        <v>208</v>
      </c>
      <c r="C21" s="268">
        <v>208</v>
      </c>
      <c r="D21" s="269">
        <v>236</v>
      </c>
      <c r="E21" s="270">
        <v>250</v>
      </c>
      <c r="F21" s="268">
        <v>271</v>
      </c>
      <c r="G21" s="269">
        <v>289</v>
      </c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71"/>
      <c r="C22" s="272"/>
      <c r="D22" s="273"/>
      <c r="E22" s="274"/>
      <c r="F22" s="272"/>
      <c r="G22" s="273"/>
      <c r="H22" s="274"/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67">
        <v>229</v>
      </c>
      <c r="C23" s="268">
        <v>229</v>
      </c>
      <c r="D23" s="269">
        <v>253</v>
      </c>
      <c r="E23" s="270">
        <v>280</v>
      </c>
      <c r="F23" s="268">
        <v>303</v>
      </c>
      <c r="G23" s="269">
        <v>317</v>
      </c>
      <c r="H23" s="270">
        <v>364</v>
      </c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71"/>
      <c r="C24" s="272"/>
      <c r="D24" s="273"/>
      <c r="E24" s="274"/>
      <c r="F24" s="272"/>
      <c r="G24" s="273"/>
      <c r="H24" s="274"/>
      <c r="I24" s="272"/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75">
        <v>249</v>
      </c>
      <c r="C25" s="276">
        <v>249</v>
      </c>
      <c r="D25" s="277">
        <v>274</v>
      </c>
      <c r="E25" s="278">
        <v>296</v>
      </c>
      <c r="F25" s="276">
        <v>335</v>
      </c>
      <c r="G25" s="277">
        <v>346</v>
      </c>
      <c r="H25" s="278">
        <v>405</v>
      </c>
      <c r="I25" s="276">
        <v>450</v>
      </c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79"/>
      <c r="C26" s="280"/>
      <c r="D26" s="281"/>
      <c r="E26" s="282"/>
      <c r="F26" s="280"/>
      <c r="G26" s="281"/>
      <c r="H26" s="282"/>
      <c r="I26" s="280"/>
      <c r="J26" s="281"/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67">
        <v>262</v>
      </c>
      <c r="C27" s="268">
        <v>262</v>
      </c>
      <c r="D27" s="269">
        <v>301</v>
      </c>
      <c r="E27" s="270">
        <v>317</v>
      </c>
      <c r="F27" s="268">
        <v>366</v>
      </c>
      <c r="G27" s="269">
        <v>381</v>
      </c>
      <c r="H27" s="270">
        <v>445</v>
      </c>
      <c r="I27" s="268">
        <v>492</v>
      </c>
      <c r="J27" s="269">
        <v>547</v>
      </c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71"/>
      <c r="C28" s="272"/>
      <c r="D28" s="273"/>
      <c r="E28" s="274"/>
      <c r="F28" s="272"/>
      <c r="G28" s="273"/>
      <c r="H28" s="274"/>
      <c r="I28" s="272"/>
      <c r="J28" s="273"/>
      <c r="K28" s="274"/>
      <c r="L28" s="272"/>
      <c r="M28" s="273"/>
      <c r="N28" s="274"/>
      <c r="O28" s="272"/>
      <c r="P28" s="273"/>
      <c r="Q28" s="274"/>
      <c r="R28" s="272"/>
      <c r="S28" s="271"/>
      <c r="T28" s="272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67">
        <v>286</v>
      </c>
      <c r="C29" s="268">
        <v>286</v>
      </c>
      <c r="D29" s="269">
        <v>317</v>
      </c>
      <c r="E29" s="270">
        <v>346</v>
      </c>
      <c r="F29" s="268">
        <v>400</v>
      </c>
      <c r="G29" s="269">
        <v>424</v>
      </c>
      <c r="H29" s="270">
        <v>486</v>
      </c>
      <c r="I29" s="268">
        <v>539</v>
      </c>
      <c r="J29" s="269">
        <v>597</v>
      </c>
      <c r="K29" s="270">
        <v>665</v>
      </c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71"/>
      <c r="C30" s="272"/>
      <c r="D30" s="273"/>
      <c r="E30" s="274"/>
      <c r="F30" s="272"/>
      <c r="G30" s="273"/>
      <c r="H30" s="274"/>
      <c r="I30" s="272"/>
      <c r="J30" s="273"/>
      <c r="K30" s="274"/>
      <c r="L30" s="272"/>
      <c r="M30" s="273"/>
      <c r="N30" s="274"/>
      <c r="O30" s="272"/>
      <c r="P30" s="273"/>
      <c r="Q30" s="274"/>
      <c r="R30" s="272"/>
      <c r="S30" s="271"/>
      <c r="T30" s="272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75">
        <v>303</v>
      </c>
      <c r="C31" s="276">
        <v>303</v>
      </c>
      <c r="D31" s="277">
        <v>338</v>
      </c>
      <c r="E31" s="278">
        <v>373</v>
      </c>
      <c r="F31" s="276">
        <v>422</v>
      </c>
      <c r="G31" s="277">
        <v>459</v>
      </c>
      <c r="H31" s="278">
        <v>512</v>
      </c>
      <c r="I31" s="276">
        <v>568</v>
      </c>
      <c r="J31" s="277">
        <v>626</v>
      </c>
      <c r="K31" s="278">
        <v>698</v>
      </c>
      <c r="L31" s="276">
        <v>768</v>
      </c>
      <c r="M31" s="277"/>
      <c r="N31" s="278"/>
      <c r="O31" s="276"/>
      <c r="P31" s="277"/>
      <c r="Q31" s="278"/>
      <c r="R31" s="276"/>
      <c r="S31" s="275"/>
      <c r="T31" s="276"/>
      <c r="U31" s="189">
        <v>1.33</v>
      </c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79"/>
      <c r="C32" s="280"/>
      <c r="D32" s="281"/>
      <c r="E32" s="282"/>
      <c r="F32" s="280"/>
      <c r="G32" s="281"/>
      <c r="H32" s="282"/>
      <c r="I32" s="280"/>
      <c r="J32" s="281"/>
      <c r="K32" s="282"/>
      <c r="L32" s="280"/>
      <c r="M32" s="281"/>
      <c r="N32" s="282"/>
      <c r="O32" s="280"/>
      <c r="P32" s="281"/>
      <c r="Q32" s="282"/>
      <c r="R32" s="280"/>
      <c r="S32" s="279"/>
      <c r="T32" s="280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67">
        <v>320</v>
      </c>
      <c r="C33" s="268">
        <v>320</v>
      </c>
      <c r="D33" s="269">
        <v>364</v>
      </c>
      <c r="E33" s="270">
        <v>403</v>
      </c>
      <c r="F33" s="268">
        <v>447</v>
      </c>
      <c r="G33" s="269">
        <v>495</v>
      </c>
      <c r="H33" s="270">
        <v>539</v>
      </c>
      <c r="I33" s="268">
        <v>596</v>
      </c>
      <c r="J33" s="269">
        <v>658</v>
      </c>
      <c r="K33" s="270">
        <v>730</v>
      </c>
      <c r="L33" s="268">
        <v>824</v>
      </c>
      <c r="M33" s="269">
        <v>892</v>
      </c>
      <c r="N33" s="270"/>
      <c r="O33" s="268"/>
      <c r="P33" s="269"/>
      <c r="Q33" s="270"/>
      <c r="R33" s="268"/>
      <c r="S33" s="267"/>
      <c r="T33" s="268"/>
      <c r="U33" s="189">
        <v>1.32</v>
      </c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71"/>
      <c r="C34" s="272"/>
      <c r="D34" s="273"/>
      <c r="E34" s="274"/>
      <c r="F34" s="272"/>
      <c r="G34" s="273"/>
      <c r="H34" s="274"/>
      <c r="I34" s="272"/>
      <c r="J34" s="273"/>
      <c r="K34" s="274"/>
      <c r="L34" s="272"/>
      <c r="M34" s="273"/>
      <c r="N34" s="274"/>
      <c r="O34" s="272"/>
      <c r="P34" s="273"/>
      <c r="Q34" s="274"/>
      <c r="R34" s="272"/>
      <c r="S34" s="271"/>
      <c r="T34" s="272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67">
        <v>336</v>
      </c>
      <c r="C35" s="268">
        <v>336</v>
      </c>
      <c r="D35" s="269">
        <v>381</v>
      </c>
      <c r="E35" s="270">
        <v>433</v>
      </c>
      <c r="F35" s="268">
        <v>480</v>
      </c>
      <c r="G35" s="269">
        <v>531</v>
      </c>
      <c r="H35" s="270">
        <v>594</v>
      </c>
      <c r="I35" s="268">
        <v>657</v>
      </c>
      <c r="J35" s="269">
        <v>724</v>
      </c>
      <c r="K35" s="270">
        <v>765</v>
      </c>
      <c r="L35" s="268">
        <v>882</v>
      </c>
      <c r="M35" s="269">
        <v>954</v>
      </c>
      <c r="N35" s="270">
        <v>1027</v>
      </c>
      <c r="O35" s="268"/>
      <c r="P35" s="269"/>
      <c r="Q35" s="270"/>
      <c r="R35" s="268"/>
      <c r="S35" s="267"/>
      <c r="T35" s="268"/>
      <c r="U35" s="189">
        <v>1.31</v>
      </c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71"/>
      <c r="C36" s="272"/>
      <c r="D36" s="273"/>
      <c r="E36" s="274"/>
      <c r="F36" s="272"/>
      <c r="G36" s="273"/>
      <c r="H36" s="274"/>
      <c r="I36" s="272"/>
      <c r="J36" s="273"/>
      <c r="K36" s="274"/>
      <c r="L36" s="272"/>
      <c r="M36" s="273"/>
      <c r="N36" s="274"/>
      <c r="O36" s="272"/>
      <c r="P36" s="273"/>
      <c r="Q36" s="274"/>
      <c r="R36" s="272"/>
      <c r="S36" s="271"/>
      <c r="T36" s="272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75">
        <v>360</v>
      </c>
      <c r="C37" s="276">
        <v>360</v>
      </c>
      <c r="D37" s="277">
        <v>408</v>
      </c>
      <c r="E37" s="278">
        <v>463</v>
      </c>
      <c r="F37" s="276">
        <v>513</v>
      </c>
      <c r="G37" s="277">
        <v>568</v>
      </c>
      <c r="H37" s="278">
        <v>634</v>
      </c>
      <c r="I37" s="276">
        <v>703</v>
      </c>
      <c r="J37" s="277">
        <v>773</v>
      </c>
      <c r="K37" s="278">
        <v>815</v>
      </c>
      <c r="L37" s="276">
        <v>940</v>
      </c>
      <c r="M37" s="277">
        <v>1022</v>
      </c>
      <c r="N37" s="278">
        <v>1100</v>
      </c>
      <c r="O37" s="276">
        <v>1179</v>
      </c>
      <c r="P37" s="277"/>
      <c r="Q37" s="278"/>
      <c r="R37" s="276"/>
      <c r="S37" s="275"/>
      <c r="T37" s="276"/>
      <c r="U37" s="189">
        <v>1.31</v>
      </c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79"/>
      <c r="C38" s="280"/>
      <c r="D38" s="281"/>
      <c r="E38" s="282"/>
      <c r="F38" s="280"/>
      <c r="G38" s="281"/>
      <c r="H38" s="282"/>
      <c r="I38" s="280"/>
      <c r="J38" s="281"/>
      <c r="K38" s="282"/>
      <c r="L38" s="280"/>
      <c r="M38" s="281"/>
      <c r="N38" s="282"/>
      <c r="O38" s="280"/>
      <c r="P38" s="281"/>
      <c r="Q38" s="282"/>
      <c r="R38" s="280"/>
      <c r="S38" s="279"/>
      <c r="T38" s="280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67">
        <v>376</v>
      </c>
      <c r="C39" s="268">
        <v>376</v>
      </c>
      <c r="D39" s="269">
        <v>426</v>
      </c>
      <c r="E39" s="270">
        <v>484</v>
      </c>
      <c r="F39" s="268">
        <v>533</v>
      </c>
      <c r="G39" s="269">
        <v>606</v>
      </c>
      <c r="H39" s="270">
        <v>661</v>
      </c>
      <c r="I39" s="268">
        <v>731</v>
      </c>
      <c r="J39" s="269">
        <v>805</v>
      </c>
      <c r="K39" s="270">
        <v>868</v>
      </c>
      <c r="L39" s="268">
        <v>975</v>
      </c>
      <c r="M39" s="269">
        <v>1057</v>
      </c>
      <c r="N39" s="270">
        <v>1138</v>
      </c>
      <c r="O39" s="268">
        <v>1219</v>
      </c>
      <c r="P39" s="269">
        <v>1300</v>
      </c>
      <c r="Q39" s="270"/>
      <c r="R39" s="268"/>
      <c r="S39" s="267"/>
      <c r="T39" s="268"/>
      <c r="U39" s="189">
        <v>1.27</v>
      </c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71"/>
      <c r="C40" s="272"/>
      <c r="D40" s="273"/>
      <c r="E40" s="274"/>
      <c r="F40" s="272"/>
      <c r="G40" s="273"/>
      <c r="H40" s="274"/>
      <c r="I40" s="272"/>
      <c r="J40" s="273"/>
      <c r="K40" s="274"/>
      <c r="L40" s="272"/>
      <c r="M40" s="273"/>
      <c r="N40" s="274"/>
      <c r="O40" s="272"/>
      <c r="P40" s="273"/>
      <c r="Q40" s="274"/>
      <c r="R40" s="272"/>
      <c r="S40" s="271"/>
      <c r="T40" s="272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67">
        <v>389</v>
      </c>
      <c r="C41" s="268">
        <v>389</v>
      </c>
      <c r="D41" s="269">
        <v>449</v>
      </c>
      <c r="E41" s="270">
        <v>511</v>
      </c>
      <c r="F41" s="268">
        <v>566</v>
      </c>
      <c r="G41" s="269">
        <v>641</v>
      </c>
      <c r="H41" s="270">
        <v>701</v>
      </c>
      <c r="I41" s="268">
        <v>793</v>
      </c>
      <c r="J41" s="269">
        <v>871</v>
      </c>
      <c r="K41" s="270">
        <v>917</v>
      </c>
      <c r="L41" s="268">
        <v>1007</v>
      </c>
      <c r="M41" s="269">
        <v>1087</v>
      </c>
      <c r="N41" s="270">
        <v>1171</v>
      </c>
      <c r="O41" s="268">
        <v>1255</v>
      </c>
      <c r="P41" s="269">
        <v>1338</v>
      </c>
      <c r="Q41" s="270">
        <v>1422</v>
      </c>
      <c r="R41" s="268"/>
      <c r="S41" s="267"/>
      <c r="T41" s="268"/>
      <c r="U41" s="189">
        <v>1.23</v>
      </c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71"/>
      <c r="C42" s="272"/>
      <c r="D42" s="273"/>
      <c r="E42" s="274"/>
      <c r="F42" s="272"/>
      <c r="G42" s="273"/>
      <c r="H42" s="274"/>
      <c r="I42" s="272"/>
      <c r="J42" s="273"/>
      <c r="K42" s="274"/>
      <c r="L42" s="272"/>
      <c r="M42" s="273"/>
      <c r="N42" s="274"/>
      <c r="O42" s="272"/>
      <c r="P42" s="273"/>
      <c r="Q42" s="274"/>
      <c r="R42" s="272"/>
      <c r="S42" s="271"/>
      <c r="T42" s="272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75">
        <v>411</v>
      </c>
      <c r="C43" s="276">
        <v>411</v>
      </c>
      <c r="D43" s="277">
        <v>475</v>
      </c>
      <c r="E43" s="278">
        <v>540</v>
      </c>
      <c r="F43" s="276">
        <v>599</v>
      </c>
      <c r="G43" s="277">
        <v>678</v>
      </c>
      <c r="H43" s="278">
        <v>757</v>
      </c>
      <c r="I43" s="276">
        <v>836</v>
      </c>
      <c r="J43" s="277">
        <v>880</v>
      </c>
      <c r="K43" s="278">
        <v>967</v>
      </c>
      <c r="L43" s="276">
        <v>1061</v>
      </c>
      <c r="M43" s="277">
        <v>1151</v>
      </c>
      <c r="N43" s="278">
        <v>1240</v>
      </c>
      <c r="O43" s="276">
        <v>1328</v>
      </c>
      <c r="P43" s="277">
        <v>1417</v>
      </c>
      <c r="Q43" s="278">
        <v>1506</v>
      </c>
      <c r="R43" s="276">
        <v>1594</v>
      </c>
      <c r="S43" s="275"/>
      <c r="T43" s="276"/>
      <c r="U43" s="189">
        <v>1.23</v>
      </c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79"/>
      <c r="C44" s="280"/>
      <c r="D44" s="281"/>
      <c r="E44" s="282"/>
      <c r="F44" s="280"/>
      <c r="G44" s="281"/>
      <c r="H44" s="282"/>
      <c r="I44" s="280"/>
      <c r="J44" s="281"/>
      <c r="K44" s="282"/>
      <c r="L44" s="280"/>
      <c r="M44" s="281"/>
      <c r="N44" s="282"/>
      <c r="O44" s="280"/>
      <c r="P44" s="281"/>
      <c r="Q44" s="282"/>
      <c r="R44" s="280"/>
      <c r="S44" s="279"/>
      <c r="T44" s="280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67">
        <v>432</v>
      </c>
      <c r="C45" s="268">
        <v>432</v>
      </c>
      <c r="D45" s="269">
        <v>500</v>
      </c>
      <c r="E45" s="270">
        <v>567</v>
      </c>
      <c r="F45" s="268">
        <v>631</v>
      </c>
      <c r="G45" s="269">
        <v>713</v>
      </c>
      <c r="H45" s="270">
        <v>798</v>
      </c>
      <c r="I45" s="268">
        <v>879</v>
      </c>
      <c r="J45" s="269">
        <v>927</v>
      </c>
      <c r="K45" s="270">
        <v>1016</v>
      </c>
      <c r="L45" s="268">
        <v>1119</v>
      </c>
      <c r="M45" s="269">
        <v>1215</v>
      </c>
      <c r="N45" s="270">
        <v>1309</v>
      </c>
      <c r="O45" s="268">
        <v>1402</v>
      </c>
      <c r="P45" s="269">
        <v>1496</v>
      </c>
      <c r="Q45" s="270">
        <v>1589</v>
      </c>
      <c r="R45" s="268">
        <v>1683</v>
      </c>
      <c r="S45" s="267">
        <v>1776</v>
      </c>
      <c r="T45" s="268"/>
      <c r="U45" s="189">
        <v>1.23</v>
      </c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71"/>
      <c r="C46" s="272"/>
      <c r="D46" s="273"/>
      <c r="E46" s="274"/>
      <c r="F46" s="272"/>
      <c r="G46" s="273"/>
      <c r="H46" s="274"/>
      <c r="I46" s="272"/>
      <c r="J46" s="273"/>
      <c r="K46" s="274"/>
      <c r="L46" s="272"/>
      <c r="M46" s="273"/>
      <c r="N46" s="274"/>
      <c r="O46" s="272"/>
      <c r="P46" s="273"/>
      <c r="Q46" s="274"/>
      <c r="R46" s="272"/>
      <c r="S46" s="271"/>
      <c r="T46" s="272"/>
      <c r="U46" s="257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67">
        <v>444</v>
      </c>
      <c r="C47" s="268">
        <v>444</v>
      </c>
      <c r="D47" s="269">
        <v>524</v>
      </c>
      <c r="E47" s="270">
        <v>596</v>
      </c>
      <c r="F47" s="268">
        <v>663</v>
      </c>
      <c r="G47" s="269">
        <v>751</v>
      </c>
      <c r="H47" s="270">
        <v>838</v>
      </c>
      <c r="I47" s="268">
        <v>926</v>
      </c>
      <c r="J47" s="269">
        <v>974</v>
      </c>
      <c r="K47" s="270">
        <v>1069</v>
      </c>
      <c r="L47" s="268">
        <v>1149</v>
      </c>
      <c r="M47" s="269">
        <v>1248</v>
      </c>
      <c r="N47" s="270">
        <v>1344</v>
      </c>
      <c r="O47" s="268">
        <v>1440</v>
      </c>
      <c r="P47" s="269">
        <v>1536</v>
      </c>
      <c r="Q47" s="270">
        <v>1632</v>
      </c>
      <c r="R47" s="268">
        <v>1728</v>
      </c>
      <c r="S47" s="267">
        <v>1824</v>
      </c>
      <c r="T47" s="268">
        <v>1920</v>
      </c>
      <c r="U47" s="189">
        <v>1.2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71"/>
      <c r="C48" s="272"/>
      <c r="D48" s="273"/>
      <c r="E48" s="274"/>
      <c r="F48" s="272"/>
      <c r="G48" s="273"/>
      <c r="H48" s="274"/>
      <c r="I48" s="272"/>
      <c r="J48" s="273"/>
      <c r="K48" s="274"/>
      <c r="L48" s="272"/>
      <c r="M48" s="273"/>
      <c r="N48" s="274"/>
      <c r="O48" s="272"/>
      <c r="P48" s="273"/>
      <c r="Q48" s="274"/>
      <c r="R48" s="272"/>
      <c r="S48" s="271"/>
      <c r="T48" s="272"/>
      <c r="U48" s="257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75">
        <v>465</v>
      </c>
      <c r="C49" s="276">
        <v>465</v>
      </c>
      <c r="D49" s="277">
        <v>537</v>
      </c>
      <c r="E49" s="278">
        <v>625</v>
      </c>
      <c r="F49" s="276">
        <v>685</v>
      </c>
      <c r="G49" s="277">
        <v>786</v>
      </c>
      <c r="H49" s="278">
        <v>879</v>
      </c>
      <c r="I49" s="276">
        <v>970</v>
      </c>
      <c r="J49" s="277">
        <v>1018</v>
      </c>
      <c r="K49" s="278">
        <v>1122</v>
      </c>
      <c r="L49" s="276">
        <v>1205</v>
      </c>
      <c r="M49" s="277">
        <v>1310</v>
      </c>
      <c r="N49" s="278">
        <v>1411</v>
      </c>
      <c r="O49" s="276">
        <v>1512</v>
      </c>
      <c r="P49" s="277">
        <v>1613</v>
      </c>
      <c r="Q49" s="278">
        <v>1714</v>
      </c>
      <c r="R49" s="276">
        <v>1814</v>
      </c>
      <c r="S49" s="275">
        <v>1915</v>
      </c>
      <c r="T49" s="276">
        <v>2016</v>
      </c>
      <c r="U49" s="189">
        <v>1.2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79"/>
      <c r="C50" s="280"/>
      <c r="D50" s="281"/>
      <c r="E50" s="282"/>
      <c r="F50" s="280"/>
      <c r="G50" s="281"/>
      <c r="H50" s="282"/>
      <c r="I50" s="280"/>
      <c r="J50" s="281"/>
      <c r="K50" s="282"/>
      <c r="L50" s="280"/>
      <c r="M50" s="281"/>
      <c r="N50" s="282"/>
      <c r="O50" s="280"/>
      <c r="P50" s="281"/>
      <c r="Q50" s="282"/>
      <c r="R50" s="280"/>
      <c r="S50" s="279"/>
      <c r="T50" s="280"/>
      <c r="U50" s="257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67">
        <v>487</v>
      </c>
      <c r="C51" s="268">
        <v>487</v>
      </c>
      <c r="D51" s="269">
        <v>550</v>
      </c>
      <c r="E51" s="270">
        <v>654</v>
      </c>
      <c r="F51" s="268">
        <v>726</v>
      </c>
      <c r="G51" s="269">
        <v>823</v>
      </c>
      <c r="H51" s="270">
        <v>919</v>
      </c>
      <c r="I51" s="268">
        <v>1015</v>
      </c>
      <c r="J51" s="269">
        <v>1066</v>
      </c>
      <c r="K51" s="270">
        <v>1172</v>
      </c>
      <c r="L51" s="268">
        <v>1256</v>
      </c>
      <c r="M51" s="269">
        <v>1361</v>
      </c>
      <c r="N51" s="270">
        <v>1466</v>
      </c>
      <c r="O51" s="268">
        <v>1571</v>
      </c>
      <c r="P51" s="269">
        <v>1676</v>
      </c>
      <c r="Q51" s="270">
        <v>1780</v>
      </c>
      <c r="R51" s="268">
        <v>1885</v>
      </c>
      <c r="S51" s="267">
        <v>1990</v>
      </c>
      <c r="T51" s="268">
        <v>2094</v>
      </c>
      <c r="U51" s="189">
        <v>1.19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71"/>
      <c r="C52" s="272"/>
      <c r="D52" s="273"/>
      <c r="E52" s="274"/>
      <c r="F52" s="272"/>
      <c r="G52" s="273"/>
      <c r="H52" s="274"/>
      <c r="I52" s="272"/>
      <c r="J52" s="273"/>
      <c r="K52" s="274"/>
      <c r="L52" s="272"/>
      <c r="M52" s="273"/>
      <c r="N52" s="274"/>
      <c r="O52" s="272"/>
      <c r="P52" s="273"/>
      <c r="Q52" s="274"/>
      <c r="R52" s="272"/>
      <c r="S52" s="271"/>
      <c r="T52" s="272"/>
      <c r="U52" s="257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67">
        <v>507</v>
      </c>
      <c r="C53" s="268">
        <v>507</v>
      </c>
      <c r="D53" s="269">
        <v>575</v>
      </c>
      <c r="E53" s="270">
        <v>673</v>
      </c>
      <c r="F53" s="268">
        <v>759</v>
      </c>
      <c r="G53" s="269">
        <v>858</v>
      </c>
      <c r="H53" s="270">
        <v>960</v>
      </c>
      <c r="I53" s="268">
        <v>1059</v>
      </c>
      <c r="J53" s="269">
        <v>1113</v>
      </c>
      <c r="K53" s="270">
        <v>1221</v>
      </c>
      <c r="L53" s="268">
        <v>1308</v>
      </c>
      <c r="M53" s="269">
        <v>1411</v>
      </c>
      <c r="N53" s="270">
        <v>1520</v>
      </c>
      <c r="O53" s="268">
        <v>1628</v>
      </c>
      <c r="P53" s="269">
        <v>1737</v>
      </c>
      <c r="Q53" s="270">
        <v>1846</v>
      </c>
      <c r="R53" s="268">
        <v>1954</v>
      </c>
      <c r="S53" s="267">
        <v>2063</v>
      </c>
      <c r="T53" s="268">
        <v>2171</v>
      </c>
      <c r="U53" s="189">
        <v>1.18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71"/>
      <c r="C54" s="272"/>
      <c r="D54" s="273"/>
      <c r="E54" s="274"/>
      <c r="F54" s="272"/>
      <c r="G54" s="273"/>
      <c r="H54" s="274"/>
      <c r="I54" s="272"/>
      <c r="J54" s="273"/>
      <c r="K54" s="274"/>
      <c r="L54" s="272"/>
      <c r="M54" s="273"/>
      <c r="N54" s="274"/>
      <c r="O54" s="272"/>
      <c r="P54" s="273"/>
      <c r="Q54" s="274"/>
      <c r="R54" s="272"/>
      <c r="S54" s="271"/>
      <c r="T54" s="272"/>
      <c r="U54" s="257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75">
        <v>529</v>
      </c>
      <c r="C55" s="276">
        <v>529</v>
      </c>
      <c r="D55" s="277">
        <v>600</v>
      </c>
      <c r="E55" s="278">
        <v>684</v>
      </c>
      <c r="F55" s="276">
        <v>770</v>
      </c>
      <c r="G55" s="277">
        <v>872</v>
      </c>
      <c r="H55" s="278">
        <v>976</v>
      </c>
      <c r="I55" s="276">
        <v>1097</v>
      </c>
      <c r="J55" s="277">
        <v>1160</v>
      </c>
      <c r="K55" s="278">
        <v>1271</v>
      </c>
      <c r="L55" s="276">
        <v>1362</v>
      </c>
      <c r="M55" s="277">
        <v>1473</v>
      </c>
      <c r="N55" s="278">
        <v>1586</v>
      </c>
      <c r="O55" s="276">
        <v>1699</v>
      </c>
      <c r="P55" s="277">
        <v>1812</v>
      </c>
      <c r="Q55" s="278">
        <v>1926</v>
      </c>
      <c r="R55" s="276">
        <v>2039</v>
      </c>
      <c r="S55" s="275">
        <v>2152</v>
      </c>
      <c r="T55" s="276">
        <v>2266</v>
      </c>
      <c r="U55" s="189">
        <v>1.18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79"/>
      <c r="C56" s="280"/>
      <c r="D56" s="281"/>
      <c r="E56" s="282"/>
      <c r="F56" s="280"/>
      <c r="G56" s="281"/>
      <c r="H56" s="282"/>
      <c r="I56" s="280"/>
      <c r="J56" s="281"/>
      <c r="K56" s="282"/>
      <c r="L56" s="280"/>
      <c r="M56" s="281"/>
      <c r="N56" s="282"/>
      <c r="O56" s="280"/>
      <c r="P56" s="281"/>
      <c r="Q56" s="282"/>
      <c r="R56" s="280"/>
      <c r="S56" s="279"/>
      <c r="T56" s="280"/>
      <c r="U56" s="257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67">
        <v>530</v>
      </c>
      <c r="C57" s="268">
        <v>552</v>
      </c>
      <c r="D57" s="269">
        <v>624</v>
      </c>
      <c r="E57" s="270">
        <v>715</v>
      </c>
      <c r="F57" s="268">
        <v>804</v>
      </c>
      <c r="G57" s="269">
        <v>910</v>
      </c>
      <c r="H57" s="270">
        <v>1016</v>
      </c>
      <c r="I57" s="268">
        <v>1143</v>
      </c>
      <c r="J57" s="269">
        <v>1210</v>
      </c>
      <c r="K57" s="270">
        <v>1320</v>
      </c>
      <c r="L57" s="268">
        <v>1416</v>
      </c>
      <c r="M57" s="269">
        <v>1534</v>
      </c>
      <c r="N57" s="270">
        <v>1652</v>
      </c>
      <c r="O57" s="268">
        <v>1770</v>
      </c>
      <c r="P57" s="269">
        <v>1888</v>
      </c>
      <c r="Q57" s="270">
        <v>2006</v>
      </c>
      <c r="R57" s="268">
        <v>2124</v>
      </c>
      <c r="S57" s="267">
        <v>2242</v>
      </c>
      <c r="T57" s="268">
        <v>2360</v>
      </c>
      <c r="U57" s="189">
        <v>1.18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5" t="s">
        <v>131</v>
      </c>
      <c r="B58" s="271"/>
      <c r="C58" s="272"/>
      <c r="D58" s="273"/>
      <c r="E58" s="274"/>
      <c r="F58" s="272"/>
      <c r="G58" s="273"/>
      <c r="H58" s="274"/>
      <c r="I58" s="272"/>
      <c r="J58" s="273"/>
      <c r="K58" s="274"/>
      <c r="L58" s="272"/>
      <c r="M58" s="273"/>
      <c r="N58" s="274"/>
      <c r="O58" s="272"/>
      <c r="P58" s="273"/>
      <c r="Q58" s="274"/>
      <c r="R58" s="272"/>
      <c r="S58" s="271"/>
      <c r="T58" s="272"/>
      <c r="U58" s="257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67">
        <v>551</v>
      </c>
      <c r="C59" s="268">
        <v>574</v>
      </c>
      <c r="D59" s="269">
        <v>649</v>
      </c>
      <c r="E59" s="270">
        <v>744</v>
      </c>
      <c r="F59" s="268">
        <v>836</v>
      </c>
      <c r="G59" s="269">
        <v>946</v>
      </c>
      <c r="H59" s="270">
        <v>1057</v>
      </c>
      <c r="I59" s="268">
        <v>1189</v>
      </c>
      <c r="J59" s="269">
        <v>1258</v>
      </c>
      <c r="K59" s="270">
        <v>1373</v>
      </c>
      <c r="L59" s="268">
        <v>1473</v>
      </c>
      <c r="M59" s="269">
        <v>1595</v>
      </c>
      <c r="N59" s="270">
        <v>1718</v>
      </c>
      <c r="O59" s="268">
        <v>1841</v>
      </c>
      <c r="P59" s="269">
        <v>1964</v>
      </c>
      <c r="Q59" s="270">
        <v>2086</v>
      </c>
      <c r="R59" s="268">
        <v>2209</v>
      </c>
      <c r="S59" s="267">
        <v>2332</v>
      </c>
      <c r="T59" s="268">
        <v>2454</v>
      </c>
      <c r="U59" s="189">
        <v>1.18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71"/>
      <c r="C60" s="272"/>
      <c r="D60" s="273"/>
      <c r="E60" s="274"/>
      <c r="F60" s="272"/>
      <c r="G60" s="273"/>
      <c r="H60" s="274"/>
      <c r="I60" s="272"/>
      <c r="J60" s="273"/>
      <c r="K60" s="274"/>
      <c r="L60" s="272"/>
      <c r="M60" s="273"/>
      <c r="N60" s="274"/>
      <c r="O60" s="272"/>
      <c r="P60" s="273"/>
      <c r="Q60" s="274"/>
      <c r="R60" s="272"/>
      <c r="S60" s="271"/>
      <c r="T60" s="272"/>
      <c r="U60" s="257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75">
        <v>572</v>
      </c>
      <c r="C61" s="276">
        <v>596</v>
      </c>
      <c r="D61" s="277">
        <v>674</v>
      </c>
      <c r="E61" s="278">
        <v>772</v>
      </c>
      <c r="F61" s="276">
        <v>868</v>
      </c>
      <c r="G61" s="277">
        <v>983</v>
      </c>
      <c r="H61" s="278">
        <v>1097</v>
      </c>
      <c r="I61" s="276">
        <v>1234</v>
      </c>
      <c r="J61" s="277">
        <v>1307</v>
      </c>
      <c r="K61" s="278">
        <v>1426</v>
      </c>
      <c r="L61" s="276">
        <v>1529</v>
      </c>
      <c r="M61" s="277">
        <v>1657</v>
      </c>
      <c r="N61" s="278">
        <v>1784</v>
      </c>
      <c r="O61" s="276">
        <v>1912</v>
      </c>
      <c r="P61" s="277">
        <v>2039</v>
      </c>
      <c r="Q61" s="278">
        <v>2166</v>
      </c>
      <c r="R61" s="276">
        <v>2294</v>
      </c>
      <c r="S61" s="275">
        <v>2421</v>
      </c>
      <c r="T61" s="276">
        <v>2549</v>
      </c>
      <c r="U61" s="189">
        <v>1.18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79"/>
      <c r="C62" s="280"/>
      <c r="D62" s="281"/>
      <c r="E62" s="282"/>
      <c r="F62" s="280"/>
      <c r="G62" s="281"/>
      <c r="H62" s="282"/>
      <c r="I62" s="280"/>
      <c r="J62" s="281"/>
      <c r="K62" s="282"/>
      <c r="L62" s="280"/>
      <c r="M62" s="281"/>
      <c r="N62" s="282"/>
      <c r="O62" s="280"/>
      <c r="P62" s="281"/>
      <c r="Q62" s="282"/>
      <c r="R62" s="280"/>
      <c r="S62" s="279"/>
      <c r="T62" s="280"/>
      <c r="U62" s="257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67">
        <v>594</v>
      </c>
      <c r="C63" s="268">
        <v>618</v>
      </c>
      <c r="D63" s="269">
        <v>699</v>
      </c>
      <c r="E63" s="270">
        <v>801</v>
      </c>
      <c r="F63" s="268">
        <v>900</v>
      </c>
      <c r="G63" s="269">
        <v>1019</v>
      </c>
      <c r="H63" s="270">
        <v>1138</v>
      </c>
      <c r="I63" s="268">
        <v>1280</v>
      </c>
      <c r="J63" s="269">
        <v>1355</v>
      </c>
      <c r="K63" s="270">
        <v>1478</v>
      </c>
      <c r="L63" s="268">
        <v>1586</v>
      </c>
      <c r="M63" s="269">
        <v>1718</v>
      </c>
      <c r="N63" s="270">
        <v>1850</v>
      </c>
      <c r="O63" s="268">
        <v>1982</v>
      </c>
      <c r="P63" s="269">
        <v>2115</v>
      </c>
      <c r="Q63" s="270">
        <v>2247</v>
      </c>
      <c r="R63" s="268">
        <v>2379</v>
      </c>
      <c r="S63" s="267">
        <v>2511</v>
      </c>
      <c r="T63" s="268">
        <v>2643</v>
      </c>
      <c r="U63" s="189">
        <v>1.18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71"/>
      <c r="C64" s="272"/>
      <c r="D64" s="273"/>
      <c r="E64" s="274"/>
      <c r="F64" s="272"/>
      <c r="G64" s="273"/>
      <c r="H64" s="274"/>
      <c r="I64" s="272"/>
      <c r="J64" s="273"/>
      <c r="K64" s="274"/>
      <c r="L64" s="272"/>
      <c r="M64" s="273"/>
      <c r="N64" s="274"/>
      <c r="O64" s="272"/>
      <c r="P64" s="273"/>
      <c r="Q64" s="274"/>
      <c r="R64" s="272"/>
      <c r="S64" s="271"/>
      <c r="T64" s="272"/>
      <c r="U64" s="257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67">
        <v>615</v>
      </c>
      <c r="C65" s="268">
        <v>640</v>
      </c>
      <c r="D65" s="269">
        <v>724</v>
      </c>
      <c r="E65" s="270">
        <v>829</v>
      </c>
      <c r="F65" s="268">
        <v>933</v>
      </c>
      <c r="G65" s="269">
        <v>1056</v>
      </c>
      <c r="H65" s="270">
        <v>1179</v>
      </c>
      <c r="I65" s="268">
        <v>1326</v>
      </c>
      <c r="J65" s="269">
        <v>1404</v>
      </c>
      <c r="K65" s="270">
        <v>1531</v>
      </c>
      <c r="L65" s="268">
        <v>1643</v>
      </c>
      <c r="M65" s="269">
        <v>1779</v>
      </c>
      <c r="N65" s="270">
        <v>1916</v>
      </c>
      <c r="O65" s="268">
        <v>2053</v>
      </c>
      <c r="P65" s="269">
        <v>2190</v>
      </c>
      <c r="Q65" s="270">
        <v>2327</v>
      </c>
      <c r="R65" s="268">
        <v>2464</v>
      </c>
      <c r="S65" s="267">
        <v>2601</v>
      </c>
      <c r="T65" s="268">
        <v>2738</v>
      </c>
      <c r="U65" s="189">
        <v>1.18</v>
      </c>
    </row>
    <row r="66" spans="1:42" x14ac:dyDescent="0.15">
      <c r="A66" s="231" t="s">
        <v>135</v>
      </c>
      <c r="B66" s="271"/>
      <c r="C66" s="272"/>
      <c r="D66" s="273"/>
      <c r="E66" s="274"/>
      <c r="F66" s="272"/>
      <c r="G66" s="273"/>
      <c r="H66" s="274"/>
      <c r="I66" s="272"/>
      <c r="J66" s="273"/>
      <c r="K66" s="274"/>
      <c r="L66" s="272"/>
      <c r="M66" s="273"/>
      <c r="N66" s="274"/>
      <c r="O66" s="272"/>
      <c r="P66" s="273"/>
      <c r="Q66" s="274"/>
      <c r="R66" s="272"/>
      <c r="S66" s="271"/>
      <c r="T66" s="272"/>
      <c r="U66" s="257"/>
    </row>
    <row r="67" spans="1:42" x14ac:dyDescent="0.15">
      <c r="A67" s="233">
        <v>1500</v>
      </c>
      <c r="B67" s="275">
        <v>636</v>
      </c>
      <c r="C67" s="276">
        <v>662</v>
      </c>
      <c r="D67" s="277">
        <v>749</v>
      </c>
      <c r="E67" s="278">
        <v>858</v>
      </c>
      <c r="F67" s="276">
        <v>965</v>
      </c>
      <c r="G67" s="277">
        <v>1092</v>
      </c>
      <c r="H67" s="278">
        <v>1219</v>
      </c>
      <c r="I67" s="276">
        <v>1372</v>
      </c>
      <c r="J67" s="277">
        <v>1452</v>
      </c>
      <c r="K67" s="278">
        <v>1584</v>
      </c>
      <c r="L67" s="276">
        <v>1699</v>
      </c>
      <c r="M67" s="277">
        <v>1841</v>
      </c>
      <c r="N67" s="278">
        <v>1982</v>
      </c>
      <c r="O67" s="276">
        <v>2124</v>
      </c>
      <c r="P67" s="277">
        <v>2266</v>
      </c>
      <c r="Q67" s="278">
        <v>2407</v>
      </c>
      <c r="R67" s="276">
        <v>2549</v>
      </c>
      <c r="S67" s="275">
        <v>2690</v>
      </c>
      <c r="T67" s="276">
        <v>2832</v>
      </c>
      <c r="U67" s="189">
        <v>1.18</v>
      </c>
    </row>
    <row r="68" spans="1:42" x14ac:dyDescent="0.15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</row>
    <row r="69" spans="1:42" x14ac:dyDescent="0.15">
      <c r="A69" s="194"/>
      <c r="B69" s="256">
        <v>2.65</v>
      </c>
      <c r="C69" s="187">
        <v>1.84</v>
      </c>
      <c r="D69" s="187">
        <v>1.56</v>
      </c>
      <c r="E69" s="187">
        <v>1.43</v>
      </c>
      <c r="F69" s="187">
        <v>1.34</v>
      </c>
      <c r="G69" s="187">
        <v>1.3</v>
      </c>
      <c r="H69" s="187">
        <v>1.27</v>
      </c>
      <c r="I69" s="187">
        <v>1.27</v>
      </c>
      <c r="J69" s="187">
        <v>1.21</v>
      </c>
      <c r="K69" s="187">
        <v>1.2</v>
      </c>
      <c r="L69" s="187">
        <v>1.18</v>
      </c>
      <c r="M69" s="187">
        <v>1.18</v>
      </c>
      <c r="N69" s="187">
        <v>1.18</v>
      </c>
      <c r="O69" s="187">
        <v>1.18</v>
      </c>
      <c r="P69" s="187">
        <v>1.18</v>
      </c>
      <c r="Q69" s="187">
        <v>1.18</v>
      </c>
      <c r="R69" s="187">
        <v>1.18</v>
      </c>
      <c r="S69" s="187">
        <v>1.18</v>
      </c>
      <c r="T69" s="187">
        <v>1.18</v>
      </c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/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</v>
      </c>
      <c r="U76" s="188"/>
      <c r="V76" s="203">
        <v>4</v>
      </c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</row>
    <row r="77" spans="1:42" x14ac:dyDescent="0.15">
      <c r="A77" s="208">
        <v>100</v>
      </c>
      <c r="B77" s="209">
        <f>ROUND(W77*$T$76,0)</f>
        <v>138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>
        <f>W76+B147</f>
        <v>138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/>
      <c r="C78" s="212"/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>ROUND(W79*$T$76,0)</f>
        <v>138</v>
      </c>
      <c r="C79" s="209">
        <f>ROUND(X79*$T$76,0)</f>
        <v>138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W78+B149</f>
        <v>138</v>
      </c>
      <c r="X79" s="214">
        <f>X78+C149</f>
        <v>138</v>
      </c>
      <c r="Y79" s="214"/>
      <c r="Z79" s="214"/>
      <c r="AA79" s="214"/>
      <c r="AB79" s="214"/>
      <c r="AC79" s="214"/>
      <c r="AD79" s="214"/>
      <c r="AE79" s="214"/>
      <c r="AF79" s="214"/>
      <c r="AG79" s="214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/>
      <c r="C80" s="212"/>
      <c r="D80" s="212"/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>ROUND(W81*$T$76,0)</f>
        <v>157</v>
      </c>
      <c r="C81" s="209">
        <f>ROUND(X81*$T$76,0)</f>
        <v>157</v>
      </c>
      <c r="D81" s="209">
        <f>ROUND(Y81*$T$76,0)</f>
        <v>168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W80+B151</f>
        <v>157</v>
      </c>
      <c r="X81" s="214">
        <f>X80+C151</f>
        <v>157</v>
      </c>
      <c r="Y81" s="214">
        <f>Y80+D151</f>
        <v>168</v>
      </c>
      <c r="Z81" s="214"/>
      <c r="AA81" s="214"/>
      <c r="AB81" s="214"/>
      <c r="AC81" s="214"/>
      <c r="AD81" s="214"/>
      <c r="AE81" s="214"/>
      <c r="AF81" s="214"/>
      <c r="AG81" s="214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/>
      <c r="C82" s="212"/>
      <c r="D82" s="212"/>
      <c r="E82" s="212"/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>ROUND(W83*$T$76,0)</f>
        <v>175</v>
      </c>
      <c r="C83" s="209">
        <f>ROUND(X83*$T$76,0)</f>
        <v>175</v>
      </c>
      <c r="D83" s="209">
        <f>ROUND(Y83*$T$76,0)</f>
        <v>184</v>
      </c>
      <c r="E83" s="209">
        <f>ROUND(Z83*$T$76,0)</f>
        <v>197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W82+B153</f>
        <v>175</v>
      </c>
      <c r="X83" s="214">
        <f>X82+C153</f>
        <v>175</v>
      </c>
      <c r="Y83" s="214">
        <f>Y82+D153</f>
        <v>184</v>
      </c>
      <c r="Z83" s="214">
        <f>Z82+E153</f>
        <v>197</v>
      </c>
      <c r="AA83" s="214"/>
      <c r="AB83" s="214"/>
      <c r="AC83" s="214"/>
      <c r="AD83" s="214"/>
      <c r="AE83" s="214"/>
      <c r="AF83" s="214"/>
      <c r="AG83" s="214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/>
      <c r="C84" s="212"/>
      <c r="D84" s="212"/>
      <c r="E84" s="212"/>
      <c r="F84" s="212"/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>ROUND(W85*$T$76,0)</f>
        <v>190</v>
      </c>
      <c r="C85" s="216">
        <f>ROUND(X85*$T$76,0)</f>
        <v>190</v>
      </c>
      <c r="D85" s="216">
        <f>ROUND(Y85*$T$76,0)</f>
        <v>212</v>
      </c>
      <c r="E85" s="216">
        <f>ROUND(Z85*$T$76,0)</f>
        <v>221</v>
      </c>
      <c r="F85" s="216">
        <f>ROUND(AA85*$T$76,0)</f>
        <v>239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W84+B155</f>
        <v>190</v>
      </c>
      <c r="X85" s="214">
        <f>X84+C155</f>
        <v>190</v>
      </c>
      <c r="Y85" s="214">
        <f>Y84+D155</f>
        <v>212</v>
      </c>
      <c r="Z85" s="214">
        <f>Z84+E155</f>
        <v>221</v>
      </c>
      <c r="AA85" s="214">
        <f>AA84+F155</f>
        <v>239</v>
      </c>
      <c r="AB85" s="214"/>
      <c r="AC85" s="214"/>
      <c r="AD85" s="214"/>
      <c r="AE85" s="214"/>
      <c r="AF85" s="214"/>
      <c r="AG85" s="214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12"/>
      <c r="C86" s="212"/>
      <c r="D86" s="212"/>
      <c r="E86" s="212"/>
      <c r="F86" s="212"/>
      <c r="G86" s="212"/>
      <c r="H86" s="212"/>
      <c r="I86" s="212"/>
      <c r="J86" s="212"/>
      <c r="K86" s="212"/>
      <c r="L86" s="212"/>
      <c r="M86" s="212"/>
      <c r="N86" s="212"/>
      <c r="O86" s="212"/>
      <c r="P86" s="212"/>
      <c r="Q86" s="212"/>
      <c r="R86" s="212"/>
      <c r="S86" s="212"/>
      <c r="T86" s="213"/>
      <c r="V86" s="203">
        <v>14</v>
      </c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ref="B87:G87" si="0">ROUND(W87*$T$76,0)</f>
        <v>208</v>
      </c>
      <c r="C87" s="209">
        <f t="shared" si="0"/>
        <v>208</v>
      </c>
      <c r="D87" s="209">
        <f t="shared" si="0"/>
        <v>236</v>
      </c>
      <c r="E87" s="209">
        <f t="shared" si="0"/>
        <v>250</v>
      </c>
      <c r="F87" s="209">
        <f t="shared" si="0"/>
        <v>271</v>
      </c>
      <c r="G87" s="209">
        <f t="shared" si="0"/>
        <v>289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 t="shared" ref="W87:AB87" si="1">W86+B157</f>
        <v>208</v>
      </c>
      <c r="X87" s="214">
        <f t="shared" si="1"/>
        <v>208</v>
      </c>
      <c r="Y87" s="214">
        <f t="shared" si="1"/>
        <v>236</v>
      </c>
      <c r="Z87" s="214">
        <f t="shared" si="1"/>
        <v>250</v>
      </c>
      <c r="AA87" s="214">
        <f t="shared" si="1"/>
        <v>271</v>
      </c>
      <c r="AB87" s="214">
        <f t="shared" si="1"/>
        <v>289</v>
      </c>
      <c r="AC87" s="214"/>
      <c r="AD87" s="214"/>
      <c r="AE87" s="214"/>
      <c r="AF87" s="214"/>
      <c r="AG87" s="214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/>
      <c r="C88" s="212"/>
      <c r="D88" s="212"/>
      <c r="E88" s="212"/>
      <c r="F88" s="212"/>
      <c r="G88" s="212"/>
      <c r="H88" s="212"/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ref="B89:H89" si="2">ROUND(W89*$T$76,0)</f>
        <v>229</v>
      </c>
      <c r="C89" s="209">
        <f t="shared" si="2"/>
        <v>229</v>
      </c>
      <c r="D89" s="209">
        <f t="shared" si="2"/>
        <v>253</v>
      </c>
      <c r="E89" s="209">
        <f t="shared" si="2"/>
        <v>280</v>
      </c>
      <c r="F89" s="209">
        <f t="shared" si="2"/>
        <v>303</v>
      </c>
      <c r="G89" s="209">
        <f t="shared" si="2"/>
        <v>317</v>
      </c>
      <c r="H89" s="209">
        <f t="shared" si="2"/>
        <v>364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 t="shared" ref="W89:AC89" si="3">W88+B159</f>
        <v>229</v>
      </c>
      <c r="X89" s="214">
        <f t="shared" si="3"/>
        <v>229</v>
      </c>
      <c r="Y89" s="214">
        <f t="shared" si="3"/>
        <v>253</v>
      </c>
      <c r="Z89" s="214">
        <f t="shared" si="3"/>
        <v>280</v>
      </c>
      <c r="AA89" s="214">
        <f t="shared" si="3"/>
        <v>303</v>
      </c>
      <c r="AB89" s="214">
        <f t="shared" si="3"/>
        <v>317</v>
      </c>
      <c r="AC89" s="214">
        <f t="shared" si="3"/>
        <v>364</v>
      </c>
      <c r="AD89" s="214"/>
      <c r="AE89" s="214"/>
      <c r="AF89" s="214"/>
      <c r="AG89" s="214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/>
      <c r="C90" s="212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ref="B91:I91" si="4">ROUND(W91*$T$76,0)</f>
        <v>249</v>
      </c>
      <c r="C91" s="209">
        <f t="shared" si="4"/>
        <v>249</v>
      </c>
      <c r="D91" s="209">
        <f t="shared" si="4"/>
        <v>274</v>
      </c>
      <c r="E91" s="209">
        <f t="shared" si="4"/>
        <v>296</v>
      </c>
      <c r="F91" s="209">
        <f t="shared" si="4"/>
        <v>335</v>
      </c>
      <c r="G91" s="209">
        <f t="shared" si="4"/>
        <v>346</v>
      </c>
      <c r="H91" s="209">
        <f t="shared" si="4"/>
        <v>405</v>
      </c>
      <c r="I91" s="209">
        <f t="shared" si="4"/>
        <v>450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 t="shared" ref="W91:AD91" si="5">W90+B161</f>
        <v>249</v>
      </c>
      <c r="X91" s="214">
        <f t="shared" si="5"/>
        <v>249</v>
      </c>
      <c r="Y91" s="214">
        <f t="shared" si="5"/>
        <v>274</v>
      </c>
      <c r="Z91" s="214">
        <f t="shared" si="5"/>
        <v>296</v>
      </c>
      <c r="AA91" s="214">
        <f t="shared" si="5"/>
        <v>335</v>
      </c>
      <c r="AB91" s="214">
        <f t="shared" si="5"/>
        <v>346</v>
      </c>
      <c r="AC91" s="214">
        <f t="shared" si="5"/>
        <v>405</v>
      </c>
      <c r="AD91" s="214">
        <f t="shared" si="5"/>
        <v>450</v>
      </c>
      <c r="AE91" s="214"/>
      <c r="AF91" s="214"/>
      <c r="AG91" s="214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/>
      <c r="C92" s="212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189"/>
    </row>
    <row r="93" spans="1:42" x14ac:dyDescent="0.15">
      <c r="A93" s="208">
        <v>500</v>
      </c>
      <c r="B93" s="209">
        <f t="shared" ref="B93:J93" si="6">ROUND(W93*$T$76,0)</f>
        <v>262</v>
      </c>
      <c r="C93" s="209">
        <f t="shared" si="6"/>
        <v>262</v>
      </c>
      <c r="D93" s="209">
        <f t="shared" si="6"/>
        <v>301</v>
      </c>
      <c r="E93" s="209">
        <f t="shared" si="6"/>
        <v>317</v>
      </c>
      <c r="F93" s="209">
        <f t="shared" si="6"/>
        <v>366</v>
      </c>
      <c r="G93" s="209">
        <f t="shared" si="6"/>
        <v>381</v>
      </c>
      <c r="H93" s="209">
        <f t="shared" si="6"/>
        <v>445</v>
      </c>
      <c r="I93" s="209">
        <f t="shared" si="6"/>
        <v>492</v>
      </c>
      <c r="J93" s="209">
        <f t="shared" si="6"/>
        <v>547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 t="shared" ref="W93:AE93" si="7">W92+B163</f>
        <v>262</v>
      </c>
      <c r="X93" s="214">
        <f t="shared" si="7"/>
        <v>262</v>
      </c>
      <c r="Y93" s="214">
        <f t="shared" si="7"/>
        <v>301</v>
      </c>
      <c r="Z93" s="214">
        <f t="shared" si="7"/>
        <v>317</v>
      </c>
      <c r="AA93" s="214">
        <f t="shared" si="7"/>
        <v>366</v>
      </c>
      <c r="AB93" s="214">
        <f t="shared" si="7"/>
        <v>381</v>
      </c>
      <c r="AC93" s="214">
        <f t="shared" si="7"/>
        <v>445</v>
      </c>
      <c r="AD93" s="214">
        <f t="shared" si="7"/>
        <v>492</v>
      </c>
      <c r="AE93" s="214">
        <f t="shared" si="7"/>
        <v>547</v>
      </c>
      <c r="AF93" s="214"/>
      <c r="AG93" s="214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/>
      <c r="C94" s="212"/>
      <c r="D94" s="212"/>
      <c r="E94" s="212"/>
      <c r="F94" s="212"/>
      <c r="G94" s="212"/>
      <c r="H94" s="212"/>
      <c r="I94" s="212"/>
      <c r="J94" s="212"/>
      <c r="K94" s="212"/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189"/>
    </row>
    <row r="95" spans="1:42" x14ac:dyDescent="0.15">
      <c r="A95" s="208">
        <v>550</v>
      </c>
      <c r="B95" s="209">
        <f t="shared" ref="B95:K95" si="8">ROUND(W95*$T$76,0)</f>
        <v>286</v>
      </c>
      <c r="C95" s="209">
        <f t="shared" si="8"/>
        <v>286</v>
      </c>
      <c r="D95" s="209">
        <f t="shared" si="8"/>
        <v>317</v>
      </c>
      <c r="E95" s="209">
        <f t="shared" si="8"/>
        <v>346</v>
      </c>
      <c r="F95" s="209">
        <f t="shared" si="8"/>
        <v>400</v>
      </c>
      <c r="G95" s="209">
        <f t="shared" si="8"/>
        <v>424</v>
      </c>
      <c r="H95" s="209">
        <f t="shared" si="8"/>
        <v>486</v>
      </c>
      <c r="I95" s="209">
        <f t="shared" si="8"/>
        <v>539</v>
      </c>
      <c r="J95" s="209">
        <f t="shared" si="8"/>
        <v>597</v>
      </c>
      <c r="K95" s="209">
        <f t="shared" si="8"/>
        <v>665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 t="shared" ref="W95:AF95" si="9">W94+B165</f>
        <v>286</v>
      </c>
      <c r="X95" s="214">
        <f t="shared" si="9"/>
        <v>286</v>
      </c>
      <c r="Y95" s="214">
        <f t="shared" si="9"/>
        <v>317</v>
      </c>
      <c r="Z95" s="214">
        <f t="shared" si="9"/>
        <v>346</v>
      </c>
      <c r="AA95" s="214">
        <f t="shared" si="9"/>
        <v>400</v>
      </c>
      <c r="AB95" s="214">
        <f t="shared" si="9"/>
        <v>424</v>
      </c>
      <c r="AC95" s="214">
        <f t="shared" si="9"/>
        <v>486</v>
      </c>
      <c r="AD95" s="214">
        <f t="shared" si="9"/>
        <v>539</v>
      </c>
      <c r="AE95" s="214">
        <f t="shared" si="9"/>
        <v>597</v>
      </c>
      <c r="AF95" s="214">
        <f t="shared" si="9"/>
        <v>665</v>
      </c>
      <c r="AG95" s="214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207"/>
      <c r="AI96" s="207"/>
      <c r="AJ96" s="207"/>
      <c r="AK96" s="207"/>
      <c r="AL96" s="207"/>
      <c r="AM96" s="207"/>
      <c r="AN96" s="207"/>
      <c r="AO96" s="207"/>
      <c r="AP96" s="189">
        <v>1.41</v>
      </c>
    </row>
    <row r="97" spans="1:42" ht="13" thickBot="1" x14ac:dyDescent="0.2">
      <c r="A97" s="204">
        <v>600</v>
      </c>
      <c r="B97" s="216">
        <f t="shared" ref="B97:L97" si="10">ROUND(W97*$T$76,0)</f>
        <v>303</v>
      </c>
      <c r="C97" s="216">
        <f t="shared" si="10"/>
        <v>303</v>
      </c>
      <c r="D97" s="216">
        <f t="shared" si="10"/>
        <v>338</v>
      </c>
      <c r="E97" s="216">
        <f t="shared" si="10"/>
        <v>373</v>
      </c>
      <c r="F97" s="216">
        <f t="shared" si="10"/>
        <v>422</v>
      </c>
      <c r="G97" s="216">
        <f t="shared" si="10"/>
        <v>459</v>
      </c>
      <c r="H97" s="216">
        <f t="shared" si="10"/>
        <v>512</v>
      </c>
      <c r="I97" s="216">
        <f t="shared" si="10"/>
        <v>568</v>
      </c>
      <c r="J97" s="216">
        <f t="shared" si="10"/>
        <v>626</v>
      </c>
      <c r="K97" s="216">
        <f t="shared" si="10"/>
        <v>698</v>
      </c>
      <c r="L97" s="216">
        <f t="shared" si="10"/>
        <v>768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 t="shared" ref="W97:AG97" si="11">W96+B167</f>
        <v>303</v>
      </c>
      <c r="X97" s="214">
        <f t="shared" si="11"/>
        <v>303</v>
      </c>
      <c r="Y97" s="214">
        <f t="shared" si="11"/>
        <v>338</v>
      </c>
      <c r="Z97" s="214">
        <f t="shared" si="11"/>
        <v>373</v>
      </c>
      <c r="AA97" s="214">
        <f t="shared" si="11"/>
        <v>422</v>
      </c>
      <c r="AB97" s="214">
        <f t="shared" si="11"/>
        <v>459</v>
      </c>
      <c r="AC97" s="214">
        <f t="shared" si="11"/>
        <v>512</v>
      </c>
      <c r="AD97" s="214">
        <f t="shared" si="11"/>
        <v>568</v>
      </c>
      <c r="AE97" s="214">
        <f t="shared" si="11"/>
        <v>626</v>
      </c>
      <c r="AF97" s="214">
        <f t="shared" si="11"/>
        <v>698</v>
      </c>
      <c r="AG97" s="214">
        <f t="shared" si="11"/>
        <v>768</v>
      </c>
      <c r="AH97" s="207"/>
      <c r="AI97" s="207"/>
      <c r="AJ97" s="207"/>
      <c r="AK97" s="207"/>
      <c r="AL97" s="207"/>
      <c r="AM97" s="207"/>
      <c r="AN97" s="207"/>
      <c r="AO97" s="207"/>
      <c r="AP97" s="189">
        <f>AP96+U167</f>
        <v>2.74</v>
      </c>
    </row>
    <row r="98" spans="1:42" x14ac:dyDescent="0.15">
      <c r="A98" s="202" t="s">
        <v>11</v>
      </c>
      <c r="B98" s="212"/>
      <c r="C98" s="212"/>
      <c r="D98" s="212"/>
      <c r="E98" s="212"/>
      <c r="F98" s="212"/>
      <c r="G98" s="212"/>
      <c r="H98" s="212"/>
      <c r="I98" s="212"/>
      <c r="J98" s="212"/>
      <c r="K98" s="212"/>
      <c r="L98" s="212"/>
      <c r="M98" s="212"/>
      <c r="N98" s="212"/>
      <c r="O98" s="212"/>
      <c r="P98" s="212"/>
      <c r="Q98" s="212"/>
      <c r="R98" s="212"/>
      <c r="S98" s="212"/>
      <c r="T98" s="213"/>
      <c r="V98" s="203">
        <v>26</v>
      </c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207"/>
      <c r="AI98" s="207"/>
      <c r="AJ98" s="207"/>
      <c r="AK98" s="207"/>
      <c r="AL98" s="207"/>
      <c r="AM98" s="207"/>
      <c r="AN98" s="207"/>
      <c r="AO98" s="207"/>
      <c r="AP98" s="189">
        <v>1.38</v>
      </c>
    </row>
    <row r="99" spans="1:42" x14ac:dyDescent="0.15">
      <c r="A99" s="208">
        <v>650</v>
      </c>
      <c r="B99" s="209">
        <f t="shared" ref="B99:M99" si="12">ROUND(W99*$T$76,0)</f>
        <v>320</v>
      </c>
      <c r="C99" s="209">
        <f t="shared" si="12"/>
        <v>320</v>
      </c>
      <c r="D99" s="209">
        <f t="shared" si="12"/>
        <v>364</v>
      </c>
      <c r="E99" s="209">
        <f t="shared" si="12"/>
        <v>403</v>
      </c>
      <c r="F99" s="209">
        <f t="shared" si="12"/>
        <v>447</v>
      </c>
      <c r="G99" s="209">
        <f t="shared" si="12"/>
        <v>495</v>
      </c>
      <c r="H99" s="209">
        <f t="shared" si="12"/>
        <v>539</v>
      </c>
      <c r="I99" s="209">
        <f t="shared" si="12"/>
        <v>596</v>
      </c>
      <c r="J99" s="209">
        <f t="shared" si="12"/>
        <v>658</v>
      </c>
      <c r="K99" s="209">
        <f t="shared" si="12"/>
        <v>730</v>
      </c>
      <c r="L99" s="209">
        <f t="shared" si="12"/>
        <v>824</v>
      </c>
      <c r="M99" s="209">
        <f t="shared" si="12"/>
        <v>892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 t="shared" ref="W99:AH99" si="13">W98+B169</f>
        <v>320</v>
      </c>
      <c r="X99" s="214">
        <f t="shared" si="13"/>
        <v>320</v>
      </c>
      <c r="Y99" s="214">
        <f t="shared" si="13"/>
        <v>364</v>
      </c>
      <c r="Z99" s="214">
        <f t="shared" si="13"/>
        <v>403</v>
      </c>
      <c r="AA99" s="214">
        <f t="shared" si="13"/>
        <v>447</v>
      </c>
      <c r="AB99" s="214">
        <f t="shared" si="13"/>
        <v>495</v>
      </c>
      <c r="AC99" s="214">
        <f t="shared" si="13"/>
        <v>539</v>
      </c>
      <c r="AD99" s="214">
        <f t="shared" si="13"/>
        <v>596</v>
      </c>
      <c r="AE99" s="214">
        <f t="shared" si="13"/>
        <v>658</v>
      </c>
      <c r="AF99" s="214">
        <f t="shared" si="13"/>
        <v>730</v>
      </c>
      <c r="AG99" s="214">
        <f t="shared" si="13"/>
        <v>824</v>
      </c>
      <c r="AH99" s="207">
        <f t="shared" si="13"/>
        <v>892.32</v>
      </c>
      <c r="AI99" s="207"/>
      <c r="AJ99" s="207"/>
      <c r="AK99" s="207"/>
      <c r="AL99" s="207"/>
      <c r="AM99" s="207"/>
      <c r="AN99" s="207"/>
      <c r="AO99" s="207"/>
      <c r="AP99" s="189">
        <f>AP98+U169</f>
        <v>2.7</v>
      </c>
    </row>
    <row r="100" spans="1:42" x14ac:dyDescent="0.15">
      <c r="A100" s="215" t="s">
        <v>12</v>
      </c>
      <c r="B100" s="212"/>
      <c r="C100" s="212"/>
      <c r="D100" s="212"/>
      <c r="E100" s="212"/>
      <c r="F100" s="212"/>
      <c r="G100" s="212"/>
      <c r="H100" s="212"/>
      <c r="I100" s="212"/>
      <c r="J100" s="212"/>
      <c r="K100" s="212"/>
      <c r="L100" s="212"/>
      <c r="M100" s="212"/>
      <c r="N100" s="212"/>
      <c r="O100" s="212"/>
      <c r="P100" s="212"/>
      <c r="Q100" s="212"/>
      <c r="R100" s="212"/>
      <c r="S100" s="212"/>
      <c r="T100" s="213"/>
      <c r="V100" s="203">
        <v>28</v>
      </c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207"/>
      <c r="AI100" s="207"/>
      <c r="AJ100" s="207"/>
      <c r="AK100" s="207"/>
      <c r="AL100" s="207"/>
      <c r="AM100" s="207"/>
      <c r="AN100" s="207"/>
      <c r="AO100" s="207"/>
      <c r="AP100" s="189">
        <v>1.36</v>
      </c>
    </row>
    <row r="101" spans="1:42" x14ac:dyDescent="0.15">
      <c r="A101" s="208">
        <v>700</v>
      </c>
      <c r="B101" s="209">
        <f t="shared" ref="B101:N101" si="14">ROUND(W101*$T$76,0)</f>
        <v>336</v>
      </c>
      <c r="C101" s="209">
        <f t="shared" si="14"/>
        <v>336</v>
      </c>
      <c r="D101" s="209">
        <f t="shared" si="14"/>
        <v>381</v>
      </c>
      <c r="E101" s="209">
        <f t="shared" si="14"/>
        <v>433</v>
      </c>
      <c r="F101" s="209">
        <f t="shared" si="14"/>
        <v>480</v>
      </c>
      <c r="G101" s="209">
        <f t="shared" si="14"/>
        <v>531</v>
      </c>
      <c r="H101" s="209">
        <f t="shared" si="14"/>
        <v>594</v>
      </c>
      <c r="I101" s="209">
        <f t="shared" si="14"/>
        <v>657</v>
      </c>
      <c r="J101" s="209">
        <f t="shared" si="14"/>
        <v>724</v>
      </c>
      <c r="K101" s="209">
        <f t="shared" si="14"/>
        <v>765</v>
      </c>
      <c r="L101" s="209">
        <f t="shared" si="14"/>
        <v>882</v>
      </c>
      <c r="M101" s="209">
        <f t="shared" si="14"/>
        <v>954</v>
      </c>
      <c r="N101" s="209">
        <f t="shared" si="14"/>
        <v>1027</v>
      </c>
      <c r="O101" s="209"/>
      <c r="P101" s="209"/>
      <c r="Q101" s="209"/>
      <c r="R101" s="209"/>
      <c r="S101" s="209"/>
      <c r="T101" s="210"/>
      <c r="V101" s="203">
        <v>700</v>
      </c>
      <c r="W101" s="207">
        <f t="shared" ref="W101:AI101" si="15">W100+B171</f>
        <v>336</v>
      </c>
      <c r="X101" s="214">
        <f t="shared" si="15"/>
        <v>336</v>
      </c>
      <c r="Y101" s="214">
        <f t="shared" si="15"/>
        <v>381</v>
      </c>
      <c r="Z101" s="214">
        <f t="shared" si="15"/>
        <v>433</v>
      </c>
      <c r="AA101" s="214">
        <f t="shared" si="15"/>
        <v>480</v>
      </c>
      <c r="AB101" s="214">
        <f t="shared" si="15"/>
        <v>531</v>
      </c>
      <c r="AC101" s="214">
        <f t="shared" si="15"/>
        <v>594</v>
      </c>
      <c r="AD101" s="214">
        <f t="shared" si="15"/>
        <v>657</v>
      </c>
      <c r="AE101" s="214">
        <f t="shared" si="15"/>
        <v>724</v>
      </c>
      <c r="AF101" s="214">
        <f t="shared" si="15"/>
        <v>765</v>
      </c>
      <c r="AG101" s="214">
        <f t="shared" si="15"/>
        <v>882</v>
      </c>
      <c r="AH101" s="207">
        <f t="shared" si="15"/>
        <v>953.68000000000006</v>
      </c>
      <c r="AI101" s="207">
        <f t="shared" si="15"/>
        <v>1027.04</v>
      </c>
      <c r="AJ101" s="207"/>
      <c r="AK101" s="207"/>
      <c r="AL101" s="207"/>
      <c r="AM101" s="207"/>
      <c r="AN101" s="207"/>
      <c r="AO101" s="207"/>
      <c r="AP101" s="189">
        <f>AP100+U171</f>
        <v>2.67</v>
      </c>
    </row>
    <row r="102" spans="1:42" x14ac:dyDescent="0.15">
      <c r="A102" s="215" t="s">
        <v>13</v>
      </c>
      <c r="B102" s="212"/>
      <c r="C102" s="212"/>
      <c r="D102" s="212"/>
      <c r="E102" s="212"/>
      <c r="F102" s="212"/>
      <c r="G102" s="212"/>
      <c r="H102" s="212"/>
      <c r="I102" s="212"/>
      <c r="J102" s="212"/>
      <c r="K102" s="212"/>
      <c r="L102" s="212"/>
      <c r="M102" s="212"/>
      <c r="N102" s="212"/>
      <c r="O102" s="212"/>
      <c r="P102" s="212"/>
      <c r="Q102" s="212"/>
      <c r="R102" s="212"/>
      <c r="S102" s="212"/>
      <c r="T102" s="213"/>
      <c r="V102" s="203">
        <v>30</v>
      </c>
      <c r="W102" s="207"/>
      <c r="X102" s="207"/>
      <c r="Y102" s="207"/>
      <c r="Z102" s="207"/>
      <c r="AA102" s="207"/>
      <c r="AB102" s="207"/>
      <c r="AC102" s="207"/>
      <c r="AD102" s="207"/>
      <c r="AE102" s="207"/>
      <c r="AF102" s="207"/>
      <c r="AG102" s="207"/>
      <c r="AH102" s="207"/>
      <c r="AI102" s="207"/>
      <c r="AJ102" s="207"/>
      <c r="AK102" s="207"/>
      <c r="AL102" s="207"/>
      <c r="AM102" s="207"/>
      <c r="AN102" s="207"/>
      <c r="AO102" s="207"/>
      <c r="AP102" s="189">
        <v>1.34</v>
      </c>
    </row>
    <row r="103" spans="1:42" x14ac:dyDescent="0.15">
      <c r="A103" s="208">
        <v>750</v>
      </c>
      <c r="B103" s="209">
        <f t="shared" ref="B103:O103" si="16">ROUND(W103*$T$76,0)</f>
        <v>360</v>
      </c>
      <c r="C103" s="209">
        <f t="shared" si="16"/>
        <v>360</v>
      </c>
      <c r="D103" s="209">
        <f t="shared" si="16"/>
        <v>408</v>
      </c>
      <c r="E103" s="209">
        <f t="shared" si="16"/>
        <v>463</v>
      </c>
      <c r="F103" s="209">
        <f t="shared" si="16"/>
        <v>513</v>
      </c>
      <c r="G103" s="209">
        <f t="shared" si="16"/>
        <v>568</v>
      </c>
      <c r="H103" s="209">
        <f t="shared" si="16"/>
        <v>634</v>
      </c>
      <c r="I103" s="209">
        <f t="shared" si="16"/>
        <v>703</v>
      </c>
      <c r="J103" s="209">
        <f t="shared" si="16"/>
        <v>773</v>
      </c>
      <c r="K103" s="209">
        <f t="shared" si="16"/>
        <v>815</v>
      </c>
      <c r="L103" s="209">
        <f t="shared" si="16"/>
        <v>940</v>
      </c>
      <c r="M103" s="209">
        <f t="shared" si="16"/>
        <v>1022</v>
      </c>
      <c r="N103" s="209">
        <f t="shared" si="16"/>
        <v>1100</v>
      </c>
      <c r="O103" s="209">
        <f t="shared" si="16"/>
        <v>1179</v>
      </c>
      <c r="P103" s="209"/>
      <c r="Q103" s="209"/>
      <c r="R103" s="209"/>
      <c r="S103" s="209"/>
      <c r="T103" s="210"/>
      <c r="V103" s="203">
        <v>750</v>
      </c>
      <c r="W103" s="207">
        <f t="shared" ref="W103:AJ103" si="17">W102+B173</f>
        <v>360</v>
      </c>
      <c r="X103" s="214">
        <f t="shared" si="17"/>
        <v>360</v>
      </c>
      <c r="Y103" s="214">
        <f t="shared" si="17"/>
        <v>408</v>
      </c>
      <c r="Z103" s="214">
        <f t="shared" si="17"/>
        <v>463</v>
      </c>
      <c r="AA103" s="214">
        <f t="shared" si="17"/>
        <v>513</v>
      </c>
      <c r="AB103" s="214">
        <f t="shared" si="17"/>
        <v>568</v>
      </c>
      <c r="AC103" s="214">
        <f t="shared" si="17"/>
        <v>634</v>
      </c>
      <c r="AD103" s="214">
        <f t="shared" si="17"/>
        <v>703</v>
      </c>
      <c r="AE103" s="214">
        <f t="shared" si="17"/>
        <v>773</v>
      </c>
      <c r="AF103" s="214">
        <f t="shared" si="17"/>
        <v>815</v>
      </c>
      <c r="AG103" s="214">
        <f t="shared" si="17"/>
        <v>940</v>
      </c>
      <c r="AH103" s="207">
        <f t="shared" si="17"/>
        <v>1021.8000000000001</v>
      </c>
      <c r="AI103" s="207">
        <f t="shared" si="17"/>
        <v>1100.4000000000001</v>
      </c>
      <c r="AJ103" s="207">
        <f t="shared" si="17"/>
        <v>1179</v>
      </c>
      <c r="AK103" s="207"/>
      <c r="AL103" s="207"/>
      <c r="AM103" s="207"/>
      <c r="AN103" s="207"/>
      <c r="AO103" s="207"/>
      <c r="AP103" s="189">
        <f>AP102+U173</f>
        <v>2.6500000000000004</v>
      </c>
    </row>
    <row r="104" spans="1:42" x14ac:dyDescent="0.15">
      <c r="A104" s="215" t="s">
        <v>14</v>
      </c>
      <c r="B104" s="212"/>
      <c r="C104" s="212"/>
      <c r="D104" s="212"/>
      <c r="E104" s="212"/>
      <c r="F104" s="212"/>
      <c r="G104" s="212"/>
      <c r="H104" s="212"/>
      <c r="I104" s="212"/>
      <c r="J104" s="212"/>
      <c r="K104" s="212"/>
      <c r="L104" s="212"/>
      <c r="M104" s="212"/>
      <c r="N104" s="212"/>
      <c r="O104" s="212"/>
      <c r="P104" s="212"/>
      <c r="Q104" s="212"/>
      <c r="R104" s="212"/>
      <c r="S104" s="212"/>
      <c r="T104" s="213"/>
      <c r="V104" s="203">
        <v>32</v>
      </c>
      <c r="W104" s="207"/>
      <c r="X104" s="207"/>
      <c r="Y104" s="207"/>
      <c r="Z104" s="207"/>
      <c r="AA104" s="207"/>
      <c r="AB104" s="207"/>
      <c r="AC104" s="207"/>
      <c r="AD104" s="207"/>
      <c r="AE104" s="207"/>
      <c r="AF104" s="207"/>
      <c r="AG104" s="207"/>
      <c r="AH104" s="207"/>
      <c r="AI104" s="207"/>
      <c r="AJ104" s="207"/>
      <c r="AK104" s="207"/>
      <c r="AL104" s="207"/>
      <c r="AM104" s="207"/>
      <c r="AN104" s="207"/>
      <c r="AO104" s="207"/>
      <c r="AP104" s="189">
        <v>1.33</v>
      </c>
    </row>
    <row r="105" spans="1:42" x14ac:dyDescent="0.15">
      <c r="A105" s="208">
        <v>800</v>
      </c>
      <c r="B105" s="209">
        <f t="shared" ref="B105:P105" si="18">ROUND(W105*$T$76,0)</f>
        <v>376</v>
      </c>
      <c r="C105" s="209">
        <f t="shared" si="18"/>
        <v>376</v>
      </c>
      <c r="D105" s="209">
        <f t="shared" si="18"/>
        <v>426</v>
      </c>
      <c r="E105" s="209">
        <f t="shared" si="18"/>
        <v>484</v>
      </c>
      <c r="F105" s="209">
        <f t="shared" si="18"/>
        <v>533</v>
      </c>
      <c r="G105" s="209">
        <f t="shared" si="18"/>
        <v>606</v>
      </c>
      <c r="H105" s="209">
        <f t="shared" si="18"/>
        <v>661</v>
      </c>
      <c r="I105" s="209">
        <f t="shared" si="18"/>
        <v>731</v>
      </c>
      <c r="J105" s="209">
        <f t="shared" si="18"/>
        <v>805</v>
      </c>
      <c r="K105" s="209">
        <f t="shared" si="18"/>
        <v>868</v>
      </c>
      <c r="L105" s="209">
        <f t="shared" si="18"/>
        <v>975</v>
      </c>
      <c r="M105" s="209">
        <f t="shared" si="18"/>
        <v>1057</v>
      </c>
      <c r="N105" s="209">
        <f t="shared" si="18"/>
        <v>1138</v>
      </c>
      <c r="O105" s="209">
        <f t="shared" si="18"/>
        <v>1219</v>
      </c>
      <c r="P105" s="209">
        <f t="shared" si="18"/>
        <v>1300</v>
      </c>
      <c r="Q105" s="209"/>
      <c r="R105" s="209"/>
      <c r="S105" s="209"/>
      <c r="T105" s="210"/>
      <c r="V105" s="203">
        <v>800</v>
      </c>
      <c r="W105" s="207">
        <f t="shared" ref="W105:AK105" si="19">W104+B175</f>
        <v>376</v>
      </c>
      <c r="X105" s="214">
        <f t="shared" si="19"/>
        <v>376</v>
      </c>
      <c r="Y105" s="214">
        <f t="shared" si="19"/>
        <v>426</v>
      </c>
      <c r="Z105" s="214">
        <f t="shared" si="19"/>
        <v>484</v>
      </c>
      <c r="AA105" s="214">
        <f t="shared" si="19"/>
        <v>533</v>
      </c>
      <c r="AB105" s="214">
        <f t="shared" si="19"/>
        <v>606</v>
      </c>
      <c r="AC105" s="214">
        <f t="shared" si="19"/>
        <v>661</v>
      </c>
      <c r="AD105" s="214">
        <f t="shared" si="19"/>
        <v>731</v>
      </c>
      <c r="AE105" s="214">
        <f t="shared" si="19"/>
        <v>805</v>
      </c>
      <c r="AF105" s="214">
        <f t="shared" si="19"/>
        <v>868</v>
      </c>
      <c r="AG105" s="214">
        <f t="shared" si="19"/>
        <v>975</v>
      </c>
      <c r="AH105" s="207">
        <f t="shared" si="19"/>
        <v>1056.6400000000001</v>
      </c>
      <c r="AI105" s="207">
        <f t="shared" si="19"/>
        <v>1137.92</v>
      </c>
      <c r="AJ105" s="207">
        <f t="shared" si="19"/>
        <v>1219.2</v>
      </c>
      <c r="AK105" s="207">
        <f t="shared" si="19"/>
        <v>1300.48</v>
      </c>
      <c r="AL105" s="207"/>
      <c r="AM105" s="207"/>
      <c r="AN105" s="207"/>
      <c r="AO105" s="207"/>
      <c r="AP105" s="189">
        <f>AP104+U175</f>
        <v>2.6</v>
      </c>
    </row>
    <row r="106" spans="1:42" x14ac:dyDescent="0.15">
      <c r="A106" s="215" t="s">
        <v>15</v>
      </c>
      <c r="B106" s="212"/>
      <c r="C106" s="212"/>
      <c r="D106" s="212"/>
      <c r="E106" s="212"/>
      <c r="F106" s="212"/>
      <c r="G106" s="212"/>
      <c r="H106" s="212"/>
      <c r="I106" s="212"/>
      <c r="J106" s="212"/>
      <c r="K106" s="212"/>
      <c r="L106" s="212"/>
      <c r="M106" s="212"/>
      <c r="N106" s="212"/>
      <c r="O106" s="212"/>
      <c r="P106" s="212"/>
      <c r="Q106" s="212"/>
      <c r="R106" s="212"/>
      <c r="S106" s="212"/>
      <c r="T106" s="213"/>
      <c r="V106" s="203">
        <v>34</v>
      </c>
      <c r="W106" s="207"/>
      <c r="X106" s="207"/>
      <c r="Y106" s="207"/>
      <c r="Z106" s="207"/>
      <c r="AA106" s="207"/>
      <c r="AB106" s="207"/>
      <c r="AC106" s="207"/>
      <c r="AD106" s="207"/>
      <c r="AE106" s="207"/>
      <c r="AF106" s="207"/>
      <c r="AG106" s="207"/>
      <c r="AH106" s="207"/>
      <c r="AI106" s="207"/>
      <c r="AJ106" s="207"/>
      <c r="AK106" s="207"/>
      <c r="AL106" s="207"/>
      <c r="AM106" s="207"/>
      <c r="AN106" s="207"/>
      <c r="AO106" s="207"/>
      <c r="AP106" s="189">
        <v>1.31</v>
      </c>
    </row>
    <row r="107" spans="1:42" x14ac:dyDescent="0.15">
      <c r="A107" s="208">
        <v>850</v>
      </c>
      <c r="B107" s="209">
        <f t="shared" ref="B107:Q107" si="20">ROUND(W107*$T$76,0)</f>
        <v>389</v>
      </c>
      <c r="C107" s="209">
        <f t="shared" si="20"/>
        <v>389</v>
      </c>
      <c r="D107" s="209">
        <f t="shared" si="20"/>
        <v>449</v>
      </c>
      <c r="E107" s="209">
        <f t="shared" si="20"/>
        <v>511</v>
      </c>
      <c r="F107" s="209">
        <f t="shared" si="20"/>
        <v>566</v>
      </c>
      <c r="G107" s="209">
        <f t="shared" si="20"/>
        <v>641</v>
      </c>
      <c r="H107" s="209">
        <f t="shared" si="20"/>
        <v>701</v>
      </c>
      <c r="I107" s="209">
        <f t="shared" si="20"/>
        <v>793</v>
      </c>
      <c r="J107" s="209">
        <f t="shared" si="20"/>
        <v>871</v>
      </c>
      <c r="K107" s="209">
        <f t="shared" si="20"/>
        <v>917</v>
      </c>
      <c r="L107" s="209">
        <f t="shared" si="20"/>
        <v>1007</v>
      </c>
      <c r="M107" s="209">
        <f t="shared" si="20"/>
        <v>1087</v>
      </c>
      <c r="N107" s="209">
        <f t="shared" si="20"/>
        <v>1171</v>
      </c>
      <c r="O107" s="209">
        <f t="shared" si="20"/>
        <v>1255</v>
      </c>
      <c r="P107" s="209">
        <f t="shared" si="20"/>
        <v>1338</v>
      </c>
      <c r="Q107" s="209">
        <f t="shared" si="20"/>
        <v>1422</v>
      </c>
      <c r="R107" s="209"/>
      <c r="S107" s="209"/>
      <c r="T107" s="210"/>
      <c r="V107" s="203">
        <v>850</v>
      </c>
      <c r="W107" s="207">
        <f t="shared" ref="W107:AL107" si="21">W106+B177</f>
        <v>389</v>
      </c>
      <c r="X107" s="214">
        <f t="shared" si="21"/>
        <v>389</v>
      </c>
      <c r="Y107" s="214">
        <f t="shared" si="21"/>
        <v>449</v>
      </c>
      <c r="Z107" s="214">
        <f t="shared" si="21"/>
        <v>511</v>
      </c>
      <c r="AA107" s="214">
        <f t="shared" si="21"/>
        <v>566</v>
      </c>
      <c r="AB107" s="214">
        <f t="shared" si="21"/>
        <v>641</v>
      </c>
      <c r="AC107" s="214">
        <f t="shared" si="21"/>
        <v>701</v>
      </c>
      <c r="AD107" s="214">
        <f t="shared" si="21"/>
        <v>793</v>
      </c>
      <c r="AE107" s="214">
        <f t="shared" si="21"/>
        <v>871</v>
      </c>
      <c r="AF107" s="214">
        <f t="shared" si="21"/>
        <v>917</v>
      </c>
      <c r="AG107" s="214">
        <f t="shared" si="21"/>
        <v>1007</v>
      </c>
      <c r="AH107" s="207">
        <f t="shared" si="21"/>
        <v>1087.32</v>
      </c>
      <c r="AI107" s="207">
        <f t="shared" si="21"/>
        <v>1170.96</v>
      </c>
      <c r="AJ107" s="207">
        <f t="shared" si="21"/>
        <v>1254.5999999999999</v>
      </c>
      <c r="AK107" s="207">
        <f t="shared" si="21"/>
        <v>1338.24</v>
      </c>
      <c r="AL107" s="207">
        <f t="shared" si="21"/>
        <v>1421.8799999999999</v>
      </c>
      <c r="AM107" s="207"/>
      <c r="AN107" s="207"/>
      <c r="AO107" s="207"/>
      <c r="AP107" s="189">
        <f>AP106+U177</f>
        <v>2.54</v>
      </c>
    </row>
    <row r="108" spans="1:42" x14ac:dyDescent="0.15">
      <c r="A108" s="215" t="s">
        <v>16</v>
      </c>
      <c r="B108" s="212"/>
      <c r="C108" s="212"/>
      <c r="D108" s="212"/>
      <c r="E108" s="212"/>
      <c r="F108" s="212"/>
      <c r="G108" s="212"/>
      <c r="H108" s="212"/>
      <c r="I108" s="212"/>
      <c r="J108" s="212"/>
      <c r="K108" s="212"/>
      <c r="L108" s="212"/>
      <c r="M108" s="212"/>
      <c r="N108" s="212"/>
      <c r="O108" s="212"/>
      <c r="P108" s="212"/>
      <c r="Q108" s="212"/>
      <c r="R108" s="212"/>
      <c r="S108" s="212"/>
      <c r="T108" s="213"/>
      <c r="V108" s="203">
        <v>36</v>
      </c>
      <c r="W108" s="207"/>
      <c r="X108" s="207"/>
      <c r="Y108" s="207"/>
      <c r="Z108" s="207"/>
      <c r="AA108" s="207"/>
      <c r="AB108" s="207"/>
      <c r="AC108" s="207"/>
      <c r="AD108" s="207"/>
      <c r="AE108" s="207"/>
      <c r="AF108" s="207"/>
      <c r="AG108" s="207"/>
      <c r="AH108" s="207"/>
      <c r="AI108" s="207"/>
      <c r="AJ108" s="207"/>
      <c r="AK108" s="207"/>
      <c r="AL108" s="207"/>
      <c r="AM108" s="207"/>
      <c r="AN108" s="207"/>
      <c r="AO108" s="207"/>
      <c r="AP108" s="189">
        <v>1.31</v>
      </c>
    </row>
    <row r="109" spans="1:42" ht="13" thickBot="1" x14ac:dyDescent="0.2">
      <c r="A109" s="204">
        <v>900</v>
      </c>
      <c r="B109" s="216">
        <f t="shared" ref="B109:Q109" si="22">ROUND(W109*$T$76,0)</f>
        <v>411</v>
      </c>
      <c r="C109" s="216">
        <f t="shared" si="22"/>
        <v>411</v>
      </c>
      <c r="D109" s="216">
        <f t="shared" si="22"/>
        <v>475</v>
      </c>
      <c r="E109" s="216">
        <f t="shared" si="22"/>
        <v>540</v>
      </c>
      <c r="F109" s="216">
        <f t="shared" si="22"/>
        <v>599</v>
      </c>
      <c r="G109" s="216">
        <f t="shared" si="22"/>
        <v>678</v>
      </c>
      <c r="H109" s="216">
        <f t="shared" si="22"/>
        <v>757</v>
      </c>
      <c r="I109" s="216">
        <f t="shared" si="22"/>
        <v>836</v>
      </c>
      <c r="J109" s="216">
        <f t="shared" si="22"/>
        <v>880</v>
      </c>
      <c r="K109" s="216">
        <f t="shared" si="22"/>
        <v>967</v>
      </c>
      <c r="L109" s="216">
        <f t="shared" si="22"/>
        <v>1061</v>
      </c>
      <c r="M109" s="216">
        <f t="shared" si="22"/>
        <v>1151</v>
      </c>
      <c r="N109" s="216">
        <f t="shared" si="22"/>
        <v>1240</v>
      </c>
      <c r="O109" s="216">
        <f t="shared" si="22"/>
        <v>1328</v>
      </c>
      <c r="P109" s="216">
        <f t="shared" si="22"/>
        <v>1417</v>
      </c>
      <c r="Q109" s="216">
        <f t="shared" si="22"/>
        <v>1506</v>
      </c>
      <c r="R109" s="216">
        <f>ROUND(AM109*$T$76,0)</f>
        <v>1594</v>
      </c>
      <c r="S109" s="216"/>
      <c r="T109" s="217"/>
      <c r="V109" s="203">
        <v>900</v>
      </c>
      <c r="W109" s="207">
        <f t="shared" ref="W109:AM109" si="23">W108+B179</f>
        <v>411</v>
      </c>
      <c r="X109" s="214">
        <f t="shared" si="23"/>
        <v>411</v>
      </c>
      <c r="Y109" s="214">
        <f t="shared" si="23"/>
        <v>475</v>
      </c>
      <c r="Z109" s="214">
        <f t="shared" si="23"/>
        <v>540</v>
      </c>
      <c r="AA109" s="214">
        <f t="shared" si="23"/>
        <v>599</v>
      </c>
      <c r="AB109" s="214">
        <f t="shared" si="23"/>
        <v>678</v>
      </c>
      <c r="AC109" s="214">
        <f t="shared" si="23"/>
        <v>757</v>
      </c>
      <c r="AD109" s="214">
        <f t="shared" si="23"/>
        <v>836</v>
      </c>
      <c r="AE109" s="214">
        <f t="shared" si="23"/>
        <v>880</v>
      </c>
      <c r="AF109" s="214">
        <f t="shared" si="23"/>
        <v>967</v>
      </c>
      <c r="AG109" s="214">
        <f t="shared" si="23"/>
        <v>1061</v>
      </c>
      <c r="AH109" s="207">
        <f t="shared" si="23"/>
        <v>1151.28</v>
      </c>
      <c r="AI109" s="207">
        <f t="shared" si="23"/>
        <v>1239.8399999999999</v>
      </c>
      <c r="AJ109" s="207">
        <f t="shared" si="23"/>
        <v>1328.4</v>
      </c>
      <c r="AK109" s="207">
        <f t="shared" si="23"/>
        <v>1416.96</v>
      </c>
      <c r="AL109" s="207">
        <f t="shared" si="23"/>
        <v>1505.52</v>
      </c>
      <c r="AM109" s="207">
        <f t="shared" si="23"/>
        <v>1594.08</v>
      </c>
      <c r="AN109" s="207"/>
      <c r="AO109" s="207"/>
      <c r="AP109" s="189">
        <f>AP108+U179</f>
        <v>2.54</v>
      </c>
    </row>
    <row r="110" spans="1:42" x14ac:dyDescent="0.15">
      <c r="A110" s="202" t="s">
        <v>17</v>
      </c>
      <c r="B110" s="212"/>
      <c r="C110" s="212"/>
      <c r="D110" s="212"/>
      <c r="E110" s="212"/>
      <c r="F110" s="212"/>
      <c r="G110" s="212"/>
      <c r="H110" s="212"/>
      <c r="I110" s="212"/>
      <c r="J110" s="212"/>
      <c r="K110" s="212"/>
      <c r="L110" s="212"/>
      <c r="M110" s="212"/>
      <c r="N110" s="212"/>
      <c r="O110" s="212"/>
      <c r="P110" s="212"/>
      <c r="Q110" s="212"/>
      <c r="R110" s="212"/>
      <c r="S110" s="212"/>
      <c r="T110" s="213"/>
      <c r="V110" s="203">
        <v>38</v>
      </c>
      <c r="W110" s="207"/>
      <c r="X110" s="207"/>
      <c r="Y110" s="207"/>
      <c r="Z110" s="207"/>
      <c r="AA110" s="207"/>
      <c r="AB110" s="207"/>
      <c r="AC110" s="207"/>
      <c r="AD110" s="207"/>
      <c r="AE110" s="207"/>
      <c r="AF110" s="207"/>
      <c r="AG110" s="207"/>
      <c r="AH110" s="207"/>
      <c r="AI110" s="207"/>
      <c r="AJ110" s="207"/>
      <c r="AK110" s="207"/>
      <c r="AL110" s="207"/>
      <c r="AM110" s="207"/>
      <c r="AN110" s="207"/>
      <c r="AO110" s="207"/>
      <c r="AP110" s="189">
        <v>1.3</v>
      </c>
    </row>
    <row r="111" spans="1:42" x14ac:dyDescent="0.15">
      <c r="A111" s="208">
        <v>950</v>
      </c>
      <c r="B111" s="209">
        <f t="shared" ref="B111:P111" si="24">ROUND(W111*$T$76,0)</f>
        <v>432</v>
      </c>
      <c r="C111" s="209">
        <f t="shared" si="24"/>
        <v>432</v>
      </c>
      <c r="D111" s="209">
        <f t="shared" si="24"/>
        <v>500</v>
      </c>
      <c r="E111" s="209">
        <f t="shared" si="24"/>
        <v>567</v>
      </c>
      <c r="F111" s="209">
        <f t="shared" si="24"/>
        <v>631</v>
      </c>
      <c r="G111" s="209">
        <f t="shared" si="24"/>
        <v>713</v>
      </c>
      <c r="H111" s="209">
        <f t="shared" si="24"/>
        <v>798</v>
      </c>
      <c r="I111" s="209">
        <f t="shared" si="24"/>
        <v>879</v>
      </c>
      <c r="J111" s="209">
        <f t="shared" si="24"/>
        <v>927</v>
      </c>
      <c r="K111" s="209">
        <f t="shared" si="24"/>
        <v>1016</v>
      </c>
      <c r="L111" s="209">
        <f t="shared" si="24"/>
        <v>1119</v>
      </c>
      <c r="M111" s="209">
        <f t="shared" si="24"/>
        <v>1215</v>
      </c>
      <c r="N111" s="209">
        <f t="shared" si="24"/>
        <v>1309</v>
      </c>
      <c r="O111" s="209">
        <f t="shared" si="24"/>
        <v>1402</v>
      </c>
      <c r="P111" s="209">
        <f t="shared" si="24"/>
        <v>1496</v>
      </c>
      <c r="Q111" s="209">
        <f>ROUND(AL111*$T$76,0)</f>
        <v>1589</v>
      </c>
      <c r="R111" s="209">
        <f>ROUND(AM111*$T$76,0)</f>
        <v>1683</v>
      </c>
      <c r="S111" s="209">
        <f>ROUND(AN111*$T$76,0)</f>
        <v>1776</v>
      </c>
      <c r="T111" s="210"/>
      <c r="V111" s="203">
        <v>950</v>
      </c>
      <c r="W111" s="207">
        <f t="shared" ref="W111:AN111" si="25">W110+B181</f>
        <v>432</v>
      </c>
      <c r="X111" s="214">
        <f t="shared" si="25"/>
        <v>432</v>
      </c>
      <c r="Y111" s="214">
        <f t="shared" si="25"/>
        <v>500</v>
      </c>
      <c r="Z111" s="214">
        <f t="shared" si="25"/>
        <v>567</v>
      </c>
      <c r="AA111" s="214">
        <f t="shared" si="25"/>
        <v>631</v>
      </c>
      <c r="AB111" s="214">
        <f t="shared" si="25"/>
        <v>713</v>
      </c>
      <c r="AC111" s="214">
        <f t="shared" si="25"/>
        <v>798</v>
      </c>
      <c r="AD111" s="214">
        <f t="shared" si="25"/>
        <v>879</v>
      </c>
      <c r="AE111" s="214">
        <f t="shared" si="25"/>
        <v>927</v>
      </c>
      <c r="AF111" s="214">
        <f t="shared" si="25"/>
        <v>1016</v>
      </c>
      <c r="AG111" s="214">
        <f t="shared" si="25"/>
        <v>1119</v>
      </c>
      <c r="AH111" s="207">
        <f t="shared" si="25"/>
        <v>1215.24</v>
      </c>
      <c r="AI111" s="207">
        <f t="shared" si="25"/>
        <v>1308.72</v>
      </c>
      <c r="AJ111" s="207">
        <f t="shared" si="25"/>
        <v>1402.2</v>
      </c>
      <c r="AK111" s="207">
        <f t="shared" si="25"/>
        <v>1495.68</v>
      </c>
      <c r="AL111" s="207">
        <f t="shared" si="25"/>
        <v>1589.16</v>
      </c>
      <c r="AM111" s="207">
        <f t="shared" si="25"/>
        <v>1682.6399999999999</v>
      </c>
      <c r="AN111" s="207">
        <f t="shared" si="25"/>
        <v>1776.12</v>
      </c>
      <c r="AO111" s="207"/>
      <c r="AP111" s="189">
        <f>AP110+U181</f>
        <v>2.5300000000000002</v>
      </c>
    </row>
    <row r="112" spans="1:42" x14ac:dyDescent="0.15">
      <c r="A112" s="215" t="s">
        <v>18</v>
      </c>
      <c r="B112" s="212"/>
      <c r="C112" s="212"/>
      <c r="D112" s="212"/>
      <c r="E112" s="212"/>
      <c r="F112" s="212"/>
      <c r="G112" s="212"/>
      <c r="H112" s="212"/>
      <c r="I112" s="212"/>
      <c r="J112" s="212"/>
      <c r="K112" s="212"/>
      <c r="L112" s="212"/>
      <c r="M112" s="212"/>
      <c r="N112" s="212"/>
      <c r="O112" s="212"/>
      <c r="P112" s="212"/>
      <c r="Q112" s="212"/>
      <c r="R112" s="212"/>
      <c r="S112" s="212"/>
      <c r="T112" s="213"/>
      <c r="V112" s="203">
        <v>40</v>
      </c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207"/>
      <c r="AI112" s="207"/>
      <c r="AJ112" s="207"/>
      <c r="AK112" s="207"/>
      <c r="AL112" s="207"/>
      <c r="AM112" s="207"/>
      <c r="AN112" s="207"/>
      <c r="AO112" s="207"/>
      <c r="AP112" s="189">
        <v>1.3</v>
      </c>
    </row>
    <row r="113" spans="1:42" x14ac:dyDescent="0.15">
      <c r="A113" s="208">
        <v>1000</v>
      </c>
      <c r="B113" s="209">
        <f t="shared" ref="B113:P113" si="26">ROUND(W113*$T$76,0)</f>
        <v>444</v>
      </c>
      <c r="C113" s="209">
        <f t="shared" si="26"/>
        <v>444</v>
      </c>
      <c r="D113" s="209">
        <f t="shared" si="26"/>
        <v>524</v>
      </c>
      <c r="E113" s="209">
        <f t="shared" si="26"/>
        <v>596</v>
      </c>
      <c r="F113" s="209">
        <f t="shared" si="26"/>
        <v>663</v>
      </c>
      <c r="G113" s="209">
        <f t="shared" si="26"/>
        <v>751</v>
      </c>
      <c r="H113" s="209">
        <f t="shared" si="26"/>
        <v>838</v>
      </c>
      <c r="I113" s="209">
        <f t="shared" si="26"/>
        <v>926</v>
      </c>
      <c r="J113" s="209">
        <f t="shared" si="26"/>
        <v>974</v>
      </c>
      <c r="K113" s="209">
        <f t="shared" si="26"/>
        <v>1069</v>
      </c>
      <c r="L113" s="209">
        <f t="shared" si="26"/>
        <v>1149</v>
      </c>
      <c r="M113" s="209">
        <f t="shared" si="26"/>
        <v>1248</v>
      </c>
      <c r="N113" s="209">
        <f t="shared" si="26"/>
        <v>1344</v>
      </c>
      <c r="O113" s="209">
        <f t="shared" si="26"/>
        <v>1440</v>
      </c>
      <c r="P113" s="209">
        <f t="shared" si="26"/>
        <v>1536</v>
      </c>
      <c r="Q113" s="209">
        <f>ROUND(AL113*$T$76,0)</f>
        <v>1632</v>
      </c>
      <c r="R113" s="209">
        <f>ROUND(AM113*$T$76,0)</f>
        <v>1728</v>
      </c>
      <c r="S113" s="209">
        <f>ROUND(AN113*$T$76,0)</f>
        <v>1824</v>
      </c>
      <c r="T113" s="210">
        <f>ROUND(AO113*$T$76,0)</f>
        <v>1920</v>
      </c>
      <c r="V113" s="203">
        <v>1000</v>
      </c>
      <c r="W113" s="207">
        <f t="shared" ref="W113:AO113" si="27">W112+B183</f>
        <v>444</v>
      </c>
      <c r="X113" s="214">
        <f t="shared" si="27"/>
        <v>444</v>
      </c>
      <c r="Y113" s="214">
        <f t="shared" si="27"/>
        <v>524</v>
      </c>
      <c r="Z113" s="214">
        <f t="shared" si="27"/>
        <v>596</v>
      </c>
      <c r="AA113" s="214">
        <f t="shared" si="27"/>
        <v>663</v>
      </c>
      <c r="AB113" s="214">
        <f t="shared" si="27"/>
        <v>751</v>
      </c>
      <c r="AC113" s="214">
        <f t="shared" si="27"/>
        <v>838</v>
      </c>
      <c r="AD113" s="214">
        <f t="shared" si="27"/>
        <v>926</v>
      </c>
      <c r="AE113" s="214">
        <f t="shared" si="27"/>
        <v>974</v>
      </c>
      <c r="AF113" s="214">
        <f t="shared" si="27"/>
        <v>1069</v>
      </c>
      <c r="AG113" s="214">
        <f t="shared" si="27"/>
        <v>1149</v>
      </c>
      <c r="AH113" s="207">
        <f t="shared" si="27"/>
        <v>1248</v>
      </c>
      <c r="AI113" s="207">
        <f t="shared" si="27"/>
        <v>1344</v>
      </c>
      <c r="AJ113" s="207">
        <f t="shared" si="27"/>
        <v>1440</v>
      </c>
      <c r="AK113" s="207">
        <f t="shared" si="27"/>
        <v>1536</v>
      </c>
      <c r="AL113" s="207">
        <f t="shared" si="27"/>
        <v>1632</v>
      </c>
      <c r="AM113" s="207">
        <f t="shared" si="27"/>
        <v>1728</v>
      </c>
      <c r="AN113" s="207">
        <f t="shared" si="27"/>
        <v>1824</v>
      </c>
      <c r="AO113" s="207">
        <f t="shared" si="27"/>
        <v>1920</v>
      </c>
      <c r="AP113" s="189">
        <f>AP112+U183</f>
        <v>2.5</v>
      </c>
    </row>
    <row r="114" spans="1:42" x14ac:dyDescent="0.15">
      <c r="A114" s="215" t="s">
        <v>19</v>
      </c>
      <c r="B114" s="212"/>
      <c r="C114" s="212"/>
      <c r="D114" s="212"/>
      <c r="E114" s="212"/>
      <c r="F114" s="212"/>
      <c r="G114" s="212"/>
      <c r="H114" s="212"/>
      <c r="I114" s="212"/>
      <c r="J114" s="212"/>
      <c r="K114" s="212"/>
      <c r="L114" s="212"/>
      <c r="M114" s="212"/>
      <c r="N114" s="212"/>
      <c r="O114" s="212"/>
      <c r="P114" s="212"/>
      <c r="Q114" s="212"/>
      <c r="R114" s="212"/>
      <c r="S114" s="212"/>
      <c r="T114" s="213"/>
      <c r="V114" s="203">
        <v>42</v>
      </c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189">
        <v>1.3</v>
      </c>
    </row>
    <row r="115" spans="1:42" x14ac:dyDescent="0.15">
      <c r="A115" s="208">
        <v>1050</v>
      </c>
      <c r="B115" s="209">
        <f t="shared" ref="B115:P115" si="28">ROUND(W115*$T$76,0)</f>
        <v>465</v>
      </c>
      <c r="C115" s="209">
        <f t="shared" si="28"/>
        <v>465</v>
      </c>
      <c r="D115" s="209">
        <f t="shared" si="28"/>
        <v>537</v>
      </c>
      <c r="E115" s="209">
        <f t="shared" si="28"/>
        <v>625</v>
      </c>
      <c r="F115" s="209">
        <f t="shared" si="28"/>
        <v>685</v>
      </c>
      <c r="G115" s="209">
        <f t="shared" si="28"/>
        <v>786</v>
      </c>
      <c r="H115" s="209">
        <f t="shared" si="28"/>
        <v>879</v>
      </c>
      <c r="I115" s="209">
        <f t="shared" si="28"/>
        <v>970</v>
      </c>
      <c r="J115" s="209">
        <f t="shared" si="28"/>
        <v>1018</v>
      </c>
      <c r="K115" s="209">
        <f t="shared" si="28"/>
        <v>1122</v>
      </c>
      <c r="L115" s="209">
        <f t="shared" si="28"/>
        <v>1205</v>
      </c>
      <c r="M115" s="209">
        <f t="shared" si="28"/>
        <v>1310</v>
      </c>
      <c r="N115" s="209">
        <f t="shared" si="28"/>
        <v>1411</v>
      </c>
      <c r="O115" s="209">
        <f t="shared" si="28"/>
        <v>1512</v>
      </c>
      <c r="P115" s="209">
        <f t="shared" si="28"/>
        <v>1613</v>
      </c>
      <c r="Q115" s="209">
        <f>ROUND(AL115*$T$76,0)</f>
        <v>1714</v>
      </c>
      <c r="R115" s="209">
        <f>ROUND(AM115*$T$76,0)</f>
        <v>1814</v>
      </c>
      <c r="S115" s="209">
        <f>ROUND(AN115*$T$76,0)</f>
        <v>1915</v>
      </c>
      <c r="T115" s="210">
        <f>ROUND(AO115*$T$76,0)</f>
        <v>2016</v>
      </c>
      <c r="V115" s="203">
        <v>1050</v>
      </c>
      <c r="W115" s="207">
        <f t="shared" ref="W115:AO115" si="29">W114+B185</f>
        <v>465</v>
      </c>
      <c r="X115" s="214">
        <f t="shared" si="29"/>
        <v>465</v>
      </c>
      <c r="Y115" s="214">
        <f t="shared" si="29"/>
        <v>537</v>
      </c>
      <c r="Z115" s="214">
        <f t="shared" si="29"/>
        <v>625</v>
      </c>
      <c r="AA115" s="214">
        <f t="shared" si="29"/>
        <v>685</v>
      </c>
      <c r="AB115" s="214">
        <f t="shared" si="29"/>
        <v>786</v>
      </c>
      <c r="AC115" s="214">
        <f t="shared" si="29"/>
        <v>879</v>
      </c>
      <c r="AD115" s="214">
        <f t="shared" si="29"/>
        <v>970</v>
      </c>
      <c r="AE115" s="214">
        <f t="shared" si="29"/>
        <v>1018</v>
      </c>
      <c r="AF115" s="214">
        <f t="shared" si="29"/>
        <v>1122</v>
      </c>
      <c r="AG115" s="214">
        <f t="shared" si="29"/>
        <v>1205</v>
      </c>
      <c r="AH115" s="207">
        <f t="shared" si="29"/>
        <v>1310.3999999999999</v>
      </c>
      <c r="AI115" s="207">
        <f t="shared" si="29"/>
        <v>1411.2</v>
      </c>
      <c r="AJ115" s="207">
        <f t="shared" si="29"/>
        <v>1512</v>
      </c>
      <c r="AK115" s="207">
        <f t="shared" si="29"/>
        <v>1612.8</v>
      </c>
      <c r="AL115" s="207">
        <f t="shared" si="29"/>
        <v>1713.6</v>
      </c>
      <c r="AM115" s="207">
        <f t="shared" si="29"/>
        <v>1814.3999999999999</v>
      </c>
      <c r="AN115" s="207">
        <f t="shared" si="29"/>
        <v>1915.1999999999998</v>
      </c>
      <c r="AO115" s="207">
        <f t="shared" si="29"/>
        <v>2016</v>
      </c>
      <c r="AP115" s="189">
        <f>AP114+U185</f>
        <v>2.5</v>
      </c>
    </row>
    <row r="116" spans="1:42" x14ac:dyDescent="0.15">
      <c r="A116" s="215" t="s">
        <v>20</v>
      </c>
      <c r="B116" s="212"/>
      <c r="C116" s="212"/>
      <c r="D116" s="212"/>
      <c r="E116" s="212"/>
      <c r="F116" s="212"/>
      <c r="G116" s="212"/>
      <c r="H116" s="212"/>
      <c r="I116" s="212"/>
      <c r="J116" s="212"/>
      <c r="K116" s="212"/>
      <c r="L116" s="212"/>
      <c r="M116" s="212"/>
      <c r="N116" s="212"/>
      <c r="O116" s="212"/>
      <c r="P116" s="212"/>
      <c r="Q116" s="212"/>
      <c r="R116" s="212"/>
      <c r="S116" s="212"/>
      <c r="T116" s="213"/>
      <c r="V116" s="203">
        <v>44</v>
      </c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207"/>
      <c r="AI116" s="207"/>
      <c r="AJ116" s="207"/>
      <c r="AK116" s="207"/>
      <c r="AL116" s="207"/>
      <c r="AM116" s="207"/>
      <c r="AN116" s="207"/>
      <c r="AO116" s="207"/>
      <c r="AP116" s="189">
        <v>1.29</v>
      </c>
    </row>
    <row r="117" spans="1:42" x14ac:dyDescent="0.15">
      <c r="A117" s="208">
        <v>1100</v>
      </c>
      <c r="B117" s="209">
        <f t="shared" ref="B117:P117" si="30">ROUND(W117*$T$76,0)</f>
        <v>487</v>
      </c>
      <c r="C117" s="209">
        <f t="shared" si="30"/>
        <v>487</v>
      </c>
      <c r="D117" s="209">
        <f t="shared" si="30"/>
        <v>550</v>
      </c>
      <c r="E117" s="209">
        <f t="shared" si="30"/>
        <v>654</v>
      </c>
      <c r="F117" s="209">
        <f t="shared" si="30"/>
        <v>726</v>
      </c>
      <c r="G117" s="209">
        <f t="shared" si="30"/>
        <v>823</v>
      </c>
      <c r="H117" s="209">
        <f t="shared" si="30"/>
        <v>919</v>
      </c>
      <c r="I117" s="209">
        <f t="shared" si="30"/>
        <v>1015</v>
      </c>
      <c r="J117" s="209">
        <f t="shared" si="30"/>
        <v>1066</v>
      </c>
      <c r="K117" s="209">
        <f t="shared" si="30"/>
        <v>1172</v>
      </c>
      <c r="L117" s="209">
        <f t="shared" si="30"/>
        <v>1256</v>
      </c>
      <c r="M117" s="209">
        <f t="shared" si="30"/>
        <v>1361</v>
      </c>
      <c r="N117" s="209">
        <f t="shared" si="30"/>
        <v>1466</v>
      </c>
      <c r="O117" s="209">
        <f t="shared" si="30"/>
        <v>1571</v>
      </c>
      <c r="P117" s="209">
        <f t="shared" si="30"/>
        <v>1676</v>
      </c>
      <c r="Q117" s="209">
        <f>ROUND(AL117*$T$76,0)</f>
        <v>1780</v>
      </c>
      <c r="R117" s="209">
        <f>ROUND(AM117*$T$76,0)</f>
        <v>1885</v>
      </c>
      <c r="S117" s="209">
        <f>ROUND(AN117*$T$76,0)</f>
        <v>1990</v>
      </c>
      <c r="T117" s="210">
        <f>ROUND(AO117*$T$76,0)</f>
        <v>2094</v>
      </c>
      <c r="V117" s="203">
        <v>1100</v>
      </c>
      <c r="W117" s="207">
        <f t="shared" ref="W117:AO117" si="31">W116+B187</f>
        <v>487</v>
      </c>
      <c r="X117" s="214">
        <f t="shared" si="31"/>
        <v>487</v>
      </c>
      <c r="Y117" s="214">
        <f t="shared" si="31"/>
        <v>550</v>
      </c>
      <c r="Z117" s="214">
        <f t="shared" si="31"/>
        <v>654</v>
      </c>
      <c r="AA117" s="214">
        <f t="shared" si="31"/>
        <v>726</v>
      </c>
      <c r="AB117" s="214">
        <f t="shared" si="31"/>
        <v>823</v>
      </c>
      <c r="AC117" s="214">
        <f t="shared" si="31"/>
        <v>919</v>
      </c>
      <c r="AD117" s="214">
        <f t="shared" si="31"/>
        <v>1015</v>
      </c>
      <c r="AE117" s="214">
        <f t="shared" si="31"/>
        <v>1066</v>
      </c>
      <c r="AF117" s="214">
        <f t="shared" si="31"/>
        <v>1172</v>
      </c>
      <c r="AG117" s="214">
        <f t="shared" si="31"/>
        <v>1256</v>
      </c>
      <c r="AH117" s="207">
        <f t="shared" si="31"/>
        <v>1361.36</v>
      </c>
      <c r="AI117" s="207">
        <f t="shared" si="31"/>
        <v>1466.08</v>
      </c>
      <c r="AJ117" s="207">
        <f t="shared" si="31"/>
        <v>1570.8</v>
      </c>
      <c r="AK117" s="207">
        <f t="shared" si="31"/>
        <v>1675.52</v>
      </c>
      <c r="AL117" s="207">
        <f t="shared" si="31"/>
        <v>1780.24</v>
      </c>
      <c r="AM117" s="207">
        <f t="shared" si="31"/>
        <v>1884.9599999999998</v>
      </c>
      <c r="AN117" s="207">
        <f t="shared" si="31"/>
        <v>1989.6799999999998</v>
      </c>
      <c r="AO117" s="207">
        <f t="shared" si="31"/>
        <v>2094.4</v>
      </c>
      <c r="AP117" s="189">
        <f>AP116+U187</f>
        <v>2.48</v>
      </c>
    </row>
    <row r="118" spans="1:42" x14ac:dyDescent="0.15">
      <c r="A118" s="215" t="s">
        <v>21</v>
      </c>
      <c r="B118" s="212"/>
      <c r="C118" s="212"/>
      <c r="D118" s="212"/>
      <c r="E118" s="212"/>
      <c r="F118" s="212"/>
      <c r="G118" s="212"/>
      <c r="H118" s="212"/>
      <c r="I118" s="212"/>
      <c r="J118" s="212"/>
      <c r="K118" s="212"/>
      <c r="L118" s="212"/>
      <c r="M118" s="212"/>
      <c r="N118" s="212"/>
      <c r="O118" s="212"/>
      <c r="P118" s="212"/>
      <c r="Q118" s="212"/>
      <c r="R118" s="212"/>
      <c r="S118" s="212"/>
      <c r="T118" s="213"/>
      <c r="V118" s="203">
        <v>46</v>
      </c>
      <c r="W118" s="207"/>
      <c r="X118" s="207"/>
      <c r="Y118" s="207"/>
      <c r="Z118" s="207"/>
      <c r="AA118" s="207"/>
      <c r="AB118" s="207"/>
      <c r="AC118" s="207"/>
      <c r="AD118" s="207"/>
      <c r="AE118" s="207"/>
      <c r="AF118" s="207"/>
      <c r="AG118" s="207"/>
      <c r="AH118" s="207"/>
      <c r="AI118" s="207"/>
      <c r="AJ118" s="207"/>
      <c r="AK118" s="207"/>
      <c r="AL118" s="207"/>
      <c r="AM118" s="207"/>
      <c r="AN118" s="207"/>
      <c r="AO118" s="207"/>
      <c r="AP118" s="189">
        <v>1.28</v>
      </c>
    </row>
    <row r="119" spans="1:42" x14ac:dyDescent="0.15">
      <c r="A119" s="208">
        <v>1150</v>
      </c>
      <c r="B119" s="209">
        <f t="shared" ref="B119:P119" si="32">ROUND(W119*$T$76,0)</f>
        <v>507</v>
      </c>
      <c r="C119" s="209">
        <f t="shared" si="32"/>
        <v>507</v>
      </c>
      <c r="D119" s="209">
        <f t="shared" si="32"/>
        <v>575</v>
      </c>
      <c r="E119" s="209">
        <f t="shared" si="32"/>
        <v>673</v>
      </c>
      <c r="F119" s="209">
        <f t="shared" si="32"/>
        <v>759</v>
      </c>
      <c r="G119" s="209">
        <f t="shared" si="32"/>
        <v>858</v>
      </c>
      <c r="H119" s="209">
        <f t="shared" si="32"/>
        <v>960</v>
      </c>
      <c r="I119" s="209">
        <f t="shared" si="32"/>
        <v>1059</v>
      </c>
      <c r="J119" s="209">
        <f t="shared" si="32"/>
        <v>1113</v>
      </c>
      <c r="K119" s="209">
        <f t="shared" si="32"/>
        <v>1221</v>
      </c>
      <c r="L119" s="209">
        <f t="shared" si="32"/>
        <v>1308</v>
      </c>
      <c r="M119" s="209">
        <f t="shared" si="32"/>
        <v>1411</v>
      </c>
      <c r="N119" s="209">
        <f t="shared" si="32"/>
        <v>1520</v>
      </c>
      <c r="O119" s="209">
        <f t="shared" si="32"/>
        <v>1628</v>
      </c>
      <c r="P119" s="209">
        <f t="shared" si="32"/>
        <v>1737</v>
      </c>
      <c r="Q119" s="209">
        <f>ROUND(AL119*$T$76,0)</f>
        <v>1846</v>
      </c>
      <c r="R119" s="209">
        <f>ROUND(AM119*$T$76,0)</f>
        <v>1954</v>
      </c>
      <c r="S119" s="209">
        <f>ROUND(AN119*$T$76,0)</f>
        <v>2063</v>
      </c>
      <c r="T119" s="210">
        <f>ROUND(AO119*$T$76,0)</f>
        <v>2171</v>
      </c>
      <c r="V119" s="203">
        <v>1150</v>
      </c>
      <c r="W119" s="207">
        <f t="shared" ref="W119:AO119" si="33">W118+B189</f>
        <v>507</v>
      </c>
      <c r="X119" s="214">
        <f t="shared" si="33"/>
        <v>507</v>
      </c>
      <c r="Y119" s="214">
        <f t="shared" si="33"/>
        <v>575</v>
      </c>
      <c r="Z119" s="214">
        <f t="shared" si="33"/>
        <v>673</v>
      </c>
      <c r="AA119" s="214">
        <f t="shared" si="33"/>
        <v>759</v>
      </c>
      <c r="AB119" s="214">
        <f t="shared" si="33"/>
        <v>858</v>
      </c>
      <c r="AC119" s="214">
        <f t="shared" si="33"/>
        <v>960</v>
      </c>
      <c r="AD119" s="214">
        <f t="shared" si="33"/>
        <v>1059</v>
      </c>
      <c r="AE119" s="214">
        <f t="shared" si="33"/>
        <v>1113</v>
      </c>
      <c r="AF119" s="214">
        <f t="shared" si="33"/>
        <v>1221</v>
      </c>
      <c r="AG119" s="214">
        <f t="shared" si="33"/>
        <v>1308</v>
      </c>
      <c r="AH119" s="207">
        <f t="shared" si="33"/>
        <v>1411.28</v>
      </c>
      <c r="AI119" s="207">
        <f t="shared" si="33"/>
        <v>1519.84</v>
      </c>
      <c r="AJ119" s="207">
        <f t="shared" si="33"/>
        <v>1628.3999999999999</v>
      </c>
      <c r="AK119" s="207">
        <f t="shared" si="33"/>
        <v>1736.9599999999998</v>
      </c>
      <c r="AL119" s="207">
        <f t="shared" si="33"/>
        <v>1845.52</v>
      </c>
      <c r="AM119" s="207">
        <f t="shared" si="33"/>
        <v>1954.08</v>
      </c>
      <c r="AN119" s="207">
        <f t="shared" si="33"/>
        <v>2062.64</v>
      </c>
      <c r="AO119" s="207">
        <f t="shared" si="33"/>
        <v>2171.1999999999998</v>
      </c>
      <c r="AP119" s="189">
        <f>AP118+U189</f>
        <v>2.46</v>
      </c>
    </row>
    <row r="120" spans="1:42" x14ac:dyDescent="0.15">
      <c r="A120" s="215" t="s">
        <v>22</v>
      </c>
      <c r="B120" s="212"/>
      <c r="C120" s="212"/>
      <c r="D120" s="212"/>
      <c r="E120" s="212"/>
      <c r="F120" s="212"/>
      <c r="G120" s="212"/>
      <c r="H120" s="212"/>
      <c r="I120" s="212"/>
      <c r="J120" s="212"/>
      <c r="K120" s="212"/>
      <c r="L120" s="212"/>
      <c r="M120" s="212"/>
      <c r="N120" s="212"/>
      <c r="O120" s="212"/>
      <c r="P120" s="212"/>
      <c r="Q120" s="212"/>
      <c r="R120" s="212"/>
      <c r="S120" s="212"/>
      <c r="T120" s="213"/>
      <c r="V120" s="203">
        <v>48</v>
      </c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207"/>
      <c r="AI120" s="207"/>
      <c r="AJ120" s="207"/>
      <c r="AK120" s="207"/>
      <c r="AL120" s="207"/>
      <c r="AM120" s="207"/>
      <c r="AN120" s="207"/>
      <c r="AO120" s="207"/>
      <c r="AP120" s="189">
        <v>1.27</v>
      </c>
    </row>
    <row r="121" spans="1:42" ht="13" thickBot="1" x14ac:dyDescent="0.2">
      <c r="A121" s="204">
        <v>1200</v>
      </c>
      <c r="B121" s="216">
        <f t="shared" ref="B121:P121" si="34">ROUND(W121*$T$76,0)</f>
        <v>529</v>
      </c>
      <c r="C121" s="216">
        <f t="shared" si="34"/>
        <v>529</v>
      </c>
      <c r="D121" s="216">
        <f t="shared" si="34"/>
        <v>600</v>
      </c>
      <c r="E121" s="216">
        <f t="shared" si="34"/>
        <v>684</v>
      </c>
      <c r="F121" s="216">
        <f t="shared" si="34"/>
        <v>770</v>
      </c>
      <c r="G121" s="216">
        <f t="shared" si="34"/>
        <v>872</v>
      </c>
      <c r="H121" s="216">
        <f t="shared" si="34"/>
        <v>976</v>
      </c>
      <c r="I121" s="216">
        <f t="shared" si="34"/>
        <v>1097</v>
      </c>
      <c r="J121" s="216">
        <f t="shared" si="34"/>
        <v>1160</v>
      </c>
      <c r="K121" s="216">
        <f t="shared" si="34"/>
        <v>1271</v>
      </c>
      <c r="L121" s="216">
        <f t="shared" si="34"/>
        <v>1362</v>
      </c>
      <c r="M121" s="216">
        <f t="shared" si="34"/>
        <v>1473</v>
      </c>
      <c r="N121" s="216">
        <f t="shared" si="34"/>
        <v>1586</v>
      </c>
      <c r="O121" s="216">
        <f t="shared" si="34"/>
        <v>1699</v>
      </c>
      <c r="P121" s="216">
        <f t="shared" si="34"/>
        <v>1812</v>
      </c>
      <c r="Q121" s="216">
        <f>ROUND(AL121*$T$76,0)</f>
        <v>1926</v>
      </c>
      <c r="R121" s="216">
        <f>ROUND(AM121*$T$76,0)</f>
        <v>2039</v>
      </c>
      <c r="S121" s="216">
        <f>ROUND(AN121*$T$76,0)</f>
        <v>2152</v>
      </c>
      <c r="T121" s="217">
        <f>ROUND(AO121*$T$76,0)</f>
        <v>2266</v>
      </c>
      <c r="V121" s="203">
        <v>1200</v>
      </c>
      <c r="W121" s="207">
        <f t="shared" ref="W121:AO121" si="35">W120+B191</f>
        <v>529</v>
      </c>
      <c r="X121" s="214">
        <f t="shared" si="35"/>
        <v>529</v>
      </c>
      <c r="Y121" s="214">
        <f t="shared" si="35"/>
        <v>600</v>
      </c>
      <c r="Z121" s="214">
        <f t="shared" si="35"/>
        <v>684</v>
      </c>
      <c r="AA121" s="214">
        <f t="shared" si="35"/>
        <v>770</v>
      </c>
      <c r="AB121" s="214">
        <f t="shared" si="35"/>
        <v>872</v>
      </c>
      <c r="AC121" s="214">
        <f t="shared" si="35"/>
        <v>976</v>
      </c>
      <c r="AD121" s="214">
        <f t="shared" si="35"/>
        <v>1097</v>
      </c>
      <c r="AE121" s="214">
        <f t="shared" si="35"/>
        <v>1160</v>
      </c>
      <c r="AF121" s="214">
        <f t="shared" si="35"/>
        <v>1271</v>
      </c>
      <c r="AG121" s="214">
        <f t="shared" si="35"/>
        <v>1362</v>
      </c>
      <c r="AH121" s="207">
        <f t="shared" si="35"/>
        <v>1472.6399999999999</v>
      </c>
      <c r="AI121" s="207">
        <f t="shared" si="35"/>
        <v>1585.9199999999998</v>
      </c>
      <c r="AJ121" s="207">
        <f t="shared" si="35"/>
        <v>1699.1999999999998</v>
      </c>
      <c r="AK121" s="207">
        <f t="shared" si="35"/>
        <v>1812.48</v>
      </c>
      <c r="AL121" s="207">
        <f t="shared" si="35"/>
        <v>1925.76</v>
      </c>
      <c r="AM121" s="207">
        <f t="shared" si="35"/>
        <v>2039.04</v>
      </c>
      <c r="AN121" s="207">
        <f t="shared" si="35"/>
        <v>2152.3199999999997</v>
      </c>
      <c r="AO121" s="207">
        <f t="shared" si="35"/>
        <v>2265.6</v>
      </c>
      <c r="AP121" s="189">
        <f>AP120+U191</f>
        <v>2.4500000000000002</v>
      </c>
    </row>
    <row r="122" spans="1:42" x14ac:dyDescent="0.15">
      <c r="A122" s="202" t="s">
        <v>130</v>
      </c>
      <c r="B122" s="212"/>
      <c r="C122" s="212"/>
      <c r="D122" s="212"/>
      <c r="E122" s="212"/>
      <c r="F122" s="212"/>
      <c r="G122" s="212"/>
      <c r="H122" s="212"/>
      <c r="I122" s="212"/>
      <c r="J122" s="212"/>
      <c r="K122" s="212"/>
      <c r="L122" s="212"/>
      <c r="M122" s="212"/>
      <c r="N122" s="212"/>
      <c r="O122" s="212"/>
      <c r="P122" s="212"/>
      <c r="Q122" s="212"/>
      <c r="R122" s="212"/>
      <c r="S122" s="212"/>
      <c r="T122" s="213"/>
      <c r="V122" s="203">
        <v>50</v>
      </c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207"/>
      <c r="AI122" s="207"/>
      <c r="AJ122" s="207"/>
      <c r="AK122" s="207"/>
      <c r="AL122" s="207"/>
      <c r="AM122" s="207"/>
      <c r="AN122" s="207"/>
      <c r="AO122" s="207"/>
      <c r="AP122" s="189">
        <v>1.27</v>
      </c>
    </row>
    <row r="123" spans="1:42" x14ac:dyDescent="0.15">
      <c r="A123" s="208">
        <v>1250</v>
      </c>
      <c r="B123" s="209">
        <f t="shared" ref="B123:P123" si="36">ROUND(W123*$T$76,0)</f>
        <v>530</v>
      </c>
      <c r="C123" s="209">
        <f t="shared" si="36"/>
        <v>552</v>
      </c>
      <c r="D123" s="209">
        <f t="shared" si="36"/>
        <v>624</v>
      </c>
      <c r="E123" s="209">
        <f t="shared" si="36"/>
        <v>715</v>
      </c>
      <c r="F123" s="209">
        <f t="shared" si="36"/>
        <v>804</v>
      </c>
      <c r="G123" s="209">
        <f t="shared" si="36"/>
        <v>910</v>
      </c>
      <c r="H123" s="209">
        <f t="shared" si="36"/>
        <v>1016</v>
      </c>
      <c r="I123" s="209">
        <f t="shared" si="36"/>
        <v>1143</v>
      </c>
      <c r="J123" s="209">
        <f t="shared" si="36"/>
        <v>1210</v>
      </c>
      <c r="K123" s="209">
        <f t="shared" si="36"/>
        <v>1320</v>
      </c>
      <c r="L123" s="209">
        <f t="shared" si="36"/>
        <v>1416</v>
      </c>
      <c r="M123" s="209">
        <f t="shared" si="36"/>
        <v>1534</v>
      </c>
      <c r="N123" s="209">
        <f t="shared" si="36"/>
        <v>1652</v>
      </c>
      <c r="O123" s="209">
        <f t="shared" si="36"/>
        <v>1770</v>
      </c>
      <c r="P123" s="209">
        <f t="shared" si="36"/>
        <v>1888</v>
      </c>
      <c r="Q123" s="209">
        <f>ROUND(AL123*$T$76,0)</f>
        <v>2006</v>
      </c>
      <c r="R123" s="209">
        <f>ROUND(AM123*$T$76,0)</f>
        <v>2124</v>
      </c>
      <c r="S123" s="209">
        <f>ROUND(AN123*$T$76,0)</f>
        <v>2242</v>
      </c>
      <c r="T123" s="210">
        <f>ROUND(AO123*$T$76,0)</f>
        <v>2360</v>
      </c>
      <c r="V123" s="203">
        <v>1250</v>
      </c>
      <c r="W123" s="207">
        <f t="shared" ref="W123:AO123" si="37">W122+B193</f>
        <v>530</v>
      </c>
      <c r="X123" s="207">
        <f t="shared" si="37"/>
        <v>552</v>
      </c>
      <c r="Y123" s="207">
        <f t="shared" si="37"/>
        <v>624</v>
      </c>
      <c r="Z123" s="207">
        <f t="shared" si="37"/>
        <v>715</v>
      </c>
      <c r="AA123" s="207">
        <f t="shared" si="37"/>
        <v>804</v>
      </c>
      <c r="AB123" s="207">
        <f t="shared" si="37"/>
        <v>910</v>
      </c>
      <c r="AC123" s="207">
        <f t="shared" si="37"/>
        <v>1016</v>
      </c>
      <c r="AD123" s="207">
        <f t="shared" si="37"/>
        <v>1143</v>
      </c>
      <c r="AE123" s="207">
        <f t="shared" si="37"/>
        <v>1210</v>
      </c>
      <c r="AF123" s="207">
        <f t="shared" si="37"/>
        <v>1320</v>
      </c>
      <c r="AG123" s="207">
        <f t="shared" si="37"/>
        <v>1416</v>
      </c>
      <c r="AH123" s="207">
        <f t="shared" si="37"/>
        <v>1534</v>
      </c>
      <c r="AI123" s="207">
        <f t="shared" si="37"/>
        <v>1652</v>
      </c>
      <c r="AJ123" s="207">
        <f t="shared" si="37"/>
        <v>1770</v>
      </c>
      <c r="AK123" s="207">
        <f t="shared" si="37"/>
        <v>1888</v>
      </c>
      <c r="AL123" s="207">
        <f t="shared" si="37"/>
        <v>2006</v>
      </c>
      <c r="AM123" s="207">
        <f t="shared" si="37"/>
        <v>2124</v>
      </c>
      <c r="AN123" s="207">
        <f t="shared" si="37"/>
        <v>2242</v>
      </c>
      <c r="AO123" s="207">
        <f t="shared" si="37"/>
        <v>2360</v>
      </c>
      <c r="AP123" s="189">
        <f>AP122+U193</f>
        <v>2.4500000000000002</v>
      </c>
    </row>
    <row r="124" spans="1:42" x14ac:dyDescent="0.15">
      <c r="A124" s="215" t="s">
        <v>131</v>
      </c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212"/>
      <c r="O124" s="212"/>
      <c r="P124" s="212"/>
      <c r="Q124" s="212"/>
      <c r="R124" s="212"/>
      <c r="S124" s="212"/>
      <c r="T124" s="213"/>
      <c r="V124" s="203">
        <v>52</v>
      </c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207"/>
      <c r="AI124" s="207"/>
      <c r="AJ124" s="207"/>
      <c r="AK124" s="207"/>
      <c r="AL124" s="207"/>
      <c r="AM124" s="207"/>
      <c r="AN124" s="207"/>
      <c r="AO124" s="207"/>
      <c r="AP124" s="189">
        <v>1.27</v>
      </c>
    </row>
    <row r="125" spans="1:42" x14ac:dyDescent="0.15">
      <c r="A125" s="208">
        <v>1300</v>
      </c>
      <c r="B125" s="209">
        <f t="shared" ref="B125:P125" si="38">ROUND(W125*$T$76,0)</f>
        <v>551</v>
      </c>
      <c r="C125" s="209">
        <f t="shared" si="38"/>
        <v>574</v>
      </c>
      <c r="D125" s="209">
        <f t="shared" si="38"/>
        <v>649</v>
      </c>
      <c r="E125" s="209">
        <f t="shared" si="38"/>
        <v>744</v>
      </c>
      <c r="F125" s="209">
        <f t="shared" si="38"/>
        <v>836</v>
      </c>
      <c r="G125" s="209">
        <f t="shared" si="38"/>
        <v>946</v>
      </c>
      <c r="H125" s="209">
        <f t="shared" si="38"/>
        <v>1057</v>
      </c>
      <c r="I125" s="209">
        <f t="shared" si="38"/>
        <v>1189</v>
      </c>
      <c r="J125" s="209">
        <f t="shared" si="38"/>
        <v>1258</v>
      </c>
      <c r="K125" s="209">
        <f t="shared" si="38"/>
        <v>1373</v>
      </c>
      <c r="L125" s="209">
        <f t="shared" si="38"/>
        <v>1473</v>
      </c>
      <c r="M125" s="209">
        <f t="shared" si="38"/>
        <v>1595</v>
      </c>
      <c r="N125" s="209">
        <f t="shared" si="38"/>
        <v>1718</v>
      </c>
      <c r="O125" s="209">
        <f t="shared" si="38"/>
        <v>1841</v>
      </c>
      <c r="P125" s="209">
        <f t="shared" si="38"/>
        <v>1964</v>
      </c>
      <c r="Q125" s="209">
        <f>ROUND(AL125*$T$76,0)</f>
        <v>2086</v>
      </c>
      <c r="R125" s="209">
        <f>ROUND(AM125*$T$76,0)</f>
        <v>2209</v>
      </c>
      <c r="S125" s="209">
        <f>ROUND(AN125*$T$76,0)</f>
        <v>2332</v>
      </c>
      <c r="T125" s="210">
        <f>ROUND(AO125*$T$76,0)</f>
        <v>2454</v>
      </c>
      <c r="V125" s="203">
        <v>1300</v>
      </c>
      <c r="W125" s="207">
        <f t="shared" ref="W125:AO125" si="39">W124+B195</f>
        <v>551.19999999999993</v>
      </c>
      <c r="X125" s="207">
        <f t="shared" si="39"/>
        <v>574.08000000000004</v>
      </c>
      <c r="Y125" s="207">
        <f t="shared" si="39"/>
        <v>648.96</v>
      </c>
      <c r="Z125" s="207">
        <f t="shared" si="39"/>
        <v>743.6</v>
      </c>
      <c r="AA125" s="207">
        <f t="shared" si="39"/>
        <v>836.16000000000008</v>
      </c>
      <c r="AB125" s="207">
        <f t="shared" si="39"/>
        <v>946.4</v>
      </c>
      <c r="AC125" s="207">
        <f t="shared" si="39"/>
        <v>1056.6400000000001</v>
      </c>
      <c r="AD125" s="207">
        <f t="shared" si="39"/>
        <v>1188.72</v>
      </c>
      <c r="AE125" s="207">
        <f t="shared" si="39"/>
        <v>1258.3999999999999</v>
      </c>
      <c r="AF125" s="207">
        <f t="shared" si="39"/>
        <v>1372.8</v>
      </c>
      <c r="AG125" s="207">
        <f t="shared" si="39"/>
        <v>1472.6399999999999</v>
      </c>
      <c r="AH125" s="207">
        <f t="shared" si="39"/>
        <v>1595.36</v>
      </c>
      <c r="AI125" s="207">
        <f t="shared" si="39"/>
        <v>1718.08</v>
      </c>
      <c r="AJ125" s="207">
        <f t="shared" si="39"/>
        <v>1840.8</v>
      </c>
      <c r="AK125" s="207">
        <f t="shared" si="39"/>
        <v>1963.52</v>
      </c>
      <c r="AL125" s="207">
        <f t="shared" si="39"/>
        <v>2086.2399999999998</v>
      </c>
      <c r="AM125" s="207">
        <f t="shared" si="39"/>
        <v>2208.96</v>
      </c>
      <c r="AN125" s="207">
        <f t="shared" si="39"/>
        <v>2331.6799999999998</v>
      </c>
      <c r="AO125" s="207">
        <f t="shared" si="39"/>
        <v>2454.4</v>
      </c>
      <c r="AP125" s="189">
        <f>AP124+U195</f>
        <v>2.4500000000000002</v>
      </c>
    </row>
    <row r="126" spans="1:42" x14ac:dyDescent="0.15">
      <c r="A126" s="215" t="s">
        <v>132</v>
      </c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  <c r="N126" s="212"/>
      <c r="O126" s="212"/>
      <c r="P126" s="212"/>
      <c r="Q126" s="212"/>
      <c r="R126" s="212"/>
      <c r="S126" s="212"/>
      <c r="T126" s="213"/>
      <c r="V126" s="203">
        <v>54</v>
      </c>
      <c r="W126" s="207"/>
      <c r="X126" s="207"/>
      <c r="Y126" s="207"/>
      <c r="Z126" s="207"/>
      <c r="AA126" s="207"/>
      <c r="AB126" s="207"/>
      <c r="AC126" s="207"/>
      <c r="AD126" s="207"/>
      <c r="AE126" s="207"/>
      <c r="AF126" s="207"/>
      <c r="AG126" s="207"/>
      <c r="AH126" s="207"/>
      <c r="AI126" s="207"/>
      <c r="AJ126" s="207"/>
      <c r="AK126" s="207"/>
      <c r="AL126" s="207"/>
      <c r="AM126" s="207"/>
      <c r="AN126" s="207"/>
      <c r="AO126" s="207"/>
      <c r="AP126" s="189">
        <v>1.27</v>
      </c>
    </row>
    <row r="127" spans="1:42" x14ac:dyDescent="0.15">
      <c r="A127" s="208">
        <v>1350</v>
      </c>
      <c r="B127" s="209">
        <f t="shared" ref="B127:P127" si="40">ROUND(W127*$T$76,0)</f>
        <v>572</v>
      </c>
      <c r="C127" s="209">
        <f t="shared" si="40"/>
        <v>596</v>
      </c>
      <c r="D127" s="209">
        <f t="shared" si="40"/>
        <v>674</v>
      </c>
      <c r="E127" s="209">
        <f t="shared" si="40"/>
        <v>772</v>
      </c>
      <c r="F127" s="209">
        <f t="shared" si="40"/>
        <v>868</v>
      </c>
      <c r="G127" s="209">
        <f t="shared" si="40"/>
        <v>983</v>
      </c>
      <c r="H127" s="209">
        <f t="shared" si="40"/>
        <v>1097</v>
      </c>
      <c r="I127" s="209">
        <f t="shared" si="40"/>
        <v>1234</v>
      </c>
      <c r="J127" s="209">
        <f t="shared" si="40"/>
        <v>1307</v>
      </c>
      <c r="K127" s="209">
        <f t="shared" si="40"/>
        <v>1426</v>
      </c>
      <c r="L127" s="209">
        <f t="shared" si="40"/>
        <v>1529</v>
      </c>
      <c r="M127" s="209">
        <f t="shared" si="40"/>
        <v>1657</v>
      </c>
      <c r="N127" s="209">
        <f t="shared" si="40"/>
        <v>1784</v>
      </c>
      <c r="O127" s="209">
        <f t="shared" si="40"/>
        <v>1912</v>
      </c>
      <c r="P127" s="209">
        <f t="shared" si="40"/>
        <v>2039</v>
      </c>
      <c r="Q127" s="209">
        <f>ROUND(AL127*$T$76,0)</f>
        <v>2166</v>
      </c>
      <c r="R127" s="209">
        <f>ROUND(AM127*$T$76,0)</f>
        <v>2294</v>
      </c>
      <c r="S127" s="209">
        <f>ROUND(AN127*$T$76,0)</f>
        <v>2421</v>
      </c>
      <c r="T127" s="210">
        <f>ROUND(AO127*$T$76,0)</f>
        <v>2549</v>
      </c>
      <c r="V127" s="203">
        <v>1350</v>
      </c>
      <c r="W127" s="207">
        <f t="shared" ref="W127:AO127" si="41">W126+B197</f>
        <v>572.4</v>
      </c>
      <c r="X127" s="207">
        <f t="shared" si="41"/>
        <v>596.16000000000008</v>
      </c>
      <c r="Y127" s="207">
        <f t="shared" si="41"/>
        <v>673.92000000000007</v>
      </c>
      <c r="Z127" s="207">
        <f t="shared" si="41"/>
        <v>772.19999999999993</v>
      </c>
      <c r="AA127" s="207">
        <f t="shared" si="41"/>
        <v>868.32</v>
      </c>
      <c r="AB127" s="207">
        <f t="shared" si="41"/>
        <v>982.80000000000007</v>
      </c>
      <c r="AC127" s="207">
        <f t="shared" si="41"/>
        <v>1097.28</v>
      </c>
      <c r="AD127" s="207">
        <f t="shared" si="41"/>
        <v>1234.44</v>
      </c>
      <c r="AE127" s="207">
        <f t="shared" si="41"/>
        <v>1306.8</v>
      </c>
      <c r="AF127" s="207">
        <f t="shared" si="41"/>
        <v>1425.6</v>
      </c>
      <c r="AG127" s="207">
        <f t="shared" si="41"/>
        <v>1529.28</v>
      </c>
      <c r="AH127" s="207">
        <f t="shared" si="41"/>
        <v>1656.7199999999998</v>
      </c>
      <c r="AI127" s="207">
        <f t="shared" si="41"/>
        <v>1784.1599999999999</v>
      </c>
      <c r="AJ127" s="207">
        <f t="shared" si="41"/>
        <v>1911.6</v>
      </c>
      <c r="AK127" s="207">
        <f t="shared" si="41"/>
        <v>2039.04</v>
      </c>
      <c r="AL127" s="207">
        <f t="shared" si="41"/>
        <v>2166.48</v>
      </c>
      <c r="AM127" s="207">
        <f t="shared" si="41"/>
        <v>2293.92</v>
      </c>
      <c r="AN127" s="207">
        <f t="shared" si="41"/>
        <v>2421.3599999999997</v>
      </c>
      <c r="AO127" s="207">
        <f t="shared" si="41"/>
        <v>2548.7999999999997</v>
      </c>
      <c r="AP127" s="189">
        <f>AP126+U197</f>
        <v>2.4500000000000002</v>
      </c>
    </row>
    <row r="128" spans="1:42" x14ac:dyDescent="0.15">
      <c r="A128" s="215" t="s">
        <v>133</v>
      </c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  <c r="N128" s="212"/>
      <c r="O128" s="212"/>
      <c r="P128" s="212"/>
      <c r="Q128" s="212"/>
      <c r="R128" s="212"/>
      <c r="S128" s="212"/>
      <c r="T128" s="213"/>
      <c r="V128" s="203">
        <v>56</v>
      </c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207"/>
      <c r="AI128" s="207"/>
      <c r="AJ128" s="207"/>
      <c r="AK128" s="207"/>
      <c r="AL128" s="207"/>
      <c r="AM128" s="207"/>
      <c r="AN128" s="207"/>
      <c r="AO128" s="207"/>
      <c r="AP128" s="189">
        <v>1.27</v>
      </c>
    </row>
    <row r="129" spans="1:45" x14ac:dyDescent="0.15">
      <c r="A129" s="208">
        <v>1400</v>
      </c>
      <c r="B129" s="209">
        <f t="shared" ref="B129:P129" si="42">ROUND(W129*$T$76,0)</f>
        <v>594</v>
      </c>
      <c r="C129" s="209">
        <f t="shared" si="42"/>
        <v>618</v>
      </c>
      <c r="D129" s="209">
        <f t="shared" si="42"/>
        <v>699</v>
      </c>
      <c r="E129" s="209">
        <f t="shared" si="42"/>
        <v>801</v>
      </c>
      <c r="F129" s="209">
        <f t="shared" si="42"/>
        <v>900</v>
      </c>
      <c r="G129" s="209">
        <f t="shared" si="42"/>
        <v>1019</v>
      </c>
      <c r="H129" s="209">
        <f t="shared" si="42"/>
        <v>1138</v>
      </c>
      <c r="I129" s="209">
        <f t="shared" si="42"/>
        <v>1280</v>
      </c>
      <c r="J129" s="209">
        <f t="shared" si="42"/>
        <v>1355</v>
      </c>
      <c r="K129" s="209">
        <f t="shared" si="42"/>
        <v>1478</v>
      </c>
      <c r="L129" s="209">
        <f t="shared" si="42"/>
        <v>1586</v>
      </c>
      <c r="M129" s="209">
        <f t="shared" si="42"/>
        <v>1718</v>
      </c>
      <c r="N129" s="209">
        <f t="shared" si="42"/>
        <v>1850</v>
      </c>
      <c r="O129" s="209">
        <f t="shared" si="42"/>
        <v>1982</v>
      </c>
      <c r="P129" s="209">
        <f t="shared" si="42"/>
        <v>2115</v>
      </c>
      <c r="Q129" s="209">
        <f>ROUND(AL129*$T$76,0)</f>
        <v>2247</v>
      </c>
      <c r="R129" s="209">
        <f>ROUND(AM129*$T$76,0)</f>
        <v>2379</v>
      </c>
      <c r="S129" s="209">
        <f>ROUND(AN129*$T$76,0)</f>
        <v>2511</v>
      </c>
      <c r="T129" s="210">
        <f>ROUND(AO129*$T$76,0)</f>
        <v>2643</v>
      </c>
      <c r="V129" s="203">
        <v>1400</v>
      </c>
      <c r="W129" s="207">
        <f t="shared" ref="W129:AO129" si="43">W128+B199</f>
        <v>593.6</v>
      </c>
      <c r="X129" s="207">
        <f t="shared" si="43"/>
        <v>618.24</v>
      </c>
      <c r="Y129" s="207">
        <f t="shared" si="43"/>
        <v>698.88</v>
      </c>
      <c r="Z129" s="207">
        <f t="shared" si="43"/>
        <v>800.8</v>
      </c>
      <c r="AA129" s="207">
        <f t="shared" si="43"/>
        <v>900.48</v>
      </c>
      <c r="AB129" s="207">
        <f t="shared" si="43"/>
        <v>1019.2</v>
      </c>
      <c r="AC129" s="207">
        <f t="shared" si="43"/>
        <v>1137.92</v>
      </c>
      <c r="AD129" s="207">
        <f t="shared" si="43"/>
        <v>1280.1600000000001</v>
      </c>
      <c r="AE129" s="207">
        <f t="shared" si="43"/>
        <v>1355.2</v>
      </c>
      <c r="AF129" s="207">
        <f t="shared" si="43"/>
        <v>1478.3999999999999</v>
      </c>
      <c r="AG129" s="207">
        <f t="shared" si="43"/>
        <v>1585.9199999999998</v>
      </c>
      <c r="AH129" s="207">
        <f t="shared" si="43"/>
        <v>1718.08</v>
      </c>
      <c r="AI129" s="207">
        <f t="shared" si="43"/>
        <v>1850.24</v>
      </c>
      <c r="AJ129" s="207">
        <f t="shared" si="43"/>
        <v>1982.3999999999999</v>
      </c>
      <c r="AK129" s="207">
        <f t="shared" si="43"/>
        <v>2114.56</v>
      </c>
      <c r="AL129" s="207">
        <f t="shared" si="43"/>
        <v>2246.7199999999998</v>
      </c>
      <c r="AM129" s="207">
        <f t="shared" si="43"/>
        <v>2378.8799999999997</v>
      </c>
      <c r="AN129" s="207">
        <f t="shared" si="43"/>
        <v>2511.04</v>
      </c>
      <c r="AO129" s="207">
        <f t="shared" si="43"/>
        <v>2643.2</v>
      </c>
      <c r="AP129" s="189">
        <f>AP128+U199</f>
        <v>2.4500000000000002</v>
      </c>
    </row>
    <row r="130" spans="1:45" x14ac:dyDescent="0.15">
      <c r="A130" s="215" t="s">
        <v>134</v>
      </c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  <c r="N130" s="212"/>
      <c r="O130" s="212"/>
      <c r="P130" s="212"/>
      <c r="Q130" s="212"/>
      <c r="R130" s="212"/>
      <c r="S130" s="212"/>
      <c r="T130" s="213"/>
      <c r="V130" s="203">
        <v>58</v>
      </c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207"/>
      <c r="AI130" s="207"/>
      <c r="AJ130" s="207"/>
      <c r="AK130" s="207"/>
      <c r="AL130" s="207"/>
      <c r="AM130" s="207"/>
      <c r="AN130" s="207"/>
      <c r="AO130" s="207"/>
      <c r="AP130" s="189">
        <v>1.27</v>
      </c>
    </row>
    <row r="131" spans="1:45" x14ac:dyDescent="0.15">
      <c r="A131" s="208">
        <v>1450</v>
      </c>
      <c r="B131" s="209">
        <f t="shared" ref="B131:P131" si="44">ROUND(W131*$T$76,0)</f>
        <v>615</v>
      </c>
      <c r="C131" s="209">
        <f t="shared" si="44"/>
        <v>640</v>
      </c>
      <c r="D131" s="209">
        <f t="shared" si="44"/>
        <v>724</v>
      </c>
      <c r="E131" s="209">
        <f t="shared" si="44"/>
        <v>829</v>
      </c>
      <c r="F131" s="209">
        <f t="shared" si="44"/>
        <v>933</v>
      </c>
      <c r="G131" s="209">
        <f t="shared" si="44"/>
        <v>1056</v>
      </c>
      <c r="H131" s="209">
        <f t="shared" si="44"/>
        <v>1179</v>
      </c>
      <c r="I131" s="209">
        <f t="shared" si="44"/>
        <v>1326</v>
      </c>
      <c r="J131" s="209">
        <f t="shared" si="44"/>
        <v>1404</v>
      </c>
      <c r="K131" s="209">
        <f t="shared" si="44"/>
        <v>1531</v>
      </c>
      <c r="L131" s="209">
        <f t="shared" si="44"/>
        <v>1643</v>
      </c>
      <c r="M131" s="209">
        <f t="shared" si="44"/>
        <v>1779</v>
      </c>
      <c r="N131" s="209">
        <f t="shared" si="44"/>
        <v>1916</v>
      </c>
      <c r="O131" s="209">
        <f t="shared" si="44"/>
        <v>2053</v>
      </c>
      <c r="P131" s="209">
        <f t="shared" si="44"/>
        <v>2190</v>
      </c>
      <c r="Q131" s="209">
        <f>ROUND(AL131*$T$76,0)</f>
        <v>2327</v>
      </c>
      <c r="R131" s="209">
        <f>ROUND(AM131*$T$76,0)</f>
        <v>2464</v>
      </c>
      <c r="S131" s="209">
        <f>ROUND(AN131*$T$76,0)</f>
        <v>2601</v>
      </c>
      <c r="T131" s="210">
        <f>ROUND(AO131*$T$76,0)</f>
        <v>2738</v>
      </c>
      <c r="V131" s="203">
        <v>1450</v>
      </c>
      <c r="W131" s="207">
        <f t="shared" ref="W131:AO131" si="45">W130+B201</f>
        <v>614.79999999999995</v>
      </c>
      <c r="X131" s="207">
        <f t="shared" si="45"/>
        <v>640.32000000000005</v>
      </c>
      <c r="Y131" s="207">
        <f t="shared" si="45"/>
        <v>723.84</v>
      </c>
      <c r="Z131" s="207">
        <f t="shared" si="45"/>
        <v>829.4</v>
      </c>
      <c r="AA131" s="207">
        <f t="shared" si="45"/>
        <v>932.6400000000001</v>
      </c>
      <c r="AB131" s="207">
        <f t="shared" si="45"/>
        <v>1055.6000000000001</v>
      </c>
      <c r="AC131" s="207">
        <f t="shared" si="45"/>
        <v>1178.56</v>
      </c>
      <c r="AD131" s="207">
        <f t="shared" si="45"/>
        <v>1325.88</v>
      </c>
      <c r="AE131" s="207">
        <f t="shared" si="45"/>
        <v>1403.6</v>
      </c>
      <c r="AF131" s="207">
        <f t="shared" si="45"/>
        <v>1531.2</v>
      </c>
      <c r="AG131" s="207">
        <f t="shared" si="45"/>
        <v>1642.56</v>
      </c>
      <c r="AH131" s="207">
        <f t="shared" si="45"/>
        <v>1779.4399999999998</v>
      </c>
      <c r="AI131" s="207">
        <f t="shared" si="45"/>
        <v>1916.32</v>
      </c>
      <c r="AJ131" s="207">
        <f t="shared" si="45"/>
        <v>2053.1999999999998</v>
      </c>
      <c r="AK131" s="207">
        <f t="shared" si="45"/>
        <v>2190.08</v>
      </c>
      <c r="AL131" s="207">
        <f t="shared" si="45"/>
        <v>2326.96</v>
      </c>
      <c r="AM131" s="207">
        <f t="shared" si="45"/>
        <v>2463.8399999999997</v>
      </c>
      <c r="AN131" s="207">
        <f t="shared" si="45"/>
        <v>2600.7199999999998</v>
      </c>
      <c r="AO131" s="207">
        <f t="shared" si="45"/>
        <v>2737.6</v>
      </c>
      <c r="AP131" s="189">
        <f>AP130+U201</f>
        <v>2.4500000000000002</v>
      </c>
    </row>
    <row r="132" spans="1:45" x14ac:dyDescent="0.15">
      <c r="A132" s="215" t="s">
        <v>135</v>
      </c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  <c r="N132" s="212"/>
      <c r="O132" s="212"/>
      <c r="P132" s="212"/>
      <c r="Q132" s="212"/>
      <c r="R132" s="212"/>
      <c r="S132" s="212"/>
      <c r="T132" s="213"/>
      <c r="V132" s="203">
        <v>60</v>
      </c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207"/>
      <c r="AI132" s="207"/>
      <c r="AJ132" s="207"/>
      <c r="AK132" s="207"/>
      <c r="AL132" s="207"/>
      <c r="AM132" s="207"/>
      <c r="AN132" s="207"/>
      <c r="AO132" s="207"/>
      <c r="AP132" s="189">
        <v>1.27</v>
      </c>
    </row>
    <row r="133" spans="1:45" ht="13" thickBot="1" x14ac:dyDescent="0.2">
      <c r="A133" s="204">
        <v>1500</v>
      </c>
      <c r="B133" s="216">
        <f t="shared" ref="B133:P133" si="46">ROUND(W133*$T$76,0)</f>
        <v>636</v>
      </c>
      <c r="C133" s="216">
        <f t="shared" si="46"/>
        <v>662</v>
      </c>
      <c r="D133" s="216">
        <f t="shared" si="46"/>
        <v>749</v>
      </c>
      <c r="E133" s="216">
        <f t="shared" si="46"/>
        <v>858</v>
      </c>
      <c r="F133" s="216">
        <f t="shared" si="46"/>
        <v>965</v>
      </c>
      <c r="G133" s="216">
        <f t="shared" si="46"/>
        <v>1092</v>
      </c>
      <c r="H133" s="216">
        <f t="shared" si="46"/>
        <v>1219</v>
      </c>
      <c r="I133" s="216">
        <f t="shared" si="46"/>
        <v>1372</v>
      </c>
      <c r="J133" s="216">
        <f t="shared" si="46"/>
        <v>1452</v>
      </c>
      <c r="K133" s="216">
        <f t="shared" si="46"/>
        <v>1584</v>
      </c>
      <c r="L133" s="216">
        <f t="shared" si="46"/>
        <v>1699</v>
      </c>
      <c r="M133" s="216">
        <f t="shared" si="46"/>
        <v>1841</v>
      </c>
      <c r="N133" s="216">
        <f t="shared" si="46"/>
        <v>1982</v>
      </c>
      <c r="O133" s="216">
        <f t="shared" si="46"/>
        <v>2124</v>
      </c>
      <c r="P133" s="216">
        <f t="shared" si="46"/>
        <v>2266</v>
      </c>
      <c r="Q133" s="216">
        <f>ROUND(AL133*$T$76,0)</f>
        <v>2407</v>
      </c>
      <c r="R133" s="216">
        <f>ROUND(AM133*$T$76,0)</f>
        <v>2549</v>
      </c>
      <c r="S133" s="216">
        <f>ROUND(AN133*$T$76,0)</f>
        <v>2690</v>
      </c>
      <c r="T133" s="217">
        <f>ROUND(AO133*$T$76,0)</f>
        <v>2832</v>
      </c>
      <c r="V133" s="203">
        <v>1500</v>
      </c>
      <c r="W133" s="207">
        <f t="shared" ref="W133:AO133" si="47">W132+B203</f>
        <v>636</v>
      </c>
      <c r="X133" s="207">
        <f t="shared" si="47"/>
        <v>662.4</v>
      </c>
      <c r="Y133" s="207">
        <f t="shared" si="47"/>
        <v>748.80000000000007</v>
      </c>
      <c r="Z133" s="207">
        <f t="shared" si="47"/>
        <v>858</v>
      </c>
      <c r="AA133" s="207">
        <f t="shared" si="47"/>
        <v>964.80000000000007</v>
      </c>
      <c r="AB133" s="207">
        <f t="shared" si="47"/>
        <v>1092</v>
      </c>
      <c r="AC133" s="207">
        <f t="shared" si="47"/>
        <v>1219.2</v>
      </c>
      <c r="AD133" s="207">
        <f t="shared" si="47"/>
        <v>1371.6</v>
      </c>
      <c r="AE133" s="207">
        <f t="shared" si="47"/>
        <v>1452</v>
      </c>
      <c r="AF133" s="207">
        <f t="shared" si="47"/>
        <v>1584</v>
      </c>
      <c r="AG133" s="207">
        <f t="shared" si="47"/>
        <v>1699.1999999999998</v>
      </c>
      <c r="AH133" s="207">
        <f t="shared" si="47"/>
        <v>1840.8</v>
      </c>
      <c r="AI133" s="207">
        <f t="shared" si="47"/>
        <v>1982.3999999999999</v>
      </c>
      <c r="AJ133" s="207">
        <f t="shared" si="47"/>
        <v>2124</v>
      </c>
      <c r="AK133" s="207">
        <f t="shared" si="47"/>
        <v>2265.6</v>
      </c>
      <c r="AL133" s="207">
        <f t="shared" si="47"/>
        <v>2407.1999999999998</v>
      </c>
      <c r="AM133" s="207">
        <f t="shared" si="47"/>
        <v>2548.7999999999997</v>
      </c>
      <c r="AN133" s="207">
        <f t="shared" si="47"/>
        <v>2690.3999999999996</v>
      </c>
      <c r="AO133" s="207">
        <f t="shared" si="47"/>
        <v>2832</v>
      </c>
      <c r="AP133" s="189">
        <f>AP132+U203</f>
        <v>2.4500000000000002</v>
      </c>
    </row>
    <row r="134" spans="1:45" x14ac:dyDescent="0.15">
      <c r="W134" s="227">
        <v>2.75</v>
      </c>
      <c r="X134" s="188">
        <v>1.91</v>
      </c>
      <c r="Y134" s="188">
        <v>1.62</v>
      </c>
      <c r="Z134" s="188">
        <v>1.43</v>
      </c>
      <c r="AA134" s="188">
        <v>1.34</v>
      </c>
      <c r="AB134" s="188">
        <v>1.3</v>
      </c>
      <c r="AC134" s="188">
        <v>1.27</v>
      </c>
      <c r="AD134" s="188">
        <v>1.27</v>
      </c>
      <c r="AE134" s="188">
        <v>1.27</v>
      </c>
      <c r="AF134" s="188">
        <v>1.27</v>
      </c>
      <c r="AG134" s="188">
        <v>1.27</v>
      </c>
      <c r="AH134" s="188">
        <v>1.27</v>
      </c>
      <c r="AI134" s="188">
        <v>1.27</v>
      </c>
      <c r="AJ134" s="188">
        <v>1.27</v>
      </c>
      <c r="AK134" s="188">
        <v>1.27</v>
      </c>
      <c r="AL134" s="188">
        <v>1.27</v>
      </c>
      <c r="AM134" s="188">
        <v>1.27</v>
      </c>
      <c r="AN134" s="188">
        <v>1.27</v>
      </c>
      <c r="AO134" s="188">
        <v>1.27</v>
      </c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29">
        <f>W134+B204</f>
        <v>5.4</v>
      </c>
      <c r="X135" s="230">
        <f t="shared" ref="X135:AO135" si="48">X134+C204</f>
        <v>3.75</v>
      </c>
      <c r="Y135" s="230">
        <f t="shared" si="48"/>
        <v>3.18</v>
      </c>
      <c r="Z135" s="230">
        <f t="shared" si="48"/>
        <v>2.86</v>
      </c>
      <c r="AA135" s="230">
        <f t="shared" si="48"/>
        <v>2.68</v>
      </c>
      <c r="AB135" s="230">
        <f t="shared" si="48"/>
        <v>2.6</v>
      </c>
      <c r="AC135" s="230">
        <f t="shared" si="48"/>
        <v>2.54</v>
      </c>
      <c r="AD135" s="230">
        <f t="shared" si="48"/>
        <v>2.54</v>
      </c>
      <c r="AE135" s="230">
        <f t="shared" si="48"/>
        <v>2.48</v>
      </c>
      <c r="AF135" s="230">
        <f t="shared" si="48"/>
        <v>2.4699999999999998</v>
      </c>
      <c r="AG135" s="230">
        <f t="shared" si="48"/>
        <v>2.4500000000000002</v>
      </c>
      <c r="AH135" s="230">
        <f t="shared" si="48"/>
        <v>2.4500000000000002</v>
      </c>
      <c r="AI135" s="230">
        <f t="shared" si="48"/>
        <v>2.4500000000000002</v>
      </c>
      <c r="AJ135" s="230">
        <f t="shared" si="48"/>
        <v>2.4500000000000002</v>
      </c>
      <c r="AK135" s="230">
        <f t="shared" si="48"/>
        <v>2.4500000000000002</v>
      </c>
      <c r="AL135" s="230">
        <f t="shared" si="48"/>
        <v>2.4500000000000002</v>
      </c>
      <c r="AM135" s="230">
        <f t="shared" si="48"/>
        <v>2.4500000000000002</v>
      </c>
      <c r="AN135" s="230">
        <f t="shared" si="48"/>
        <v>2.4500000000000002</v>
      </c>
      <c r="AO135" s="230">
        <f t="shared" si="48"/>
        <v>2.4500000000000002</v>
      </c>
      <c r="AS135" s="188" t="s">
        <v>164</v>
      </c>
    </row>
    <row r="136" spans="1:45" x14ac:dyDescent="0.15">
      <c r="W136" s="188">
        <v>2.27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  <c r="W137" s="188">
        <v>4.41</v>
      </c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  <row r="144" spans="1:45" x14ac:dyDescent="0.15">
      <c r="A144" s="218" t="s">
        <v>163</v>
      </c>
      <c r="B144" s="219">
        <v>4</v>
      </c>
      <c r="C144" s="203">
        <v>6</v>
      </c>
      <c r="D144" s="203">
        <v>8</v>
      </c>
      <c r="E144" s="203">
        <v>10</v>
      </c>
      <c r="F144" s="203">
        <v>12</v>
      </c>
      <c r="G144" s="203">
        <v>14</v>
      </c>
      <c r="H144" s="203">
        <v>16</v>
      </c>
      <c r="I144" s="203">
        <v>18</v>
      </c>
      <c r="J144" s="203">
        <v>20</v>
      </c>
      <c r="K144" s="203">
        <v>22</v>
      </c>
      <c r="L144" s="203">
        <v>24</v>
      </c>
      <c r="M144" s="203">
        <v>26</v>
      </c>
      <c r="N144" s="203">
        <v>28</v>
      </c>
      <c r="O144" s="203">
        <v>30</v>
      </c>
      <c r="P144" s="203">
        <v>32</v>
      </c>
      <c r="Q144" s="203">
        <v>34</v>
      </c>
      <c r="R144" s="203">
        <v>36</v>
      </c>
      <c r="S144" s="203">
        <v>38</v>
      </c>
      <c r="T144" s="203">
        <v>40</v>
      </c>
      <c r="U144" s="188"/>
      <c r="V144" s="189"/>
    </row>
    <row r="145" spans="1:22" x14ac:dyDescent="0.15">
      <c r="A145" s="220"/>
      <c r="B145" s="219">
        <v>100</v>
      </c>
      <c r="C145" s="203">
        <v>150</v>
      </c>
      <c r="D145" s="203">
        <v>200</v>
      </c>
      <c r="E145" s="203">
        <v>250</v>
      </c>
      <c r="F145" s="203">
        <v>300</v>
      </c>
      <c r="G145" s="203">
        <v>350</v>
      </c>
      <c r="H145" s="203">
        <v>400</v>
      </c>
      <c r="I145" s="203">
        <v>450</v>
      </c>
      <c r="J145" s="203">
        <v>500</v>
      </c>
      <c r="K145" s="203">
        <v>550</v>
      </c>
      <c r="L145" s="203">
        <v>600</v>
      </c>
      <c r="M145" s="203">
        <v>650</v>
      </c>
      <c r="N145" s="203">
        <v>700</v>
      </c>
      <c r="O145" s="203">
        <v>750</v>
      </c>
      <c r="P145" s="203">
        <v>800</v>
      </c>
      <c r="Q145" s="203">
        <v>850</v>
      </c>
      <c r="R145" s="203">
        <v>900</v>
      </c>
      <c r="S145" s="203">
        <v>950</v>
      </c>
      <c r="T145" s="203">
        <v>1000</v>
      </c>
      <c r="U145" s="188"/>
      <c r="V145" s="189"/>
    </row>
    <row r="146" spans="1:22" x14ac:dyDescent="0.15">
      <c r="A146" s="221">
        <v>4</v>
      </c>
      <c r="B146" s="219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188"/>
      <c r="V146" s="189"/>
    </row>
    <row r="147" spans="1:22" x14ac:dyDescent="0.15">
      <c r="A147" s="203">
        <v>100</v>
      </c>
      <c r="B147" s="207">
        <v>138</v>
      </c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188"/>
      <c r="V147" s="189"/>
    </row>
    <row r="148" spans="1:22" x14ac:dyDescent="0.15">
      <c r="A148" s="221">
        <v>6</v>
      </c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22"/>
      <c r="V148" s="189"/>
    </row>
    <row r="149" spans="1:22" x14ac:dyDescent="0.15">
      <c r="A149" s="203">
        <v>150</v>
      </c>
      <c r="B149" s="207">
        <v>138</v>
      </c>
      <c r="C149" s="214">
        <v>138</v>
      </c>
      <c r="D149" s="214"/>
      <c r="E149" s="214"/>
      <c r="F149" s="214"/>
      <c r="G149" s="214"/>
      <c r="H149" s="214"/>
      <c r="I149" s="214"/>
      <c r="J149" s="214"/>
      <c r="K149" s="214"/>
      <c r="L149" s="214"/>
      <c r="M149" s="207"/>
      <c r="N149" s="207"/>
      <c r="O149" s="207"/>
      <c r="P149" s="207"/>
      <c r="Q149" s="207"/>
      <c r="R149" s="207"/>
      <c r="S149" s="207"/>
      <c r="T149" s="207"/>
      <c r="U149" s="222"/>
      <c r="V149" s="189"/>
    </row>
    <row r="150" spans="1:22" x14ac:dyDescent="0.15">
      <c r="A150" s="203">
        <v>8</v>
      </c>
      <c r="B150" s="207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07"/>
      <c r="N150" s="207"/>
      <c r="O150" s="207"/>
      <c r="P150" s="207"/>
      <c r="Q150" s="207"/>
      <c r="R150" s="207"/>
      <c r="S150" s="207"/>
      <c r="T150" s="207"/>
      <c r="U150" s="222"/>
      <c r="V150" s="189"/>
    </row>
    <row r="151" spans="1:22" x14ac:dyDescent="0.15">
      <c r="A151" s="203">
        <v>200</v>
      </c>
      <c r="B151" s="207">
        <v>157</v>
      </c>
      <c r="C151" s="214">
        <v>157</v>
      </c>
      <c r="D151" s="214">
        <v>168</v>
      </c>
      <c r="E151" s="214"/>
      <c r="F151" s="214"/>
      <c r="G151" s="214"/>
      <c r="H151" s="214"/>
      <c r="I151" s="214"/>
      <c r="J151" s="214"/>
      <c r="K151" s="214"/>
      <c r="L151" s="214"/>
      <c r="M151" s="207"/>
      <c r="N151" s="207"/>
      <c r="O151" s="207"/>
      <c r="P151" s="207"/>
      <c r="Q151" s="207"/>
      <c r="R151" s="207"/>
      <c r="S151" s="207"/>
      <c r="T151" s="207"/>
      <c r="U151" s="222"/>
      <c r="V151" s="189"/>
    </row>
    <row r="152" spans="1:22" x14ac:dyDescent="0.15">
      <c r="A152" s="203">
        <v>10</v>
      </c>
      <c r="B152" s="207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07"/>
      <c r="N152" s="207"/>
      <c r="O152" s="207"/>
      <c r="P152" s="207"/>
      <c r="Q152" s="207"/>
      <c r="R152" s="207"/>
      <c r="S152" s="207"/>
      <c r="T152" s="207"/>
      <c r="U152" s="222"/>
      <c r="V152" s="189"/>
    </row>
    <row r="153" spans="1:22" x14ac:dyDescent="0.15">
      <c r="A153" s="203">
        <v>250</v>
      </c>
      <c r="B153" s="207">
        <v>175</v>
      </c>
      <c r="C153" s="214">
        <v>175</v>
      </c>
      <c r="D153" s="214">
        <v>184</v>
      </c>
      <c r="E153" s="214">
        <v>197</v>
      </c>
      <c r="F153" s="214"/>
      <c r="G153" s="214"/>
      <c r="H153" s="214"/>
      <c r="I153" s="214"/>
      <c r="J153" s="214"/>
      <c r="K153" s="214"/>
      <c r="L153" s="214"/>
      <c r="M153" s="207"/>
      <c r="N153" s="207"/>
      <c r="O153" s="207"/>
      <c r="P153" s="207"/>
      <c r="Q153" s="207"/>
      <c r="R153" s="207"/>
      <c r="S153" s="207"/>
      <c r="T153" s="207"/>
      <c r="U153" s="222"/>
      <c r="V153" s="189"/>
    </row>
    <row r="154" spans="1:22" x14ac:dyDescent="0.15">
      <c r="A154" s="203">
        <v>12</v>
      </c>
      <c r="B154" s="207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07"/>
      <c r="N154" s="207"/>
      <c r="O154" s="207"/>
      <c r="P154" s="207"/>
      <c r="Q154" s="207"/>
      <c r="R154" s="207"/>
      <c r="S154" s="207"/>
      <c r="T154" s="207"/>
      <c r="U154" s="222"/>
      <c r="V154" s="189"/>
    </row>
    <row r="155" spans="1:22" x14ac:dyDescent="0.15">
      <c r="A155" s="203">
        <v>300</v>
      </c>
      <c r="B155" s="207">
        <v>190</v>
      </c>
      <c r="C155" s="214">
        <v>190</v>
      </c>
      <c r="D155" s="214">
        <v>212</v>
      </c>
      <c r="E155" s="214">
        <v>221</v>
      </c>
      <c r="F155" s="214">
        <v>239</v>
      </c>
      <c r="G155" s="214"/>
      <c r="H155" s="214"/>
      <c r="I155" s="214"/>
      <c r="J155" s="214"/>
      <c r="K155" s="214"/>
      <c r="L155" s="214"/>
      <c r="M155" s="207"/>
      <c r="N155" s="207"/>
      <c r="O155" s="207"/>
      <c r="P155" s="207"/>
      <c r="Q155" s="207"/>
      <c r="R155" s="207"/>
      <c r="S155" s="207"/>
      <c r="T155" s="207"/>
      <c r="U155" s="222"/>
      <c r="V155" s="189"/>
    </row>
    <row r="156" spans="1:22" x14ac:dyDescent="0.15">
      <c r="A156" s="203">
        <v>14</v>
      </c>
      <c r="B156" s="207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07"/>
      <c r="N156" s="207"/>
      <c r="O156" s="207"/>
      <c r="P156" s="207"/>
      <c r="Q156" s="207"/>
      <c r="R156" s="207"/>
      <c r="S156" s="207"/>
      <c r="T156" s="207"/>
      <c r="U156" s="222"/>
      <c r="V156" s="189"/>
    </row>
    <row r="157" spans="1:22" x14ac:dyDescent="0.15">
      <c r="A157" s="203">
        <v>350</v>
      </c>
      <c r="B157" s="207">
        <v>208</v>
      </c>
      <c r="C157" s="214">
        <v>208</v>
      </c>
      <c r="D157" s="214">
        <v>236</v>
      </c>
      <c r="E157" s="214">
        <v>250</v>
      </c>
      <c r="F157" s="214">
        <v>271</v>
      </c>
      <c r="G157" s="214">
        <v>289</v>
      </c>
      <c r="H157" s="214"/>
      <c r="I157" s="214"/>
      <c r="J157" s="214"/>
      <c r="K157" s="214"/>
      <c r="L157" s="214"/>
      <c r="M157" s="207"/>
      <c r="N157" s="207"/>
      <c r="O157" s="207"/>
      <c r="P157" s="207"/>
      <c r="Q157" s="207"/>
      <c r="R157" s="207"/>
      <c r="S157" s="207"/>
      <c r="T157" s="207"/>
      <c r="U157" s="222"/>
      <c r="V157" s="189"/>
    </row>
    <row r="158" spans="1:22" x14ac:dyDescent="0.15">
      <c r="A158" s="203">
        <v>16</v>
      </c>
      <c r="B158" s="207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07"/>
      <c r="N158" s="207"/>
      <c r="O158" s="207"/>
      <c r="P158" s="207"/>
      <c r="Q158" s="207"/>
      <c r="R158" s="207"/>
      <c r="S158" s="207"/>
      <c r="T158" s="207"/>
      <c r="U158" s="222"/>
      <c r="V158" s="189"/>
    </row>
    <row r="159" spans="1:22" x14ac:dyDescent="0.15">
      <c r="A159" s="203">
        <v>400</v>
      </c>
      <c r="B159" s="207">
        <v>229</v>
      </c>
      <c r="C159" s="214">
        <v>229</v>
      </c>
      <c r="D159" s="214">
        <v>253</v>
      </c>
      <c r="E159" s="214">
        <v>280</v>
      </c>
      <c r="F159" s="214">
        <v>303</v>
      </c>
      <c r="G159" s="214">
        <v>317</v>
      </c>
      <c r="H159" s="214">
        <v>364</v>
      </c>
      <c r="I159" s="214"/>
      <c r="J159" s="214"/>
      <c r="K159" s="214"/>
      <c r="L159" s="214"/>
      <c r="M159" s="207"/>
      <c r="N159" s="207"/>
      <c r="O159" s="207"/>
      <c r="P159" s="207"/>
      <c r="Q159" s="207"/>
      <c r="R159" s="207"/>
      <c r="S159" s="207"/>
      <c r="T159" s="207"/>
      <c r="U159" s="222"/>
      <c r="V159" s="189"/>
    </row>
    <row r="160" spans="1:22" x14ac:dyDescent="0.15">
      <c r="A160" s="203">
        <v>18</v>
      </c>
      <c r="B160" s="207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07"/>
      <c r="N160" s="207"/>
      <c r="O160" s="207"/>
      <c r="P160" s="207"/>
      <c r="Q160" s="207"/>
      <c r="R160" s="207"/>
      <c r="S160" s="207"/>
      <c r="T160" s="207"/>
      <c r="U160" s="222"/>
      <c r="V160" s="189"/>
    </row>
    <row r="161" spans="1:22" x14ac:dyDescent="0.15">
      <c r="A161" s="203">
        <v>450</v>
      </c>
      <c r="B161" s="207">
        <v>249</v>
      </c>
      <c r="C161" s="214">
        <v>249</v>
      </c>
      <c r="D161" s="214">
        <v>274</v>
      </c>
      <c r="E161" s="214">
        <v>296</v>
      </c>
      <c r="F161" s="214">
        <v>335</v>
      </c>
      <c r="G161" s="214">
        <v>346</v>
      </c>
      <c r="H161" s="214">
        <v>405</v>
      </c>
      <c r="I161" s="214">
        <v>450</v>
      </c>
      <c r="J161" s="214"/>
      <c r="K161" s="214"/>
      <c r="L161" s="214"/>
      <c r="M161" s="207"/>
      <c r="N161" s="207"/>
      <c r="O161" s="207"/>
      <c r="P161" s="207"/>
      <c r="Q161" s="207"/>
      <c r="R161" s="207"/>
      <c r="S161" s="207"/>
      <c r="T161" s="207"/>
      <c r="U161" s="222"/>
      <c r="V161" s="189"/>
    </row>
    <row r="162" spans="1:22" x14ac:dyDescent="0.15">
      <c r="A162" s="203">
        <v>20</v>
      </c>
      <c r="B162" s="207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07"/>
      <c r="N162" s="207"/>
      <c r="O162" s="207"/>
      <c r="P162" s="207"/>
      <c r="Q162" s="207"/>
      <c r="R162" s="207"/>
      <c r="S162" s="207"/>
      <c r="T162" s="207"/>
      <c r="U162" s="222"/>
      <c r="V162" s="189"/>
    </row>
    <row r="163" spans="1:22" x14ac:dyDescent="0.15">
      <c r="A163" s="203">
        <v>500</v>
      </c>
      <c r="B163" s="207">
        <v>262</v>
      </c>
      <c r="C163" s="214">
        <v>262</v>
      </c>
      <c r="D163" s="214">
        <v>301</v>
      </c>
      <c r="E163" s="214">
        <v>317</v>
      </c>
      <c r="F163" s="214">
        <v>366</v>
      </c>
      <c r="G163" s="214">
        <v>381</v>
      </c>
      <c r="H163" s="214">
        <v>445</v>
      </c>
      <c r="I163" s="214">
        <v>492</v>
      </c>
      <c r="J163" s="214">
        <v>547</v>
      </c>
      <c r="K163" s="214"/>
      <c r="L163" s="214"/>
      <c r="M163" s="207"/>
      <c r="N163" s="207"/>
      <c r="O163" s="207"/>
      <c r="P163" s="207"/>
      <c r="Q163" s="207"/>
      <c r="R163" s="207"/>
      <c r="S163" s="207"/>
      <c r="T163" s="207"/>
      <c r="U163" s="222"/>
      <c r="V163" s="189"/>
    </row>
    <row r="164" spans="1:22" x14ac:dyDescent="0.15">
      <c r="A164" s="203">
        <v>22</v>
      </c>
      <c r="B164" s="207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07"/>
      <c r="N164" s="207"/>
      <c r="O164" s="207"/>
      <c r="P164" s="207"/>
      <c r="Q164" s="207"/>
      <c r="R164" s="207"/>
      <c r="S164" s="207"/>
      <c r="T164" s="207"/>
      <c r="U164" s="222"/>
      <c r="V164" s="189"/>
    </row>
    <row r="165" spans="1:22" x14ac:dyDescent="0.15">
      <c r="A165" s="203">
        <v>550</v>
      </c>
      <c r="B165" s="207">
        <v>286</v>
      </c>
      <c r="C165" s="214">
        <v>286</v>
      </c>
      <c r="D165" s="214">
        <v>317</v>
      </c>
      <c r="E165" s="214">
        <v>346</v>
      </c>
      <c r="F165" s="214">
        <v>400</v>
      </c>
      <c r="G165" s="214">
        <v>424</v>
      </c>
      <c r="H165" s="214">
        <v>486</v>
      </c>
      <c r="I165" s="214">
        <v>539</v>
      </c>
      <c r="J165" s="214">
        <v>597</v>
      </c>
      <c r="K165" s="214">
        <v>665</v>
      </c>
      <c r="L165" s="214"/>
      <c r="M165" s="207"/>
      <c r="N165" s="207"/>
      <c r="O165" s="207"/>
      <c r="P165" s="207"/>
      <c r="Q165" s="207"/>
      <c r="R165" s="207"/>
      <c r="S165" s="207"/>
      <c r="T165" s="207"/>
      <c r="U165" s="222"/>
      <c r="V165" s="189"/>
    </row>
    <row r="166" spans="1:22" x14ac:dyDescent="0.15">
      <c r="A166" s="203">
        <v>24</v>
      </c>
      <c r="B166" s="207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07"/>
      <c r="N166" s="207"/>
      <c r="O166" s="207"/>
      <c r="P166" s="207"/>
      <c r="Q166" s="207"/>
      <c r="R166" s="207"/>
      <c r="S166" s="207"/>
      <c r="T166" s="207"/>
      <c r="U166" s="222"/>
      <c r="V166" s="189"/>
    </row>
    <row r="167" spans="1:22" x14ac:dyDescent="0.15">
      <c r="A167" s="203">
        <v>600</v>
      </c>
      <c r="B167" s="207">
        <v>303</v>
      </c>
      <c r="C167" s="214">
        <v>303</v>
      </c>
      <c r="D167" s="214">
        <v>338</v>
      </c>
      <c r="E167" s="214">
        <v>373</v>
      </c>
      <c r="F167" s="214">
        <v>422</v>
      </c>
      <c r="G167" s="214">
        <v>459</v>
      </c>
      <c r="H167" s="214">
        <v>512</v>
      </c>
      <c r="I167" s="214">
        <v>568</v>
      </c>
      <c r="J167" s="214">
        <v>626</v>
      </c>
      <c r="K167" s="214">
        <v>698</v>
      </c>
      <c r="L167" s="214">
        <v>768</v>
      </c>
      <c r="M167" s="207"/>
      <c r="N167" s="207"/>
      <c r="O167" s="207"/>
      <c r="P167" s="207"/>
      <c r="Q167" s="207"/>
      <c r="R167" s="207"/>
      <c r="S167" s="207"/>
      <c r="T167" s="207"/>
      <c r="U167" s="222">
        <v>1.33</v>
      </c>
      <c r="V167" s="189"/>
    </row>
    <row r="168" spans="1:22" x14ac:dyDescent="0.15">
      <c r="A168" s="203">
        <v>26</v>
      </c>
      <c r="B168" s="207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07"/>
      <c r="N168" s="207"/>
      <c r="O168" s="207"/>
      <c r="P168" s="207"/>
      <c r="Q168" s="207"/>
      <c r="R168" s="207"/>
      <c r="S168" s="207"/>
      <c r="T168" s="207"/>
      <c r="U168" s="222"/>
      <c r="V168" s="189"/>
    </row>
    <row r="169" spans="1:22" x14ac:dyDescent="0.15">
      <c r="A169" s="203">
        <v>650</v>
      </c>
      <c r="B169" s="207">
        <v>320</v>
      </c>
      <c r="C169" s="214">
        <v>320</v>
      </c>
      <c r="D169" s="214">
        <v>364</v>
      </c>
      <c r="E169" s="214">
        <v>403</v>
      </c>
      <c r="F169" s="214">
        <v>447</v>
      </c>
      <c r="G169" s="214">
        <v>495</v>
      </c>
      <c r="H169" s="214">
        <v>539</v>
      </c>
      <c r="I169" s="214">
        <v>596</v>
      </c>
      <c r="J169" s="214">
        <v>658</v>
      </c>
      <c r="K169" s="214">
        <v>730</v>
      </c>
      <c r="L169" s="214">
        <v>824</v>
      </c>
      <c r="M169" s="207">
        <f>$M$144*A168*U169</f>
        <v>892.32</v>
      </c>
      <c r="N169" s="207"/>
      <c r="O169" s="207"/>
      <c r="P169" s="207"/>
      <c r="Q169" s="207"/>
      <c r="R169" s="207"/>
      <c r="S169" s="207"/>
      <c r="T169" s="207"/>
      <c r="U169" s="222">
        <v>1.32</v>
      </c>
      <c r="V169" s="189"/>
    </row>
    <row r="170" spans="1:22" x14ac:dyDescent="0.15">
      <c r="A170" s="203">
        <v>28</v>
      </c>
      <c r="B170" s="207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07"/>
      <c r="N170" s="207"/>
      <c r="O170" s="207"/>
      <c r="P170" s="207"/>
      <c r="Q170" s="207"/>
      <c r="R170" s="207"/>
      <c r="S170" s="207"/>
      <c r="T170" s="207"/>
      <c r="U170" s="222"/>
      <c r="V170" s="189"/>
    </row>
    <row r="171" spans="1:22" x14ac:dyDescent="0.15">
      <c r="A171" s="203">
        <v>700</v>
      </c>
      <c r="B171" s="207">
        <v>336</v>
      </c>
      <c r="C171" s="214">
        <v>336</v>
      </c>
      <c r="D171" s="214">
        <v>381</v>
      </c>
      <c r="E171" s="214">
        <v>433</v>
      </c>
      <c r="F171" s="214">
        <v>480</v>
      </c>
      <c r="G171" s="214">
        <v>531</v>
      </c>
      <c r="H171" s="214">
        <v>594</v>
      </c>
      <c r="I171" s="214">
        <v>657</v>
      </c>
      <c r="J171" s="214">
        <v>724</v>
      </c>
      <c r="K171" s="214">
        <v>765</v>
      </c>
      <c r="L171" s="214">
        <v>882</v>
      </c>
      <c r="M171" s="207">
        <f>$M$144*A170*U171</f>
        <v>953.68000000000006</v>
      </c>
      <c r="N171" s="207">
        <f>$N$144*A170*U171</f>
        <v>1027.04</v>
      </c>
      <c r="O171" s="207"/>
      <c r="P171" s="207"/>
      <c r="Q171" s="207"/>
      <c r="R171" s="207"/>
      <c r="S171" s="207"/>
      <c r="T171" s="207"/>
      <c r="U171" s="222">
        <v>1.31</v>
      </c>
      <c r="V171" s="189"/>
    </row>
    <row r="172" spans="1:22" x14ac:dyDescent="0.15">
      <c r="A172" s="203">
        <v>30</v>
      </c>
      <c r="B172" s="207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07"/>
      <c r="N172" s="207"/>
      <c r="O172" s="207"/>
      <c r="P172" s="207"/>
      <c r="Q172" s="207"/>
      <c r="R172" s="207"/>
      <c r="S172" s="207"/>
      <c r="T172" s="207"/>
      <c r="U172" s="222"/>
      <c r="V172" s="189"/>
    </row>
    <row r="173" spans="1:22" x14ac:dyDescent="0.15">
      <c r="A173" s="203">
        <v>750</v>
      </c>
      <c r="B173" s="207">
        <v>360</v>
      </c>
      <c r="C173" s="214">
        <v>360</v>
      </c>
      <c r="D173" s="214">
        <v>408</v>
      </c>
      <c r="E173" s="214">
        <v>463</v>
      </c>
      <c r="F173" s="214">
        <v>513</v>
      </c>
      <c r="G173" s="214">
        <v>568</v>
      </c>
      <c r="H173" s="214">
        <v>634</v>
      </c>
      <c r="I173" s="214">
        <v>703</v>
      </c>
      <c r="J173" s="214">
        <v>773</v>
      </c>
      <c r="K173" s="214">
        <v>815</v>
      </c>
      <c r="L173" s="214">
        <v>940</v>
      </c>
      <c r="M173" s="207">
        <f>$M$144*A172*U173</f>
        <v>1021.8000000000001</v>
      </c>
      <c r="N173" s="207">
        <f>$N$144*A172*U173</f>
        <v>1100.4000000000001</v>
      </c>
      <c r="O173" s="207">
        <f>$O$144*A172*U173</f>
        <v>1179</v>
      </c>
      <c r="P173" s="207"/>
      <c r="Q173" s="207"/>
      <c r="R173" s="207"/>
      <c r="S173" s="207"/>
      <c r="T173" s="207"/>
      <c r="U173" s="222">
        <v>1.31</v>
      </c>
      <c r="V173" s="189"/>
    </row>
    <row r="174" spans="1:22" x14ac:dyDescent="0.15">
      <c r="A174" s="203">
        <v>32</v>
      </c>
      <c r="B174" s="207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07"/>
      <c r="N174" s="207"/>
      <c r="O174" s="207"/>
      <c r="P174" s="207"/>
      <c r="Q174" s="207"/>
      <c r="R174" s="207"/>
      <c r="S174" s="207"/>
      <c r="T174" s="207"/>
      <c r="U174" s="222"/>
      <c r="V174" s="189"/>
    </row>
    <row r="175" spans="1:22" x14ac:dyDescent="0.15">
      <c r="A175" s="203">
        <v>800</v>
      </c>
      <c r="B175" s="207">
        <v>376</v>
      </c>
      <c r="C175" s="214">
        <v>376</v>
      </c>
      <c r="D175" s="214">
        <v>426</v>
      </c>
      <c r="E175" s="214">
        <v>484</v>
      </c>
      <c r="F175" s="214">
        <v>533</v>
      </c>
      <c r="G175" s="214">
        <v>606</v>
      </c>
      <c r="H175" s="214">
        <v>661</v>
      </c>
      <c r="I175" s="214">
        <v>731</v>
      </c>
      <c r="J175" s="214">
        <v>805</v>
      </c>
      <c r="K175" s="214">
        <v>868</v>
      </c>
      <c r="L175" s="214">
        <v>975</v>
      </c>
      <c r="M175" s="207">
        <f>$M$144*A174*U175</f>
        <v>1056.6400000000001</v>
      </c>
      <c r="N175" s="207">
        <f>$N$144*A174*U175</f>
        <v>1137.92</v>
      </c>
      <c r="O175" s="207">
        <f>$O$144*A174*U175</f>
        <v>1219.2</v>
      </c>
      <c r="P175" s="207">
        <f>$P$144*A174*U175</f>
        <v>1300.48</v>
      </c>
      <c r="Q175" s="207"/>
      <c r="R175" s="207"/>
      <c r="S175" s="207"/>
      <c r="T175" s="207"/>
      <c r="U175" s="222">
        <v>1.27</v>
      </c>
      <c r="V175" s="189"/>
    </row>
    <row r="176" spans="1:22" x14ac:dyDescent="0.15">
      <c r="A176" s="203">
        <v>34</v>
      </c>
      <c r="B176" s="207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07"/>
      <c r="N176" s="207"/>
      <c r="O176" s="207"/>
      <c r="P176" s="207"/>
      <c r="Q176" s="207"/>
      <c r="R176" s="207"/>
      <c r="S176" s="207"/>
      <c r="T176" s="207"/>
      <c r="U176" s="222"/>
      <c r="V176" s="189"/>
    </row>
    <row r="177" spans="1:22" x14ac:dyDescent="0.15">
      <c r="A177" s="203">
        <v>850</v>
      </c>
      <c r="B177" s="207">
        <v>389</v>
      </c>
      <c r="C177" s="214">
        <v>389</v>
      </c>
      <c r="D177" s="214">
        <v>449</v>
      </c>
      <c r="E177" s="214">
        <v>511</v>
      </c>
      <c r="F177" s="214">
        <v>566</v>
      </c>
      <c r="G177" s="214">
        <v>641</v>
      </c>
      <c r="H177" s="214">
        <v>701</v>
      </c>
      <c r="I177" s="214">
        <v>793</v>
      </c>
      <c r="J177" s="214">
        <v>871</v>
      </c>
      <c r="K177" s="214">
        <v>917</v>
      </c>
      <c r="L177" s="214">
        <v>1007</v>
      </c>
      <c r="M177" s="207">
        <f>$M$144*A176*U177</f>
        <v>1087.32</v>
      </c>
      <c r="N177" s="207">
        <f>$N$144*A176*U177</f>
        <v>1170.96</v>
      </c>
      <c r="O177" s="207">
        <f>$O$144*A176*U177</f>
        <v>1254.5999999999999</v>
      </c>
      <c r="P177" s="207">
        <f>$P$144*A176*U177</f>
        <v>1338.24</v>
      </c>
      <c r="Q177" s="207">
        <f>$Q$144*A176*U177</f>
        <v>1421.8799999999999</v>
      </c>
      <c r="R177" s="207"/>
      <c r="S177" s="207"/>
      <c r="T177" s="207"/>
      <c r="U177" s="222">
        <v>1.23</v>
      </c>
      <c r="V177" s="189"/>
    </row>
    <row r="178" spans="1:22" x14ac:dyDescent="0.15">
      <c r="A178" s="203">
        <v>36</v>
      </c>
      <c r="B178" s="207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07"/>
      <c r="N178" s="207"/>
      <c r="O178" s="207"/>
      <c r="P178" s="207"/>
      <c r="Q178" s="207"/>
      <c r="R178" s="207"/>
      <c r="S178" s="207"/>
      <c r="T178" s="207"/>
      <c r="U178" s="222"/>
      <c r="V178" s="189"/>
    </row>
    <row r="179" spans="1:22" x14ac:dyDescent="0.15">
      <c r="A179" s="203">
        <v>900</v>
      </c>
      <c r="B179" s="207">
        <v>411</v>
      </c>
      <c r="C179" s="214">
        <v>411</v>
      </c>
      <c r="D179" s="214">
        <v>475</v>
      </c>
      <c r="E179" s="214">
        <v>540</v>
      </c>
      <c r="F179" s="214">
        <v>599</v>
      </c>
      <c r="G179" s="214">
        <v>678</v>
      </c>
      <c r="H179" s="214">
        <v>757</v>
      </c>
      <c r="I179" s="214">
        <v>836</v>
      </c>
      <c r="J179" s="214">
        <v>880</v>
      </c>
      <c r="K179" s="214">
        <v>967</v>
      </c>
      <c r="L179" s="214">
        <v>1061</v>
      </c>
      <c r="M179" s="207">
        <f>$M$144*A178*U179</f>
        <v>1151.28</v>
      </c>
      <c r="N179" s="207">
        <f t="shared" ref="N179:N191" si="49">$N$144*A178*U179</f>
        <v>1239.8399999999999</v>
      </c>
      <c r="O179" s="207">
        <f>$O$144*A178*U179</f>
        <v>1328.4</v>
      </c>
      <c r="P179" s="207">
        <f>$P$144*A178*U179</f>
        <v>1416.96</v>
      </c>
      <c r="Q179" s="207">
        <f>$Q$144*A178*U179</f>
        <v>1505.52</v>
      </c>
      <c r="R179" s="207">
        <f>$R$144*A178*U179</f>
        <v>1594.08</v>
      </c>
      <c r="S179" s="207"/>
      <c r="T179" s="207"/>
      <c r="U179" s="222">
        <v>1.23</v>
      </c>
      <c r="V179" s="189"/>
    </row>
    <row r="180" spans="1:22" x14ac:dyDescent="0.15">
      <c r="A180" s="203">
        <v>38</v>
      </c>
      <c r="B180" s="207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07"/>
      <c r="N180" s="207"/>
      <c r="O180" s="207"/>
      <c r="P180" s="207"/>
      <c r="Q180" s="207"/>
      <c r="R180" s="207"/>
      <c r="S180" s="207"/>
      <c r="T180" s="207"/>
      <c r="U180" s="222"/>
      <c r="V180" s="189"/>
    </row>
    <row r="181" spans="1:22" x14ac:dyDescent="0.15">
      <c r="A181" s="203">
        <v>950</v>
      </c>
      <c r="B181" s="207">
        <v>432</v>
      </c>
      <c r="C181" s="214">
        <v>432</v>
      </c>
      <c r="D181" s="214">
        <v>500</v>
      </c>
      <c r="E181" s="214">
        <v>567</v>
      </c>
      <c r="F181" s="214">
        <v>631</v>
      </c>
      <c r="G181" s="214">
        <v>713</v>
      </c>
      <c r="H181" s="214">
        <v>798</v>
      </c>
      <c r="I181" s="214">
        <v>879</v>
      </c>
      <c r="J181" s="214">
        <v>927</v>
      </c>
      <c r="K181" s="214">
        <v>1016</v>
      </c>
      <c r="L181" s="214">
        <v>1119</v>
      </c>
      <c r="M181" s="207">
        <f>$M$144*A180*U181</f>
        <v>1215.24</v>
      </c>
      <c r="N181" s="207">
        <f t="shared" si="49"/>
        <v>1308.72</v>
      </c>
      <c r="O181" s="207">
        <f>$O$144*A180*U181</f>
        <v>1402.2</v>
      </c>
      <c r="P181" s="207">
        <f>$P$144*A180*U181</f>
        <v>1495.68</v>
      </c>
      <c r="Q181" s="207">
        <f>$Q$144*A180*U181</f>
        <v>1589.16</v>
      </c>
      <c r="R181" s="207">
        <f>$R$144*A180*U181</f>
        <v>1682.6399999999999</v>
      </c>
      <c r="S181" s="207">
        <f>$S$144*A180*U181</f>
        <v>1776.12</v>
      </c>
      <c r="T181" s="207"/>
      <c r="U181" s="222">
        <v>1.23</v>
      </c>
      <c r="V181" s="189"/>
    </row>
    <row r="182" spans="1:22" x14ac:dyDescent="0.15">
      <c r="A182" s="203">
        <v>40</v>
      </c>
      <c r="B182" s="207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07"/>
      <c r="N182" s="207"/>
      <c r="O182" s="207"/>
      <c r="P182" s="207"/>
      <c r="Q182" s="207"/>
      <c r="R182" s="207"/>
      <c r="S182" s="207"/>
      <c r="T182" s="207"/>
      <c r="U182" s="222"/>
      <c r="V182" s="189"/>
    </row>
    <row r="183" spans="1:22" x14ac:dyDescent="0.15">
      <c r="A183" s="203">
        <v>1000</v>
      </c>
      <c r="B183" s="207">
        <v>444</v>
      </c>
      <c r="C183" s="214">
        <v>444</v>
      </c>
      <c r="D183" s="214">
        <v>524</v>
      </c>
      <c r="E183" s="214">
        <v>596</v>
      </c>
      <c r="F183" s="214">
        <v>663</v>
      </c>
      <c r="G183" s="214">
        <v>751</v>
      </c>
      <c r="H183" s="214">
        <v>838</v>
      </c>
      <c r="I183" s="214">
        <v>926</v>
      </c>
      <c r="J183" s="214">
        <v>974</v>
      </c>
      <c r="K183" s="214">
        <v>1069</v>
      </c>
      <c r="L183" s="214">
        <v>1149</v>
      </c>
      <c r="M183" s="207">
        <f>$M$144*A182*U183</f>
        <v>1248</v>
      </c>
      <c r="N183" s="207">
        <f t="shared" si="49"/>
        <v>1344</v>
      </c>
      <c r="O183" s="207">
        <f>$O$144*A182*U183</f>
        <v>1440</v>
      </c>
      <c r="P183" s="207">
        <f>$P$144*A182*U183</f>
        <v>1536</v>
      </c>
      <c r="Q183" s="207">
        <f>$Q$144*A182*U183</f>
        <v>1632</v>
      </c>
      <c r="R183" s="207">
        <f>$R$144*A182*U183</f>
        <v>1728</v>
      </c>
      <c r="S183" s="207">
        <f>$S$144*A182*U183</f>
        <v>1824</v>
      </c>
      <c r="T183" s="207">
        <f>$T$144*A182*U183</f>
        <v>1920</v>
      </c>
      <c r="U183" s="222">
        <v>1.2</v>
      </c>
      <c r="V183" s="189"/>
    </row>
    <row r="184" spans="1:22" x14ac:dyDescent="0.15">
      <c r="A184" s="203">
        <v>42</v>
      </c>
      <c r="B184" s="207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07"/>
      <c r="N184" s="207"/>
      <c r="O184" s="207"/>
      <c r="P184" s="207"/>
      <c r="Q184" s="207"/>
      <c r="R184" s="207"/>
      <c r="S184" s="207"/>
      <c r="T184" s="207"/>
      <c r="U184" s="222"/>
      <c r="V184" s="189"/>
    </row>
    <row r="185" spans="1:22" x14ac:dyDescent="0.15">
      <c r="A185" s="203">
        <v>1050</v>
      </c>
      <c r="B185" s="207">
        <v>465</v>
      </c>
      <c r="C185" s="214">
        <v>465</v>
      </c>
      <c r="D185" s="214">
        <v>537</v>
      </c>
      <c r="E185" s="214">
        <v>625</v>
      </c>
      <c r="F185" s="214">
        <v>685</v>
      </c>
      <c r="G185" s="214">
        <v>786</v>
      </c>
      <c r="H185" s="214">
        <v>879</v>
      </c>
      <c r="I185" s="214">
        <v>970</v>
      </c>
      <c r="J185" s="214">
        <v>1018</v>
      </c>
      <c r="K185" s="214">
        <v>1122</v>
      </c>
      <c r="L185" s="214">
        <v>1205</v>
      </c>
      <c r="M185" s="207">
        <f>$M$144*A184*U185</f>
        <v>1310.3999999999999</v>
      </c>
      <c r="N185" s="207">
        <f t="shared" si="49"/>
        <v>1411.2</v>
      </c>
      <c r="O185" s="207">
        <f>$O$144*A184*U185</f>
        <v>1512</v>
      </c>
      <c r="P185" s="207">
        <f>$P$144*A184*U185</f>
        <v>1612.8</v>
      </c>
      <c r="Q185" s="207">
        <f>$Q$144*A184*U185</f>
        <v>1713.6</v>
      </c>
      <c r="R185" s="207">
        <f>$R$144*A184*U185</f>
        <v>1814.3999999999999</v>
      </c>
      <c r="S185" s="207">
        <f>$S$144*A184*U185</f>
        <v>1915.1999999999998</v>
      </c>
      <c r="T185" s="207">
        <f>$T$144*A184*U185</f>
        <v>2016</v>
      </c>
      <c r="U185" s="222">
        <v>1.2</v>
      </c>
      <c r="V185" s="189"/>
    </row>
    <row r="186" spans="1:22" x14ac:dyDescent="0.15">
      <c r="A186" s="203">
        <v>44</v>
      </c>
      <c r="B186" s="207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07"/>
      <c r="N186" s="207"/>
      <c r="O186" s="207"/>
      <c r="P186" s="207"/>
      <c r="Q186" s="207"/>
      <c r="R186" s="207"/>
      <c r="S186" s="207"/>
      <c r="T186" s="207"/>
      <c r="U186" s="222"/>
      <c r="V186" s="189"/>
    </row>
    <row r="187" spans="1:22" x14ac:dyDescent="0.15">
      <c r="A187" s="203">
        <v>1100</v>
      </c>
      <c r="B187" s="207">
        <v>487</v>
      </c>
      <c r="C187" s="214">
        <v>487</v>
      </c>
      <c r="D187" s="214">
        <v>550</v>
      </c>
      <c r="E187" s="214">
        <v>654</v>
      </c>
      <c r="F187" s="214">
        <v>726</v>
      </c>
      <c r="G187" s="214">
        <v>823</v>
      </c>
      <c r="H187" s="214">
        <v>919</v>
      </c>
      <c r="I187" s="214">
        <v>1015</v>
      </c>
      <c r="J187" s="214">
        <v>1066</v>
      </c>
      <c r="K187" s="214">
        <v>1172</v>
      </c>
      <c r="L187" s="214">
        <v>1256</v>
      </c>
      <c r="M187" s="207">
        <f>$M$144*A186*U187</f>
        <v>1361.36</v>
      </c>
      <c r="N187" s="207">
        <f t="shared" si="49"/>
        <v>1466.08</v>
      </c>
      <c r="O187" s="207">
        <f>$O$144*A186*U187</f>
        <v>1570.8</v>
      </c>
      <c r="P187" s="207">
        <f>$P$144*A186*U187</f>
        <v>1675.52</v>
      </c>
      <c r="Q187" s="207">
        <f>$Q$144*A186*U187</f>
        <v>1780.24</v>
      </c>
      <c r="R187" s="207">
        <f>$R$144*A186*U187</f>
        <v>1884.9599999999998</v>
      </c>
      <c r="S187" s="207">
        <f>$S$144*A186*U187</f>
        <v>1989.6799999999998</v>
      </c>
      <c r="T187" s="207">
        <f>$T$144*A186*U187</f>
        <v>2094.4</v>
      </c>
      <c r="U187" s="222">
        <v>1.19</v>
      </c>
      <c r="V187" s="189"/>
    </row>
    <row r="188" spans="1:22" x14ac:dyDescent="0.15">
      <c r="A188" s="203">
        <v>46</v>
      </c>
      <c r="B188" s="207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07"/>
      <c r="N188" s="207"/>
      <c r="O188" s="207"/>
      <c r="P188" s="207"/>
      <c r="Q188" s="207"/>
      <c r="R188" s="207"/>
      <c r="S188" s="207"/>
      <c r="T188" s="207"/>
      <c r="U188" s="222"/>
      <c r="V188" s="189"/>
    </row>
    <row r="189" spans="1:22" x14ac:dyDescent="0.15">
      <c r="A189" s="203">
        <v>1150</v>
      </c>
      <c r="B189" s="207">
        <v>507</v>
      </c>
      <c r="C189" s="214">
        <v>507</v>
      </c>
      <c r="D189" s="214">
        <v>575</v>
      </c>
      <c r="E189" s="214">
        <v>673</v>
      </c>
      <c r="F189" s="214">
        <v>759</v>
      </c>
      <c r="G189" s="214">
        <v>858</v>
      </c>
      <c r="H189" s="214">
        <v>960</v>
      </c>
      <c r="I189" s="214">
        <v>1059</v>
      </c>
      <c r="J189" s="214">
        <v>1113</v>
      </c>
      <c r="K189" s="214">
        <v>1221</v>
      </c>
      <c r="L189" s="214">
        <v>1308</v>
      </c>
      <c r="M189" s="207">
        <f>$M$144*A188*U189</f>
        <v>1411.28</v>
      </c>
      <c r="N189" s="207">
        <f t="shared" si="49"/>
        <v>1519.84</v>
      </c>
      <c r="O189" s="207">
        <f>$O$144*A188*U189</f>
        <v>1628.3999999999999</v>
      </c>
      <c r="P189" s="207">
        <f>$P$144*A188*U189</f>
        <v>1736.9599999999998</v>
      </c>
      <c r="Q189" s="207">
        <f>$Q$144*A188*U189</f>
        <v>1845.52</v>
      </c>
      <c r="R189" s="207">
        <f>$R$144*A188*U189</f>
        <v>1954.08</v>
      </c>
      <c r="S189" s="207">
        <f>$S$144*A188*U189</f>
        <v>2062.64</v>
      </c>
      <c r="T189" s="207">
        <f>$T$144*A188*U189</f>
        <v>2171.1999999999998</v>
      </c>
      <c r="U189" s="222">
        <v>1.18</v>
      </c>
      <c r="V189" s="189"/>
    </row>
    <row r="190" spans="1:22" x14ac:dyDescent="0.15">
      <c r="A190" s="203">
        <v>48</v>
      </c>
      <c r="B190" s="207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07"/>
      <c r="N190" s="207"/>
      <c r="O190" s="207"/>
      <c r="P190" s="207"/>
      <c r="Q190" s="207"/>
      <c r="R190" s="207"/>
      <c r="S190" s="207"/>
      <c r="T190" s="207"/>
      <c r="U190" s="222"/>
      <c r="V190" s="189"/>
    </row>
    <row r="191" spans="1:22" x14ac:dyDescent="0.15">
      <c r="A191" s="203">
        <v>1200</v>
      </c>
      <c r="B191" s="207">
        <v>529</v>
      </c>
      <c r="C191" s="214">
        <v>529</v>
      </c>
      <c r="D191" s="214">
        <v>600</v>
      </c>
      <c r="E191" s="214">
        <v>684</v>
      </c>
      <c r="F191" s="214">
        <v>770</v>
      </c>
      <c r="G191" s="214">
        <v>872</v>
      </c>
      <c r="H191" s="214">
        <v>976</v>
      </c>
      <c r="I191" s="214">
        <v>1097</v>
      </c>
      <c r="J191" s="214">
        <v>1160</v>
      </c>
      <c r="K191" s="214">
        <v>1271</v>
      </c>
      <c r="L191" s="214">
        <v>1362</v>
      </c>
      <c r="M191" s="207">
        <f>$M$144*A190*U191</f>
        <v>1472.6399999999999</v>
      </c>
      <c r="N191" s="207">
        <f t="shared" si="49"/>
        <v>1585.9199999999998</v>
      </c>
      <c r="O191" s="207">
        <f>$O$144*A190*U191</f>
        <v>1699.1999999999998</v>
      </c>
      <c r="P191" s="207">
        <f>$P$144*A190*U191</f>
        <v>1812.48</v>
      </c>
      <c r="Q191" s="207">
        <f>$Q$144*A190*U191</f>
        <v>1925.76</v>
      </c>
      <c r="R191" s="207">
        <f>$R$144*A190*U191</f>
        <v>2039.04</v>
      </c>
      <c r="S191" s="207">
        <f>$S$144*A190*U191</f>
        <v>2152.3199999999997</v>
      </c>
      <c r="T191" s="207">
        <f>$T$144*A190*U191</f>
        <v>2265.6</v>
      </c>
      <c r="U191" s="222">
        <v>1.18</v>
      </c>
      <c r="V191" s="189"/>
    </row>
    <row r="192" spans="1:22" x14ac:dyDescent="0.15">
      <c r="A192" s="203">
        <v>50</v>
      </c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22"/>
    </row>
    <row r="193" spans="1:24" x14ac:dyDescent="0.15">
      <c r="A193" s="203">
        <v>1250</v>
      </c>
      <c r="B193" s="207">
        <f t="shared" ref="B193:T193" si="50">B144*$A$192*B204</f>
        <v>530</v>
      </c>
      <c r="C193" s="207">
        <f t="shared" si="50"/>
        <v>552</v>
      </c>
      <c r="D193" s="207">
        <f t="shared" si="50"/>
        <v>624</v>
      </c>
      <c r="E193" s="207">
        <f t="shared" si="50"/>
        <v>715</v>
      </c>
      <c r="F193" s="207">
        <f t="shared" si="50"/>
        <v>804</v>
      </c>
      <c r="G193" s="207">
        <f t="shared" si="50"/>
        <v>910</v>
      </c>
      <c r="H193" s="207">
        <f t="shared" si="50"/>
        <v>1016</v>
      </c>
      <c r="I193" s="207">
        <f t="shared" si="50"/>
        <v>1143</v>
      </c>
      <c r="J193" s="207">
        <f t="shared" si="50"/>
        <v>1210</v>
      </c>
      <c r="K193" s="207">
        <f t="shared" si="50"/>
        <v>1320</v>
      </c>
      <c r="L193" s="207">
        <f t="shared" si="50"/>
        <v>1416</v>
      </c>
      <c r="M193" s="207">
        <f t="shared" si="50"/>
        <v>1534</v>
      </c>
      <c r="N193" s="207">
        <f t="shared" si="50"/>
        <v>1652</v>
      </c>
      <c r="O193" s="207">
        <f t="shared" si="50"/>
        <v>1770</v>
      </c>
      <c r="P193" s="207">
        <f t="shared" si="50"/>
        <v>1888</v>
      </c>
      <c r="Q193" s="207">
        <f t="shared" si="50"/>
        <v>2006</v>
      </c>
      <c r="R193" s="207">
        <f t="shared" si="50"/>
        <v>2124</v>
      </c>
      <c r="S193" s="207">
        <f t="shared" si="50"/>
        <v>2242</v>
      </c>
      <c r="T193" s="207">
        <f t="shared" si="50"/>
        <v>2360</v>
      </c>
      <c r="U193" s="222">
        <v>1.18</v>
      </c>
      <c r="X193" s="223"/>
    </row>
    <row r="194" spans="1:24" x14ac:dyDescent="0.15">
      <c r="A194" s="203">
        <v>52</v>
      </c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22"/>
      <c r="X194" s="223"/>
    </row>
    <row r="195" spans="1:24" x14ac:dyDescent="0.15">
      <c r="A195" s="203">
        <v>1300</v>
      </c>
      <c r="B195" s="207">
        <f t="shared" ref="B195:T195" si="51">B144*$A$194*B204</f>
        <v>551.19999999999993</v>
      </c>
      <c r="C195" s="207">
        <f t="shared" si="51"/>
        <v>574.08000000000004</v>
      </c>
      <c r="D195" s="207">
        <f t="shared" si="51"/>
        <v>648.96</v>
      </c>
      <c r="E195" s="207">
        <f t="shared" si="51"/>
        <v>743.6</v>
      </c>
      <c r="F195" s="207">
        <f t="shared" si="51"/>
        <v>836.16000000000008</v>
      </c>
      <c r="G195" s="207">
        <f t="shared" si="51"/>
        <v>946.4</v>
      </c>
      <c r="H195" s="207">
        <f t="shared" si="51"/>
        <v>1056.6400000000001</v>
      </c>
      <c r="I195" s="207">
        <f t="shared" si="51"/>
        <v>1188.72</v>
      </c>
      <c r="J195" s="207">
        <f t="shared" si="51"/>
        <v>1258.3999999999999</v>
      </c>
      <c r="K195" s="207">
        <f t="shared" si="51"/>
        <v>1372.8</v>
      </c>
      <c r="L195" s="207">
        <f t="shared" si="51"/>
        <v>1472.6399999999999</v>
      </c>
      <c r="M195" s="207">
        <f t="shared" si="51"/>
        <v>1595.36</v>
      </c>
      <c r="N195" s="207">
        <f t="shared" si="51"/>
        <v>1718.08</v>
      </c>
      <c r="O195" s="207">
        <f t="shared" si="51"/>
        <v>1840.8</v>
      </c>
      <c r="P195" s="207">
        <f t="shared" si="51"/>
        <v>1963.52</v>
      </c>
      <c r="Q195" s="207">
        <f t="shared" si="51"/>
        <v>2086.2399999999998</v>
      </c>
      <c r="R195" s="207">
        <f t="shared" si="51"/>
        <v>2208.96</v>
      </c>
      <c r="S195" s="207">
        <f t="shared" si="51"/>
        <v>2331.6799999999998</v>
      </c>
      <c r="T195" s="207">
        <f t="shared" si="51"/>
        <v>2454.4</v>
      </c>
      <c r="U195" s="222">
        <v>1.18</v>
      </c>
      <c r="X195" s="223"/>
    </row>
    <row r="196" spans="1:24" x14ac:dyDescent="0.15">
      <c r="A196" s="203">
        <v>54</v>
      </c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22"/>
      <c r="X196" s="223"/>
    </row>
    <row r="197" spans="1:24" x14ac:dyDescent="0.15">
      <c r="A197" s="203">
        <v>1350</v>
      </c>
      <c r="B197" s="207">
        <f t="shared" ref="B197:T197" si="52">B144*$A$196*B204</f>
        <v>572.4</v>
      </c>
      <c r="C197" s="207">
        <f t="shared" si="52"/>
        <v>596.16000000000008</v>
      </c>
      <c r="D197" s="207">
        <f t="shared" si="52"/>
        <v>673.92000000000007</v>
      </c>
      <c r="E197" s="207">
        <f t="shared" si="52"/>
        <v>772.19999999999993</v>
      </c>
      <c r="F197" s="207">
        <f t="shared" si="52"/>
        <v>868.32</v>
      </c>
      <c r="G197" s="207">
        <f t="shared" si="52"/>
        <v>982.80000000000007</v>
      </c>
      <c r="H197" s="207">
        <f t="shared" si="52"/>
        <v>1097.28</v>
      </c>
      <c r="I197" s="207">
        <f t="shared" si="52"/>
        <v>1234.44</v>
      </c>
      <c r="J197" s="207">
        <f t="shared" si="52"/>
        <v>1306.8</v>
      </c>
      <c r="K197" s="207">
        <f t="shared" si="52"/>
        <v>1425.6</v>
      </c>
      <c r="L197" s="207">
        <f t="shared" si="52"/>
        <v>1529.28</v>
      </c>
      <c r="M197" s="207">
        <f t="shared" si="52"/>
        <v>1656.7199999999998</v>
      </c>
      <c r="N197" s="207">
        <f t="shared" si="52"/>
        <v>1784.1599999999999</v>
      </c>
      <c r="O197" s="207">
        <f t="shared" si="52"/>
        <v>1911.6</v>
      </c>
      <c r="P197" s="207">
        <f t="shared" si="52"/>
        <v>2039.04</v>
      </c>
      <c r="Q197" s="207">
        <f t="shared" si="52"/>
        <v>2166.48</v>
      </c>
      <c r="R197" s="207">
        <f t="shared" si="52"/>
        <v>2293.92</v>
      </c>
      <c r="S197" s="207">
        <f t="shared" si="52"/>
        <v>2421.3599999999997</v>
      </c>
      <c r="T197" s="207">
        <f t="shared" si="52"/>
        <v>2548.7999999999997</v>
      </c>
      <c r="U197" s="222">
        <v>1.18</v>
      </c>
      <c r="X197" s="223"/>
    </row>
    <row r="198" spans="1:24" x14ac:dyDescent="0.15">
      <c r="A198" s="203">
        <v>56</v>
      </c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22"/>
      <c r="X198" s="223"/>
    </row>
    <row r="199" spans="1:24" x14ac:dyDescent="0.15">
      <c r="A199" s="203">
        <v>1400</v>
      </c>
      <c r="B199" s="207">
        <f t="shared" ref="B199:S199" si="53">B144*$A$198*B204</f>
        <v>593.6</v>
      </c>
      <c r="C199" s="207">
        <f t="shared" si="53"/>
        <v>618.24</v>
      </c>
      <c r="D199" s="207">
        <f t="shared" si="53"/>
        <v>698.88</v>
      </c>
      <c r="E199" s="207">
        <f t="shared" si="53"/>
        <v>800.8</v>
      </c>
      <c r="F199" s="207">
        <f t="shared" si="53"/>
        <v>900.48</v>
      </c>
      <c r="G199" s="207">
        <f t="shared" si="53"/>
        <v>1019.2</v>
      </c>
      <c r="H199" s="207">
        <f t="shared" si="53"/>
        <v>1137.92</v>
      </c>
      <c r="I199" s="207">
        <f t="shared" si="53"/>
        <v>1280.1600000000001</v>
      </c>
      <c r="J199" s="207">
        <f t="shared" si="53"/>
        <v>1355.2</v>
      </c>
      <c r="K199" s="207">
        <f t="shared" si="53"/>
        <v>1478.3999999999999</v>
      </c>
      <c r="L199" s="207">
        <f t="shared" si="53"/>
        <v>1585.9199999999998</v>
      </c>
      <c r="M199" s="207">
        <f t="shared" si="53"/>
        <v>1718.08</v>
      </c>
      <c r="N199" s="207">
        <f t="shared" si="53"/>
        <v>1850.24</v>
      </c>
      <c r="O199" s="207">
        <f t="shared" si="53"/>
        <v>1982.3999999999999</v>
      </c>
      <c r="P199" s="207">
        <f t="shared" si="53"/>
        <v>2114.56</v>
      </c>
      <c r="Q199" s="207">
        <f t="shared" si="53"/>
        <v>2246.7199999999998</v>
      </c>
      <c r="R199" s="207">
        <f t="shared" si="53"/>
        <v>2378.8799999999997</v>
      </c>
      <c r="S199" s="207">
        <f t="shared" si="53"/>
        <v>2511.04</v>
      </c>
      <c r="T199" s="207">
        <f>T144*$A$198*T204</f>
        <v>2643.2</v>
      </c>
      <c r="U199" s="222">
        <v>1.18</v>
      </c>
      <c r="X199" s="223"/>
    </row>
    <row r="200" spans="1:24" x14ac:dyDescent="0.15">
      <c r="A200" s="203">
        <v>58</v>
      </c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22"/>
      <c r="X200" s="223"/>
    </row>
    <row r="201" spans="1:24" x14ac:dyDescent="0.15">
      <c r="A201" s="203">
        <v>1450</v>
      </c>
      <c r="B201" s="207">
        <f t="shared" ref="B201:T201" si="54">B144*$A$200*B204</f>
        <v>614.79999999999995</v>
      </c>
      <c r="C201" s="207">
        <f t="shared" si="54"/>
        <v>640.32000000000005</v>
      </c>
      <c r="D201" s="207">
        <f t="shared" si="54"/>
        <v>723.84</v>
      </c>
      <c r="E201" s="207">
        <f t="shared" si="54"/>
        <v>829.4</v>
      </c>
      <c r="F201" s="207">
        <f t="shared" si="54"/>
        <v>932.6400000000001</v>
      </c>
      <c r="G201" s="207">
        <f t="shared" si="54"/>
        <v>1055.6000000000001</v>
      </c>
      <c r="H201" s="207">
        <f t="shared" si="54"/>
        <v>1178.56</v>
      </c>
      <c r="I201" s="207">
        <f t="shared" si="54"/>
        <v>1325.88</v>
      </c>
      <c r="J201" s="207">
        <f t="shared" si="54"/>
        <v>1403.6</v>
      </c>
      <c r="K201" s="207">
        <f t="shared" si="54"/>
        <v>1531.2</v>
      </c>
      <c r="L201" s="207">
        <f t="shared" si="54"/>
        <v>1642.56</v>
      </c>
      <c r="M201" s="207">
        <f t="shared" si="54"/>
        <v>1779.4399999999998</v>
      </c>
      <c r="N201" s="207">
        <f t="shared" si="54"/>
        <v>1916.32</v>
      </c>
      <c r="O201" s="207">
        <f t="shared" si="54"/>
        <v>2053.1999999999998</v>
      </c>
      <c r="P201" s="207">
        <f t="shared" si="54"/>
        <v>2190.08</v>
      </c>
      <c r="Q201" s="207">
        <f t="shared" si="54"/>
        <v>2326.96</v>
      </c>
      <c r="R201" s="207">
        <f t="shared" si="54"/>
        <v>2463.8399999999997</v>
      </c>
      <c r="S201" s="207">
        <f t="shared" si="54"/>
        <v>2600.7199999999998</v>
      </c>
      <c r="T201" s="207">
        <f t="shared" si="54"/>
        <v>2737.6</v>
      </c>
      <c r="U201" s="222">
        <v>1.18</v>
      </c>
      <c r="X201" s="223"/>
    </row>
    <row r="202" spans="1:24" x14ac:dyDescent="0.15">
      <c r="A202" s="203">
        <v>60</v>
      </c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22"/>
      <c r="X202" s="223"/>
    </row>
    <row r="203" spans="1:24" x14ac:dyDescent="0.15">
      <c r="A203" s="203">
        <v>1500</v>
      </c>
      <c r="B203" s="207">
        <f t="shared" ref="B203:T203" si="55">B144*$A$202*B204</f>
        <v>636</v>
      </c>
      <c r="C203" s="207">
        <f t="shared" si="55"/>
        <v>662.4</v>
      </c>
      <c r="D203" s="207">
        <f t="shared" si="55"/>
        <v>748.80000000000007</v>
      </c>
      <c r="E203" s="207">
        <f t="shared" si="55"/>
        <v>858</v>
      </c>
      <c r="F203" s="207">
        <f t="shared" si="55"/>
        <v>964.80000000000007</v>
      </c>
      <c r="G203" s="207">
        <f t="shared" si="55"/>
        <v>1092</v>
      </c>
      <c r="H203" s="207">
        <f t="shared" si="55"/>
        <v>1219.2</v>
      </c>
      <c r="I203" s="207">
        <f t="shared" si="55"/>
        <v>1371.6</v>
      </c>
      <c r="J203" s="207">
        <f t="shared" si="55"/>
        <v>1452</v>
      </c>
      <c r="K203" s="207">
        <f t="shared" si="55"/>
        <v>1584</v>
      </c>
      <c r="L203" s="207">
        <f t="shared" si="55"/>
        <v>1699.1999999999998</v>
      </c>
      <c r="M203" s="207">
        <f t="shared" si="55"/>
        <v>1840.8</v>
      </c>
      <c r="N203" s="207">
        <f t="shared" si="55"/>
        <v>1982.3999999999999</v>
      </c>
      <c r="O203" s="207">
        <f t="shared" si="55"/>
        <v>2124</v>
      </c>
      <c r="P203" s="207">
        <f t="shared" si="55"/>
        <v>2265.6</v>
      </c>
      <c r="Q203" s="207">
        <f t="shared" si="55"/>
        <v>2407.1999999999998</v>
      </c>
      <c r="R203" s="207">
        <f t="shared" si="55"/>
        <v>2548.7999999999997</v>
      </c>
      <c r="S203" s="207">
        <f t="shared" si="55"/>
        <v>2690.3999999999996</v>
      </c>
      <c r="T203" s="207">
        <f t="shared" si="55"/>
        <v>2832</v>
      </c>
      <c r="U203" s="222">
        <v>1.18</v>
      </c>
      <c r="X203" s="223"/>
    </row>
    <row r="204" spans="1:24" x14ac:dyDescent="0.15">
      <c r="A204" s="222"/>
      <c r="B204" s="226">
        <v>2.65</v>
      </c>
      <c r="C204" s="222">
        <v>1.84</v>
      </c>
      <c r="D204" s="222">
        <v>1.56</v>
      </c>
      <c r="E204" s="222">
        <v>1.43</v>
      </c>
      <c r="F204" s="222">
        <v>1.34</v>
      </c>
      <c r="G204" s="222">
        <v>1.3</v>
      </c>
      <c r="H204" s="222">
        <v>1.27</v>
      </c>
      <c r="I204" s="222">
        <v>1.27</v>
      </c>
      <c r="J204" s="222">
        <v>1.21</v>
      </c>
      <c r="K204" s="222">
        <v>1.2</v>
      </c>
      <c r="L204" s="222">
        <v>1.18</v>
      </c>
      <c r="M204" s="222">
        <v>1.18</v>
      </c>
      <c r="N204" s="222">
        <v>1.18</v>
      </c>
      <c r="O204" s="222">
        <v>1.18</v>
      </c>
      <c r="P204" s="222">
        <v>1.18</v>
      </c>
      <c r="Q204" s="222">
        <v>1.18</v>
      </c>
      <c r="R204" s="222">
        <v>1.18</v>
      </c>
      <c r="S204" s="222">
        <v>1.18</v>
      </c>
      <c r="T204" s="222">
        <v>1.18</v>
      </c>
    </row>
    <row r="205" spans="1:24" x14ac:dyDescent="0.15">
      <c r="B205" s="187">
        <v>2.14</v>
      </c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656DD-DB6A-2640-B9BF-48DE75500FD5}">
  <sheetPr>
    <tabColor theme="5" tint="0.79998168889431442"/>
  </sheetPr>
  <dimension ref="A1:AS142"/>
  <sheetViews>
    <sheetView showGridLines="0" zoomScaleNormal="100" workbookViewId="0">
      <selection activeCell="AF40" sqref="AF40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219</v>
      </c>
      <c r="H3" s="192"/>
      <c r="I3" s="192"/>
      <c r="J3" s="192"/>
      <c r="K3" s="192"/>
      <c r="L3" s="192" t="s">
        <v>243</v>
      </c>
      <c r="M3" s="192"/>
      <c r="N3" s="193"/>
      <c r="P3" s="191" t="s">
        <v>221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220</v>
      </c>
      <c r="H4" s="192"/>
      <c r="I4" s="192"/>
      <c r="J4" s="192"/>
      <c r="K4" s="192"/>
      <c r="L4" s="192" t="s">
        <v>244</v>
      </c>
      <c r="M4" s="192"/>
      <c r="N4" s="193"/>
      <c r="P4" s="191" t="s">
        <v>222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/>
      <c r="H5" s="192"/>
      <c r="I5" s="192"/>
      <c r="J5" s="192"/>
      <c r="K5" s="192"/>
      <c r="L5" s="192"/>
      <c r="M5" s="192"/>
      <c r="O5" s="189"/>
      <c r="P5" s="191"/>
      <c r="Q5" s="191"/>
      <c r="R5" s="192"/>
      <c r="S5" s="192"/>
      <c r="T5" s="192"/>
    </row>
    <row r="6" spans="1:45" s="189" customFormat="1" x14ac:dyDescent="0.15">
      <c r="A6" s="187"/>
      <c r="B6" s="187"/>
      <c r="C6" s="188"/>
      <c r="D6" s="188"/>
      <c r="E6" s="188"/>
      <c r="F6" s="188"/>
      <c r="G6" s="191"/>
      <c r="H6" s="192"/>
      <c r="I6" s="192"/>
      <c r="J6" s="192"/>
      <c r="K6" s="192"/>
      <c r="L6" s="192"/>
      <c r="M6" s="192"/>
      <c r="P6" s="191"/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63">
        <v>50</v>
      </c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67">
        <v>50</v>
      </c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71">
        <v>50</v>
      </c>
      <c r="C12" s="272">
        <v>50</v>
      </c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75">
        <v>58</v>
      </c>
      <c r="C13" s="276">
        <v>86</v>
      </c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79">
        <v>50</v>
      </c>
      <c r="C14" s="280">
        <v>58</v>
      </c>
      <c r="D14" s="281">
        <v>77</v>
      </c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67">
        <v>77</v>
      </c>
      <c r="C15" s="268">
        <v>115</v>
      </c>
      <c r="D15" s="269">
        <v>154</v>
      </c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71">
        <v>50</v>
      </c>
      <c r="C16" s="272">
        <v>72</v>
      </c>
      <c r="D16" s="273">
        <v>96</v>
      </c>
      <c r="E16" s="274">
        <v>120</v>
      </c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67">
        <v>96</v>
      </c>
      <c r="C17" s="268">
        <v>144</v>
      </c>
      <c r="D17" s="269">
        <v>192</v>
      </c>
      <c r="E17" s="270">
        <v>240</v>
      </c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71">
        <v>58</v>
      </c>
      <c r="C18" s="272">
        <v>86</v>
      </c>
      <c r="D18" s="273">
        <v>115</v>
      </c>
      <c r="E18" s="274">
        <v>144</v>
      </c>
      <c r="F18" s="272">
        <v>173</v>
      </c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75">
        <v>115</v>
      </c>
      <c r="C19" s="276">
        <v>173</v>
      </c>
      <c r="D19" s="277">
        <v>230</v>
      </c>
      <c r="E19" s="278">
        <v>288</v>
      </c>
      <c r="F19" s="276">
        <v>346</v>
      </c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79">
        <v>67</v>
      </c>
      <c r="C20" s="280">
        <v>101</v>
      </c>
      <c r="D20" s="281">
        <v>134</v>
      </c>
      <c r="E20" s="282">
        <v>168</v>
      </c>
      <c r="F20" s="280">
        <v>202</v>
      </c>
      <c r="G20" s="281">
        <v>235</v>
      </c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67">
        <v>134</v>
      </c>
      <c r="C21" s="268">
        <v>202</v>
      </c>
      <c r="D21" s="269">
        <v>269</v>
      </c>
      <c r="E21" s="270">
        <v>336</v>
      </c>
      <c r="F21" s="268">
        <v>403</v>
      </c>
      <c r="G21" s="269">
        <v>470</v>
      </c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71">
        <v>77</v>
      </c>
      <c r="C22" s="272">
        <v>115</v>
      </c>
      <c r="D22" s="273">
        <v>154</v>
      </c>
      <c r="E22" s="274">
        <v>192</v>
      </c>
      <c r="F22" s="272">
        <v>230</v>
      </c>
      <c r="G22" s="273">
        <v>269</v>
      </c>
      <c r="H22" s="274">
        <v>307</v>
      </c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67">
        <v>154</v>
      </c>
      <c r="C23" s="268">
        <v>230</v>
      </c>
      <c r="D23" s="269">
        <v>307</v>
      </c>
      <c r="E23" s="270">
        <v>384</v>
      </c>
      <c r="F23" s="268">
        <v>461</v>
      </c>
      <c r="G23" s="269">
        <v>538</v>
      </c>
      <c r="H23" s="270">
        <v>614</v>
      </c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71">
        <v>86</v>
      </c>
      <c r="C24" s="272">
        <v>130</v>
      </c>
      <c r="D24" s="273">
        <v>173</v>
      </c>
      <c r="E24" s="274">
        <v>216</v>
      </c>
      <c r="F24" s="272">
        <v>259</v>
      </c>
      <c r="G24" s="273">
        <v>302</v>
      </c>
      <c r="H24" s="274">
        <v>346</v>
      </c>
      <c r="I24" s="272">
        <v>389</v>
      </c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75">
        <v>173</v>
      </c>
      <c r="C25" s="276">
        <v>259</v>
      </c>
      <c r="D25" s="277">
        <v>346</v>
      </c>
      <c r="E25" s="278">
        <v>432</v>
      </c>
      <c r="F25" s="276">
        <v>518</v>
      </c>
      <c r="G25" s="277">
        <v>605</v>
      </c>
      <c r="H25" s="278">
        <v>691</v>
      </c>
      <c r="I25" s="276">
        <v>778</v>
      </c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79">
        <v>96</v>
      </c>
      <c r="C26" s="280">
        <v>144</v>
      </c>
      <c r="D26" s="281">
        <v>192</v>
      </c>
      <c r="E26" s="282">
        <v>240</v>
      </c>
      <c r="F26" s="280">
        <v>288</v>
      </c>
      <c r="G26" s="281">
        <v>336</v>
      </c>
      <c r="H26" s="282">
        <v>384</v>
      </c>
      <c r="I26" s="280">
        <v>432</v>
      </c>
      <c r="J26" s="281">
        <v>480</v>
      </c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67">
        <v>192</v>
      </c>
      <c r="C27" s="268">
        <v>288</v>
      </c>
      <c r="D27" s="269">
        <v>384</v>
      </c>
      <c r="E27" s="270">
        <v>480</v>
      </c>
      <c r="F27" s="268">
        <v>576</v>
      </c>
      <c r="G27" s="269">
        <v>672</v>
      </c>
      <c r="H27" s="270">
        <v>768</v>
      </c>
      <c r="I27" s="268">
        <v>864</v>
      </c>
      <c r="J27" s="269">
        <v>960</v>
      </c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71">
        <v>106</v>
      </c>
      <c r="C28" s="272">
        <v>158</v>
      </c>
      <c r="D28" s="273">
        <v>211</v>
      </c>
      <c r="E28" s="274">
        <v>264</v>
      </c>
      <c r="F28" s="272">
        <v>317</v>
      </c>
      <c r="G28" s="273">
        <v>370</v>
      </c>
      <c r="H28" s="274">
        <v>422</v>
      </c>
      <c r="I28" s="272">
        <v>475</v>
      </c>
      <c r="J28" s="273">
        <v>528</v>
      </c>
      <c r="K28" s="274">
        <v>581</v>
      </c>
      <c r="L28" s="272"/>
      <c r="M28" s="273"/>
      <c r="N28" s="274"/>
      <c r="O28" s="272"/>
      <c r="P28" s="273"/>
      <c r="Q28" s="274"/>
      <c r="R28" s="272"/>
      <c r="S28" s="271"/>
      <c r="T28" s="272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67">
        <v>211</v>
      </c>
      <c r="C29" s="268">
        <v>317</v>
      </c>
      <c r="D29" s="269">
        <v>422</v>
      </c>
      <c r="E29" s="270">
        <v>528</v>
      </c>
      <c r="F29" s="268">
        <v>634</v>
      </c>
      <c r="G29" s="269">
        <v>739</v>
      </c>
      <c r="H29" s="270">
        <v>845</v>
      </c>
      <c r="I29" s="268">
        <v>950</v>
      </c>
      <c r="J29" s="269">
        <v>1056</v>
      </c>
      <c r="K29" s="270">
        <v>1162</v>
      </c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71">
        <v>115</v>
      </c>
      <c r="C30" s="272">
        <v>173</v>
      </c>
      <c r="D30" s="273">
        <v>230</v>
      </c>
      <c r="E30" s="274">
        <v>288</v>
      </c>
      <c r="F30" s="272">
        <v>346</v>
      </c>
      <c r="G30" s="273">
        <v>403</v>
      </c>
      <c r="H30" s="274">
        <v>461</v>
      </c>
      <c r="I30" s="272">
        <v>518</v>
      </c>
      <c r="J30" s="273">
        <v>576</v>
      </c>
      <c r="K30" s="274">
        <v>634</v>
      </c>
      <c r="L30" s="272">
        <v>691</v>
      </c>
      <c r="M30" s="273"/>
      <c r="N30" s="274"/>
      <c r="O30" s="272"/>
      <c r="P30" s="273"/>
      <c r="Q30" s="274"/>
      <c r="R30" s="272"/>
      <c r="S30" s="271"/>
      <c r="T30" s="272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75">
        <v>230</v>
      </c>
      <c r="C31" s="276">
        <v>346</v>
      </c>
      <c r="D31" s="277">
        <v>461</v>
      </c>
      <c r="E31" s="278">
        <v>576</v>
      </c>
      <c r="F31" s="276">
        <v>691</v>
      </c>
      <c r="G31" s="277">
        <v>806</v>
      </c>
      <c r="H31" s="278">
        <v>922</v>
      </c>
      <c r="I31" s="276">
        <v>1037</v>
      </c>
      <c r="J31" s="277">
        <v>1152</v>
      </c>
      <c r="K31" s="278">
        <v>1267</v>
      </c>
      <c r="L31" s="276">
        <v>1382</v>
      </c>
      <c r="M31" s="277"/>
      <c r="N31" s="278"/>
      <c r="O31" s="276"/>
      <c r="P31" s="277"/>
      <c r="Q31" s="278"/>
      <c r="R31" s="276"/>
      <c r="S31" s="275"/>
      <c r="T31" s="276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79">
        <v>125</v>
      </c>
      <c r="C32" s="280">
        <v>187</v>
      </c>
      <c r="D32" s="281">
        <v>250</v>
      </c>
      <c r="E32" s="282">
        <v>312</v>
      </c>
      <c r="F32" s="280">
        <v>374</v>
      </c>
      <c r="G32" s="281">
        <v>437</v>
      </c>
      <c r="H32" s="282">
        <v>499</v>
      </c>
      <c r="I32" s="280">
        <v>562</v>
      </c>
      <c r="J32" s="281">
        <v>624</v>
      </c>
      <c r="K32" s="282">
        <v>686</v>
      </c>
      <c r="L32" s="280">
        <v>749</v>
      </c>
      <c r="M32" s="281">
        <v>811</v>
      </c>
      <c r="N32" s="282"/>
      <c r="O32" s="280"/>
      <c r="P32" s="281"/>
      <c r="Q32" s="282"/>
      <c r="R32" s="280"/>
      <c r="S32" s="279"/>
      <c r="T32" s="280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67">
        <v>250</v>
      </c>
      <c r="C33" s="268">
        <v>374</v>
      </c>
      <c r="D33" s="269">
        <v>499</v>
      </c>
      <c r="E33" s="270">
        <v>624</v>
      </c>
      <c r="F33" s="268">
        <v>749</v>
      </c>
      <c r="G33" s="269">
        <v>874</v>
      </c>
      <c r="H33" s="270">
        <v>998</v>
      </c>
      <c r="I33" s="268">
        <v>1123</v>
      </c>
      <c r="J33" s="269">
        <v>1248</v>
      </c>
      <c r="K33" s="270">
        <v>1373</v>
      </c>
      <c r="L33" s="268">
        <v>1498</v>
      </c>
      <c r="M33" s="269">
        <v>1622</v>
      </c>
      <c r="N33" s="270"/>
      <c r="O33" s="268"/>
      <c r="P33" s="269"/>
      <c r="Q33" s="270"/>
      <c r="R33" s="268"/>
      <c r="S33" s="267"/>
      <c r="T33" s="26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71">
        <v>134</v>
      </c>
      <c r="C34" s="272">
        <v>202</v>
      </c>
      <c r="D34" s="273">
        <v>269</v>
      </c>
      <c r="E34" s="274">
        <v>336</v>
      </c>
      <c r="F34" s="272">
        <v>403</v>
      </c>
      <c r="G34" s="273">
        <v>470</v>
      </c>
      <c r="H34" s="274">
        <v>538</v>
      </c>
      <c r="I34" s="272">
        <v>605</v>
      </c>
      <c r="J34" s="273">
        <v>672</v>
      </c>
      <c r="K34" s="274">
        <v>739</v>
      </c>
      <c r="L34" s="272">
        <v>806</v>
      </c>
      <c r="M34" s="273">
        <v>874</v>
      </c>
      <c r="N34" s="274">
        <v>941</v>
      </c>
      <c r="O34" s="272"/>
      <c r="P34" s="273"/>
      <c r="Q34" s="274"/>
      <c r="R34" s="272"/>
      <c r="S34" s="271"/>
      <c r="T34" s="272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67">
        <v>269</v>
      </c>
      <c r="C35" s="268">
        <v>403</v>
      </c>
      <c r="D35" s="269">
        <v>538</v>
      </c>
      <c r="E35" s="270">
        <v>672</v>
      </c>
      <c r="F35" s="268">
        <v>806</v>
      </c>
      <c r="G35" s="269">
        <v>941</v>
      </c>
      <c r="H35" s="270">
        <v>1075</v>
      </c>
      <c r="I35" s="268">
        <v>1210</v>
      </c>
      <c r="J35" s="269">
        <v>1344</v>
      </c>
      <c r="K35" s="270">
        <v>1478</v>
      </c>
      <c r="L35" s="268">
        <v>1613</v>
      </c>
      <c r="M35" s="269">
        <v>1747</v>
      </c>
      <c r="N35" s="270">
        <v>1882</v>
      </c>
      <c r="O35" s="268"/>
      <c r="P35" s="269"/>
      <c r="Q35" s="270"/>
      <c r="R35" s="268"/>
      <c r="S35" s="267"/>
      <c r="T35" s="26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71">
        <v>144</v>
      </c>
      <c r="C36" s="272">
        <v>216</v>
      </c>
      <c r="D36" s="273">
        <v>288</v>
      </c>
      <c r="E36" s="274">
        <v>360</v>
      </c>
      <c r="F36" s="272">
        <v>432</v>
      </c>
      <c r="G36" s="273">
        <v>504</v>
      </c>
      <c r="H36" s="274">
        <v>576</v>
      </c>
      <c r="I36" s="272">
        <v>648</v>
      </c>
      <c r="J36" s="273">
        <v>720</v>
      </c>
      <c r="K36" s="274">
        <v>792</v>
      </c>
      <c r="L36" s="272">
        <v>864</v>
      </c>
      <c r="M36" s="273">
        <v>936</v>
      </c>
      <c r="N36" s="274">
        <v>1008</v>
      </c>
      <c r="O36" s="272">
        <v>1080</v>
      </c>
      <c r="P36" s="273"/>
      <c r="Q36" s="274"/>
      <c r="R36" s="272"/>
      <c r="S36" s="271"/>
      <c r="T36" s="272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75">
        <v>288</v>
      </c>
      <c r="C37" s="276">
        <v>432</v>
      </c>
      <c r="D37" s="277">
        <v>576</v>
      </c>
      <c r="E37" s="278">
        <v>720</v>
      </c>
      <c r="F37" s="276">
        <v>864</v>
      </c>
      <c r="G37" s="277">
        <v>1008</v>
      </c>
      <c r="H37" s="278">
        <v>1152</v>
      </c>
      <c r="I37" s="276">
        <v>1296</v>
      </c>
      <c r="J37" s="277">
        <v>1440</v>
      </c>
      <c r="K37" s="278">
        <v>1584</v>
      </c>
      <c r="L37" s="276">
        <v>1728</v>
      </c>
      <c r="M37" s="277">
        <v>1872</v>
      </c>
      <c r="N37" s="278">
        <v>2016</v>
      </c>
      <c r="O37" s="276">
        <v>2160</v>
      </c>
      <c r="P37" s="277"/>
      <c r="Q37" s="278"/>
      <c r="R37" s="276"/>
      <c r="S37" s="275"/>
      <c r="T37" s="276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79">
        <v>154</v>
      </c>
      <c r="C38" s="280">
        <v>230</v>
      </c>
      <c r="D38" s="281">
        <v>307</v>
      </c>
      <c r="E38" s="282">
        <v>384</v>
      </c>
      <c r="F38" s="280">
        <v>461</v>
      </c>
      <c r="G38" s="281">
        <v>538</v>
      </c>
      <c r="H38" s="282">
        <v>614</v>
      </c>
      <c r="I38" s="280">
        <v>691</v>
      </c>
      <c r="J38" s="281">
        <v>768</v>
      </c>
      <c r="K38" s="282">
        <v>845</v>
      </c>
      <c r="L38" s="280">
        <v>922</v>
      </c>
      <c r="M38" s="281">
        <v>998</v>
      </c>
      <c r="N38" s="282">
        <v>1075</v>
      </c>
      <c r="O38" s="280">
        <v>1152</v>
      </c>
      <c r="P38" s="281">
        <v>1229</v>
      </c>
      <c r="Q38" s="282"/>
      <c r="R38" s="280"/>
      <c r="S38" s="279"/>
      <c r="T38" s="280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67">
        <v>307</v>
      </c>
      <c r="C39" s="268">
        <v>461</v>
      </c>
      <c r="D39" s="269">
        <v>614</v>
      </c>
      <c r="E39" s="270">
        <v>768</v>
      </c>
      <c r="F39" s="268">
        <v>922</v>
      </c>
      <c r="G39" s="269">
        <v>1075</v>
      </c>
      <c r="H39" s="270">
        <v>1229</v>
      </c>
      <c r="I39" s="268">
        <v>1382</v>
      </c>
      <c r="J39" s="269">
        <v>1536</v>
      </c>
      <c r="K39" s="270">
        <v>1690</v>
      </c>
      <c r="L39" s="268">
        <v>1843</v>
      </c>
      <c r="M39" s="269">
        <v>1997</v>
      </c>
      <c r="N39" s="270">
        <v>2150</v>
      </c>
      <c r="O39" s="268">
        <v>2304</v>
      </c>
      <c r="P39" s="269">
        <v>2458</v>
      </c>
      <c r="Q39" s="270"/>
      <c r="R39" s="268"/>
      <c r="S39" s="267"/>
      <c r="T39" s="26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71">
        <v>163</v>
      </c>
      <c r="C40" s="272">
        <v>245</v>
      </c>
      <c r="D40" s="273">
        <v>326</v>
      </c>
      <c r="E40" s="274">
        <v>408</v>
      </c>
      <c r="F40" s="272">
        <v>490</v>
      </c>
      <c r="G40" s="273">
        <v>571</v>
      </c>
      <c r="H40" s="274">
        <v>653</v>
      </c>
      <c r="I40" s="272">
        <v>734</v>
      </c>
      <c r="J40" s="273">
        <v>816</v>
      </c>
      <c r="K40" s="274">
        <v>898</v>
      </c>
      <c r="L40" s="272">
        <v>979</v>
      </c>
      <c r="M40" s="273">
        <v>1061</v>
      </c>
      <c r="N40" s="274">
        <v>1142</v>
      </c>
      <c r="O40" s="272">
        <v>1224</v>
      </c>
      <c r="P40" s="273">
        <v>1306</v>
      </c>
      <c r="Q40" s="274">
        <v>1387</v>
      </c>
      <c r="R40" s="272"/>
      <c r="S40" s="271"/>
      <c r="T40" s="272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67">
        <v>326</v>
      </c>
      <c r="C41" s="268">
        <v>490</v>
      </c>
      <c r="D41" s="269">
        <v>653</v>
      </c>
      <c r="E41" s="270">
        <v>816</v>
      </c>
      <c r="F41" s="268">
        <v>979</v>
      </c>
      <c r="G41" s="269">
        <v>1142</v>
      </c>
      <c r="H41" s="270">
        <v>1306</v>
      </c>
      <c r="I41" s="268">
        <v>1469</v>
      </c>
      <c r="J41" s="269">
        <v>1632</v>
      </c>
      <c r="K41" s="270">
        <v>1795</v>
      </c>
      <c r="L41" s="268">
        <v>1958</v>
      </c>
      <c r="M41" s="269">
        <v>2122</v>
      </c>
      <c r="N41" s="270">
        <v>2285</v>
      </c>
      <c r="O41" s="268">
        <v>2448</v>
      </c>
      <c r="P41" s="269">
        <v>2611</v>
      </c>
      <c r="Q41" s="270">
        <v>2774</v>
      </c>
      <c r="R41" s="268"/>
      <c r="S41" s="267"/>
      <c r="T41" s="26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71">
        <v>173</v>
      </c>
      <c r="C42" s="272">
        <v>259</v>
      </c>
      <c r="D42" s="273">
        <v>346</v>
      </c>
      <c r="E42" s="274">
        <v>432</v>
      </c>
      <c r="F42" s="272">
        <v>518</v>
      </c>
      <c r="G42" s="273">
        <v>605</v>
      </c>
      <c r="H42" s="274">
        <v>691</v>
      </c>
      <c r="I42" s="272">
        <v>778</v>
      </c>
      <c r="J42" s="273">
        <v>864</v>
      </c>
      <c r="K42" s="274">
        <v>950</v>
      </c>
      <c r="L42" s="272">
        <v>1037</v>
      </c>
      <c r="M42" s="273">
        <v>1123</v>
      </c>
      <c r="N42" s="274">
        <v>1210</v>
      </c>
      <c r="O42" s="272">
        <v>1296</v>
      </c>
      <c r="P42" s="273">
        <v>1382</v>
      </c>
      <c r="Q42" s="274">
        <v>1469</v>
      </c>
      <c r="R42" s="272">
        <v>1555</v>
      </c>
      <c r="S42" s="271"/>
      <c r="T42" s="272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75">
        <v>346</v>
      </c>
      <c r="C43" s="276">
        <v>518</v>
      </c>
      <c r="D43" s="277">
        <v>691</v>
      </c>
      <c r="E43" s="278">
        <v>864</v>
      </c>
      <c r="F43" s="276">
        <v>1037</v>
      </c>
      <c r="G43" s="277">
        <v>1210</v>
      </c>
      <c r="H43" s="278">
        <v>1382</v>
      </c>
      <c r="I43" s="276">
        <v>1555</v>
      </c>
      <c r="J43" s="277">
        <v>1728</v>
      </c>
      <c r="K43" s="278">
        <v>1901</v>
      </c>
      <c r="L43" s="276">
        <v>2074</v>
      </c>
      <c r="M43" s="277">
        <v>2246</v>
      </c>
      <c r="N43" s="278">
        <v>2419</v>
      </c>
      <c r="O43" s="276">
        <v>2592</v>
      </c>
      <c r="P43" s="277">
        <v>2765</v>
      </c>
      <c r="Q43" s="278">
        <v>2938</v>
      </c>
      <c r="R43" s="276">
        <v>3110</v>
      </c>
      <c r="S43" s="275"/>
      <c r="T43" s="276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79">
        <v>182</v>
      </c>
      <c r="C44" s="280">
        <v>274</v>
      </c>
      <c r="D44" s="281">
        <v>365</v>
      </c>
      <c r="E44" s="282">
        <v>456</v>
      </c>
      <c r="F44" s="280">
        <v>547</v>
      </c>
      <c r="G44" s="281">
        <v>638</v>
      </c>
      <c r="H44" s="282">
        <v>730</v>
      </c>
      <c r="I44" s="280">
        <v>821</v>
      </c>
      <c r="J44" s="281">
        <v>912</v>
      </c>
      <c r="K44" s="282">
        <v>1003</v>
      </c>
      <c r="L44" s="280">
        <v>1094</v>
      </c>
      <c r="M44" s="281">
        <v>1186</v>
      </c>
      <c r="N44" s="282">
        <v>1277</v>
      </c>
      <c r="O44" s="280">
        <v>1368</v>
      </c>
      <c r="P44" s="281">
        <v>1459</v>
      </c>
      <c r="Q44" s="282">
        <v>1550</v>
      </c>
      <c r="R44" s="280">
        <v>1642</v>
      </c>
      <c r="S44" s="279">
        <v>1733</v>
      </c>
      <c r="T44" s="280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67">
        <v>365</v>
      </c>
      <c r="C45" s="268">
        <v>547</v>
      </c>
      <c r="D45" s="269">
        <v>730</v>
      </c>
      <c r="E45" s="270">
        <v>912</v>
      </c>
      <c r="F45" s="268">
        <v>1094</v>
      </c>
      <c r="G45" s="269">
        <v>1277</v>
      </c>
      <c r="H45" s="270">
        <v>1459</v>
      </c>
      <c r="I45" s="268">
        <v>1642</v>
      </c>
      <c r="J45" s="269">
        <v>1824</v>
      </c>
      <c r="K45" s="270">
        <v>2006</v>
      </c>
      <c r="L45" s="268">
        <v>2189</v>
      </c>
      <c r="M45" s="269">
        <v>2371</v>
      </c>
      <c r="N45" s="270">
        <v>2554</v>
      </c>
      <c r="O45" s="268">
        <v>2736</v>
      </c>
      <c r="P45" s="269">
        <v>2918</v>
      </c>
      <c r="Q45" s="270">
        <v>3101</v>
      </c>
      <c r="R45" s="268">
        <v>3283</v>
      </c>
      <c r="S45" s="267">
        <v>3466</v>
      </c>
      <c r="T45" s="26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71">
        <v>192</v>
      </c>
      <c r="C46" s="272">
        <v>288</v>
      </c>
      <c r="D46" s="273">
        <v>384</v>
      </c>
      <c r="E46" s="274">
        <v>480</v>
      </c>
      <c r="F46" s="272">
        <v>576</v>
      </c>
      <c r="G46" s="273">
        <v>672</v>
      </c>
      <c r="H46" s="274">
        <v>768</v>
      </c>
      <c r="I46" s="272">
        <v>864</v>
      </c>
      <c r="J46" s="273">
        <v>960</v>
      </c>
      <c r="K46" s="274">
        <v>1056</v>
      </c>
      <c r="L46" s="272">
        <v>1152</v>
      </c>
      <c r="M46" s="273">
        <v>1248</v>
      </c>
      <c r="N46" s="274">
        <v>1344</v>
      </c>
      <c r="O46" s="272">
        <v>1440</v>
      </c>
      <c r="P46" s="273">
        <v>1536</v>
      </c>
      <c r="Q46" s="274">
        <v>1632</v>
      </c>
      <c r="R46" s="272">
        <v>1728</v>
      </c>
      <c r="S46" s="271">
        <v>1824</v>
      </c>
      <c r="T46" s="272">
        <v>1920</v>
      </c>
      <c r="U46" s="257">
        <v>1.2</v>
      </c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67">
        <v>384</v>
      </c>
      <c r="C47" s="268">
        <v>576</v>
      </c>
      <c r="D47" s="269">
        <v>768</v>
      </c>
      <c r="E47" s="270">
        <v>960</v>
      </c>
      <c r="F47" s="268">
        <v>1152</v>
      </c>
      <c r="G47" s="269">
        <v>1344</v>
      </c>
      <c r="H47" s="270">
        <v>1536</v>
      </c>
      <c r="I47" s="268">
        <v>1728</v>
      </c>
      <c r="J47" s="269">
        <v>1920</v>
      </c>
      <c r="K47" s="270">
        <v>2112</v>
      </c>
      <c r="L47" s="268">
        <v>2304</v>
      </c>
      <c r="M47" s="269">
        <v>2496</v>
      </c>
      <c r="N47" s="270">
        <v>2688</v>
      </c>
      <c r="O47" s="268">
        <v>2880</v>
      </c>
      <c r="P47" s="269">
        <v>3072</v>
      </c>
      <c r="Q47" s="270">
        <v>3264</v>
      </c>
      <c r="R47" s="268">
        <v>3456</v>
      </c>
      <c r="S47" s="267">
        <v>3648</v>
      </c>
      <c r="T47" s="268">
        <v>3840</v>
      </c>
      <c r="U47" s="189">
        <v>2.4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71">
        <v>202</v>
      </c>
      <c r="C48" s="272">
        <v>302</v>
      </c>
      <c r="D48" s="273">
        <v>403</v>
      </c>
      <c r="E48" s="274">
        <v>504</v>
      </c>
      <c r="F48" s="272">
        <v>605</v>
      </c>
      <c r="G48" s="273">
        <v>706</v>
      </c>
      <c r="H48" s="274">
        <v>806</v>
      </c>
      <c r="I48" s="272">
        <v>907</v>
      </c>
      <c r="J48" s="273">
        <v>1008</v>
      </c>
      <c r="K48" s="274">
        <v>1109</v>
      </c>
      <c r="L48" s="272">
        <v>1210</v>
      </c>
      <c r="M48" s="273">
        <v>1310</v>
      </c>
      <c r="N48" s="274">
        <v>1411</v>
      </c>
      <c r="O48" s="272">
        <v>1512</v>
      </c>
      <c r="P48" s="273">
        <v>1613</v>
      </c>
      <c r="Q48" s="274">
        <v>1714</v>
      </c>
      <c r="R48" s="272">
        <v>1814</v>
      </c>
      <c r="S48" s="271">
        <v>1915</v>
      </c>
      <c r="T48" s="272">
        <v>2016</v>
      </c>
      <c r="U48" s="257">
        <v>1.2</v>
      </c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75">
        <v>403</v>
      </c>
      <c r="C49" s="276">
        <v>605</v>
      </c>
      <c r="D49" s="277">
        <v>806</v>
      </c>
      <c r="E49" s="278">
        <v>1008</v>
      </c>
      <c r="F49" s="276">
        <v>1210</v>
      </c>
      <c r="G49" s="277">
        <v>1411</v>
      </c>
      <c r="H49" s="278">
        <v>1613</v>
      </c>
      <c r="I49" s="276">
        <v>1814</v>
      </c>
      <c r="J49" s="277">
        <v>2016</v>
      </c>
      <c r="K49" s="278">
        <v>2218</v>
      </c>
      <c r="L49" s="276">
        <v>2419</v>
      </c>
      <c r="M49" s="277">
        <v>2621</v>
      </c>
      <c r="N49" s="278">
        <v>2822</v>
      </c>
      <c r="O49" s="276">
        <v>3024</v>
      </c>
      <c r="P49" s="277">
        <v>3226</v>
      </c>
      <c r="Q49" s="278">
        <v>3427</v>
      </c>
      <c r="R49" s="276">
        <v>3629</v>
      </c>
      <c r="S49" s="275">
        <v>3830</v>
      </c>
      <c r="T49" s="276">
        <v>4032</v>
      </c>
      <c r="U49" s="189">
        <v>2.4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79">
        <v>211</v>
      </c>
      <c r="C50" s="280">
        <v>317</v>
      </c>
      <c r="D50" s="281">
        <v>422</v>
      </c>
      <c r="E50" s="282">
        <v>528</v>
      </c>
      <c r="F50" s="280">
        <v>634</v>
      </c>
      <c r="G50" s="281">
        <v>739</v>
      </c>
      <c r="H50" s="282">
        <v>845</v>
      </c>
      <c r="I50" s="280">
        <v>950</v>
      </c>
      <c r="J50" s="281">
        <v>1056</v>
      </c>
      <c r="K50" s="282">
        <v>1162</v>
      </c>
      <c r="L50" s="280">
        <v>1267</v>
      </c>
      <c r="M50" s="281">
        <v>1373</v>
      </c>
      <c r="N50" s="282">
        <v>1478</v>
      </c>
      <c r="O50" s="280">
        <v>1584</v>
      </c>
      <c r="P50" s="281">
        <v>1690</v>
      </c>
      <c r="Q50" s="282">
        <v>1795</v>
      </c>
      <c r="R50" s="280">
        <v>1901</v>
      </c>
      <c r="S50" s="279">
        <v>2006</v>
      </c>
      <c r="T50" s="280">
        <v>2112</v>
      </c>
      <c r="U50" s="257">
        <v>1.2</v>
      </c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67">
        <v>422</v>
      </c>
      <c r="C51" s="268">
        <v>634</v>
      </c>
      <c r="D51" s="269">
        <v>845</v>
      </c>
      <c r="E51" s="270">
        <v>1056</v>
      </c>
      <c r="F51" s="268">
        <v>1267</v>
      </c>
      <c r="G51" s="269">
        <v>1478</v>
      </c>
      <c r="H51" s="270">
        <v>1690</v>
      </c>
      <c r="I51" s="268">
        <v>1901</v>
      </c>
      <c r="J51" s="269">
        <v>2112</v>
      </c>
      <c r="K51" s="270">
        <v>2323</v>
      </c>
      <c r="L51" s="268">
        <v>2534</v>
      </c>
      <c r="M51" s="269">
        <v>2746</v>
      </c>
      <c r="N51" s="270">
        <v>2957</v>
      </c>
      <c r="O51" s="268">
        <v>3168</v>
      </c>
      <c r="P51" s="269">
        <v>3379</v>
      </c>
      <c r="Q51" s="270">
        <v>3590</v>
      </c>
      <c r="R51" s="268">
        <v>3802</v>
      </c>
      <c r="S51" s="267">
        <v>4013</v>
      </c>
      <c r="T51" s="268">
        <v>4224</v>
      </c>
      <c r="U51" s="189">
        <v>2.4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71">
        <v>221</v>
      </c>
      <c r="C52" s="272">
        <v>331</v>
      </c>
      <c r="D52" s="273">
        <v>442</v>
      </c>
      <c r="E52" s="274">
        <v>552</v>
      </c>
      <c r="F52" s="272">
        <v>662</v>
      </c>
      <c r="G52" s="273">
        <v>773</v>
      </c>
      <c r="H52" s="274">
        <v>883</v>
      </c>
      <c r="I52" s="272">
        <v>994</v>
      </c>
      <c r="J52" s="273">
        <v>1104</v>
      </c>
      <c r="K52" s="274">
        <v>1214</v>
      </c>
      <c r="L52" s="272">
        <v>1325</v>
      </c>
      <c r="M52" s="273">
        <v>1435</v>
      </c>
      <c r="N52" s="274">
        <v>1546</v>
      </c>
      <c r="O52" s="272">
        <v>1656</v>
      </c>
      <c r="P52" s="273">
        <v>1766</v>
      </c>
      <c r="Q52" s="274">
        <v>1877</v>
      </c>
      <c r="R52" s="272">
        <v>1987</v>
      </c>
      <c r="S52" s="271">
        <v>2098</v>
      </c>
      <c r="T52" s="272">
        <v>2208</v>
      </c>
      <c r="U52" s="257">
        <v>1.2</v>
      </c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67">
        <v>442</v>
      </c>
      <c r="C53" s="268">
        <v>662</v>
      </c>
      <c r="D53" s="269">
        <v>883</v>
      </c>
      <c r="E53" s="270">
        <v>1104</v>
      </c>
      <c r="F53" s="268">
        <v>1325</v>
      </c>
      <c r="G53" s="269">
        <v>1546</v>
      </c>
      <c r="H53" s="270">
        <v>1766</v>
      </c>
      <c r="I53" s="268">
        <v>1987</v>
      </c>
      <c r="J53" s="269">
        <v>2208</v>
      </c>
      <c r="K53" s="270">
        <v>2429</v>
      </c>
      <c r="L53" s="268">
        <v>2650</v>
      </c>
      <c r="M53" s="269">
        <v>2870</v>
      </c>
      <c r="N53" s="270">
        <v>3091</v>
      </c>
      <c r="O53" s="268">
        <v>3312</v>
      </c>
      <c r="P53" s="269">
        <v>3533</v>
      </c>
      <c r="Q53" s="270">
        <v>3754</v>
      </c>
      <c r="R53" s="268">
        <v>3974</v>
      </c>
      <c r="S53" s="267">
        <v>4195</v>
      </c>
      <c r="T53" s="268">
        <v>4416</v>
      </c>
      <c r="U53" s="189">
        <v>2.4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71">
        <v>230</v>
      </c>
      <c r="C54" s="272">
        <v>346</v>
      </c>
      <c r="D54" s="273">
        <v>461</v>
      </c>
      <c r="E54" s="274">
        <v>576</v>
      </c>
      <c r="F54" s="272">
        <v>691</v>
      </c>
      <c r="G54" s="273">
        <v>806</v>
      </c>
      <c r="H54" s="274">
        <v>922</v>
      </c>
      <c r="I54" s="272">
        <v>1037</v>
      </c>
      <c r="J54" s="273">
        <v>1152</v>
      </c>
      <c r="K54" s="274">
        <v>1267</v>
      </c>
      <c r="L54" s="272">
        <v>1382</v>
      </c>
      <c r="M54" s="273">
        <v>1498</v>
      </c>
      <c r="N54" s="274">
        <v>1613</v>
      </c>
      <c r="O54" s="272">
        <v>1728</v>
      </c>
      <c r="P54" s="273">
        <v>1843</v>
      </c>
      <c r="Q54" s="274">
        <v>1958</v>
      </c>
      <c r="R54" s="272">
        <v>2074</v>
      </c>
      <c r="S54" s="271">
        <v>2189</v>
      </c>
      <c r="T54" s="272">
        <v>2304</v>
      </c>
      <c r="U54" s="257">
        <v>1.2</v>
      </c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75">
        <v>461</v>
      </c>
      <c r="C55" s="276">
        <v>691</v>
      </c>
      <c r="D55" s="277">
        <v>922</v>
      </c>
      <c r="E55" s="278">
        <v>1152</v>
      </c>
      <c r="F55" s="276">
        <v>1382</v>
      </c>
      <c r="G55" s="277">
        <v>1613</v>
      </c>
      <c r="H55" s="278">
        <v>1843</v>
      </c>
      <c r="I55" s="276">
        <v>2074</v>
      </c>
      <c r="J55" s="277">
        <v>2304</v>
      </c>
      <c r="K55" s="278">
        <v>2534</v>
      </c>
      <c r="L55" s="276">
        <v>2765</v>
      </c>
      <c r="M55" s="277">
        <v>2995</v>
      </c>
      <c r="N55" s="278">
        <v>3226</v>
      </c>
      <c r="O55" s="276">
        <v>3456</v>
      </c>
      <c r="P55" s="277">
        <v>3686</v>
      </c>
      <c r="Q55" s="278">
        <v>3917</v>
      </c>
      <c r="R55" s="276">
        <v>4147</v>
      </c>
      <c r="S55" s="275">
        <v>4378</v>
      </c>
      <c r="T55" s="276">
        <v>4608</v>
      </c>
      <c r="U55" s="189">
        <v>2.4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79">
        <v>240</v>
      </c>
      <c r="C56" s="280">
        <v>360</v>
      </c>
      <c r="D56" s="281">
        <v>480</v>
      </c>
      <c r="E56" s="282">
        <v>600</v>
      </c>
      <c r="F56" s="280">
        <v>720</v>
      </c>
      <c r="G56" s="281">
        <v>840</v>
      </c>
      <c r="H56" s="282">
        <v>960</v>
      </c>
      <c r="I56" s="280">
        <v>1080</v>
      </c>
      <c r="J56" s="281">
        <v>1200</v>
      </c>
      <c r="K56" s="282">
        <v>1320</v>
      </c>
      <c r="L56" s="280">
        <v>1440</v>
      </c>
      <c r="M56" s="281">
        <v>1560</v>
      </c>
      <c r="N56" s="282">
        <v>1680</v>
      </c>
      <c r="O56" s="280">
        <v>1800</v>
      </c>
      <c r="P56" s="281">
        <v>1920</v>
      </c>
      <c r="Q56" s="282">
        <v>2040</v>
      </c>
      <c r="R56" s="280">
        <v>2160</v>
      </c>
      <c r="S56" s="279">
        <v>2280</v>
      </c>
      <c r="T56" s="280">
        <v>2400</v>
      </c>
      <c r="U56" s="257">
        <v>1.2</v>
      </c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67">
        <v>480</v>
      </c>
      <c r="C57" s="268">
        <v>720</v>
      </c>
      <c r="D57" s="269">
        <v>960</v>
      </c>
      <c r="E57" s="270">
        <v>1200</v>
      </c>
      <c r="F57" s="268">
        <v>1440</v>
      </c>
      <c r="G57" s="269">
        <v>1680</v>
      </c>
      <c r="H57" s="270">
        <v>1920</v>
      </c>
      <c r="I57" s="268">
        <v>2160</v>
      </c>
      <c r="J57" s="269">
        <v>2400</v>
      </c>
      <c r="K57" s="270">
        <v>2640</v>
      </c>
      <c r="L57" s="268">
        <v>2880</v>
      </c>
      <c r="M57" s="269">
        <v>3120</v>
      </c>
      <c r="N57" s="270">
        <v>3360</v>
      </c>
      <c r="O57" s="268">
        <v>3600</v>
      </c>
      <c r="P57" s="269">
        <v>3840</v>
      </c>
      <c r="Q57" s="270">
        <v>4080</v>
      </c>
      <c r="R57" s="268">
        <v>4320</v>
      </c>
      <c r="S57" s="267">
        <v>4560</v>
      </c>
      <c r="T57" s="268">
        <v>4800</v>
      </c>
      <c r="U57" s="189">
        <v>2.4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1" t="s">
        <v>131</v>
      </c>
      <c r="B58" s="271">
        <v>250</v>
      </c>
      <c r="C58" s="272">
        <v>374</v>
      </c>
      <c r="D58" s="273">
        <v>499</v>
      </c>
      <c r="E58" s="274">
        <v>624</v>
      </c>
      <c r="F58" s="272">
        <v>749</v>
      </c>
      <c r="G58" s="273">
        <v>874</v>
      </c>
      <c r="H58" s="274">
        <v>998</v>
      </c>
      <c r="I58" s="272">
        <v>1123</v>
      </c>
      <c r="J58" s="273">
        <v>1248</v>
      </c>
      <c r="K58" s="274">
        <v>1373</v>
      </c>
      <c r="L58" s="272">
        <v>1498</v>
      </c>
      <c r="M58" s="273">
        <v>1622</v>
      </c>
      <c r="N58" s="274">
        <v>1747</v>
      </c>
      <c r="O58" s="272">
        <v>1872</v>
      </c>
      <c r="P58" s="273">
        <v>1997</v>
      </c>
      <c r="Q58" s="274">
        <v>2122</v>
      </c>
      <c r="R58" s="272">
        <v>2246</v>
      </c>
      <c r="S58" s="271">
        <v>2371</v>
      </c>
      <c r="T58" s="272">
        <v>2496</v>
      </c>
      <c r="U58" s="257">
        <v>1.2</v>
      </c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67">
        <v>499</v>
      </c>
      <c r="C59" s="268">
        <v>749</v>
      </c>
      <c r="D59" s="269">
        <v>998</v>
      </c>
      <c r="E59" s="270">
        <v>1248</v>
      </c>
      <c r="F59" s="268">
        <v>1498</v>
      </c>
      <c r="G59" s="269">
        <v>1747</v>
      </c>
      <c r="H59" s="270">
        <v>1997</v>
      </c>
      <c r="I59" s="268">
        <v>2246</v>
      </c>
      <c r="J59" s="269">
        <v>2496</v>
      </c>
      <c r="K59" s="270">
        <v>2746</v>
      </c>
      <c r="L59" s="268">
        <v>2995</v>
      </c>
      <c r="M59" s="269">
        <v>3245</v>
      </c>
      <c r="N59" s="270">
        <v>3494</v>
      </c>
      <c r="O59" s="268">
        <v>3744</v>
      </c>
      <c r="P59" s="269">
        <v>3994</v>
      </c>
      <c r="Q59" s="270">
        <v>4243</v>
      </c>
      <c r="R59" s="268">
        <v>4493</v>
      </c>
      <c r="S59" s="267">
        <v>4742</v>
      </c>
      <c r="T59" s="268">
        <v>4992</v>
      </c>
      <c r="U59" s="189">
        <v>2.4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71">
        <v>259</v>
      </c>
      <c r="C60" s="272">
        <v>389</v>
      </c>
      <c r="D60" s="273">
        <v>518</v>
      </c>
      <c r="E60" s="274">
        <v>648</v>
      </c>
      <c r="F60" s="272">
        <v>778</v>
      </c>
      <c r="G60" s="273">
        <v>907</v>
      </c>
      <c r="H60" s="274">
        <v>1037</v>
      </c>
      <c r="I60" s="272">
        <v>1166</v>
      </c>
      <c r="J60" s="273">
        <v>1296</v>
      </c>
      <c r="K60" s="274">
        <v>1426</v>
      </c>
      <c r="L60" s="272">
        <v>1555</v>
      </c>
      <c r="M60" s="273">
        <v>1685</v>
      </c>
      <c r="N60" s="274">
        <v>1814</v>
      </c>
      <c r="O60" s="272">
        <v>1944</v>
      </c>
      <c r="P60" s="273">
        <v>2074</v>
      </c>
      <c r="Q60" s="274">
        <v>2203</v>
      </c>
      <c r="R60" s="272">
        <v>2333</v>
      </c>
      <c r="S60" s="271">
        <v>2462</v>
      </c>
      <c r="T60" s="272">
        <v>2592</v>
      </c>
      <c r="U60" s="257">
        <v>1.2</v>
      </c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75">
        <v>518</v>
      </c>
      <c r="C61" s="276">
        <v>778</v>
      </c>
      <c r="D61" s="277">
        <v>1037</v>
      </c>
      <c r="E61" s="278">
        <v>1296</v>
      </c>
      <c r="F61" s="276">
        <v>1555</v>
      </c>
      <c r="G61" s="277">
        <v>1814</v>
      </c>
      <c r="H61" s="278">
        <v>2074</v>
      </c>
      <c r="I61" s="276">
        <v>2333</v>
      </c>
      <c r="J61" s="277">
        <v>2592</v>
      </c>
      <c r="K61" s="278">
        <v>2851</v>
      </c>
      <c r="L61" s="276">
        <v>3110</v>
      </c>
      <c r="M61" s="277">
        <v>3370</v>
      </c>
      <c r="N61" s="278">
        <v>3629</v>
      </c>
      <c r="O61" s="276">
        <v>3888</v>
      </c>
      <c r="P61" s="277">
        <v>4147</v>
      </c>
      <c r="Q61" s="278">
        <v>4406</v>
      </c>
      <c r="R61" s="276">
        <v>4666</v>
      </c>
      <c r="S61" s="275">
        <v>4925</v>
      </c>
      <c r="T61" s="276">
        <v>5184</v>
      </c>
      <c r="U61" s="189">
        <v>2.4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79">
        <v>269</v>
      </c>
      <c r="C62" s="280">
        <v>403</v>
      </c>
      <c r="D62" s="281">
        <v>538</v>
      </c>
      <c r="E62" s="282">
        <v>672</v>
      </c>
      <c r="F62" s="280">
        <v>806</v>
      </c>
      <c r="G62" s="281">
        <v>941</v>
      </c>
      <c r="H62" s="282">
        <v>1075</v>
      </c>
      <c r="I62" s="280">
        <v>1210</v>
      </c>
      <c r="J62" s="281">
        <v>1344</v>
      </c>
      <c r="K62" s="282">
        <v>1478</v>
      </c>
      <c r="L62" s="280">
        <v>1613</v>
      </c>
      <c r="M62" s="281">
        <v>1747</v>
      </c>
      <c r="N62" s="282">
        <v>1882</v>
      </c>
      <c r="O62" s="280">
        <v>2016</v>
      </c>
      <c r="P62" s="281">
        <v>2150</v>
      </c>
      <c r="Q62" s="282">
        <v>2285</v>
      </c>
      <c r="R62" s="280">
        <v>2419</v>
      </c>
      <c r="S62" s="279">
        <v>2554</v>
      </c>
      <c r="T62" s="280">
        <v>2688</v>
      </c>
      <c r="U62" s="257">
        <v>1.2</v>
      </c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67">
        <v>538</v>
      </c>
      <c r="C63" s="268">
        <v>806</v>
      </c>
      <c r="D63" s="269">
        <v>1075</v>
      </c>
      <c r="E63" s="270">
        <v>1344</v>
      </c>
      <c r="F63" s="268">
        <v>1613</v>
      </c>
      <c r="G63" s="269">
        <v>1882</v>
      </c>
      <c r="H63" s="270">
        <v>2150</v>
      </c>
      <c r="I63" s="268">
        <v>2419</v>
      </c>
      <c r="J63" s="269">
        <v>2688</v>
      </c>
      <c r="K63" s="270">
        <v>2957</v>
      </c>
      <c r="L63" s="268">
        <v>3226</v>
      </c>
      <c r="M63" s="269">
        <v>3494</v>
      </c>
      <c r="N63" s="270">
        <v>3763</v>
      </c>
      <c r="O63" s="268">
        <v>4032</v>
      </c>
      <c r="P63" s="269">
        <v>4301</v>
      </c>
      <c r="Q63" s="270">
        <v>4570</v>
      </c>
      <c r="R63" s="268">
        <v>4838</v>
      </c>
      <c r="S63" s="267">
        <v>5107</v>
      </c>
      <c r="T63" s="268">
        <v>5376</v>
      </c>
      <c r="U63" s="189">
        <v>2.4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71">
        <v>278</v>
      </c>
      <c r="C64" s="272">
        <v>418</v>
      </c>
      <c r="D64" s="273">
        <v>557</v>
      </c>
      <c r="E64" s="274">
        <v>696</v>
      </c>
      <c r="F64" s="272">
        <v>835</v>
      </c>
      <c r="G64" s="273">
        <v>974</v>
      </c>
      <c r="H64" s="274">
        <v>1114</v>
      </c>
      <c r="I64" s="272">
        <v>1253</v>
      </c>
      <c r="J64" s="273">
        <v>1392</v>
      </c>
      <c r="K64" s="274">
        <v>1531</v>
      </c>
      <c r="L64" s="272">
        <v>1670</v>
      </c>
      <c r="M64" s="273">
        <v>1810</v>
      </c>
      <c r="N64" s="274">
        <v>1949</v>
      </c>
      <c r="O64" s="272">
        <v>2088</v>
      </c>
      <c r="P64" s="273">
        <v>2227</v>
      </c>
      <c r="Q64" s="274">
        <v>2366</v>
      </c>
      <c r="R64" s="272">
        <v>2506</v>
      </c>
      <c r="S64" s="271">
        <v>2645</v>
      </c>
      <c r="T64" s="272">
        <v>2784</v>
      </c>
      <c r="U64" s="257">
        <v>1.2</v>
      </c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67">
        <v>557</v>
      </c>
      <c r="C65" s="268">
        <v>835</v>
      </c>
      <c r="D65" s="269">
        <v>1114</v>
      </c>
      <c r="E65" s="270">
        <v>1392</v>
      </c>
      <c r="F65" s="268">
        <v>1670</v>
      </c>
      <c r="G65" s="269">
        <v>1949</v>
      </c>
      <c r="H65" s="270">
        <v>2227</v>
      </c>
      <c r="I65" s="268">
        <v>2506</v>
      </c>
      <c r="J65" s="269">
        <v>2784</v>
      </c>
      <c r="K65" s="270">
        <v>3062</v>
      </c>
      <c r="L65" s="268">
        <v>3341</v>
      </c>
      <c r="M65" s="269">
        <v>3619</v>
      </c>
      <c r="N65" s="270">
        <v>3898</v>
      </c>
      <c r="O65" s="268">
        <v>4176</v>
      </c>
      <c r="P65" s="269">
        <v>4454</v>
      </c>
      <c r="Q65" s="270">
        <v>4733</v>
      </c>
      <c r="R65" s="268">
        <v>5011</v>
      </c>
      <c r="S65" s="267">
        <v>5290</v>
      </c>
      <c r="T65" s="268">
        <v>5568</v>
      </c>
      <c r="U65" s="189">
        <v>2.4</v>
      </c>
    </row>
    <row r="66" spans="1:42" x14ac:dyDescent="0.15">
      <c r="A66" s="231" t="s">
        <v>135</v>
      </c>
      <c r="B66" s="271">
        <v>288</v>
      </c>
      <c r="C66" s="272">
        <v>432</v>
      </c>
      <c r="D66" s="273">
        <v>576</v>
      </c>
      <c r="E66" s="274">
        <v>720</v>
      </c>
      <c r="F66" s="272">
        <v>864</v>
      </c>
      <c r="G66" s="273">
        <v>1008</v>
      </c>
      <c r="H66" s="274">
        <v>1152</v>
      </c>
      <c r="I66" s="272">
        <v>1296</v>
      </c>
      <c r="J66" s="273">
        <v>1440</v>
      </c>
      <c r="K66" s="274">
        <v>1584</v>
      </c>
      <c r="L66" s="272">
        <v>1728</v>
      </c>
      <c r="M66" s="273">
        <v>1872</v>
      </c>
      <c r="N66" s="274">
        <v>2016</v>
      </c>
      <c r="O66" s="272">
        <v>2160</v>
      </c>
      <c r="P66" s="273">
        <v>2304</v>
      </c>
      <c r="Q66" s="274">
        <v>2448</v>
      </c>
      <c r="R66" s="272">
        <v>2592</v>
      </c>
      <c r="S66" s="271">
        <v>2736</v>
      </c>
      <c r="T66" s="272">
        <v>2880</v>
      </c>
      <c r="U66" s="257">
        <v>1.2</v>
      </c>
    </row>
    <row r="67" spans="1:42" x14ac:dyDescent="0.15">
      <c r="A67" s="233">
        <v>1500</v>
      </c>
      <c r="B67" s="275">
        <v>576</v>
      </c>
      <c r="C67" s="276">
        <v>864</v>
      </c>
      <c r="D67" s="277">
        <v>1152</v>
      </c>
      <c r="E67" s="278">
        <v>1440</v>
      </c>
      <c r="F67" s="276">
        <v>1728</v>
      </c>
      <c r="G67" s="277">
        <v>2016</v>
      </c>
      <c r="H67" s="278">
        <v>2304</v>
      </c>
      <c r="I67" s="276">
        <v>2592</v>
      </c>
      <c r="J67" s="277">
        <v>2880</v>
      </c>
      <c r="K67" s="278">
        <v>3168</v>
      </c>
      <c r="L67" s="276">
        <v>3456</v>
      </c>
      <c r="M67" s="277">
        <v>3744</v>
      </c>
      <c r="N67" s="278">
        <v>4032</v>
      </c>
      <c r="O67" s="276">
        <v>4320</v>
      </c>
      <c r="P67" s="277">
        <v>4608</v>
      </c>
      <c r="Q67" s="278">
        <v>4896</v>
      </c>
      <c r="R67" s="276">
        <v>5184</v>
      </c>
      <c r="S67" s="275">
        <v>5472</v>
      </c>
      <c r="T67" s="276">
        <v>5760</v>
      </c>
      <c r="U67" s="189">
        <v>2.4</v>
      </c>
    </row>
    <row r="68" spans="1:42" x14ac:dyDescent="0.15">
      <c r="A68" s="194"/>
      <c r="B68" s="194">
        <v>1.2</v>
      </c>
      <c r="C68" s="194">
        <v>1.2</v>
      </c>
      <c r="D68" s="194">
        <v>1.2</v>
      </c>
      <c r="E68" s="194">
        <v>1.2</v>
      </c>
      <c r="F68" s="194">
        <v>1.2</v>
      </c>
      <c r="G68" s="194">
        <v>1.2</v>
      </c>
      <c r="H68" s="194">
        <v>1.2</v>
      </c>
      <c r="I68" s="194">
        <v>1.2</v>
      </c>
      <c r="J68" s="194">
        <v>1.2</v>
      </c>
      <c r="K68" s="194">
        <v>1.2</v>
      </c>
      <c r="L68" s="194">
        <v>1.2</v>
      </c>
      <c r="M68" s="194">
        <v>1.2</v>
      </c>
      <c r="N68" s="194">
        <v>1.2</v>
      </c>
      <c r="O68" s="194">
        <v>1.2</v>
      </c>
      <c r="P68" s="194">
        <v>1.2</v>
      </c>
      <c r="Q68" s="194">
        <v>1.2</v>
      </c>
      <c r="R68" s="194">
        <v>1.2</v>
      </c>
      <c r="S68" s="194">
        <v>1.2</v>
      </c>
      <c r="T68" s="194">
        <v>1.2</v>
      </c>
    </row>
    <row r="69" spans="1:42" x14ac:dyDescent="0.15">
      <c r="A69" s="194"/>
      <c r="B69" s="187">
        <v>2.4</v>
      </c>
      <c r="C69" s="187">
        <v>2.4</v>
      </c>
      <c r="D69" s="187">
        <v>2.4</v>
      </c>
      <c r="E69" s="187">
        <v>2.4</v>
      </c>
      <c r="F69" s="187">
        <v>2.4</v>
      </c>
      <c r="G69" s="187">
        <v>2.4</v>
      </c>
      <c r="H69" s="187">
        <v>2.4</v>
      </c>
      <c r="I69" s="187">
        <v>2.4</v>
      </c>
      <c r="J69" s="187">
        <v>2.4</v>
      </c>
      <c r="K69" s="187">
        <v>2.4</v>
      </c>
      <c r="L69" s="187">
        <v>2.4</v>
      </c>
      <c r="M69" s="187">
        <v>2.4</v>
      </c>
      <c r="N69" s="187">
        <v>2.4</v>
      </c>
      <c r="O69" s="187">
        <v>2.4</v>
      </c>
      <c r="P69" s="187">
        <v>2.4</v>
      </c>
      <c r="Q69" s="187">
        <v>2.4</v>
      </c>
      <c r="R69" s="187">
        <v>2.4</v>
      </c>
      <c r="S69" s="187">
        <v>2.4</v>
      </c>
      <c r="T69" s="187">
        <v>2.4</v>
      </c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>ROUND(W76*$T$76,0)</f>
        <v>50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</v>
      </c>
      <c r="U76" s="188"/>
      <c r="V76" s="203">
        <v>4</v>
      </c>
      <c r="W76" s="207">
        <f>IF(W74*$V$76*$X$136&lt;50,50,W74*$V$76*$X$136)</f>
        <v>50</v>
      </c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189"/>
    </row>
    <row r="77" spans="1:42" x14ac:dyDescent="0.15">
      <c r="A77" s="208">
        <v>100</v>
      </c>
      <c r="B77" s="209">
        <f t="shared" ref="B77:P107" si="0">ROUND(W77*$T$76,0)</f>
        <v>50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>
        <f>IF(W74*$V$76*$X$137&lt;50,50,W74*$V$76*$X$137)</f>
        <v>50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50</v>
      </c>
      <c r="C78" s="212">
        <f>ROUND(X78*$T$76,0)</f>
        <v>50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>
        <f>IF($W$74*V78*$X$136&lt;50,50,$W$74*V78*$X$136)</f>
        <v>50</v>
      </c>
      <c r="X78" s="207">
        <f>IF($X$74*V78*$X$136&lt;50,50,$X$74*V78*$X$136)</f>
        <v>50</v>
      </c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58</v>
      </c>
      <c r="C79" s="209">
        <f t="shared" si="0"/>
        <v>86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IF($W$74*V78*$X$137&lt;50,50,$W$74*V78*$X$137)</f>
        <v>57.599999999999994</v>
      </c>
      <c r="X79" s="207">
        <f>IF($X$74*V78*$X$137&lt;50,50,$X$74*V78*$X$137)</f>
        <v>86.399999999999991</v>
      </c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50</v>
      </c>
      <c r="C80" s="212">
        <f t="shared" si="0"/>
        <v>58</v>
      </c>
      <c r="D80" s="212">
        <f>ROUND(Y80*$T$76,0)</f>
        <v>77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>
        <f>IF($W$74*V80*$X$136&lt;50,50,$W$74*V80*$X$136)</f>
        <v>50</v>
      </c>
      <c r="X80" s="207">
        <f>IF($X$74*V80*$X$136&lt;50,50,$X$74*V80*$X$136)</f>
        <v>57.599999999999994</v>
      </c>
      <c r="Y80" s="207">
        <f>IF($Y$74*V80*$X$136&lt;50,50,$Y$74*V80*$X$136)</f>
        <v>76.8</v>
      </c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77</v>
      </c>
      <c r="C81" s="209">
        <f t="shared" si="0"/>
        <v>115</v>
      </c>
      <c r="D81" s="209">
        <f t="shared" si="0"/>
        <v>154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IF($W$74*V80*$X$137&lt;50,50,$W$74*V80*$X$137)</f>
        <v>76.8</v>
      </c>
      <c r="X81" s="207">
        <f>IF($X$74*V80*$X$137&lt;50,50,$X$74*V80*$X$137)</f>
        <v>115.19999999999999</v>
      </c>
      <c r="Y81" s="207">
        <f>IF($Y$74*V80*$X$137&lt;50,50,$Y$74*V80*$X$137)</f>
        <v>153.6</v>
      </c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50</v>
      </c>
      <c r="C82" s="212">
        <f t="shared" si="0"/>
        <v>72</v>
      </c>
      <c r="D82" s="212">
        <f t="shared" si="0"/>
        <v>96</v>
      </c>
      <c r="E82" s="212">
        <f>ROUND(Z82*$T$76,0)</f>
        <v>120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>
        <f>IF($W$74*V82*$X$136&lt;50,50,$W$74*V82*$X$136)</f>
        <v>50</v>
      </c>
      <c r="X82" s="207">
        <f>IF($X$74*V82*$X$136&lt;50,50,$X$74*V82*$X$136)</f>
        <v>72</v>
      </c>
      <c r="Y82" s="207">
        <f>IF($Y$74*V82*$X$136&lt;50,50,$Y$74*V82*$X$136)</f>
        <v>96</v>
      </c>
      <c r="Z82" s="207">
        <f>IF($Z$74*V82*$X$136&lt;50,50,$Z$74*V82*$X$136)</f>
        <v>120</v>
      </c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96</v>
      </c>
      <c r="C83" s="209">
        <f t="shared" si="0"/>
        <v>144</v>
      </c>
      <c r="D83" s="209">
        <f t="shared" si="0"/>
        <v>192</v>
      </c>
      <c r="E83" s="209">
        <f t="shared" si="0"/>
        <v>240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IF($W$74*V82*$X$137&lt;50,50,$W$74*V82*$X$137)</f>
        <v>96</v>
      </c>
      <c r="X83" s="207">
        <f>IF($X$74*V82*$X$137&lt;50,50,$X$74*V82*$X$137)</f>
        <v>144</v>
      </c>
      <c r="Y83" s="207">
        <f>IF($Y$74*V82*$X$137&lt;50,50,$Y$74*V82*$X$137)</f>
        <v>192</v>
      </c>
      <c r="Z83" s="207">
        <f>IF($Z$74*V82*$X$137&lt;50,50,$Z$74*V82*$X$137)</f>
        <v>240</v>
      </c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58</v>
      </c>
      <c r="C84" s="212">
        <f t="shared" si="0"/>
        <v>86</v>
      </c>
      <c r="D84" s="212">
        <f t="shared" si="0"/>
        <v>115</v>
      </c>
      <c r="E84" s="212">
        <f t="shared" si="0"/>
        <v>144</v>
      </c>
      <c r="F84" s="212">
        <f>ROUND(AA84*$T$76,0)</f>
        <v>173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>
        <f>IF($W$74*V84*$X$136&lt;50,50,$W$74*V84*$X$136)</f>
        <v>57.599999999999994</v>
      </c>
      <c r="X84" s="207">
        <f>IF($X$74*V84*$X$136&lt;50,50,$X$74*V84*$X$136)</f>
        <v>86.399999999999991</v>
      </c>
      <c r="Y84" s="207">
        <f>IF($Y$74*V84*$X$136&lt;50,50,$Y$74*V84*$X$136)</f>
        <v>115.19999999999999</v>
      </c>
      <c r="Z84" s="207">
        <f>IF($Z$74*V84*$X$136&lt;50,50,$Z$74*V84*$X$136)</f>
        <v>144</v>
      </c>
      <c r="AA84" s="207">
        <f>IF($AA$74*V84*$X$136&lt;50,50,$AA$74*V84*$X$136)</f>
        <v>172.79999999999998</v>
      </c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115</v>
      </c>
      <c r="C85" s="216">
        <f t="shared" si="0"/>
        <v>173</v>
      </c>
      <c r="D85" s="216">
        <f t="shared" si="0"/>
        <v>230</v>
      </c>
      <c r="E85" s="216">
        <f t="shared" si="0"/>
        <v>288</v>
      </c>
      <c r="F85" s="216">
        <f t="shared" si="0"/>
        <v>346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IF($W$74*V84*$X$137&lt;50,50,$W$74*V84*$X$137)</f>
        <v>115.19999999999999</v>
      </c>
      <c r="X85" s="207">
        <f>IF($X$74*V84*$X$137&lt;50,50,$X$74*V84*$X$137)</f>
        <v>172.79999999999998</v>
      </c>
      <c r="Y85" s="207">
        <f>IF($Y$74*V84*$X$137&lt;50,50,$Y$74*V84*$X$137)</f>
        <v>230.39999999999998</v>
      </c>
      <c r="Z85" s="207">
        <f>IF($Z$74*V84*$X$137&lt;50,50,$Z$74*V84*$X$137)</f>
        <v>288</v>
      </c>
      <c r="AA85" s="207">
        <f>IF($AA$74*V84*$X$137&lt;50,50,$AA$74*V84*$X$137)</f>
        <v>345.59999999999997</v>
      </c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67</v>
      </c>
      <c r="C86" s="205">
        <f t="shared" si="0"/>
        <v>101</v>
      </c>
      <c r="D86" s="205">
        <f t="shared" si="0"/>
        <v>134</v>
      </c>
      <c r="E86" s="205">
        <f t="shared" si="0"/>
        <v>168</v>
      </c>
      <c r="F86" s="205">
        <f t="shared" si="0"/>
        <v>202</v>
      </c>
      <c r="G86" s="205">
        <f>ROUND(AB86*$T$76,0)</f>
        <v>235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>
        <f>IF($W$74*V86*$X$136&lt;50,50,$W$74*V86*$X$136)</f>
        <v>67.2</v>
      </c>
      <c r="X86" s="207">
        <f>IF($X$74*V86*$X$136&lt;50,50,$X$74*V86*$X$136)</f>
        <v>100.8</v>
      </c>
      <c r="Y86" s="207">
        <f>IF($Y$74*V86*$X$136&lt;50,50,$Y$74*V86*$X$136)</f>
        <v>134.4</v>
      </c>
      <c r="Z86" s="207">
        <f>IF($Z$74*V86*$X$136&lt;50,50,$Z$74*V86*$X$136)</f>
        <v>168</v>
      </c>
      <c r="AA86" s="207">
        <f>IF($AA$74*V86*$X$136&lt;50,50,$AA$74*V86*$X$136)</f>
        <v>201.6</v>
      </c>
      <c r="AB86" s="207">
        <f>IF($AB$74*V86*$X$136&lt;50,50,$AB$74*V86*$X$136)</f>
        <v>235.2</v>
      </c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134</v>
      </c>
      <c r="C87" s="209">
        <f t="shared" si="0"/>
        <v>202</v>
      </c>
      <c r="D87" s="209">
        <f t="shared" si="0"/>
        <v>269</v>
      </c>
      <c r="E87" s="209">
        <f t="shared" si="0"/>
        <v>336</v>
      </c>
      <c r="F87" s="209">
        <f t="shared" si="0"/>
        <v>403</v>
      </c>
      <c r="G87" s="209">
        <f t="shared" si="0"/>
        <v>470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>IF($W$74*V86*$X$137&lt;50,50,$W$74*V86*$X$137)</f>
        <v>134.4</v>
      </c>
      <c r="X87" s="207">
        <f>IF($X$74*V86*$X$137&lt;50,50,$X$74*V86*$X$137)</f>
        <v>201.6</v>
      </c>
      <c r="Y87" s="207">
        <f>IF($Y$74*V86*$X$137&lt;50,50,$Y$74*V86*$X$137)</f>
        <v>268.8</v>
      </c>
      <c r="Z87" s="207">
        <f>IF($Z$74*V86*$X$137&lt;50,50,$Z$74*V86*$X$137)</f>
        <v>336</v>
      </c>
      <c r="AA87" s="207">
        <f>IF($AA$74*V86*$X$137&lt;50,50,$AA$74*V86*$X$137)</f>
        <v>403.2</v>
      </c>
      <c r="AB87" s="207">
        <f>IF($AB$74*V86*$X$137&lt;50,50,$AB$74*V86*$X$137)</f>
        <v>470.4</v>
      </c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77</v>
      </c>
      <c r="C88" s="212">
        <f t="shared" si="0"/>
        <v>115</v>
      </c>
      <c r="D88" s="212">
        <f t="shared" si="0"/>
        <v>154</v>
      </c>
      <c r="E88" s="212">
        <f t="shared" si="0"/>
        <v>192</v>
      </c>
      <c r="F88" s="212">
        <f t="shared" si="0"/>
        <v>230</v>
      </c>
      <c r="G88" s="212">
        <f t="shared" si="0"/>
        <v>269</v>
      </c>
      <c r="H88" s="212">
        <f>ROUND(AC88*$T$76,0)</f>
        <v>307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>
        <f>IF($W$74*V88*$X$136&lt;50,50,$W$74*V88*$X$136)</f>
        <v>76.8</v>
      </c>
      <c r="X88" s="207">
        <f>IF($X$74*V88*$X$136&lt;50,50,$X$74*V88*$X$136)</f>
        <v>115.19999999999999</v>
      </c>
      <c r="Y88" s="207">
        <f>IF($Y$74*V88*$X$136&lt;50,50,$Y$74*V88*$X$136)</f>
        <v>153.6</v>
      </c>
      <c r="Z88" s="207">
        <f>IF($Z$74*V88*$X$136&lt;50,50,$Z$74*V88*$X$136)</f>
        <v>192</v>
      </c>
      <c r="AA88" s="207">
        <f>IF($AA$74*V88*$X$136&lt;50,50,$AA$74*V88*$X$136)</f>
        <v>230.39999999999998</v>
      </c>
      <c r="AB88" s="207">
        <f>IF($AB$74*V88*$X$136&lt;50,50,$AB$74*V88*$X$136)</f>
        <v>268.8</v>
      </c>
      <c r="AC88" s="207">
        <f>IF($AC$74*V88*$X$136&lt;50,50,$AC$74*V88*$X$136)</f>
        <v>307.2</v>
      </c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154</v>
      </c>
      <c r="C89" s="209">
        <f t="shared" si="0"/>
        <v>230</v>
      </c>
      <c r="D89" s="209">
        <f t="shared" si="0"/>
        <v>307</v>
      </c>
      <c r="E89" s="209">
        <f t="shared" si="0"/>
        <v>384</v>
      </c>
      <c r="F89" s="209">
        <f t="shared" si="0"/>
        <v>461</v>
      </c>
      <c r="G89" s="209">
        <f t="shared" si="0"/>
        <v>538</v>
      </c>
      <c r="H89" s="209">
        <f t="shared" si="0"/>
        <v>614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>IF($W$74*V88*$X$137&lt;50,50,$W$74*V88*$X$137)</f>
        <v>153.6</v>
      </c>
      <c r="X89" s="207">
        <f>IF($X$74*V88*$X$137&lt;50,50,$X$74*V88*$X$137)</f>
        <v>230.39999999999998</v>
      </c>
      <c r="Y89" s="207">
        <f>IF($Y$74*V88*$X$137&lt;50,50,$Y$74*V88*$X$137)</f>
        <v>307.2</v>
      </c>
      <c r="Z89" s="207">
        <f>IF($Z$74*V88*$X$137&lt;50,50,$Z$74*V88*$X$137)</f>
        <v>384</v>
      </c>
      <c r="AA89" s="207">
        <f>IF($AA$74*V88*$X$137&lt;50,50,$AA$74*V88*$X$137)</f>
        <v>460.79999999999995</v>
      </c>
      <c r="AB89" s="207">
        <f>IF($AB$74*V88*$X$137&lt;50,50,$AB$74*V88*$X$137)</f>
        <v>537.6</v>
      </c>
      <c r="AC89" s="207">
        <f>IF($AC$74*V88*$X$137&lt;50,50,$AC$74*V88*$X$137)</f>
        <v>614.4</v>
      </c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86</v>
      </c>
      <c r="C90" s="212">
        <f t="shared" si="0"/>
        <v>130</v>
      </c>
      <c r="D90" s="212">
        <f t="shared" si="0"/>
        <v>173</v>
      </c>
      <c r="E90" s="212">
        <f t="shared" si="0"/>
        <v>216</v>
      </c>
      <c r="F90" s="212">
        <f t="shared" si="0"/>
        <v>259</v>
      </c>
      <c r="G90" s="212">
        <f t="shared" si="0"/>
        <v>302</v>
      </c>
      <c r="H90" s="212">
        <f t="shared" si="0"/>
        <v>346</v>
      </c>
      <c r="I90" s="212">
        <f>ROUND(AD90*$T$76,0)</f>
        <v>389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>
        <f>IF($W$74*V90*$X$136&lt;50,50,$W$74*V90*$X$136)</f>
        <v>86.399999999999991</v>
      </c>
      <c r="X90" s="207">
        <f>IF($X$74*V90*$X$136&lt;50,50,$X$74*V90*$X$136)</f>
        <v>129.6</v>
      </c>
      <c r="Y90" s="207">
        <f>IF($Y$74*V90*$X$136&lt;50,50,$Y$74*V90*$X$136)</f>
        <v>172.79999999999998</v>
      </c>
      <c r="Z90" s="207">
        <f>IF($Z$74*V90*$X$136&lt;50,50,$Z$74*V90*$X$136)</f>
        <v>216</v>
      </c>
      <c r="AA90" s="207">
        <f>IF($AA$74*V90*$X$136&lt;50,50,$AA$74*V90*$X$136)</f>
        <v>259.2</v>
      </c>
      <c r="AB90" s="207">
        <f>IF($AB$74*V90*$X$136&lt;50,50,$AB$74*V90*$X$136)</f>
        <v>302.39999999999998</v>
      </c>
      <c r="AC90" s="207">
        <f>IF($AC$74*V90*$X$136&lt;50,50,$AC$74*V90*$X$136)</f>
        <v>345.59999999999997</v>
      </c>
      <c r="AD90" s="207">
        <f>IF($AD$74*V90*$X$136&lt;50,50,$AD$74*V90*$X$136)</f>
        <v>388.8</v>
      </c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si="0"/>
        <v>173</v>
      </c>
      <c r="C91" s="209">
        <f t="shared" si="0"/>
        <v>259</v>
      </c>
      <c r="D91" s="209">
        <f t="shared" si="0"/>
        <v>346</v>
      </c>
      <c r="E91" s="209">
        <f t="shared" si="0"/>
        <v>432</v>
      </c>
      <c r="F91" s="209">
        <f t="shared" si="0"/>
        <v>518</v>
      </c>
      <c r="G91" s="209">
        <f t="shared" si="0"/>
        <v>605</v>
      </c>
      <c r="H91" s="209">
        <f t="shared" si="0"/>
        <v>691</v>
      </c>
      <c r="I91" s="209">
        <f t="shared" si="0"/>
        <v>778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>IF($W$74*V90*$X$137&lt;50,50,$W$74*V90*$X$137)</f>
        <v>172.79999999999998</v>
      </c>
      <c r="X91" s="207">
        <f>IF($X$74*V90*$X$137&lt;50,50,$X$74*V90*$X$137)</f>
        <v>259.2</v>
      </c>
      <c r="Y91" s="207">
        <f>IF($Y$74*V90*$X$137&lt;50,50,$Y$74*V90*$X$137)</f>
        <v>345.59999999999997</v>
      </c>
      <c r="Z91" s="207">
        <f>IF($Z$74*V90*$X$137&lt;50,50,$Z$74*V90*$X$137)</f>
        <v>432</v>
      </c>
      <c r="AA91" s="207">
        <f>IF($AA$74*V90*$X$137&lt;50,50,$AA$74*V90*$X$137)</f>
        <v>518.4</v>
      </c>
      <c r="AB91" s="207">
        <f>IF($AB$74*V90*$X$137&lt;50,50,$AB$74*V90*$X$137)</f>
        <v>604.79999999999995</v>
      </c>
      <c r="AC91" s="207">
        <f>IF($AC$74*V90*$X$137&lt;50,50,$AC$74*V90*$X$137)</f>
        <v>691.19999999999993</v>
      </c>
      <c r="AD91" s="207">
        <f>IF($AD$74*V90*$X$137&lt;50,50,$AD$74*V90*$X$137)</f>
        <v>777.6</v>
      </c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96</v>
      </c>
      <c r="C92" s="212">
        <f t="shared" si="0"/>
        <v>144</v>
      </c>
      <c r="D92" s="212">
        <f t="shared" si="0"/>
        <v>192</v>
      </c>
      <c r="E92" s="212">
        <f t="shared" si="0"/>
        <v>240</v>
      </c>
      <c r="F92" s="212">
        <f t="shared" si="0"/>
        <v>288</v>
      </c>
      <c r="G92" s="212">
        <f t="shared" si="0"/>
        <v>336</v>
      </c>
      <c r="H92" s="212">
        <f t="shared" si="0"/>
        <v>384</v>
      </c>
      <c r="I92" s="212">
        <f t="shared" si="0"/>
        <v>432</v>
      </c>
      <c r="J92" s="212">
        <f>ROUND(AE92*$T$76,0)</f>
        <v>480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>
        <f>IF($W$74*V92*$X$136&lt;50,50,$W$74*V92*$X$136)</f>
        <v>96</v>
      </c>
      <c r="X92" s="207">
        <f>IF($X$74*V92*$X$136&lt;50,50,$X$74*V92*$X$136)</f>
        <v>144</v>
      </c>
      <c r="Y92" s="207">
        <f>IF($Y$74*V92*$X$136&lt;50,50,$Y$74*V92*$X$136)</f>
        <v>192</v>
      </c>
      <c r="Z92" s="207">
        <f>IF($Z$74*V92*$X$136&lt;50,50,$Z$74*V92*$X$136)</f>
        <v>240</v>
      </c>
      <c r="AA92" s="207">
        <f>IF($AA$74*V92*$X$136&lt;50,50,$AA$74*V92*$X$136)</f>
        <v>288</v>
      </c>
      <c r="AB92" s="207">
        <f>IF($AB$74*V92*$X$136&lt;50,50,$AB$74*V92*$X$136)</f>
        <v>336</v>
      </c>
      <c r="AC92" s="207">
        <f>IF($AC$74*V92*$X$136&lt;50,50,$AC$74*V92*$X$136)</f>
        <v>384</v>
      </c>
      <c r="AD92" s="207">
        <f>IF($AD$74*V92*$X$136&lt;50,50,$AD$74*V92*$X$136)</f>
        <v>432</v>
      </c>
      <c r="AE92" s="207">
        <f>IF($AE$74*V92*$X$136&lt;50,50,$AE$74*V92*$X$136)</f>
        <v>480</v>
      </c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189"/>
    </row>
    <row r="93" spans="1:42" x14ac:dyDescent="0.15">
      <c r="A93" s="208">
        <v>500</v>
      </c>
      <c r="B93" s="209">
        <f t="shared" si="0"/>
        <v>192</v>
      </c>
      <c r="C93" s="209">
        <f t="shared" si="0"/>
        <v>288</v>
      </c>
      <c r="D93" s="209">
        <f t="shared" si="0"/>
        <v>384</v>
      </c>
      <c r="E93" s="209">
        <f t="shared" si="0"/>
        <v>480</v>
      </c>
      <c r="F93" s="209">
        <f t="shared" si="0"/>
        <v>576</v>
      </c>
      <c r="G93" s="209">
        <f t="shared" si="0"/>
        <v>672</v>
      </c>
      <c r="H93" s="209">
        <f t="shared" si="0"/>
        <v>768</v>
      </c>
      <c r="I93" s="209">
        <f t="shared" si="0"/>
        <v>864</v>
      </c>
      <c r="J93" s="209">
        <f t="shared" si="0"/>
        <v>960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>IF($W$74*V92*$X$137&lt;50,50,$W$74*V92*$X$137)</f>
        <v>192</v>
      </c>
      <c r="X93" s="207">
        <f>IF($X$74*V92*$X$137&lt;50,50,$X$74*V92*$X$137)</f>
        <v>288</v>
      </c>
      <c r="Y93" s="207">
        <f>IF($Y$74*V92*$X$137&lt;50,50,$Y$74*V92*$X$137)</f>
        <v>384</v>
      </c>
      <c r="Z93" s="207">
        <f>IF($Z$74*V92*$X$137&lt;50,50,$Z$74*V92*$X$137)</f>
        <v>480</v>
      </c>
      <c r="AA93" s="207">
        <f>IF($AA$74*V92*$X$137&lt;50,50,$AA$74*V92*$X$137)</f>
        <v>576</v>
      </c>
      <c r="AB93" s="207">
        <f>IF($AB$74*V92*$X$137&lt;50,50,$AB$74*V92*$X$137)</f>
        <v>672</v>
      </c>
      <c r="AC93" s="207">
        <f>IF($AC$74*V92*$X$137&lt;50,50,$AC$74*V92*$X$137)</f>
        <v>768</v>
      </c>
      <c r="AD93" s="207">
        <f>IF($AD$74*V92*$X$137&lt;50,50,$AD$74*V92*$X$137)</f>
        <v>864</v>
      </c>
      <c r="AE93" s="207">
        <f>IF($AE$74*V92*$X$137&lt;50,50,$AE$74*V92*$X$137)</f>
        <v>960</v>
      </c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106</v>
      </c>
      <c r="C94" s="212">
        <f t="shared" si="0"/>
        <v>158</v>
      </c>
      <c r="D94" s="212">
        <f t="shared" si="0"/>
        <v>211</v>
      </c>
      <c r="E94" s="212">
        <f t="shared" si="0"/>
        <v>264</v>
      </c>
      <c r="F94" s="212">
        <f t="shared" si="0"/>
        <v>317</v>
      </c>
      <c r="G94" s="212">
        <f t="shared" si="0"/>
        <v>370</v>
      </c>
      <c r="H94" s="212">
        <f t="shared" si="0"/>
        <v>422</v>
      </c>
      <c r="I94" s="212">
        <f t="shared" si="0"/>
        <v>475</v>
      </c>
      <c r="J94" s="212">
        <f t="shared" si="0"/>
        <v>528</v>
      </c>
      <c r="K94" s="212">
        <f>ROUND(AF94*$T$76,0)</f>
        <v>581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>
        <f>IF($W$74*V94*$X$136&lt;50,50,$W$74*V94*$X$136)</f>
        <v>105.6</v>
      </c>
      <c r="X94" s="207">
        <f>IF($X$74*V94*$X$136&lt;50,50,$X$74*V94*$X$136)</f>
        <v>158.4</v>
      </c>
      <c r="Y94" s="207">
        <f>IF($Y$74*V94*$X$136&lt;50,50,$Y$74*V94*$X$136)</f>
        <v>211.2</v>
      </c>
      <c r="Z94" s="207">
        <f>IF($Z$74*V94*$X$136&lt;50,50,$Z$74*V94*$X$136)</f>
        <v>264</v>
      </c>
      <c r="AA94" s="207">
        <f>IF($AA$74*V94*$X$136&lt;50,50,$AA$74*V94*$X$136)</f>
        <v>316.8</v>
      </c>
      <c r="AB94" s="207">
        <f>IF($AB$74*V94*$X$136&lt;50,50,$AB$74*V94*$X$136)</f>
        <v>369.59999999999997</v>
      </c>
      <c r="AC94" s="207">
        <f>IF($AC$74*V94*$X$136&lt;50,50,$AC$74*V94*$X$136)</f>
        <v>422.4</v>
      </c>
      <c r="AD94" s="207">
        <f>IF($AD$74*V94*$X$136&lt;50,50,$AD$74*V94*$X$136)</f>
        <v>475.2</v>
      </c>
      <c r="AE94" s="207">
        <f>IF($AE$74*V94*$X$136&lt;50,50,$AE$74*V94*$X$136)</f>
        <v>528</v>
      </c>
      <c r="AF94" s="207">
        <f>IF($AF$74*V94*$X$136&lt;50,50,$AF$74*V94*$X$136)</f>
        <v>580.79999999999995</v>
      </c>
      <c r="AG94" s="207"/>
      <c r="AH94" s="207"/>
      <c r="AI94" s="207"/>
      <c r="AJ94" s="207"/>
      <c r="AK94" s="207"/>
      <c r="AL94" s="207"/>
      <c r="AM94" s="207"/>
      <c r="AN94" s="207"/>
      <c r="AO94" s="207"/>
      <c r="AP94" s="189"/>
    </row>
    <row r="95" spans="1:42" x14ac:dyDescent="0.15">
      <c r="A95" s="208">
        <v>550</v>
      </c>
      <c r="B95" s="209">
        <f t="shared" si="0"/>
        <v>211</v>
      </c>
      <c r="C95" s="209">
        <f t="shared" si="0"/>
        <v>317</v>
      </c>
      <c r="D95" s="209">
        <f t="shared" si="0"/>
        <v>422</v>
      </c>
      <c r="E95" s="209">
        <f t="shared" si="0"/>
        <v>528</v>
      </c>
      <c r="F95" s="209">
        <f t="shared" si="0"/>
        <v>634</v>
      </c>
      <c r="G95" s="209">
        <f t="shared" si="0"/>
        <v>739</v>
      </c>
      <c r="H95" s="209">
        <f t="shared" si="0"/>
        <v>845</v>
      </c>
      <c r="I95" s="209">
        <f t="shared" si="0"/>
        <v>950</v>
      </c>
      <c r="J95" s="209">
        <f t="shared" si="0"/>
        <v>1056</v>
      </c>
      <c r="K95" s="209">
        <f t="shared" si="0"/>
        <v>1162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>IF($W$74*V94*$X$137&lt;50,50,$W$74*V94*$X$137)</f>
        <v>211.2</v>
      </c>
      <c r="X95" s="207">
        <f>IF($X$74*V94*$X$137&lt;50,50,$X$74*V94*$X$137)</f>
        <v>316.8</v>
      </c>
      <c r="Y95" s="207">
        <f>IF($Y$74*V94*$X$137&lt;50,50,$Y$74*V94*$X$137)</f>
        <v>422.4</v>
      </c>
      <c r="Z95" s="207">
        <f>IF($Z$74*V94*$X$137&lt;50,50,$Z$74*V94*$X$137)</f>
        <v>528</v>
      </c>
      <c r="AA95" s="207">
        <f>IF($AA$74*V94*$X$137&lt;50,50,$AA$74*V94*$X$137)</f>
        <v>633.6</v>
      </c>
      <c r="AB95" s="207">
        <f>IF($AB$74*V94*$X$137&lt;50,50,$AB$74*V94*$X$137)</f>
        <v>739.19999999999993</v>
      </c>
      <c r="AC95" s="207">
        <f>IF($AC$74*V94*$X$137&lt;50,50,$AC$74*V94*$X$137)</f>
        <v>844.8</v>
      </c>
      <c r="AD95" s="207">
        <f>IF($AD$74*V94*$X$137&lt;50,50,$AD$74*V94*$X$137)</f>
        <v>950.4</v>
      </c>
      <c r="AE95" s="207">
        <f>IF($AE$74*V94*$X$137&lt;50,50,$AE$74*V94*$X$137)</f>
        <v>1056</v>
      </c>
      <c r="AF95" s="207">
        <f>IF($AF$74*V94*$X$137&lt;50,50,$AF$74*V94*$X$137)</f>
        <v>1161.5999999999999</v>
      </c>
      <c r="AG95" s="207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115</v>
      </c>
      <c r="C96" s="212">
        <f t="shared" si="0"/>
        <v>173</v>
      </c>
      <c r="D96" s="212">
        <f t="shared" si="0"/>
        <v>230</v>
      </c>
      <c r="E96" s="212">
        <f t="shared" si="0"/>
        <v>288</v>
      </c>
      <c r="F96" s="212">
        <f t="shared" si="0"/>
        <v>346</v>
      </c>
      <c r="G96" s="212">
        <f t="shared" si="0"/>
        <v>403</v>
      </c>
      <c r="H96" s="212">
        <f t="shared" si="0"/>
        <v>461</v>
      </c>
      <c r="I96" s="212">
        <f t="shared" si="0"/>
        <v>518</v>
      </c>
      <c r="J96" s="212">
        <f t="shared" si="0"/>
        <v>576</v>
      </c>
      <c r="K96" s="212">
        <f t="shared" si="0"/>
        <v>634</v>
      </c>
      <c r="L96" s="212">
        <f>ROUND(AG96*$T$76,0)</f>
        <v>691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>
        <f>IF($W$74*V96*$X$136&lt;50,50,$W$74*V96*$X$136)</f>
        <v>115.19999999999999</v>
      </c>
      <c r="X96" s="207">
        <f>IF($X$74*V96*$X$136&lt;50,50,$X$74*V96*$X$136)</f>
        <v>172.79999999999998</v>
      </c>
      <c r="Y96" s="207">
        <f>IF($Y$74*V96*$X$136&lt;50,50,$Y$74*V96*$X$136)</f>
        <v>230.39999999999998</v>
      </c>
      <c r="Z96" s="207">
        <f>IF($Z$74*V96*$X$136&lt;50,50,$Z$74*V96*$X$136)</f>
        <v>288</v>
      </c>
      <c r="AA96" s="207">
        <f>IF($AA$74*V96*$X$136&lt;50,50,$AA$74*V96*$X$136)</f>
        <v>345.59999999999997</v>
      </c>
      <c r="AB96" s="207">
        <f>IF($AB$74*V96*$X$136&lt;50,50,$AB$74*V96*$X$136)</f>
        <v>403.2</v>
      </c>
      <c r="AC96" s="207">
        <f>IF($AC$74*V96*$X$136&lt;50,50,$AC$74*V96*$X$136)</f>
        <v>460.79999999999995</v>
      </c>
      <c r="AD96" s="207">
        <f>IF($AD$74*V96*$X$136&lt;50,50,$AD$74*V96*$X$136)</f>
        <v>518.4</v>
      </c>
      <c r="AE96" s="207">
        <f>IF($AE$74*V96*$X$136&lt;50,50,$AE$74*V96*$X$136)</f>
        <v>576</v>
      </c>
      <c r="AF96" s="207">
        <f>IF($AF$74*V96*$X$136&lt;50,50,$AF$74*V96*$X$136)</f>
        <v>633.6</v>
      </c>
      <c r="AG96" s="207">
        <f>IF($AG$74*V96*$X$136&lt;50,50,$AG$74*V96*$X$136)</f>
        <v>691.19999999999993</v>
      </c>
      <c r="AH96" s="207"/>
      <c r="AI96" s="207"/>
      <c r="AJ96" s="207"/>
      <c r="AK96" s="207"/>
      <c r="AL96" s="207"/>
      <c r="AM96" s="207"/>
      <c r="AN96" s="207"/>
      <c r="AO96" s="207"/>
      <c r="AP96" s="189"/>
    </row>
    <row r="97" spans="1:42" ht="13" thickBot="1" x14ac:dyDescent="0.2">
      <c r="A97" s="204">
        <v>600</v>
      </c>
      <c r="B97" s="216">
        <f t="shared" si="0"/>
        <v>230</v>
      </c>
      <c r="C97" s="216">
        <f t="shared" si="0"/>
        <v>346</v>
      </c>
      <c r="D97" s="216">
        <f t="shared" si="0"/>
        <v>461</v>
      </c>
      <c r="E97" s="216">
        <f t="shared" si="0"/>
        <v>576</v>
      </c>
      <c r="F97" s="216">
        <f t="shared" si="0"/>
        <v>691</v>
      </c>
      <c r="G97" s="216">
        <f t="shared" si="0"/>
        <v>806</v>
      </c>
      <c r="H97" s="216">
        <f t="shared" si="0"/>
        <v>922</v>
      </c>
      <c r="I97" s="216">
        <f t="shared" si="0"/>
        <v>1037</v>
      </c>
      <c r="J97" s="216">
        <f t="shared" si="0"/>
        <v>1152</v>
      </c>
      <c r="K97" s="216">
        <f t="shared" si="0"/>
        <v>1267</v>
      </c>
      <c r="L97" s="216">
        <f t="shared" si="0"/>
        <v>1382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>IF($W$74*V96*$X$137&lt;50,50,$W$74*V96*$X$137)</f>
        <v>230.39999999999998</v>
      </c>
      <c r="X97" s="207">
        <f>IF($X$74*V96*$X$137&lt;50,50,$X$74*V96*$X$137)</f>
        <v>345.59999999999997</v>
      </c>
      <c r="Y97" s="207">
        <f>IF($Y$74*V96*$X$137&lt;50,50,$Y$74*V96*$X$137)</f>
        <v>460.79999999999995</v>
      </c>
      <c r="Z97" s="207">
        <f>IF($Z$74*V96*$X$137&lt;50,50,$Z$74*V96*$X$137)</f>
        <v>576</v>
      </c>
      <c r="AA97" s="207">
        <f>IF($AA$74*V96*$X$137&lt;50,50,$AA$74*V96*$X$137)</f>
        <v>691.19999999999993</v>
      </c>
      <c r="AB97" s="207">
        <f>IF($AB$74*V96*$X$137&lt;50,50,$AB$74*V96*$X$137)</f>
        <v>806.4</v>
      </c>
      <c r="AC97" s="207">
        <f>IF($AC$74*V96*$X$137&lt;50,50,$AC$74*V96*$X$137)</f>
        <v>921.59999999999991</v>
      </c>
      <c r="AD97" s="207">
        <f>IF($AD$74*V96*$X$137&lt;50,50,$AD$74*V96*$X$137)</f>
        <v>1036.8</v>
      </c>
      <c r="AE97" s="207">
        <f>IF($AE$74*V96*$X$137&lt;50,50,$AE$74*V96*$X$137)</f>
        <v>1152</v>
      </c>
      <c r="AF97" s="207">
        <f>IF($AF$74*V96*$X$137&lt;50,50,$AF$74*V96*$X$137)</f>
        <v>1267.2</v>
      </c>
      <c r="AG97" s="207">
        <f>IF($AG$74*V96*$X$137&lt;50,50,$AG$74*V96*$X$137)</f>
        <v>1382.3999999999999</v>
      </c>
      <c r="AH97" s="207"/>
      <c r="AI97" s="207"/>
      <c r="AJ97" s="207"/>
      <c r="AK97" s="207"/>
      <c r="AL97" s="207"/>
      <c r="AM97" s="207"/>
      <c r="AN97" s="207"/>
      <c r="AO97" s="207"/>
      <c r="AP97" s="189"/>
    </row>
    <row r="98" spans="1:42" x14ac:dyDescent="0.15">
      <c r="A98" s="202" t="s">
        <v>11</v>
      </c>
      <c r="B98" s="205">
        <f t="shared" si="0"/>
        <v>125</v>
      </c>
      <c r="C98" s="205">
        <f t="shared" si="0"/>
        <v>187</v>
      </c>
      <c r="D98" s="205">
        <f t="shared" si="0"/>
        <v>250</v>
      </c>
      <c r="E98" s="205">
        <f t="shared" si="0"/>
        <v>312</v>
      </c>
      <c r="F98" s="205">
        <f t="shared" si="0"/>
        <v>374</v>
      </c>
      <c r="G98" s="205">
        <f t="shared" si="0"/>
        <v>437</v>
      </c>
      <c r="H98" s="205">
        <f t="shared" si="0"/>
        <v>499</v>
      </c>
      <c r="I98" s="205">
        <f t="shared" si="0"/>
        <v>562</v>
      </c>
      <c r="J98" s="205">
        <f t="shared" si="0"/>
        <v>624</v>
      </c>
      <c r="K98" s="205">
        <f t="shared" si="0"/>
        <v>686</v>
      </c>
      <c r="L98" s="205">
        <f t="shared" si="0"/>
        <v>749</v>
      </c>
      <c r="M98" s="205">
        <f>ROUND(AH98*$T$76,0)</f>
        <v>811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07">
        <f>IF($W$74*V98*$X$136&lt;50,50,$W$74*V98*$X$136)</f>
        <v>124.8</v>
      </c>
      <c r="X98" s="207">
        <f>IF($X$74*V98*$X$136&lt;50,50,$X$74*V98*$X$136)</f>
        <v>187.2</v>
      </c>
      <c r="Y98" s="207">
        <f>IF($Y$74*V98*$X$136&lt;50,50,$Y$74*V98*$X$136)</f>
        <v>249.6</v>
      </c>
      <c r="Z98" s="207">
        <f>IF($Z$74*V98*$X$136&lt;50,50,$Z$74*V98*$X$136)</f>
        <v>312</v>
      </c>
      <c r="AA98" s="207">
        <f>IF($AA$74*V98*$X$136&lt;50,50,$AA$74*V98*$X$136)</f>
        <v>374.4</v>
      </c>
      <c r="AB98" s="207">
        <f>IF($AB$74*V98*$X$136&lt;50,50,$AB$74*V98*$X$136)</f>
        <v>436.8</v>
      </c>
      <c r="AC98" s="207">
        <f>IF($AC$74*V98*$X$136&lt;50,50,$AC$74*V98*$X$136)</f>
        <v>499.2</v>
      </c>
      <c r="AD98" s="207">
        <f>IF($AD$74*V98*$X$136&lt;50,50,$AD$74*V98*$X$136)</f>
        <v>561.6</v>
      </c>
      <c r="AE98" s="207">
        <f>IF($AE$74*V98*$X$136&lt;50,50,$AE$74*V98*$X$136)</f>
        <v>624</v>
      </c>
      <c r="AF98" s="207">
        <f>IF($AF$74*V98*$X$136&lt;50,50,$AF$74*V98*$X$136)</f>
        <v>686.4</v>
      </c>
      <c r="AG98" s="207">
        <f>IF($AG$74*V98*$X$136&lt;50,50,$AG$74*V98*$X$136)</f>
        <v>748.8</v>
      </c>
      <c r="AH98" s="207">
        <f>IF($AH$74*V98*$X$136&lt;50,50,$AH$74*V98*$X$136)</f>
        <v>811.19999999999993</v>
      </c>
      <c r="AI98" s="207"/>
      <c r="AJ98" s="207"/>
      <c r="AK98" s="207"/>
      <c r="AL98" s="207"/>
      <c r="AM98" s="207"/>
      <c r="AN98" s="207"/>
      <c r="AO98" s="207"/>
      <c r="AP98" s="189"/>
    </row>
    <row r="99" spans="1:42" x14ac:dyDescent="0.15">
      <c r="A99" s="208">
        <v>650</v>
      </c>
      <c r="B99" s="209">
        <f t="shared" si="0"/>
        <v>250</v>
      </c>
      <c r="C99" s="209">
        <f t="shared" si="0"/>
        <v>374</v>
      </c>
      <c r="D99" s="209">
        <f t="shared" si="0"/>
        <v>499</v>
      </c>
      <c r="E99" s="209">
        <f t="shared" si="0"/>
        <v>624</v>
      </c>
      <c r="F99" s="209">
        <f t="shared" si="0"/>
        <v>749</v>
      </c>
      <c r="G99" s="209">
        <f t="shared" si="0"/>
        <v>874</v>
      </c>
      <c r="H99" s="209">
        <f t="shared" si="0"/>
        <v>998</v>
      </c>
      <c r="I99" s="209">
        <f t="shared" si="0"/>
        <v>1123</v>
      </c>
      <c r="J99" s="209">
        <f t="shared" si="0"/>
        <v>1248</v>
      </c>
      <c r="K99" s="209">
        <f t="shared" si="0"/>
        <v>1373</v>
      </c>
      <c r="L99" s="209">
        <f t="shared" si="0"/>
        <v>1498</v>
      </c>
      <c r="M99" s="209">
        <f t="shared" si="0"/>
        <v>1622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>IF($W$74*V98*$X$137&lt;50,50,$W$74*V98*$X$137)</f>
        <v>249.6</v>
      </c>
      <c r="X99" s="207">
        <f>IF($X$74*V98*$X$137&lt;50,50,$X$74*V98*$X$137)</f>
        <v>374.4</v>
      </c>
      <c r="Y99" s="207">
        <f>IF($Y$74*V98*$X$137&lt;50,50,$Y$74*V98*$X$137)</f>
        <v>499.2</v>
      </c>
      <c r="Z99" s="207">
        <f>IF($Z$74*V98*$X$137&lt;50,50,$Z$74*V98*$X$137)</f>
        <v>624</v>
      </c>
      <c r="AA99" s="207">
        <f>IF($AA$74*V98*$X$137&lt;50,50,$AA$74*V98*$X$137)</f>
        <v>748.8</v>
      </c>
      <c r="AB99" s="207">
        <f>IF($AB$74*V98*$X$137&lt;50,50,$AB$74*V98*$X$137)</f>
        <v>873.6</v>
      </c>
      <c r="AC99" s="207">
        <f>IF($AC$74*V98*$X$137&lt;50,50,$AC$74*V98*$X$137)</f>
        <v>998.4</v>
      </c>
      <c r="AD99" s="207">
        <f>IF($AD$74*V98*$X$137&lt;50,50,$AD$74*V98*$X$137)</f>
        <v>1123.2</v>
      </c>
      <c r="AE99" s="207">
        <f>IF($AE$74*V98*$X$137&lt;50,50,$AE$74*V98*$X$137)</f>
        <v>1248</v>
      </c>
      <c r="AF99" s="207">
        <f>IF($AF$74*V98*$X$137&lt;50,50,$AF$74*V98*$X$137)</f>
        <v>1372.8</v>
      </c>
      <c r="AG99" s="207">
        <f>IF($AG$74*V98*$X$137&lt;50,50,$AG$74*V98*$X$137)</f>
        <v>1497.6</v>
      </c>
      <c r="AH99" s="207">
        <f>IF($AH$74*V98*$X$137&lt;50,50,$AH$74*V98*$X$137)</f>
        <v>1622.3999999999999</v>
      </c>
      <c r="AI99" s="207"/>
      <c r="AJ99" s="207"/>
      <c r="AK99" s="207"/>
      <c r="AL99" s="207"/>
      <c r="AM99" s="207"/>
      <c r="AN99" s="207"/>
      <c r="AO99" s="207"/>
      <c r="AP99" s="189"/>
    </row>
    <row r="100" spans="1:42" x14ac:dyDescent="0.15">
      <c r="A100" s="215" t="s">
        <v>12</v>
      </c>
      <c r="B100" s="212">
        <f t="shared" si="0"/>
        <v>134</v>
      </c>
      <c r="C100" s="212">
        <f t="shared" si="0"/>
        <v>202</v>
      </c>
      <c r="D100" s="212">
        <f t="shared" si="0"/>
        <v>269</v>
      </c>
      <c r="E100" s="212">
        <f t="shared" si="0"/>
        <v>336</v>
      </c>
      <c r="F100" s="212">
        <f t="shared" si="0"/>
        <v>403</v>
      </c>
      <c r="G100" s="212">
        <f t="shared" si="0"/>
        <v>470</v>
      </c>
      <c r="H100" s="212">
        <f t="shared" si="0"/>
        <v>538</v>
      </c>
      <c r="I100" s="212">
        <f t="shared" si="0"/>
        <v>605</v>
      </c>
      <c r="J100" s="212">
        <f t="shared" si="0"/>
        <v>672</v>
      </c>
      <c r="K100" s="212">
        <f t="shared" si="0"/>
        <v>739</v>
      </c>
      <c r="L100" s="212">
        <f t="shared" si="0"/>
        <v>806</v>
      </c>
      <c r="M100" s="212">
        <f t="shared" si="0"/>
        <v>874</v>
      </c>
      <c r="N100" s="212">
        <f>ROUND(AI100*$T$76,0)</f>
        <v>941</v>
      </c>
      <c r="O100" s="212"/>
      <c r="P100" s="212"/>
      <c r="Q100" s="212"/>
      <c r="R100" s="212"/>
      <c r="S100" s="212"/>
      <c r="T100" s="213"/>
      <c r="V100" s="203">
        <v>28</v>
      </c>
      <c r="W100" s="207">
        <f>IF($W$74*V100*$X$136&lt;50,50,$W$74*V100*$X$136)</f>
        <v>134.4</v>
      </c>
      <c r="X100" s="207">
        <f>IF($X$74*V100*$X$136&lt;50,50,$X$74*V100*$X$136)</f>
        <v>201.6</v>
      </c>
      <c r="Y100" s="207">
        <f>IF($Y$74*V100*$X$136&lt;50,50,$Y$74*V100*$X$136)</f>
        <v>268.8</v>
      </c>
      <c r="Z100" s="207">
        <f>IF($Z$74*V100*$X$136&lt;50,50,$Z$74*V100*$X$136)</f>
        <v>336</v>
      </c>
      <c r="AA100" s="207">
        <f>IF($AA$74*V100*$X$136&lt;50,50,$AA$74*V100*$X$136)</f>
        <v>403.2</v>
      </c>
      <c r="AB100" s="207">
        <f>IF($AB$74*V100*$X$136&lt;50,50,$AB$74*V100*$X$136)</f>
        <v>470.4</v>
      </c>
      <c r="AC100" s="207">
        <f>IF($AC$74*V100*$X$136&lt;50,50,$AC$74*V100*$X$136)</f>
        <v>537.6</v>
      </c>
      <c r="AD100" s="207">
        <f>IF($AD$74*V100*$X$136&lt;50,50,$AD$74*V100*$X$136)</f>
        <v>604.79999999999995</v>
      </c>
      <c r="AE100" s="207">
        <f>IF($AE$74*V100*$X$136&lt;50,50,$AE$74*V100*$X$136)</f>
        <v>672</v>
      </c>
      <c r="AF100" s="207">
        <f>IF($AF$74*V100*$X$136&lt;50,50,$AF$74*V100*$X$136)</f>
        <v>739.19999999999993</v>
      </c>
      <c r="AG100" s="207">
        <f>IF($AG$74*V100*$X$136&lt;50,50,$AG$74*V100*$X$136)</f>
        <v>806.4</v>
      </c>
      <c r="AH100" s="207">
        <f>IF($AH$74*V100*$X$136&lt;50,50,$AH$74*V100*$X$136)</f>
        <v>873.6</v>
      </c>
      <c r="AI100" s="207">
        <f>IF($AI$74*V100*$X$136&lt;50,50,$AI$74*V100*$X$136)</f>
        <v>940.8</v>
      </c>
      <c r="AJ100" s="207"/>
      <c r="AK100" s="207"/>
      <c r="AL100" s="207"/>
      <c r="AM100" s="207"/>
      <c r="AN100" s="207"/>
      <c r="AO100" s="207"/>
      <c r="AP100" s="189"/>
    </row>
    <row r="101" spans="1:42" x14ac:dyDescent="0.15">
      <c r="A101" s="208">
        <v>700</v>
      </c>
      <c r="B101" s="209">
        <f t="shared" si="0"/>
        <v>269</v>
      </c>
      <c r="C101" s="209">
        <f t="shared" si="0"/>
        <v>403</v>
      </c>
      <c r="D101" s="209">
        <f t="shared" si="0"/>
        <v>538</v>
      </c>
      <c r="E101" s="209">
        <f t="shared" si="0"/>
        <v>672</v>
      </c>
      <c r="F101" s="209">
        <f t="shared" si="0"/>
        <v>806</v>
      </c>
      <c r="G101" s="209">
        <f t="shared" si="0"/>
        <v>941</v>
      </c>
      <c r="H101" s="209">
        <f t="shared" si="0"/>
        <v>1075</v>
      </c>
      <c r="I101" s="209">
        <f t="shared" si="0"/>
        <v>1210</v>
      </c>
      <c r="J101" s="209">
        <f t="shared" si="0"/>
        <v>1344</v>
      </c>
      <c r="K101" s="209">
        <f t="shared" si="0"/>
        <v>1478</v>
      </c>
      <c r="L101" s="209">
        <f t="shared" si="0"/>
        <v>1613</v>
      </c>
      <c r="M101" s="209">
        <f t="shared" si="0"/>
        <v>1747</v>
      </c>
      <c r="N101" s="209">
        <f t="shared" si="0"/>
        <v>1882</v>
      </c>
      <c r="O101" s="209"/>
      <c r="P101" s="209"/>
      <c r="Q101" s="209"/>
      <c r="R101" s="209"/>
      <c r="S101" s="209"/>
      <c r="T101" s="210"/>
      <c r="V101" s="203">
        <v>700</v>
      </c>
      <c r="W101" s="207">
        <f>IF($W$74*V100*$X$137&lt;50,50,$W$74*V100*$X$137)</f>
        <v>268.8</v>
      </c>
      <c r="X101" s="207">
        <f>IF($X$74*V100*$X$137&lt;50,50,$X$74*V100*$X$137)</f>
        <v>403.2</v>
      </c>
      <c r="Y101" s="207">
        <f>IF($Y$74*V100*$X$137&lt;50,50,$Y$74*V100*$X$137)</f>
        <v>537.6</v>
      </c>
      <c r="Z101" s="207">
        <f>IF($Z$74*V100*$X$137&lt;50,50,$Z$74*V100*$X$137)</f>
        <v>672</v>
      </c>
      <c r="AA101" s="207">
        <f>IF($AA$74*V100*$X$137&lt;50,50,$AA$74*V100*$X$137)</f>
        <v>806.4</v>
      </c>
      <c r="AB101" s="207">
        <f>IF($AB$74*V100*$X$137&lt;50,50,$AB$74*V100*$X$137)</f>
        <v>940.8</v>
      </c>
      <c r="AC101" s="207">
        <f>IF($AC$74*V100*$X$137&lt;50,50,$AC$74*V100*$X$137)</f>
        <v>1075.2</v>
      </c>
      <c r="AD101" s="207">
        <f>IF($AD$74*V100*$X$137&lt;50,50,$AD$74*V100*$X$137)</f>
        <v>1209.5999999999999</v>
      </c>
      <c r="AE101" s="207">
        <f>IF($AE$74*V100*$X$137&lt;50,50,$AE$74*V100*$X$137)</f>
        <v>1344</v>
      </c>
      <c r="AF101" s="207">
        <f>IF($AF$74*V100*$X$137&lt;50,50,$AF$74*V100*$X$137)</f>
        <v>1478.3999999999999</v>
      </c>
      <c r="AG101" s="207">
        <f>IF($AG$74*V100*$X$137&lt;50,50,$AG$74*V100*$X$137)</f>
        <v>1612.8</v>
      </c>
      <c r="AH101" s="207">
        <f>IF($AH$74*V100*$X$137&lt;50,50,$AH$74*V100*$X$137)</f>
        <v>1747.2</v>
      </c>
      <c r="AI101" s="207">
        <f>IF($AI$74*V100*$X$137&lt;50,50,$AI$74*V100*$X$137)</f>
        <v>1881.6</v>
      </c>
      <c r="AJ101" s="207"/>
      <c r="AK101" s="207"/>
      <c r="AL101" s="207"/>
      <c r="AM101" s="207"/>
      <c r="AN101" s="207"/>
      <c r="AO101" s="207"/>
      <c r="AP101" s="189"/>
    </row>
    <row r="102" spans="1:42" x14ac:dyDescent="0.15">
      <c r="A102" s="215" t="s">
        <v>13</v>
      </c>
      <c r="B102" s="212">
        <f t="shared" si="0"/>
        <v>144</v>
      </c>
      <c r="C102" s="212">
        <f t="shared" si="0"/>
        <v>216</v>
      </c>
      <c r="D102" s="212">
        <f t="shared" si="0"/>
        <v>288</v>
      </c>
      <c r="E102" s="212">
        <f t="shared" si="0"/>
        <v>360</v>
      </c>
      <c r="F102" s="212">
        <f t="shared" si="0"/>
        <v>432</v>
      </c>
      <c r="G102" s="212">
        <f t="shared" si="0"/>
        <v>504</v>
      </c>
      <c r="H102" s="212">
        <f t="shared" si="0"/>
        <v>576</v>
      </c>
      <c r="I102" s="212">
        <f t="shared" si="0"/>
        <v>648</v>
      </c>
      <c r="J102" s="212">
        <f t="shared" si="0"/>
        <v>720</v>
      </c>
      <c r="K102" s="212">
        <f t="shared" si="0"/>
        <v>792</v>
      </c>
      <c r="L102" s="212">
        <f t="shared" si="0"/>
        <v>864</v>
      </c>
      <c r="M102" s="212">
        <f t="shared" si="0"/>
        <v>936</v>
      </c>
      <c r="N102" s="212">
        <f t="shared" si="0"/>
        <v>1008</v>
      </c>
      <c r="O102" s="212">
        <f>ROUND(AJ102*$T$76,0)</f>
        <v>1080</v>
      </c>
      <c r="P102" s="212"/>
      <c r="Q102" s="212"/>
      <c r="R102" s="212"/>
      <c r="S102" s="212"/>
      <c r="T102" s="213"/>
      <c r="V102" s="203">
        <v>30</v>
      </c>
      <c r="W102" s="207">
        <f>IF($W$74*V102*$X$136&lt;50,50,$W$74*V102*$X$136)</f>
        <v>144</v>
      </c>
      <c r="X102" s="207">
        <f>IF($X$74*V102*$X$136&lt;50,50,$X$74*V102*$X$136)</f>
        <v>216</v>
      </c>
      <c r="Y102" s="207">
        <f>IF($Y$74*V102*$X$136&lt;50,50,$Y$74*V102*$X$136)</f>
        <v>288</v>
      </c>
      <c r="Z102" s="207">
        <f>IF($Z$74*V102*$X$136&lt;50,50,$Z$74*V102*$X$136)</f>
        <v>360</v>
      </c>
      <c r="AA102" s="207">
        <f>IF($AA$74*V102*$X$136&lt;50,50,$AA$74*V102*$X$136)</f>
        <v>432</v>
      </c>
      <c r="AB102" s="207">
        <f>IF($AB$74*V102*$X$136&lt;50,50,$AB$74*V102*$X$136)</f>
        <v>504</v>
      </c>
      <c r="AC102" s="207">
        <f>IF($AC$74*V102*$X$136&lt;50,50,$AC$74*V102*$X$136)</f>
        <v>576</v>
      </c>
      <c r="AD102" s="207">
        <f>IF($AD$74*V102*$X$136&lt;50,50,$AD$74*V102*$X$136)</f>
        <v>648</v>
      </c>
      <c r="AE102" s="207">
        <f>IF($AE$74*V102*$X$136&lt;50,50,$AE$74*V102*$X$136)</f>
        <v>720</v>
      </c>
      <c r="AF102" s="207">
        <f>IF($AF$74*V102*$X$136&lt;50,50,$AF$74*V102*$X$136)</f>
        <v>792</v>
      </c>
      <c r="AG102" s="207">
        <f>IF($AG$74*V102*$X$136&lt;50,50,$AG$74*V102*$X$136)</f>
        <v>864</v>
      </c>
      <c r="AH102" s="207">
        <f>IF($AH$74*V102*$X$136&lt;50,50,$AH$74*V102*$X$136)</f>
        <v>936</v>
      </c>
      <c r="AI102" s="207">
        <f>IF($AI$74*V102*$X$136&lt;50,50,$AI$74*V102*$X$136)</f>
        <v>1008</v>
      </c>
      <c r="AJ102" s="207">
        <f>IF($AJ$74*V102*$X$136&lt;50,50,$AJ$74*V102*$X$136)</f>
        <v>1080</v>
      </c>
      <c r="AK102" s="207"/>
      <c r="AL102" s="207"/>
      <c r="AM102" s="207"/>
      <c r="AN102" s="207"/>
      <c r="AO102" s="207"/>
      <c r="AP102" s="189"/>
    </row>
    <row r="103" spans="1:42" x14ac:dyDescent="0.15">
      <c r="A103" s="208">
        <v>750</v>
      </c>
      <c r="B103" s="209">
        <f t="shared" si="0"/>
        <v>288</v>
      </c>
      <c r="C103" s="209">
        <f t="shared" si="0"/>
        <v>432</v>
      </c>
      <c r="D103" s="209">
        <f t="shared" si="0"/>
        <v>576</v>
      </c>
      <c r="E103" s="209">
        <f t="shared" si="0"/>
        <v>720</v>
      </c>
      <c r="F103" s="209">
        <f t="shared" si="0"/>
        <v>864</v>
      </c>
      <c r="G103" s="209">
        <f t="shared" si="0"/>
        <v>1008</v>
      </c>
      <c r="H103" s="209">
        <f t="shared" si="0"/>
        <v>1152</v>
      </c>
      <c r="I103" s="209">
        <f t="shared" si="0"/>
        <v>1296</v>
      </c>
      <c r="J103" s="209">
        <f t="shared" si="0"/>
        <v>1440</v>
      </c>
      <c r="K103" s="209">
        <f t="shared" si="0"/>
        <v>1584</v>
      </c>
      <c r="L103" s="209">
        <f t="shared" si="0"/>
        <v>1728</v>
      </c>
      <c r="M103" s="209">
        <f t="shared" si="0"/>
        <v>1872</v>
      </c>
      <c r="N103" s="209">
        <f t="shared" si="0"/>
        <v>2016</v>
      </c>
      <c r="O103" s="209">
        <f t="shared" si="0"/>
        <v>2160</v>
      </c>
      <c r="P103" s="209"/>
      <c r="Q103" s="209"/>
      <c r="R103" s="209"/>
      <c r="S103" s="209"/>
      <c r="T103" s="210"/>
      <c r="V103" s="203">
        <v>750</v>
      </c>
      <c r="W103" s="207">
        <f>IF($W$74*V102*$X$137&lt;50,50,$W$74*V102*$X$137)</f>
        <v>288</v>
      </c>
      <c r="X103" s="207">
        <f>IF($X$74*V102*$X$137&lt;50,50,$X$74*V102*$X$137)</f>
        <v>432</v>
      </c>
      <c r="Y103" s="207">
        <f>IF($Y$74*V102*$X$137&lt;50,50,$Y$74*V102*$X$137)</f>
        <v>576</v>
      </c>
      <c r="Z103" s="207">
        <f>IF($Z$74*V102*$X$137&lt;50,50,$Z$74*V102*$X$137)</f>
        <v>720</v>
      </c>
      <c r="AA103" s="207">
        <f>IF($AA$74*V102*$X$137&lt;50,50,$AA$74*V102*$X$137)</f>
        <v>864</v>
      </c>
      <c r="AB103" s="207">
        <f>IF($AB$74*V102*$X$137&lt;50,50,$AB$74*V102*$X$137)</f>
        <v>1008</v>
      </c>
      <c r="AC103" s="207">
        <f>IF($AC$74*V102*$X$137&lt;50,50,$AC$74*V102*$X$137)</f>
        <v>1152</v>
      </c>
      <c r="AD103" s="207">
        <f>IF($AD$74*V102*$X$137&lt;50,50,$AD$74*V102*$X$137)</f>
        <v>1296</v>
      </c>
      <c r="AE103" s="207">
        <f>IF($AE$74*V102*$X$137&lt;50,50,$AE$74*V102*$X$137)</f>
        <v>1440</v>
      </c>
      <c r="AF103" s="207">
        <f>IF($AF$74*V102*$X$137&lt;50,50,$AF$74*V102*$X$137)</f>
        <v>1584</v>
      </c>
      <c r="AG103" s="207">
        <f>IF($AG$74*V102*$X$137&lt;50,50,$AG$74*V102*$X$137)</f>
        <v>1728</v>
      </c>
      <c r="AH103" s="207">
        <f>IF($AH$74*V102*$X$137&lt;50,50,$AH$74*V102*$X$137)</f>
        <v>1872</v>
      </c>
      <c r="AI103" s="207">
        <f>IF($AI$74*V102*$X$137&lt;50,50,$AI$74*V102*$X$137)</f>
        <v>2016</v>
      </c>
      <c r="AJ103" s="207">
        <f>IF($AJ$74*V102*$X$137&lt;50,50,$AJ$74*V102*$X$137)</f>
        <v>2160</v>
      </c>
      <c r="AK103" s="207"/>
      <c r="AL103" s="207"/>
      <c r="AM103" s="207"/>
      <c r="AN103" s="207"/>
      <c r="AO103" s="207"/>
      <c r="AP103" s="189"/>
    </row>
    <row r="104" spans="1:42" x14ac:dyDescent="0.15">
      <c r="A104" s="215" t="s">
        <v>14</v>
      </c>
      <c r="B104" s="212">
        <f t="shared" si="0"/>
        <v>154</v>
      </c>
      <c r="C104" s="212">
        <f t="shared" si="0"/>
        <v>230</v>
      </c>
      <c r="D104" s="212">
        <f t="shared" si="0"/>
        <v>307</v>
      </c>
      <c r="E104" s="212">
        <f t="shared" si="0"/>
        <v>384</v>
      </c>
      <c r="F104" s="212">
        <f t="shared" si="0"/>
        <v>461</v>
      </c>
      <c r="G104" s="212">
        <f t="shared" si="0"/>
        <v>538</v>
      </c>
      <c r="H104" s="212">
        <f t="shared" si="0"/>
        <v>614</v>
      </c>
      <c r="I104" s="212">
        <f t="shared" si="0"/>
        <v>691</v>
      </c>
      <c r="J104" s="212">
        <f t="shared" si="0"/>
        <v>768</v>
      </c>
      <c r="K104" s="212">
        <f t="shared" si="0"/>
        <v>845</v>
      </c>
      <c r="L104" s="212">
        <f t="shared" si="0"/>
        <v>922</v>
      </c>
      <c r="M104" s="212">
        <f t="shared" si="0"/>
        <v>998</v>
      </c>
      <c r="N104" s="212">
        <f t="shared" si="0"/>
        <v>1075</v>
      </c>
      <c r="O104" s="212">
        <f t="shared" si="0"/>
        <v>1152</v>
      </c>
      <c r="P104" s="212">
        <f>ROUND(AK104*$T$76,0)</f>
        <v>1229</v>
      </c>
      <c r="Q104" s="212"/>
      <c r="R104" s="212"/>
      <c r="S104" s="212"/>
      <c r="T104" s="213"/>
      <c r="V104" s="203">
        <v>32</v>
      </c>
      <c r="W104" s="207">
        <f>IF($W$74*V104*$X$136&lt;50,50,$W$74*V104*$X$136)</f>
        <v>153.6</v>
      </c>
      <c r="X104" s="207">
        <f>IF($X$74*V104*$X$136&lt;50,50,$X$74*V104*$X$136)</f>
        <v>230.39999999999998</v>
      </c>
      <c r="Y104" s="207">
        <f>IF($Y$74*V104*$X$136&lt;50,50,$Y$74*V104*$X$136)</f>
        <v>307.2</v>
      </c>
      <c r="Z104" s="207">
        <f>IF($Z$74*V104*$X$136&lt;50,50,$Z$74*V104*$X$136)</f>
        <v>384</v>
      </c>
      <c r="AA104" s="207">
        <f>IF($AA$74*V104*$X$136&lt;50,50,$AA$74*V104*$X$136)</f>
        <v>460.79999999999995</v>
      </c>
      <c r="AB104" s="207">
        <f>IF($AB$74*V104*$X$136&lt;50,50,$AB$74*V104*$X$136)</f>
        <v>537.6</v>
      </c>
      <c r="AC104" s="207">
        <f>IF($AC$74*V104*$X$136&lt;50,50,$AC$74*V104*$X$136)</f>
        <v>614.4</v>
      </c>
      <c r="AD104" s="207">
        <f>IF($AD$74*V104*$X$136&lt;50,50,$AD$74*V104*$X$136)</f>
        <v>691.19999999999993</v>
      </c>
      <c r="AE104" s="207">
        <f>IF($AE$74*V104*$X$136&lt;50,50,$AE$74*V104*$X$136)</f>
        <v>768</v>
      </c>
      <c r="AF104" s="207">
        <f>IF($AF$74*V104*$X$136&lt;50,50,$AF$74*V104*$X$136)</f>
        <v>844.8</v>
      </c>
      <c r="AG104" s="207">
        <f>IF($AG$74*V104*$X$136&lt;50,50,$AG$74*V104*$X$136)</f>
        <v>921.59999999999991</v>
      </c>
      <c r="AH104" s="207">
        <f>IF($AH$74*V104*$X$136&lt;50,50,$AH$74*V104*$X$136)</f>
        <v>998.4</v>
      </c>
      <c r="AI104" s="207">
        <f>IF($AI$74*V104*$X$136&lt;50,50,$AI$74*V104*$X$136)</f>
        <v>1075.2</v>
      </c>
      <c r="AJ104" s="207">
        <f>IF($AJ$74*V104*$X$136&lt;50,50,$AJ$74*V104*$X$136)</f>
        <v>1152</v>
      </c>
      <c r="AK104" s="207">
        <f>IF($AK$74*V104*$X$136&lt;50,50,$AK$74*V104*$X$136)</f>
        <v>1228.8</v>
      </c>
      <c r="AL104" s="207"/>
      <c r="AM104" s="207"/>
      <c r="AN104" s="207"/>
      <c r="AO104" s="207"/>
      <c r="AP104" s="189"/>
    </row>
    <row r="105" spans="1:42" x14ac:dyDescent="0.15">
      <c r="A105" s="208">
        <v>800</v>
      </c>
      <c r="B105" s="209">
        <f t="shared" si="0"/>
        <v>307</v>
      </c>
      <c r="C105" s="209">
        <f t="shared" si="0"/>
        <v>461</v>
      </c>
      <c r="D105" s="209">
        <f t="shared" si="0"/>
        <v>614</v>
      </c>
      <c r="E105" s="209">
        <f t="shared" si="0"/>
        <v>768</v>
      </c>
      <c r="F105" s="209">
        <f t="shared" si="0"/>
        <v>922</v>
      </c>
      <c r="G105" s="209">
        <f t="shared" si="0"/>
        <v>1075</v>
      </c>
      <c r="H105" s="209">
        <f t="shared" si="0"/>
        <v>1229</v>
      </c>
      <c r="I105" s="209">
        <f t="shared" si="0"/>
        <v>1382</v>
      </c>
      <c r="J105" s="209">
        <f t="shared" si="0"/>
        <v>1536</v>
      </c>
      <c r="K105" s="209">
        <f t="shared" si="0"/>
        <v>1690</v>
      </c>
      <c r="L105" s="209">
        <f t="shared" si="0"/>
        <v>1843</v>
      </c>
      <c r="M105" s="209">
        <f t="shared" si="0"/>
        <v>1997</v>
      </c>
      <c r="N105" s="209">
        <f t="shared" si="0"/>
        <v>2150</v>
      </c>
      <c r="O105" s="209">
        <f t="shared" si="0"/>
        <v>2304</v>
      </c>
      <c r="P105" s="209">
        <f t="shared" si="0"/>
        <v>2458</v>
      </c>
      <c r="Q105" s="209"/>
      <c r="R105" s="209"/>
      <c r="S105" s="209"/>
      <c r="T105" s="210"/>
      <c r="V105" s="203">
        <v>800</v>
      </c>
      <c r="W105" s="207">
        <f>IF($W$74*V104*$X$137&lt;50,50,$W$74*V104*$X$137)</f>
        <v>307.2</v>
      </c>
      <c r="X105" s="207">
        <f>IF($X$74*V104*$X$137&lt;50,50,$X$74*V104*$X$137)</f>
        <v>460.79999999999995</v>
      </c>
      <c r="Y105" s="207">
        <f>IF($Y$74*V104*$X$137&lt;50,50,$Y$74*V104*$X$137)</f>
        <v>614.4</v>
      </c>
      <c r="Z105" s="207">
        <f>IF($Z$74*V104*$X$137&lt;50,50,$Z$74*V104*$X$137)</f>
        <v>768</v>
      </c>
      <c r="AA105" s="207">
        <f>IF($AA$74*V104*$X$137&lt;50,50,$AA$74*V104*$X$137)</f>
        <v>921.59999999999991</v>
      </c>
      <c r="AB105" s="207">
        <f>IF($AB$74*V104*$X$137&lt;50,50,$AB$74*V104*$X$137)</f>
        <v>1075.2</v>
      </c>
      <c r="AC105" s="207">
        <f>IF($AC$74*V104*$X$137&lt;50,50,$AC$74*V104*$X$137)</f>
        <v>1228.8</v>
      </c>
      <c r="AD105" s="207">
        <f>IF($AD$74*V104*$X$137&lt;50,50,$AD$74*V104*$X$137)</f>
        <v>1382.3999999999999</v>
      </c>
      <c r="AE105" s="207">
        <f>IF($AE$74*V104*$X$137&lt;50,50,$AE$74*V104*$X$137)</f>
        <v>1536</v>
      </c>
      <c r="AF105" s="207">
        <f>IF($AF$74*V104*$X$137&lt;50,50,$AF$74*V104*$X$137)</f>
        <v>1689.6</v>
      </c>
      <c r="AG105" s="207">
        <f>IF($AG$74*V104*$X$137&lt;50,50,$AG$74*V104*$X$137)</f>
        <v>1843.1999999999998</v>
      </c>
      <c r="AH105" s="207">
        <f>IF($AH$74*V104*$X$137&lt;50,50,$AH$74*V104*$X$137)</f>
        <v>1996.8</v>
      </c>
      <c r="AI105" s="207">
        <f>IF($AI$74*V104*$X$137&lt;50,50,$AI$74*V104*$X$137)</f>
        <v>2150.4</v>
      </c>
      <c r="AJ105" s="207">
        <f>IF($AJ$74*V104*$X$137&lt;50,50,$AJ$74*V104*$X$137)</f>
        <v>2304</v>
      </c>
      <c r="AK105" s="207">
        <f>IF($AK$74*V104*$X$137&lt;50,50,$AK$74*V104*$X$137)</f>
        <v>2457.6</v>
      </c>
      <c r="AL105" s="207"/>
      <c r="AM105" s="207"/>
      <c r="AN105" s="207"/>
      <c r="AO105" s="207"/>
      <c r="AP105" s="189"/>
    </row>
    <row r="106" spans="1:42" x14ac:dyDescent="0.15">
      <c r="A106" s="215" t="s">
        <v>15</v>
      </c>
      <c r="B106" s="212">
        <f t="shared" si="0"/>
        <v>163</v>
      </c>
      <c r="C106" s="212">
        <f t="shared" si="0"/>
        <v>245</v>
      </c>
      <c r="D106" s="212">
        <f t="shared" si="0"/>
        <v>326</v>
      </c>
      <c r="E106" s="212">
        <f t="shared" si="0"/>
        <v>408</v>
      </c>
      <c r="F106" s="212">
        <f t="shared" si="0"/>
        <v>490</v>
      </c>
      <c r="G106" s="212">
        <f t="shared" si="0"/>
        <v>571</v>
      </c>
      <c r="H106" s="212">
        <f t="shared" si="0"/>
        <v>653</v>
      </c>
      <c r="I106" s="212">
        <f t="shared" si="0"/>
        <v>734</v>
      </c>
      <c r="J106" s="212">
        <f t="shared" si="0"/>
        <v>816</v>
      </c>
      <c r="K106" s="212">
        <f t="shared" si="0"/>
        <v>898</v>
      </c>
      <c r="L106" s="212">
        <f t="shared" si="0"/>
        <v>979</v>
      </c>
      <c r="M106" s="212">
        <f t="shared" si="0"/>
        <v>1061</v>
      </c>
      <c r="N106" s="212">
        <f t="shared" si="0"/>
        <v>1142</v>
      </c>
      <c r="O106" s="212">
        <f t="shared" si="0"/>
        <v>1224</v>
      </c>
      <c r="P106" s="212">
        <f t="shared" si="0"/>
        <v>1306</v>
      </c>
      <c r="Q106" s="212">
        <f>ROUND(AL106*$T$76,0)</f>
        <v>1387</v>
      </c>
      <c r="R106" s="212"/>
      <c r="S106" s="212"/>
      <c r="T106" s="213"/>
      <c r="V106" s="203">
        <v>34</v>
      </c>
      <c r="W106" s="207">
        <f>IF($W$74*V106*$X$136&lt;50,50,$W$74*V106*$X$136)</f>
        <v>163.19999999999999</v>
      </c>
      <c r="X106" s="207">
        <f>IF($X$74*V106*$X$136&lt;50,50,$X$74*V106*$X$136)</f>
        <v>244.79999999999998</v>
      </c>
      <c r="Y106" s="207">
        <f>IF($Y$74*V106*$X$136&lt;50,50,$Y$74*V106*$X$136)</f>
        <v>326.39999999999998</v>
      </c>
      <c r="Z106" s="207">
        <f>IF($Z$74*V106*$X$136&lt;50,50,$Z$74*V106*$X$136)</f>
        <v>408</v>
      </c>
      <c r="AA106" s="207">
        <f>IF($AA$74*V106*$X$136&lt;50,50,$AA$74*V106*$X$136)</f>
        <v>489.59999999999997</v>
      </c>
      <c r="AB106" s="207">
        <f>IF($AB$74*V106*$X$136&lt;50,50,$AB$74*V106*$X$136)</f>
        <v>571.19999999999993</v>
      </c>
      <c r="AC106" s="207">
        <f>IF($AC$74*V106*$X$136&lt;50,50,$AC$74*V106*$X$136)</f>
        <v>652.79999999999995</v>
      </c>
      <c r="AD106" s="207">
        <f>IF($AD$74*V106*$X$136&lt;50,50,$AD$74*V106*$X$136)</f>
        <v>734.4</v>
      </c>
      <c r="AE106" s="207">
        <f>IF($AE$74*V106*$X$136&lt;50,50,$AE$74*V106*$X$136)</f>
        <v>816</v>
      </c>
      <c r="AF106" s="207">
        <f>IF($AF$74*V106*$X$136&lt;50,50,$AF$74*V106*$X$136)</f>
        <v>897.6</v>
      </c>
      <c r="AG106" s="207">
        <f>IF($AG$74*V106*$X$136&lt;50,50,$AG$74*V106*$X$136)</f>
        <v>979.19999999999993</v>
      </c>
      <c r="AH106" s="207">
        <f>IF($AH$74*V106*$X$136&lt;50,50,$AH$74*V106*$X$136)</f>
        <v>1060.8</v>
      </c>
      <c r="AI106" s="207">
        <f>IF($AI$74*V106*$X$136&lt;50,50,$AI$74*V106*$X$136)</f>
        <v>1142.3999999999999</v>
      </c>
      <c r="AJ106" s="207">
        <f>IF($AJ$74*V106*$X$136&lt;50,50,$AJ$74*V106*$X$136)</f>
        <v>1224</v>
      </c>
      <c r="AK106" s="207">
        <f>IF($AK$74*V106*$X$136&lt;50,50,$AK$74*V106*$X$136)</f>
        <v>1305.5999999999999</v>
      </c>
      <c r="AL106" s="207">
        <f>IF($AL$74*V106*$X$136&lt;50,50,$AL$74*V106*$X$136)</f>
        <v>1387.2</v>
      </c>
      <c r="AM106" s="207"/>
      <c r="AN106" s="207"/>
      <c r="AO106" s="207"/>
      <c r="AP106" s="189"/>
    </row>
    <row r="107" spans="1:42" x14ac:dyDescent="0.15">
      <c r="A107" s="208">
        <v>850</v>
      </c>
      <c r="B107" s="209">
        <f t="shared" si="0"/>
        <v>326</v>
      </c>
      <c r="C107" s="209">
        <f t="shared" si="0"/>
        <v>490</v>
      </c>
      <c r="D107" s="209">
        <f t="shared" si="0"/>
        <v>653</v>
      </c>
      <c r="E107" s="209">
        <f t="shared" si="0"/>
        <v>816</v>
      </c>
      <c r="F107" s="209">
        <f t="shared" si="0"/>
        <v>979</v>
      </c>
      <c r="G107" s="209">
        <f t="shared" si="0"/>
        <v>1142</v>
      </c>
      <c r="H107" s="209">
        <f t="shared" si="0"/>
        <v>1306</v>
      </c>
      <c r="I107" s="209">
        <f t="shared" si="0"/>
        <v>1469</v>
      </c>
      <c r="J107" s="209">
        <f t="shared" si="0"/>
        <v>1632</v>
      </c>
      <c r="K107" s="209">
        <f t="shared" si="0"/>
        <v>1795</v>
      </c>
      <c r="L107" s="209">
        <f t="shared" si="0"/>
        <v>1958</v>
      </c>
      <c r="M107" s="209">
        <f t="shared" si="0"/>
        <v>2122</v>
      </c>
      <c r="N107" s="209">
        <f t="shared" si="0"/>
        <v>2285</v>
      </c>
      <c r="O107" s="209">
        <f t="shared" si="0"/>
        <v>2448</v>
      </c>
      <c r="P107" s="209">
        <f t="shared" si="0"/>
        <v>2611</v>
      </c>
      <c r="Q107" s="209">
        <f t="shared" ref="Q107:T133" si="1">ROUND(AL107*$T$76,0)</f>
        <v>2774</v>
      </c>
      <c r="R107" s="209"/>
      <c r="S107" s="209"/>
      <c r="T107" s="210"/>
      <c r="V107" s="203">
        <v>850</v>
      </c>
      <c r="W107" s="207">
        <f>IF($W$74*V106*$X$137&lt;50,50,$W$74*V106*$X$137)</f>
        <v>326.39999999999998</v>
      </c>
      <c r="X107" s="207">
        <f>IF($X$74*V106*$X$137&lt;50,50,$X$74*V106*$X$137)</f>
        <v>489.59999999999997</v>
      </c>
      <c r="Y107" s="207">
        <f>IF($Y$74*V106*$X$137&lt;50,50,$Y$74*V106*$X$137)</f>
        <v>652.79999999999995</v>
      </c>
      <c r="Z107" s="207">
        <f>IF($Z$74*V106*$X$137&lt;50,50,$Z$74*V106*$X$137)</f>
        <v>816</v>
      </c>
      <c r="AA107" s="207">
        <f>IF($AA$74*V106*$X$137&lt;50,50,$AA$74*V106*$X$137)</f>
        <v>979.19999999999993</v>
      </c>
      <c r="AB107" s="207">
        <f>IF($AB$74*V106*$X$137&lt;50,50,$AB$74*V106*$X$137)</f>
        <v>1142.3999999999999</v>
      </c>
      <c r="AC107" s="207">
        <f>IF($AC$74*V106*$X$137&lt;50,50,$AC$74*V106*$X$137)</f>
        <v>1305.5999999999999</v>
      </c>
      <c r="AD107" s="207">
        <f>IF($AD$74*V106*$X$137&lt;50,50,$AD$74*V106*$X$137)</f>
        <v>1468.8</v>
      </c>
      <c r="AE107" s="207">
        <f>IF($AE$74*V106*$X$137&lt;50,50,$AE$74*V106*$X$137)</f>
        <v>1632</v>
      </c>
      <c r="AF107" s="207">
        <f>IF($AF$74*V106*$X$137&lt;50,50,$AF$74*V106*$X$137)</f>
        <v>1795.2</v>
      </c>
      <c r="AG107" s="207">
        <f>IF($AG$74*V106*$X$137&lt;50,50,$AG$74*V106*$X$137)</f>
        <v>1958.3999999999999</v>
      </c>
      <c r="AH107" s="207">
        <f>IF($AH$74*V106*$X$137&lt;50,50,$AH$74*V106*$X$137)</f>
        <v>2121.6</v>
      </c>
      <c r="AI107" s="207">
        <f>IF($AI$74*V106*$X$137&lt;50,50,$AI$74*V106*$X$137)</f>
        <v>2284.7999999999997</v>
      </c>
      <c r="AJ107" s="207">
        <f>IF($AJ$74*V106*$X$137&lt;50,50,$AJ$74*V106*$X$137)</f>
        <v>2448</v>
      </c>
      <c r="AK107" s="207">
        <f>IF($AK$74*V106*$X$137&lt;50,50,$AK$74*V106*$X$137)</f>
        <v>2611.1999999999998</v>
      </c>
      <c r="AL107" s="207">
        <f>IF($AL$74*V106*$X$137&lt;50,50,$AL$74*V106*$X$137)</f>
        <v>2774.4</v>
      </c>
      <c r="AM107" s="207"/>
      <c r="AN107" s="207"/>
      <c r="AO107" s="207"/>
      <c r="AP107" s="189"/>
    </row>
    <row r="108" spans="1:42" x14ac:dyDescent="0.15">
      <c r="A108" s="215" t="s">
        <v>16</v>
      </c>
      <c r="B108" s="212">
        <f t="shared" ref="B108:P124" si="2">ROUND(W108*$T$76,0)</f>
        <v>173</v>
      </c>
      <c r="C108" s="212">
        <f t="shared" si="2"/>
        <v>259</v>
      </c>
      <c r="D108" s="212">
        <f t="shared" si="2"/>
        <v>346</v>
      </c>
      <c r="E108" s="212">
        <f t="shared" si="2"/>
        <v>432</v>
      </c>
      <c r="F108" s="212">
        <f t="shared" si="2"/>
        <v>518</v>
      </c>
      <c r="G108" s="212">
        <f t="shared" si="2"/>
        <v>605</v>
      </c>
      <c r="H108" s="212">
        <f t="shared" si="2"/>
        <v>691</v>
      </c>
      <c r="I108" s="212">
        <f t="shared" si="2"/>
        <v>778</v>
      </c>
      <c r="J108" s="212">
        <f t="shared" si="2"/>
        <v>864</v>
      </c>
      <c r="K108" s="212">
        <f t="shared" si="2"/>
        <v>950</v>
      </c>
      <c r="L108" s="212">
        <f t="shared" si="2"/>
        <v>1037</v>
      </c>
      <c r="M108" s="212">
        <f t="shared" si="2"/>
        <v>1123</v>
      </c>
      <c r="N108" s="212">
        <f t="shared" si="2"/>
        <v>1210</v>
      </c>
      <c r="O108" s="212">
        <f t="shared" si="2"/>
        <v>1296</v>
      </c>
      <c r="P108" s="212">
        <f t="shared" si="2"/>
        <v>1382</v>
      </c>
      <c r="Q108" s="212">
        <f t="shared" si="1"/>
        <v>1469</v>
      </c>
      <c r="R108" s="212">
        <f>ROUND(AM108*$T$76,0)</f>
        <v>1555</v>
      </c>
      <c r="S108" s="212"/>
      <c r="T108" s="213"/>
      <c r="V108" s="203">
        <v>36</v>
      </c>
      <c r="W108" s="207">
        <f>IF($W$74*V108*$X$136&lt;50,50,$W$74*V108*$X$136)</f>
        <v>172.79999999999998</v>
      </c>
      <c r="X108" s="207">
        <f>IF($X$74*V108*$X$136&lt;50,50,$X$74*V108*$X$136)</f>
        <v>259.2</v>
      </c>
      <c r="Y108" s="207">
        <f>IF($Y$74*V108*$X$136&lt;50,50,$Y$74*V108*$X$136)</f>
        <v>345.59999999999997</v>
      </c>
      <c r="Z108" s="207">
        <f>IF($Z$74*V108*$X$136&lt;50,50,$Z$74*V108*$X$136)</f>
        <v>432</v>
      </c>
      <c r="AA108" s="207">
        <f>IF($AA$74*V108*$X$136&lt;50,50,$AA$74*V108*$X$136)</f>
        <v>518.4</v>
      </c>
      <c r="AB108" s="207">
        <f>IF($AB$74*V108*$X$136&lt;50,50,$AB$74*V108*$X$136)</f>
        <v>604.79999999999995</v>
      </c>
      <c r="AC108" s="207">
        <f>IF($AC$74*V108*$X$136&lt;50,50,$AC$74*V108*$X$136)</f>
        <v>691.19999999999993</v>
      </c>
      <c r="AD108" s="207">
        <f>IF($AD$74*V108*$X$136&lt;50,50,$AD$74*V108*$X$136)</f>
        <v>777.6</v>
      </c>
      <c r="AE108" s="207">
        <f>IF($AE$74*V108*$X$136&lt;50,50,$AE$74*V108*$X$136)</f>
        <v>864</v>
      </c>
      <c r="AF108" s="207">
        <f>IF($AF$74*V108*$X$136&lt;50,50,$AF$74*V108*$X$136)</f>
        <v>950.4</v>
      </c>
      <c r="AG108" s="207">
        <f>IF($AG$74*V108*$X$136&lt;50,50,$AG$74*V108*$X$136)</f>
        <v>1036.8</v>
      </c>
      <c r="AH108" s="207">
        <f>IF($AH$74*V108*$X$136&lt;50,50,$AH$74*V108*$X$136)</f>
        <v>1123.2</v>
      </c>
      <c r="AI108" s="207">
        <f>IF($AI$74*V108*$X$136&lt;50,50,$AI$74*V108*$X$136)</f>
        <v>1209.5999999999999</v>
      </c>
      <c r="AJ108" s="207">
        <f>IF($AJ$74*V108*$X$136&lt;50,50,$AJ$74*V108*$X$136)</f>
        <v>1296</v>
      </c>
      <c r="AK108" s="207">
        <f>IF($AK$74*V108*$X$136&lt;50,50,$AK$74*V108*$X$136)</f>
        <v>1382.3999999999999</v>
      </c>
      <c r="AL108" s="207">
        <f>IF($AL$74*V108*$X$136&lt;50,50,$AL$74*V108*$X$136)</f>
        <v>1468.8</v>
      </c>
      <c r="AM108" s="207">
        <f>IF($AM$74*V108*$X$136&lt;50,50,$AM$74*V108*$X$136)</f>
        <v>1555.2</v>
      </c>
      <c r="AN108" s="207"/>
      <c r="AO108" s="207"/>
      <c r="AP108" s="189"/>
    </row>
    <row r="109" spans="1:42" ht="13" thickBot="1" x14ac:dyDescent="0.2">
      <c r="A109" s="204">
        <v>900</v>
      </c>
      <c r="B109" s="216">
        <f t="shared" si="2"/>
        <v>346</v>
      </c>
      <c r="C109" s="216">
        <f t="shared" si="2"/>
        <v>518</v>
      </c>
      <c r="D109" s="216">
        <f t="shared" si="2"/>
        <v>691</v>
      </c>
      <c r="E109" s="216">
        <f t="shared" si="2"/>
        <v>864</v>
      </c>
      <c r="F109" s="216">
        <f t="shared" si="2"/>
        <v>1037</v>
      </c>
      <c r="G109" s="216">
        <f t="shared" si="2"/>
        <v>1210</v>
      </c>
      <c r="H109" s="216">
        <f t="shared" si="2"/>
        <v>1382</v>
      </c>
      <c r="I109" s="216">
        <f t="shared" si="2"/>
        <v>1555</v>
      </c>
      <c r="J109" s="216">
        <f t="shared" si="2"/>
        <v>1728</v>
      </c>
      <c r="K109" s="216">
        <f t="shared" si="2"/>
        <v>1901</v>
      </c>
      <c r="L109" s="216">
        <f t="shared" si="2"/>
        <v>2074</v>
      </c>
      <c r="M109" s="216">
        <f t="shared" si="2"/>
        <v>2246</v>
      </c>
      <c r="N109" s="216">
        <f t="shared" si="2"/>
        <v>2419</v>
      </c>
      <c r="O109" s="216">
        <f t="shared" si="2"/>
        <v>2592</v>
      </c>
      <c r="P109" s="216">
        <f t="shared" si="2"/>
        <v>2765</v>
      </c>
      <c r="Q109" s="216">
        <f t="shared" si="1"/>
        <v>2938</v>
      </c>
      <c r="R109" s="216">
        <f t="shared" si="1"/>
        <v>3110</v>
      </c>
      <c r="S109" s="216"/>
      <c r="T109" s="217"/>
      <c r="V109" s="203">
        <v>900</v>
      </c>
      <c r="W109" s="207">
        <f>IF($W$74*V108*$X$137&lt;50,50,$W$74*V108*$X$137)</f>
        <v>345.59999999999997</v>
      </c>
      <c r="X109" s="207">
        <f>IF($X$74*V108*$X$137&lt;50,50,$X$74*V108*$X$137)</f>
        <v>518.4</v>
      </c>
      <c r="Y109" s="207">
        <f>IF($Y$74*V108*$X$137&lt;50,50,$Y$74*V108*$X$137)</f>
        <v>691.19999999999993</v>
      </c>
      <c r="Z109" s="207">
        <f>IF($Z$74*V108*$X$137&lt;50,50,$Z$74*V108*$X$137)</f>
        <v>864</v>
      </c>
      <c r="AA109" s="207">
        <f>IF($AA$74*V108*$X$137&lt;50,50,$AA$74*V108*$X$137)</f>
        <v>1036.8</v>
      </c>
      <c r="AB109" s="207">
        <f>IF($AB$74*V108*$X$137&lt;50,50,$AB$74*V108*$X$137)</f>
        <v>1209.5999999999999</v>
      </c>
      <c r="AC109" s="207">
        <f>IF($AC$74*V108*$X$137&lt;50,50,$AC$74*V108*$X$137)</f>
        <v>1382.3999999999999</v>
      </c>
      <c r="AD109" s="207">
        <f>IF($AD$74*V108*$X$137&lt;50,50,$AD$74*V108*$X$137)</f>
        <v>1555.2</v>
      </c>
      <c r="AE109" s="207">
        <f>IF($AE$74*V108*$X$137&lt;50,50,$AE$74*V108*$X$137)</f>
        <v>1728</v>
      </c>
      <c r="AF109" s="207">
        <f>IF($AF$74*V108*$X$137&lt;50,50,$AF$74*V108*$X$137)</f>
        <v>1900.8</v>
      </c>
      <c r="AG109" s="207">
        <f>IF($AG$74*V108*$X$137&lt;50,50,$AG$74*V108*$X$137)</f>
        <v>2073.6</v>
      </c>
      <c r="AH109" s="207">
        <f>IF($AH$74*V108*$X$137&lt;50,50,$AH$74*V108*$X$137)</f>
        <v>2246.4</v>
      </c>
      <c r="AI109" s="207">
        <f>IF($AI$74*V108*$X$137&lt;50,50,$AI$74*V108*$X$137)</f>
        <v>2419.1999999999998</v>
      </c>
      <c r="AJ109" s="207">
        <f>IF($AJ$74*V108*$X$137&lt;50,50,$AJ$74*V108*$X$137)</f>
        <v>2592</v>
      </c>
      <c r="AK109" s="207">
        <f>IF($AK$74*V108*$X$137&lt;50,50,$AK$74*V108*$X$137)</f>
        <v>2764.7999999999997</v>
      </c>
      <c r="AL109" s="207">
        <f>IF($AL$74*V108*$X$137&lt;50,50,$AL$74*V108*$X$137)</f>
        <v>2937.6</v>
      </c>
      <c r="AM109" s="207">
        <f>IF($AM$74*V108*$X$137&lt;50,50,$AM$74*V108*$X$137)</f>
        <v>3110.4</v>
      </c>
      <c r="AN109" s="207"/>
      <c r="AO109" s="207"/>
      <c r="AP109" s="189"/>
    </row>
    <row r="110" spans="1:42" x14ac:dyDescent="0.15">
      <c r="A110" s="202" t="s">
        <v>17</v>
      </c>
      <c r="B110" s="205">
        <f t="shared" si="2"/>
        <v>182</v>
      </c>
      <c r="C110" s="205">
        <f t="shared" si="2"/>
        <v>274</v>
      </c>
      <c r="D110" s="205">
        <f t="shared" si="2"/>
        <v>365</v>
      </c>
      <c r="E110" s="205">
        <f t="shared" si="2"/>
        <v>456</v>
      </c>
      <c r="F110" s="205">
        <f t="shared" si="2"/>
        <v>547</v>
      </c>
      <c r="G110" s="205">
        <f t="shared" si="2"/>
        <v>638</v>
      </c>
      <c r="H110" s="205">
        <f t="shared" si="2"/>
        <v>730</v>
      </c>
      <c r="I110" s="205">
        <f t="shared" si="2"/>
        <v>821</v>
      </c>
      <c r="J110" s="205">
        <f t="shared" si="2"/>
        <v>912</v>
      </c>
      <c r="K110" s="205">
        <f t="shared" si="2"/>
        <v>1003</v>
      </c>
      <c r="L110" s="205">
        <f t="shared" si="2"/>
        <v>1094</v>
      </c>
      <c r="M110" s="205">
        <f t="shared" si="2"/>
        <v>1186</v>
      </c>
      <c r="N110" s="205">
        <f t="shared" si="2"/>
        <v>1277</v>
      </c>
      <c r="O110" s="205">
        <f t="shared" si="2"/>
        <v>1368</v>
      </c>
      <c r="P110" s="205">
        <f t="shared" si="2"/>
        <v>1459</v>
      </c>
      <c r="Q110" s="205">
        <f t="shared" si="1"/>
        <v>1550</v>
      </c>
      <c r="R110" s="205">
        <f t="shared" si="1"/>
        <v>1642</v>
      </c>
      <c r="S110" s="205">
        <f>ROUND(AN110*$T$76,0)</f>
        <v>1733</v>
      </c>
      <c r="T110" s="206"/>
      <c r="V110" s="203">
        <v>38</v>
      </c>
      <c r="W110" s="207">
        <f>IF($W$74*V110*$X$136&lt;50,50,$W$74*V110*$X$136)</f>
        <v>182.4</v>
      </c>
      <c r="X110" s="207">
        <f>IF($X$74*V110*$X$136&lt;50,50,$X$74*V110*$X$136)</f>
        <v>273.59999999999997</v>
      </c>
      <c r="Y110" s="207">
        <f>IF($Y$74*V110*$X$136&lt;50,50,$Y$74*V110*$X$136)</f>
        <v>364.8</v>
      </c>
      <c r="Z110" s="207">
        <f>IF($Z$74*V110*$X$136&lt;50,50,$Z$74*V110*$X$136)</f>
        <v>456</v>
      </c>
      <c r="AA110" s="207">
        <f>IF($AA$74*V110*$X$136&lt;50,50,$AA$74*V110*$X$136)</f>
        <v>547.19999999999993</v>
      </c>
      <c r="AB110" s="207">
        <f>IF($AB$74*V110*$X$136&lt;50,50,$AB$74*V110*$X$136)</f>
        <v>638.4</v>
      </c>
      <c r="AC110" s="207">
        <f>IF($AC$74*V110*$X$136&lt;50,50,$AC$74*V110*$X$136)</f>
        <v>729.6</v>
      </c>
      <c r="AD110" s="207">
        <f>IF($AD$74*V110*$X$136&lt;50,50,$AD$74*V110*$X$136)</f>
        <v>820.8</v>
      </c>
      <c r="AE110" s="207">
        <f>IF($AE$74*V110*$X$136&lt;50,50,$AE$74*V110*$X$136)</f>
        <v>912</v>
      </c>
      <c r="AF110" s="207">
        <f>IF($AF$74*V110*$X$136&lt;50,50,$AF$74*V110*$X$136)</f>
        <v>1003.1999999999999</v>
      </c>
      <c r="AG110" s="207">
        <f>IF($AG$74*V110*$X$136&lt;50,50,$AG$74*V110*$X$136)</f>
        <v>1094.3999999999999</v>
      </c>
      <c r="AH110" s="207">
        <f>IF($AH$74*V110*$X$136&lt;50,50,$AH$74*V110*$X$136)</f>
        <v>1185.5999999999999</v>
      </c>
      <c r="AI110" s="207">
        <f>IF($AI$74*V110*$X$136&lt;50,50,$AI$74*V110*$X$136)</f>
        <v>1276.8</v>
      </c>
      <c r="AJ110" s="207">
        <f>IF($AJ$74*V110*$X$136&lt;50,50,$AJ$74*V110*$X$136)</f>
        <v>1368</v>
      </c>
      <c r="AK110" s="207">
        <f>IF($AK$74*V110*$X$136&lt;50,50,$AK$74*V110*$X$136)</f>
        <v>1459.2</v>
      </c>
      <c r="AL110" s="207">
        <f>IF($AL$74*V110*$X$136&lt;50,50,$AL$74*V110*$X$136)</f>
        <v>1550.3999999999999</v>
      </c>
      <c r="AM110" s="207">
        <f>IF($AM$74*V110*$X$136&lt;50,50,$AM$74*V110*$X$136)</f>
        <v>1641.6</v>
      </c>
      <c r="AN110" s="207">
        <f>IF($AN$74*V110*$X$136&lt;50,50,$AN$74*V110*$X$136)</f>
        <v>1732.8</v>
      </c>
      <c r="AO110" s="207"/>
      <c r="AP110" s="189"/>
    </row>
    <row r="111" spans="1:42" x14ac:dyDescent="0.15">
      <c r="A111" s="208">
        <v>950</v>
      </c>
      <c r="B111" s="209">
        <f t="shared" si="2"/>
        <v>365</v>
      </c>
      <c r="C111" s="209">
        <f t="shared" si="2"/>
        <v>547</v>
      </c>
      <c r="D111" s="209">
        <f t="shared" si="2"/>
        <v>730</v>
      </c>
      <c r="E111" s="209">
        <f t="shared" si="2"/>
        <v>912</v>
      </c>
      <c r="F111" s="209">
        <f t="shared" si="2"/>
        <v>1094</v>
      </c>
      <c r="G111" s="209">
        <f t="shared" si="2"/>
        <v>1277</v>
      </c>
      <c r="H111" s="209">
        <f t="shared" si="2"/>
        <v>1459</v>
      </c>
      <c r="I111" s="209">
        <f t="shared" si="2"/>
        <v>1642</v>
      </c>
      <c r="J111" s="209">
        <f t="shared" si="2"/>
        <v>1824</v>
      </c>
      <c r="K111" s="209">
        <f t="shared" si="2"/>
        <v>2006</v>
      </c>
      <c r="L111" s="209">
        <f t="shared" si="2"/>
        <v>2189</v>
      </c>
      <c r="M111" s="209">
        <f t="shared" si="2"/>
        <v>2371</v>
      </c>
      <c r="N111" s="209">
        <f t="shared" si="2"/>
        <v>2554</v>
      </c>
      <c r="O111" s="209">
        <f t="shared" si="2"/>
        <v>2736</v>
      </c>
      <c r="P111" s="209">
        <f t="shared" si="2"/>
        <v>2918</v>
      </c>
      <c r="Q111" s="209">
        <f t="shared" si="1"/>
        <v>3101</v>
      </c>
      <c r="R111" s="209">
        <f t="shared" si="1"/>
        <v>3283</v>
      </c>
      <c r="S111" s="209">
        <f t="shared" si="1"/>
        <v>3466</v>
      </c>
      <c r="T111" s="210"/>
      <c r="V111" s="203">
        <v>950</v>
      </c>
      <c r="W111" s="207">
        <f>IF($W$74*V110*$X$137&lt;50,50,$W$74*V110*$X$137)</f>
        <v>364.8</v>
      </c>
      <c r="X111" s="207">
        <f>IF($X$74*V110*$X$137&lt;50,50,$X$74*V110*$X$137)</f>
        <v>547.19999999999993</v>
      </c>
      <c r="Y111" s="207">
        <f>IF($Y$74*V110*$X$137&lt;50,50,$Y$74*V110*$X$137)</f>
        <v>729.6</v>
      </c>
      <c r="Z111" s="207">
        <f>IF($Z$74*V110*$X$137&lt;50,50,$Z$74*V110*$X$137)</f>
        <v>912</v>
      </c>
      <c r="AA111" s="207">
        <f>IF($AA$74*V110*$X$137&lt;50,50,$AA$74*V110*$X$137)</f>
        <v>1094.3999999999999</v>
      </c>
      <c r="AB111" s="207">
        <f>IF($AB$74*V110*$X$137&lt;50,50,$AB$74*V110*$X$137)</f>
        <v>1276.8</v>
      </c>
      <c r="AC111" s="207">
        <f>IF($AC$74*V110*$X$137&lt;50,50,$AC$74*V110*$X$137)</f>
        <v>1459.2</v>
      </c>
      <c r="AD111" s="207">
        <f>IF($AD$74*V110*$X$137&lt;50,50,$AD$74*V110*$X$137)</f>
        <v>1641.6</v>
      </c>
      <c r="AE111" s="207">
        <f>IF($AE$74*V110*$X$137&lt;50,50,$AE$74*V110*$X$137)</f>
        <v>1824</v>
      </c>
      <c r="AF111" s="207">
        <f>IF($AF$74*V110*$X$137&lt;50,50,$AF$74*V110*$X$137)</f>
        <v>2006.3999999999999</v>
      </c>
      <c r="AG111" s="207">
        <f>IF($AG$74*V110*$X$137&lt;50,50,$AG$74*V110*$X$137)</f>
        <v>2188.7999999999997</v>
      </c>
      <c r="AH111" s="207">
        <f>IF($AH$74*V110*$X$137&lt;50,50,$AH$74*V110*$X$137)</f>
        <v>2371.1999999999998</v>
      </c>
      <c r="AI111" s="207">
        <f>IF($AI$74*V110*$X$137&lt;50,50,$AI$74*V110*$X$137)</f>
        <v>2553.6</v>
      </c>
      <c r="AJ111" s="207">
        <f>IF($AJ$74*V110*$X$137&lt;50,50,$AJ$74*V110*$X$137)</f>
        <v>2736</v>
      </c>
      <c r="AK111" s="207">
        <f>IF($AK$74*V110*$X$137&lt;50,50,$AK$74*V110*$X$137)</f>
        <v>2918.4</v>
      </c>
      <c r="AL111" s="207">
        <f>IF($AL$74*V110*$X$137&lt;50,50,$AL$74*V110*$X$137)</f>
        <v>3100.7999999999997</v>
      </c>
      <c r="AM111" s="207">
        <f>IF($AM$74*V110*$X$137&lt;50,50,$AM$74*V110*$X$137)</f>
        <v>3283.2</v>
      </c>
      <c r="AN111" s="207">
        <f>IF($AN$74*V110*$X$137&lt;50,50,$AN$74*V110*$X$137)</f>
        <v>3465.6</v>
      </c>
      <c r="AO111" s="207"/>
      <c r="AP111" s="189"/>
    </row>
    <row r="112" spans="1:42" x14ac:dyDescent="0.15">
      <c r="A112" s="215" t="s">
        <v>18</v>
      </c>
      <c r="B112" s="212">
        <f t="shared" si="2"/>
        <v>192</v>
      </c>
      <c r="C112" s="212">
        <f t="shared" si="2"/>
        <v>288</v>
      </c>
      <c r="D112" s="212">
        <f t="shared" si="2"/>
        <v>384</v>
      </c>
      <c r="E112" s="212">
        <f t="shared" si="2"/>
        <v>480</v>
      </c>
      <c r="F112" s="212">
        <f t="shared" si="2"/>
        <v>576</v>
      </c>
      <c r="G112" s="212">
        <f t="shared" si="2"/>
        <v>672</v>
      </c>
      <c r="H112" s="212">
        <f t="shared" si="2"/>
        <v>768</v>
      </c>
      <c r="I112" s="212">
        <f t="shared" si="2"/>
        <v>864</v>
      </c>
      <c r="J112" s="212">
        <f t="shared" si="2"/>
        <v>960</v>
      </c>
      <c r="K112" s="212">
        <f t="shared" si="2"/>
        <v>1056</v>
      </c>
      <c r="L112" s="212">
        <f t="shared" si="2"/>
        <v>1152</v>
      </c>
      <c r="M112" s="212">
        <f t="shared" si="2"/>
        <v>1248</v>
      </c>
      <c r="N112" s="212">
        <f t="shared" si="2"/>
        <v>1344</v>
      </c>
      <c r="O112" s="212">
        <f t="shared" si="2"/>
        <v>1440</v>
      </c>
      <c r="P112" s="212">
        <f t="shared" si="2"/>
        <v>1536</v>
      </c>
      <c r="Q112" s="212">
        <f t="shared" si="1"/>
        <v>1632</v>
      </c>
      <c r="R112" s="212">
        <f t="shared" si="1"/>
        <v>1728</v>
      </c>
      <c r="S112" s="212">
        <f t="shared" si="1"/>
        <v>1824</v>
      </c>
      <c r="T112" s="213">
        <f>ROUND(AO112*$T$76,0)</f>
        <v>1920</v>
      </c>
      <c r="V112" s="203">
        <v>40</v>
      </c>
      <c r="W112" s="207">
        <f>IF($W$74*V112*$X$136&lt;50,50,$W$74*V112*$X$136)</f>
        <v>192</v>
      </c>
      <c r="X112" s="207">
        <f>IF($X$74*V112*$X$136&lt;50,50,$X$74*V112*$X$136)</f>
        <v>288</v>
      </c>
      <c r="Y112" s="207">
        <f>IF($Y$74*V112*$X$136&lt;50,50,$Y$74*V112*$X$136)</f>
        <v>384</v>
      </c>
      <c r="Z112" s="207">
        <f>IF($Z$74*V112*$X$136&lt;50,50,$Z$74*V112*$X$136)</f>
        <v>480</v>
      </c>
      <c r="AA112" s="207">
        <f>IF($AA$74*V112*$X$136&lt;50,50,$AA$74*V112*$X$136)</f>
        <v>576</v>
      </c>
      <c r="AB112" s="207">
        <f>IF($AB$74*V112*$X$136&lt;50,50,$AB$74*V112*$X$136)</f>
        <v>672</v>
      </c>
      <c r="AC112" s="207">
        <f>IF($AC$74*V112*$X$136&lt;50,50,$AC$74*V112*$X$136)</f>
        <v>768</v>
      </c>
      <c r="AD112" s="207">
        <f>IF($AD$74*V112*$X$136&lt;50,50,$AD$74*V112*$X$136)</f>
        <v>864</v>
      </c>
      <c r="AE112" s="207">
        <f>IF($AE$74*V112*$X$136&lt;50,50,$AE$74*V112*$X$136)</f>
        <v>960</v>
      </c>
      <c r="AF112" s="207">
        <f>IF($AF$74*V112*$X$136&lt;50,50,$AF$74*V112*$X$136)</f>
        <v>1056</v>
      </c>
      <c r="AG112" s="207">
        <f>IF($AG$74*V112*$X$136&lt;50,50,$AG$74*V112*$X$136)</f>
        <v>1152</v>
      </c>
      <c r="AH112" s="207">
        <f>IF($AH$74*V112*$X$136&lt;50,50,$AH$74*V112*$X$136)</f>
        <v>1248</v>
      </c>
      <c r="AI112" s="207">
        <f>IF($AI$74*V112*$X$136&lt;50,50,$AI$74*V112*$X$136)</f>
        <v>1344</v>
      </c>
      <c r="AJ112" s="207">
        <f>IF($AJ$74*V112*$X$136&lt;50,50,$AJ$74*V112*$X$136)</f>
        <v>1440</v>
      </c>
      <c r="AK112" s="207">
        <f>IF($AK$74*V112*$X$136&lt;50,50,$AK$74*V112*$X$136)</f>
        <v>1536</v>
      </c>
      <c r="AL112" s="207">
        <f>IF($AL$74*V112*$X$136&lt;50,50,$AL$74*V112*$X$136)</f>
        <v>1632</v>
      </c>
      <c r="AM112" s="207">
        <f>IF($AM$74*V112*$X$136&lt;50,50,$AM$74*V112*$X$136)</f>
        <v>1728</v>
      </c>
      <c r="AN112" s="207">
        <f>IF($AN$74*V112*$X$136&lt;50,50,$AN$74*V112*$X$136)</f>
        <v>1824</v>
      </c>
      <c r="AO112" s="207">
        <f>IF($AO$74*V112*$X$136&lt;50,50,$AO$74*V112*$X$136)</f>
        <v>1920</v>
      </c>
      <c r="AP112" s="189"/>
    </row>
    <row r="113" spans="1:42" x14ac:dyDescent="0.15">
      <c r="A113" s="208">
        <v>1000</v>
      </c>
      <c r="B113" s="209">
        <f t="shared" si="2"/>
        <v>384</v>
      </c>
      <c r="C113" s="209">
        <f t="shared" si="2"/>
        <v>576</v>
      </c>
      <c r="D113" s="209">
        <f t="shared" si="2"/>
        <v>768</v>
      </c>
      <c r="E113" s="209">
        <f t="shared" si="2"/>
        <v>960</v>
      </c>
      <c r="F113" s="209">
        <f t="shared" si="2"/>
        <v>1152</v>
      </c>
      <c r="G113" s="209">
        <f t="shared" si="2"/>
        <v>1344</v>
      </c>
      <c r="H113" s="209">
        <f t="shared" si="2"/>
        <v>1536</v>
      </c>
      <c r="I113" s="209">
        <f t="shared" si="2"/>
        <v>1728</v>
      </c>
      <c r="J113" s="209">
        <f t="shared" si="2"/>
        <v>1920</v>
      </c>
      <c r="K113" s="209">
        <f t="shared" si="2"/>
        <v>2112</v>
      </c>
      <c r="L113" s="209">
        <f t="shared" si="2"/>
        <v>2304</v>
      </c>
      <c r="M113" s="209">
        <f t="shared" si="2"/>
        <v>2496</v>
      </c>
      <c r="N113" s="209">
        <f t="shared" si="2"/>
        <v>2688</v>
      </c>
      <c r="O113" s="209">
        <f t="shared" si="2"/>
        <v>2880</v>
      </c>
      <c r="P113" s="209">
        <f t="shared" si="2"/>
        <v>3072</v>
      </c>
      <c r="Q113" s="209">
        <f t="shared" si="1"/>
        <v>3264</v>
      </c>
      <c r="R113" s="209">
        <f t="shared" si="1"/>
        <v>3456</v>
      </c>
      <c r="S113" s="209">
        <f t="shared" si="1"/>
        <v>3648</v>
      </c>
      <c r="T113" s="210">
        <f t="shared" si="1"/>
        <v>3840</v>
      </c>
      <c r="V113" s="203">
        <v>1000</v>
      </c>
      <c r="W113" s="207">
        <f>IF($W$74*V112*$X$137&lt;50,50,$W$74*V112*$X$137)</f>
        <v>384</v>
      </c>
      <c r="X113" s="207">
        <f>IF($X$74*V112*$X$137&lt;50,50,$X$74*V112*$X$137)</f>
        <v>576</v>
      </c>
      <c r="Y113" s="207">
        <f>IF($Y$74*V112*$X$137&lt;50,50,$Y$74*V112*$X$137)</f>
        <v>768</v>
      </c>
      <c r="Z113" s="207">
        <f>IF($Z$74*V112*$X$137&lt;50,50,$Z$74*V112*$X$137)</f>
        <v>960</v>
      </c>
      <c r="AA113" s="207">
        <f>IF($AA$74*V112*$X$137&lt;50,50,$AA$74*V112*$X$137)</f>
        <v>1152</v>
      </c>
      <c r="AB113" s="207">
        <f>IF($AB$74*V112*$X$137&lt;50,50,$AB$74*V112*$X$137)</f>
        <v>1344</v>
      </c>
      <c r="AC113" s="207">
        <f>IF($AC$74*V112*$X$137&lt;50,50,$AC$74*V112*$X$137)</f>
        <v>1536</v>
      </c>
      <c r="AD113" s="207">
        <f>IF($AD$74*V112*$X$137&lt;50,50,$AD$74*V112*$X$137)</f>
        <v>1728</v>
      </c>
      <c r="AE113" s="207">
        <f>IF($AE$74*V112*$X$137&lt;50,50,$AE$74*V112*$X$137)</f>
        <v>1920</v>
      </c>
      <c r="AF113" s="207">
        <f>IF($AF$74*V112*$X$137&lt;50,50,$AF$74*V112*$X$137)</f>
        <v>2112</v>
      </c>
      <c r="AG113" s="207">
        <f>IF($AG$74*V112*$X$137&lt;50,50,$AG$74*V112*$X$137)</f>
        <v>2304</v>
      </c>
      <c r="AH113" s="207">
        <f>IF($AH$74*V112*$X$137&lt;50,50,$AH$74*V112*$X$137)</f>
        <v>2496</v>
      </c>
      <c r="AI113" s="207">
        <f>IF($AI$74*V112*$X$137&lt;50,50,$AI$74*V112*$X$137)</f>
        <v>2688</v>
      </c>
      <c r="AJ113" s="207">
        <f>IF($AJ$74*V112*$X$137&lt;50,50,$AJ$74*V112*$X$137)</f>
        <v>2880</v>
      </c>
      <c r="AK113" s="207">
        <f>IF($AK$74*V112*$X$137&lt;50,50,$AK$74*V112*$X$137)</f>
        <v>3072</v>
      </c>
      <c r="AL113" s="207">
        <f>IF($AL$74*V112*$X$137&lt;50,50,$AL$74*V112*$X$137)</f>
        <v>3264</v>
      </c>
      <c r="AM113" s="207">
        <f>IF($AM$74*V112*$X$137&lt;50,50,$AM$74*V112*$X$137)</f>
        <v>3456</v>
      </c>
      <c r="AN113" s="207">
        <f>IF($AN$74*V112*$X$137&lt;50,50,$AN$74*V112*$X$137)</f>
        <v>3648</v>
      </c>
      <c r="AO113" s="207">
        <f>IF($AO$74*V112*$X$137&lt;50,50,$AO$74*V112*$X$137)</f>
        <v>3840</v>
      </c>
      <c r="AP113" s="189"/>
    </row>
    <row r="114" spans="1:42" x14ac:dyDescent="0.15">
      <c r="A114" s="215" t="s">
        <v>19</v>
      </c>
      <c r="B114" s="212">
        <f t="shared" si="2"/>
        <v>202</v>
      </c>
      <c r="C114" s="212">
        <f t="shared" si="2"/>
        <v>302</v>
      </c>
      <c r="D114" s="212">
        <f t="shared" si="2"/>
        <v>403</v>
      </c>
      <c r="E114" s="212">
        <f t="shared" si="2"/>
        <v>504</v>
      </c>
      <c r="F114" s="212">
        <f t="shared" si="2"/>
        <v>605</v>
      </c>
      <c r="G114" s="212">
        <f t="shared" si="2"/>
        <v>706</v>
      </c>
      <c r="H114" s="212">
        <f t="shared" si="2"/>
        <v>806</v>
      </c>
      <c r="I114" s="212">
        <f t="shared" si="2"/>
        <v>907</v>
      </c>
      <c r="J114" s="212">
        <f t="shared" si="2"/>
        <v>1008</v>
      </c>
      <c r="K114" s="212">
        <f t="shared" si="2"/>
        <v>1109</v>
      </c>
      <c r="L114" s="212">
        <f t="shared" si="2"/>
        <v>1210</v>
      </c>
      <c r="M114" s="212">
        <f t="shared" si="2"/>
        <v>1310</v>
      </c>
      <c r="N114" s="212">
        <f t="shared" si="2"/>
        <v>1411</v>
      </c>
      <c r="O114" s="212">
        <f t="shared" si="2"/>
        <v>1512</v>
      </c>
      <c r="P114" s="212">
        <f t="shared" si="2"/>
        <v>1613</v>
      </c>
      <c r="Q114" s="212">
        <f t="shared" si="1"/>
        <v>1714</v>
      </c>
      <c r="R114" s="212">
        <f t="shared" si="1"/>
        <v>1814</v>
      </c>
      <c r="S114" s="212">
        <f t="shared" si="1"/>
        <v>1915</v>
      </c>
      <c r="T114" s="213">
        <f t="shared" si="1"/>
        <v>2016</v>
      </c>
      <c r="V114" s="203">
        <v>42</v>
      </c>
      <c r="W114" s="207">
        <f>IF($W$74*V114*$X$136&lt;50,50,$W$74*V114*$X$136)</f>
        <v>201.6</v>
      </c>
      <c r="X114" s="207">
        <f>IF($X$74*V114*$X$136&lt;50,50,$X$74*V114*$X$136)</f>
        <v>302.39999999999998</v>
      </c>
      <c r="Y114" s="207">
        <f>IF($Y$74*V114*$X$136&lt;50,50,$Y$74*V114*$X$136)</f>
        <v>403.2</v>
      </c>
      <c r="Z114" s="207">
        <f>IF($Z$74*V114*$X$136&lt;50,50,$Z$74*V114*$X$136)</f>
        <v>504</v>
      </c>
      <c r="AA114" s="207">
        <f>IF($AA$74*V114*$X$136&lt;50,50,$AA$74*V114*$X$136)</f>
        <v>604.79999999999995</v>
      </c>
      <c r="AB114" s="207">
        <f>IF($AB$74*V114*$X$136&lt;50,50,$AB$74*V114*$X$136)</f>
        <v>705.6</v>
      </c>
      <c r="AC114" s="207">
        <f>IF($AC$74*V114*$X$136&lt;50,50,$AC$74*V114*$X$136)</f>
        <v>806.4</v>
      </c>
      <c r="AD114" s="207">
        <f>IF($AD$74*V114*$X$136&lt;50,50,$AD$74*V114*$X$136)</f>
        <v>907.19999999999993</v>
      </c>
      <c r="AE114" s="207">
        <f>IF($AE$74*V114*$X$136&lt;50,50,$AE$74*V114*$X$136)</f>
        <v>1008</v>
      </c>
      <c r="AF114" s="207">
        <f>IF($AF$74*V114*$X$136&lt;50,50,$AF$74*V114*$X$136)</f>
        <v>1108.8</v>
      </c>
      <c r="AG114" s="207">
        <f>IF($AG$74*V114*$X$136&lt;50,50,$AG$74*V114*$X$136)</f>
        <v>1209.5999999999999</v>
      </c>
      <c r="AH114" s="207">
        <f>IF($AH$74*V114*$X$136&lt;50,50,$AH$74*V114*$X$136)</f>
        <v>1310.3999999999999</v>
      </c>
      <c r="AI114" s="207">
        <f>IF($AI$74*V114*$X$136&lt;50,50,$AI$74*V114*$X$136)</f>
        <v>1411.2</v>
      </c>
      <c r="AJ114" s="207">
        <f>IF($AJ$74*V114*$X$136&lt;50,50,$AJ$74*V114*$X$136)</f>
        <v>1512</v>
      </c>
      <c r="AK114" s="207">
        <f>IF($AK$74*V114*$X$136&lt;50,50,$AK$74*V114*$X$136)</f>
        <v>1612.8</v>
      </c>
      <c r="AL114" s="207">
        <f>IF($AL$74*V114*$X$136&lt;50,50,$AL$74*V114*$X$136)</f>
        <v>1713.6</v>
      </c>
      <c r="AM114" s="207">
        <f>IF($AM$74*V114*$X$136&lt;50,50,$AM$74*V114*$X$136)</f>
        <v>1814.3999999999999</v>
      </c>
      <c r="AN114" s="207">
        <f>IF($AN$74*V114*$X$136&lt;50,50,$AN$74*V114*$X$136)</f>
        <v>1915.1999999999998</v>
      </c>
      <c r="AO114" s="207">
        <f>IF($AO$74*V114*$X$136&lt;50,50,$AO$74*V114*$X$136)</f>
        <v>2016</v>
      </c>
      <c r="AP114" s="189"/>
    </row>
    <row r="115" spans="1:42" x14ac:dyDescent="0.15">
      <c r="A115" s="208">
        <v>1050</v>
      </c>
      <c r="B115" s="209">
        <f t="shared" si="2"/>
        <v>403</v>
      </c>
      <c r="C115" s="209">
        <f t="shared" si="2"/>
        <v>605</v>
      </c>
      <c r="D115" s="209">
        <f t="shared" si="2"/>
        <v>806</v>
      </c>
      <c r="E115" s="209">
        <f t="shared" si="2"/>
        <v>1008</v>
      </c>
      <c r="F115" s="209">
        <f t="shared" si="2"/>
        <v>1210</v>
      </c>
      <c r="G115" s="209">
        <f t="shared" si="2"/>
        <v>1411</v>
      </c>
      <c r="H115" s="209">
        <f t="shared" si="2"/>
        <v>1613</v>
      </c>
      <c r="I115" s="209">
        <f t="shared" si="2"/>
        <v>1814</v>
      </c>
      <c r="J115" s="209">
        <f t="shared" si="2"/>
        <v>2016</v>
      </c>
      <c r="K115" s="209">
        <f t="shared" si="2"/>
        <v>2218</v>
      </c>
      <c r="L115" s="209">
        <f t="shared" si="2"/>
        <v>2419</v>
      </c>
      <c r="M115" s="209">
        <f t="shared" si="2"/>
        <v>2621</v>
      </c>
      <c r="N115" s="209">
        <f t="shared" si="2"/>
        <v>2822</v>
      </c>
      <c r="O115" s="209">
        <f t="shared" si="2"/>
        <v>3024</v>
      </c>
      <c r="P115" s="209">
        <f t="shared" si="2"/>
        <v>3226</v>
      </c>
      <c r="Q115" s="209">
        <f t="shared" si="1"/>
        <v>3427</v>
      </c>
      <c r="R115" s="209">
        <f t="shared" si="1"/>
        <v>3629</v>
      </c>
      <c r="S115" s="209">
        <f t="shared" si="1"/>
        <v>3830</v>
      </c>
      <c r="T115" s="210">
        <f t="shared" si="1"/>
        <v>4032</v>
      </c>
      <c r="V115" s="203">
        <v>1050</v>
      </c>
      <c r="W115" s="207">
        <f>IF($W$74*V114*$X$137&lt;50,50,$W$74*V114*$X$137)</f>
        <v>403.2</v>
      </c>
      <c r="X115" s="207">
        <f>IF($X$74*V114*$X$137&lt;50,50,$X$74*V114*$X$137)</f>
        <v>604.79999999999995</v>
      </c>
      <c r="Y115" s="207">
        <f>IF($Y$74*V114*$X$137&lt;50,50,$Y$74*V114*$X$137)</f>
        <v>806.4</v>
      </c>
      <c r="Z115" s="207">
        <f>IF($Z$74*V114*$X$137&lt;50,50,$Z$74*V114*$X$137)</f>
        <v>1008</v>
      </c>
      <c r="AA115" s="207">
        <f>IF($AA$74*V114*$X$137&lt;50,50,$AA$74*V114*$X$137)</f>
        <v>1209.5999999999999</v>
      </c>
      <c r="AB115" s="207">
        <f>IF($AB$74*V114*$X$137&lt;50,50,$AB$74*V114*$X$137)</f>
        <v>1411.2</v>
      </c>
      <c r="AC115" s="207">
        <f>IF($AC$74*V114*$X$137&lt;50,50,$AC$74*V114*$X$137)</f>
        <v>1612.8</v>
      </c>
      <c r="AD115" s="207">
        <f>IF($AD$74*V114*$X$137&lt;50,50,$AD$74*V114*$X$137)</f>
        <v>1814.3999999999999</v>
      </c>
      <c r="AE115" s="207">
        <f>IF($AE$74*V114*$X$137&lt;50,50,$AE$74*V114*$X$137)</f>
        <v>2016</v>
      </c>
      <c r="AF115" s="207">
        <f>IF($AF$74*V114*$X$137&lt;50,50,$AF$74*V114*$X$137)</f>
        <v>2217.6</v>
      </c>
      <c r="AG115" s="207">
        <f>IF($AG$74*V114*$X$137&lt;50,50,$AG$74*V114*$X$137)</f>
        <v>2419.1999999999998</v>
      </c>
      <c r="AH115" s="207">
        <f>IF($AH$74*V114*$X$137&lt;50,50,$AH$74*V114*$X$137)</f>
        <v>2620.7999999999997</v>
      </c>
      <c r="AI115" s="207">
        <f>IF($AI$74*V114*$X$137&lt;50,50,$AI$74*V114*$X$137)</f>
        <v>2822.4</v>
      </c>
      <c r="AJ115" s="207">
        <f>IF($AJ$74*V114*$X$137&lt;50,50,$AJ$74*V114*$X$137)</f>
        <v>3024</v>
      </c>
      <c r="AK115" s="207">
        <f>IF($AK$74*V114*$X$137&lt;50,50,$AK$74*V114*$X$137)</f>
        <v>3225.6</v>
      </c>
      <c r="AL115" s="207">
        <f>IF($AL$74*V114*$X$137&lt;50,50,$AL$74*V114*$X$137)</f>
        <v>3427.2</v>
      </c>
      <c r="AM115" s="207">
        <f>IF($AM$74*V114*$X$137&lt;50,50,$AM$74*V114*$X$137)</f>
        <v>3628.7999999999997</v>
      </c>
      <c r="AN115" s="207">
        <f>IF($AN$74*V114*$X$137&lt;50,50,$AN$74*V114*$X$137)</f>
        <v>3830.3999999999996</v>
      </c>
      <c r="AO115" s="207">
        <f>IF($AO$74*V114*$X$137&lt;50,50,$AO$74*V114*$X$137)</f>
        <v>4032</v>
      </c>
      <c r="AP115" s="189"/>
    </row>
    <row r="116" spans="1:42" x14ac:dyDescent="0.15">
      <c r="A116" s="215" t="s">
        <v>20</v>
      </c>
      <c r="B116" s="212">
        <f t="shared" si="2"/>
        <v>211</v>
      </c>
      <c r="C116" s="212">
        <f t="shared" si="2"/>
        <v>317</v>
      </c>
      <c r="D116" s="212">
        <f t="shared" si="2"/>
        <v>422</v>
      </c>
      <c r="E116" s="212">
        <f t="shared" si="2"/>
        <v>528</v>
      </c>
      <c r="F116" s="212">
        <f t="shared" si="2"/>
        <v>634</v>
      </c>
      <c r="G116" s="212">
        <f t="shared" si="2"/>
        <v>739</v>
      </c>
      <c r="H116" s="212">
        <f t="shared" si="2"/>
        <v>845</v>
      </c>
      <c r="I116" s="212">
        <f t="shared" si="2"/>
        <v>950</v>
      </c>
      <c r="J116" s="212">
        <f t="shared" si="2"/>
        <v>1056</v>
      </c>
      <c r="K116" s="212">
        <f t="shared" si="2"/>
        <v>1162</v>
      </c>
      <c r="L116" s="212">
        <f t="shared" si="2"/>
        <v>1267</v>
      </c>
      <c r="M116" s="212">
        <f t="shared" si="2"/>
        <v>1373</v>
      </c>
      <c r="N116" s="212">
        <f t="shared" si="2"/>
        <v>1478</v>
      </c>
      <c r="O116" s="212">
        <f t="shared" si="2"/>
        <v>1584</v>
      </c>
      <c r="P116" s="212">
        <f t="shared" si="2"/>
        <v>1690</v>
      </c>
      <c r="Q116" s="212">
        <f t="shared" si="1"/>
        <v>1795</v>
      </c>
      <c r="R116" s="212">
        <f t="shared" si="1"/>
        <v>1901</v>
      </c>
      <c r="S116" s="212">
        <f t="shared" si="1"/>
        <v>2006</v>
      </c>
      <c r="T116" s="213">
        <f t="shared" si="1"/>
        <v>2112</v>
      </c>
      <c r="V116" s="203">
        <v>44</v>
      </c>
      <c r="W116" s="207">
        <f>IF($W$74*V116*$X$136&lt;50,50,$W$74*V116*$X$136)</f>
        <v>211.2</v>
      </c>
      <c r="X116" s="207">
        <f>IF($X$74*V116*$X$136&lt;50,50,$X$74*V116*$X$136)</f>
        <v>316.8</v>
      </c>
      <c r="Y116" s="207">
        <f>IF($Y$74*V116*$X$136&lt;50,50,$Y$74*V116*$X$136)</f>
        <v>422.4</v>
      </c>
      <c r="Z116" s="207">
        <f>IF($Z$74*V116*$X$136&lt;50,50,$Z$74*V116*$X$136)</f>
        <v>528</v>
      </c>
      <c r="AA116" s="207">
        <f>IF($AA$74*V116*$X$136&lt;50,50,$AA$74*V116*$X$136)</f>
        <v>633.6</v>
      </c>
      <c r="AB116" s="207">
        <f>IF($AB$74*V116*$X$136&lt;50,50,$AB$74*V116*$X$136)</f>
        <v>739.19999999999993</v>
      </c>
      <c r="AC116" s="207">
        <f>IF($AC$74*V116*$X$136&lt;50,50,$AC$74*V116*$X$136)</f>
        <v>844.8</v>
      </c>
      <c r="AD116" s="207">
        <f>IF($AD$74*V116*$X$136&lt;50,50,$AD$74*V116*$X$136)</f>
        <v>950.4</v>
      </c>
      <c r="AE116" s="207">
        <f>IF($AE$74*V116*$X$136&lt;50,50,$AE$74*V116*$X$136)</f>
        <v>1056</v>
      </c>
      <c r="AF116" s="207">
        <f>IF($AF$74*V116*$X$136&lt;50,50,$AF$74*V116*$X$136)</f>
        <v>1161.5999999999999</v>
      </c>
      <c r="AG116" s="207">
        <f>IF($AG$74*V116*$X$136&lt;50,50,$AG$74*V116*$X$136)</f>
        <v>1267.2</v>
      </c>
      <c r="AH116" s="207">
        <f>IF($AH$74*V116*$X$136&lt;50,50,$AH$74*V116*$X$136)</f>
        <v>1372.8</v>
      </c>
      <c r="AI116" s="207">
        <f>IF($AI$74*V116*$X$136&lt;50,50,$AI$74*V116*$X$136)</f>
        <v>1478.3999999999999</v>
      </c>
      <c r="AJ116" s="207">
        <f>IF($AJ$74*V116*$X$136&lt;50,50,$AJ$74*V116*$X$136)</f>
        <v>1584</v>
      </c>
      <c r="AK116" s="207">
        <f>IF($AK$74*V116*$X$136&lt;50,50,$AK$74*V116*$X$136)</f>
        <v>1689.6</v>
      </c>
      <c r="AL116" s="207">
        <f>IF($AL$74*V116*$X$136&lt;50,50,$AL$74*V116*$X$136)</f>
        <v>1795.2</v>
      </c>
      <c r="AM116" s="207">
        <f>IF($AM$74*V116*$X$136&lt;50,50,$AM$74*V116*$X$136)</f>
        <v>1900.8</v>
      </c>
      <c r="AN116" s="207">
        <f>IF($AN$74*V116*$X$136&lt;50,50,$AN$74*V116*$X$136)</f>
        <v>2006.3999999999999</v>
      </c>
      <c r="AO116" s="207">
        <f>IF($AO$74*V116*$X$136&lt;50,50,$AO$74*V116*$X$136)</f>
        <v>2112</v>
      </c>
      <c r="AP116" s="189"/>
    </row>
    <row r="117" spans="1:42" x14ac:dyDescent="0.15">
      <c r="A117" s="208">
        <v>1100</v>
      </c>
      <c r="B117" s="209">
        <f t="shared" si="2"/>
        <v>422</v>
      </c>
      <c r="C117" s="209">
        <f t="shared" si="2"/>
        <v>634</v>
      </c>
      <c r="D117" s="209">
        <f t="shared" si="2"/>
        <v>845</v>
      </c>
      <c r="E117" s="209">
        <f t="shared" si="2"/>
        <v>1056</v>
      </c>
      <c r="F117" s="209">
        <f t="shared" si="2"/>
        <v>1267</v>
      </c>
      <c r="G117" s="209">
        <f t="shared" si="2"/>
        <v>1478</v>
      </c>
      <c r="H117" s="209">
        <f t="shared" si="2"/>
        <v>1690</v>
      </c>
      <c r="I117" s="209">
        <f t="shared" si="2"/>
        <v>1901</v>
      </c>
      <c r="J117" s="209">
        <f t="shared" si="2"/>
        <v>2112</v>
      </c>
      <c r="K117" s="209">
        <f t="shared" si="2"/>
        <v>2323</v>
      </c>
      <c r="L117" s="209">
        <f t="shared" si="2"/>
        <v>2534</v>
      </c>
      <c r="M117" s="209">
        <f t="shared" si="2"/>
        <v>2746</v>
      </c>
      <c r="N117" s="209">
        <f t="shared" si="2"/>
        <v>2957</v>
      </c>
      <c r="O117" s="209">
        <f t="shared" si="2"/>
        <v>3168</v>
      </c>
      <c r="P117" s="209">
        <f t="shared" si="2"/>
        <v>3379</v>
      </c>
      <c r="Q117" s="209">
        <f t="shared" si="1"/>
        <v>3590</v>
      </c>
      <c r="R117" s="209">
        <f t="shared" si="1"/>
        <v>3802</v>
      </c>
      <c r="S117" s="209">
        <f t="shared" si="1"/>
        <v>4013</v>
      </c>
      <c r="T117" s="210">
        <f t="shared" si="1"/>
        <v>4224</v>
      </c>
      <c r="V117" s="203">
        <v>1100</v>
      </c>
      <c r="W117" s="207">
        <f>IF($W$74*V116*$X$137&lt;50,50,$W$74*V116*$X$137)</f>
        <v>422.4</v>
      </c>
      <c r="X117" s="207">
        <f>IF($X$74*V116*$X$137&lt;50,50,$X$74*V116*$X$137)</f>
        <v>633.6</v>
      </c>
      <c r="Y117" s="207">
        <f>IF($Y$74*V116*$X$137&lt;50,50,$Y$74*V116*$X$137)</f>
        <v>844.8</v>
      </c>
      <c r="Z117" s="207">
        <f>IF($Z$74*V116*$X$137&lt;50,50,$Z$74*V116*$X$137)</f>
        <v>1056</v>
      </c>
      <c r="AA117" s="207">
        <f>IF($AA$74*V116*$X$137&lt;50,50,$AA$74*V116*$X$137)</f>
        <v>1267.2</v>
      </c>
      <c r="AB117" s="207">
        <f>IF($AB$74*V116*$X$137&lt;50,50,$AB$74*V116*$X$137)</f>
        <v>1478.3999999999999</v>
      </c>
      <c r="AC117" s="207">
        <f>IF($AC$74*V116*$X$137&lt;50,50,$AC$74*V116*$X$137)</f>
        <v>1689.6</v>
      </c>
      <c r="AD117" s="207">
        <f>IF($AD$74*V116*$X$137&lt;50,50,$AD$74*V116*$X$137)</f>
        <v>1900.8</v>
      </c>
      <c r="AE117" s="207">
        <f>IF($AE$74*V116*$X$137&lt;50,50,$AE$74*V116*$X$137)</f>
        <v>2112</v>
      </c>
      <c r="AF117" s="207">
        <f>IF($AF$74*V116*$X$137&lt;50,50,$AF$74*V116*$X$137)</f>
        <v>2323.1999999999998</v>
      </c>
      <c r="AG117" s="207">
        <f>IF($AG$74*V116*$X$137&lt;50,50,$AG$74*V116*$X$137)</f>
        <v>2534.4</v>
      </c>
      <c r="AH117" s="207">
        <f>IF($AH$74*V116*$X$137&lt;50,50,$AH$74*V116*$X$137)</f>
        <v>2745.6</v>
      </c>
      <c r="AI117" s="207">
        <f>IF($AI$74*V116*$X$137&lt;50,50,$AI$74*V116*$X$137)</f>
        <v>2956.7999999999997</v>
      </c>
      <c r="AJ117" s="207">
        <f>IF($AJ$74*V116*$X$137&lt;50,50,$AJ$74*V116*$X$137)</f>
        <v>3168</v>
      </c>
      <c r="AK117" s="207">
        <f>IF($AK$74*V116*$X$137&lt;50,50,$AK$74*V116*$X$137)</f>
        <v>3379.2</v>
      </c>
      <c r="AL117" s="207">
        <f>IF($AL$74*V116*$X$137&lt;50,50,$AL$74*V116*$X$137)</f>
        <v>3590.4</v>
      </c>
      <c r="AM117" s="207">
        <f>IF($AM$74*V116*$X$137&lt;50,50,$AM$74*V116*$X$137)</f>
        <v>3801.6</v>
      </c>
      <c r="AN117" s="207">
        <f>IF($AN$74*V116*$X$137&lt;50,50,$AN$74*V116*$X$137)</f>
        <v>4012.7999999999997</v>
      </c>
      <c r="AO117" s="207">
        <f>IF($AO$74*V116*$X$137&lt;50,50,$AO$74*V116*$X$137)</f>
        <v>4224</v>
      </c>
      <c r="AP117" s="189"/>
    </row>
    <row r="118" spans="1:42" x14ac:dyDescent="0.15">
      <c r="A118" s="215" t="s">
        <v>21</v>
      </c>
      <c r="B118" s="212">
        <f t="shared" si="2"/>
        <v>221</v>
      </c>
      <c r="C118" s="212">
        <f t="shared" si="2"/>
        <v>331</v>
      </c>
      <c r="D118" s="212">
        <f t="shared" si="2"/>
        <v>442</v>
      </c>
      <c r="E118" s="212">
        <f t="shared" si="2"/>
        <v>552</v>
      </c>
      <c r="F118" s="212">
        <f t="shared" si="2"/>
        <v>662</v>
      </c>
      <c r="G118" s="212">
        <f t="shared" si="2"/>
        <v>773</v>
      </c>
      <c r="H118" s="212">
        <f t="shared" si="2"/>
        <v>883</v>
      </c>
      <c r="I118" s="212">
        <f t="shared" si="2"/>
        <v>994</v>
      </c>
      <c r="J118" s="212">
        <f t="shared" si="2"/>
        <v>1104</v>
      </c>
      <c r="K118" s="212">
        <f t="shared" si="2"/>
        <v>1214</v>
      </c>
      <c r="L118" s="212">
        <f t="shared" si="2"/>
        <v>1325</v>
      </c>
      <c r="M118" s="212">
        <f t="shared" si="2"/>
        <v>1435</v>
      </c>
      <c r="N118" s="212">
        <f t="shared" si="2"/>
        <v>1546</v>
      </c>
      <c r="O118" s="212">
        <f t="shared" si="2"/>
        <v>1656</v>
      </c>
      <c r="P118" s="212">
        <f t="shared" si="2"/>
        <v>1766</v>
      </c>
      <c r="Q118" s="212">
        <f t="shared" si="1"/>
        <v>1877</v>
      </c>
      <c r="R118" s="212">
        <f t="shared" si="1"/>
        <v>1987</v>
      </c>
      <c r="S118" s="212">
        <f t="shared" si="1"/>
        <v>2098</v>
      </c>
      <c r="T118" s="213">
        <f t="shared" si="1"/>
        <v>2208</v>
      </c>
      <c r="V118" s="203">
        <v>46</v>
      </c>
      <c r="W118" s="207">
        <f>IF($W$74*V118*$X$136&lt;50,50,$W$74*V118*$X$136)</f>
        <v>220.79999999999998</v>
      </c>
      <c r="X118" s="207">
        <f>IF($X$74*V118*$X$136&lt;50,50,$X$74*V118*$X$136)</f>
        <v>331.2</v>
      </c>
      <c r="Y118" s="207">
        <f>IF($Y$74*V118*$X$136&lt;50,50,$Y$74*V118*$X$136)</f>
        <v>441.59999999999997</v>
      </c>
      <c r="Z118" s="207">
        <f>IF($Z$74*V118*$X$136&lt;50,50,$Z$74*V118*$X$136)</f>
        <v>552</v>
      </c>
      <c r="AA118" s="207">
        <f>IF($AA$74*V118*$X$136&lt;50,50,$AA$74*V118*$X$136)</f>
        <v>662.4</v>
      </c>
      <c r="AB118" s="207">
        <f>IF($AB$74*V118*$X$136&lt;50,50,$AB$74*V118*$X$136)</f>
        <v>772.8</v>
      </c>
      <c r="AC118" s="207">
        <f>IF($AC$74*V118*$X$136&lt;50,50,$AC$74*V118*$X$136)</f>
        <v>883.19999999999993</v>
      </c>
      <c r="AD118" s="207">
        <f>IF($AD$74*V118*$X$136&lt;50,50,$AD$74*V118*$X$136)</f>
        <v>993.59999999999991</v>
      </c>
      <c r="AE118" s="207">
        <f>IF($AE$74*V118*$X$136&lt;50,50,$AE$74*V118*$X$136)</f>
        <v>1104</v>
      </c>
      <c r="AF118" s="207">
        <f>IF($AF$74*V118*$X$136&lt;50,50,$AF$74*V118*$X$136)</f>
        <v>1214.3999999999999</v>
      </c>
      <c r="AG118" s="207">
        <f>IF($AG$74*V118*$X$136&lt;50,50,$AG$74*V118*$X$136)</f>
        <v>1324.8</v>
      </c>
      <c r="AH118" s="207">
        <f>IF($AH$74*V118*$X$136&lt;50,50,$AH$74*V118*$X$136)</f>
        <v>1435.2</v>
      </c>
      <c r="AI118" s="207">
        <f>IF($AI$74*V118*$X$136&lt;50,50,$AI$74*V118*$X$136)</f>
        <v>1545.6</v>
      </c>
      <c r="AJ118" s="207">
        <f>IF($AJ$74*V118*$X$136&lt;50,50,$AJ$74*V118*$X$136)</f>
        <v>1656</v>
      </c>
      <c r="AK118" s="207">
        <f>IF($AK$74*V118*$X$136&lt;50,50,$AK$74*V118*$X$136)</f>
        <v>1766.3999999999999</v>
      </c>
      <c r="AL118" s="207">
        <f>IF($AL$74*V118*$X$136&lt;50,50,$AL$74*V118*$X$136)</f>
        <v>1876.8</v>
      </c>
      <c r="AM118" s="207">
        <f>IF($AM$74*V118*$X$136&lt;50,50,$AM$74*V118*$X$136)</f>
        <v>1987.1999999999998</v>
      </c>
      <c r="AN118" s="207">
        <f>IF($AN$74*V118*$X$136&lt;50,50,$AN$74*V118*$X$136)</f>
        <v>2097.6</v>
      </c>
      <c r="AO118" s="207">
        <f>IF($AO$74*V118*$X$136&lt;50,50,$AO$74*V118*$X$136)</f>
        <v>2208</v>
      </c>
      <c r="AP118" s="189"/>
    </row>
    <row r="119" spans="1:42" x14ac:dyDescent="0.15">
      <c r="A119" s="208">
        <v>1150</v>
      </c>
      <c r="B119" s="209">
        <f t="shared" si="2"/>
        <v>442</v>
      </c>
      <c r="C119" s="209">
        <f t="shared" si="2"/>
        <v>662</v>
      </c>
      <c r="D119" s="209">
        <f t="shared" si="2"/>
        <v>883</v>
      </c>
      <c r="E119" s="209">
        <f t="shared" si="2"/>
        <v>1104</v>
      </c>
      <c r="F119" s="209">
        <f t="shared" si="2"/>
        <v>1325</v>
      </c>
      <c r="G119" s="209">
        <f t="shared" si="2"/>
        <v>1546</v>
      </c>
      <c r="H119" s="209">
        <f t="shared" si="2"/>
        <v>1766</v>
      </c>
      <c r="I119" s="209">
        <f t="shared" si="2"/>
        <v>1987</v>
      </c>
      <c r="J119" s="209">
        <f t="shared" si="2"/>
        <v>2208</v>
      </c>
      <c r="K119" s="209">
        <f t="shared" si="2"/>
        <v>2429</v>
      </c>
      <c r="L119" s="209">
        <f t="shared" si="2"/>
        <v>2650</v>
      </c>
      <c r="M119" s="209">
        <f t="shared" si="2"/>
        <v>2870</v>
      </c>
      <c r="N119" s="209">
        <f t="shared" si="2"/>
        <v>3091</v>
      </c>
      <c r="O119" s="209">
        <f t="shared" si="2"/>
        <v>3312</v>
      </c>
      <c r="P119" s="209">
        <f t="shared" si="2"/>
        <v>3533</v>
      </c>
      <c r="Q119" s="209">
        <f t="shared" si="1"/>
        <v>3754</v>
      </c>
      <c r="R119" s="209">
        <f t="shared" si="1"/>
        <v>3974</v>
      </c>
      <c r="S119" s="209">
        <f t="shared" si="1"/>
        <v>4195</v>
      </c>
      <c r="T119" s="210">
        <f t="shared" si="1"/>
        <v>4416</v>
      </c>
      <c r="V119" s="203">
        <v>1150</v>
      </c>
      <c r="W119" s="207">
        <f>IF($W$74*V118*$X$137&lt;50,50,$W$74*V118*$X$137)</f>
        <v>441.59999999999997</v>
      </c>
      <c r="X119" s="207">
        <f>IF($X$74*V118*$X$137&lt;50,50,$X$74*V118*$X$137)</f>
        <v>662.4</v>
      </c>
      <c r="Y119" s="207">
        <f>IF($Y$74*V118*$X$137&lt;50,50,$Y$74*V118*$X$137)</f>
        <v>883.19999999999993</v>
      </c>
      <c r="Z119" s="207">
        <f>IF($Z$74*V118*$X$137&lt;50,50,$Z$74*V118*$X$137)</f>
        <v>1104</v>
      </c>
      <c r="AA119" s="207">
        <f>IF($AA$74*V118*$X$137&lt;50,50,$AA$74*V118*$X$137)</f>
        <v>1324.8</v>
      </c>
      <c r="AB119" s="207">
        <f>IF($AB$74*V118*$X$137&lt;50,50,$AB$74*V118*$X$137)</f>
        <v>1545.6</v>
      </c>
      <c r="AC119" s="207">
        <f>IF($AC$74*V118*$X$137&lt;50,50,$AC$74*V118*$X$137)</f>
        <v>1766.3999999999999</v>
      </c>
      <c r="AD119" s="207">
        <f>IF($AD$74*V118*$X$137&lt;50,50,$AD$74*V118*$X$137)</f>
        <v>1987.1999999999998</v>
      </c>
      <c r="AE119" s="207">
        <f>IF($AE$74*V118*$X$137&lt;50,50,$AE$74*V118*$X$137)</f>
        <v>2208</v>
      </c>
      <c r="AF119" s="207">
        <f>IF($AF$74*V118*$X$137&lt;50,50,$AF$74*V118*$X$137)</f>
        <v>2428.7999999999997</v>
      </c>
      <c r="AG119" s="207">
        <f>IF($AG$74*V118*$X$137&lt;50,50,$AG$74*V118*$X$137)</f>
        <v>2649.6</v>
      </c>
      <c r="AH119" s="207">
        <f>IF($AH$74*V118*$X$137&lt;50,50,$AH$74*V118*$X$137)</f>
        <v>2870.4</v>
      </c>
      <c r="AI119" s="207">
        <f>IF($AI$74*V118*$X$137&lt;50,50,$AI$74*V118*$X$137)</f>
        <v>3091.2</v>
      </c>
      <c r="AJ119" s="207">
        <f>IF($AJ$74*V118*$X$137&lt;50,50,$AJ$74*V118*$X$137)</f>
        <v>3312</v>
      </c>
      <c r="AK119" s="207">
        <f>IF($AK$74*V118*$X$137&lt;50,50,$AK$74*V118*$X$137)</f>
        <v>3532.7999999999997</v>
      </c>
      <c r="AL119" s="207">
        <f>IF($AL$74*V118*$X$137&lt;50,50,$AL$74*V118*$X$137)</f>
        <v>3753.6</v>
      </c>
      <c r="AM119" s="207">
        <f>IF($AM$74*V118*$X$137&lt;50,50,$AM$74*V118*$X$137)</f>
        <v>3974.3999999999996</v>
      </c>
      <c r="AN119" s="207">
        <f>IF($AN$74*V118*$X$137&lt;50,50,$AN$74*V118*$X$137)</f>
        <v>4195.2</v>
      </c>
      <c r="AO119" s="207">
        <f>IF($AO$74*V118*$X$137&lt;50,50,$AO$74*V118*$X$137)</f>
        <v>4416</v>
      </c>
      <c r="AP119" s="189"/>
    </row>
    <row r="120" spans="1:42" x14ac:dyDescent="0.15">
      <c r="A120" s="215" t="s">
        <v>22</v>
      </c>
      <c r="B120" s="212">
        <f t="shared" si="2"/>
        <v>230</v>
      </c>
      <c r="C120" s="212">
        <f t="shared" si="2"/>
        <v>346</v>
      </c>
      <c r="D120" s="212">
        <f t="shared" si="2"/>
        <v>461</v>
      </c>
      <c r="E120" s="212">
        <f t="shared" si="2"/>
        <v>576</v>
      </c>
      <c r="F120" s="212">
        <f t="shared" si="2"/>
        <v>691</v>
      </c>
      <c r="G120" s="212">
        <f t="shared" si="2"/>
        <v>806</v>
      </c>
      <c r="H120" s="212">
        <f t="shared" si="2"/>
        <v>922</v>
      </c>
      <c r="I120" s="212">
        <f t="shared" si="2"/>
        <v>1037</v>
      </c>
      <c r="J120" s="212">
        <f t="shared" si="2"/>
        <v>1152</v>
      </c>
      <c r="K120" s="212">
        <f t="shared" si="2"/>
        <v>1267</v>
      </c>
      <c r="L120" s="212">
        <f t="shared" si="2"/>
        <v>1382</v>
      </c>
      <c r="M120" s="212">
        <f t="shared" si="2"/>
        <v>1498</v>
      </c>
      <c r="N120" s="212">
        <f t="shared" si="2"/>
        <v>1613</v>
      </c>
      <c r="O120" s="212">
        <f t="shared" si="2"/>
        <v>1728</v>
      </c>
      <c r="P120" s="212">
        <f t="shared" si="2"/>
        <v>1843</v>
      </c>
      <c r="Q120" s="212">
        <f t="shared" si="1"/>
        <v>1958</v>
      </c>
      <c r="R120" s="212">
        <f t="shared" si="1"/>
        <v>2074</v>
      </c>
      <c r="S120" s="212">
        <f t="shared" si="1"/>
        <v>2189</v>
      </c>
      <c r="T120" s="213">
        <f t="shared" si="1"/>
        <v>2304</v>
      </c>
      <c r="V120" s="203">
        <v>48</v>
      </c>
      <c r="W120" s="207">
        <f>IF($W$74*V120*$X$136&lt;50,50,$W$74*V120*$X$136)</f>
        <v>230.39999999999998</v>
      </c>
      <c r="X120" s="207">
        <f>IF($X$74*V120*$X$136&lt;50,50,$X$74*V120*$X$136)</f>
        <v>345.59999999999997</v>
      </c>
      <c r="Y120" s="207">
        <f>IF($Y$74*V120*$X$136&lt;50,50,$Y$74*V120*$X$136)</f>
        <v>460.79999999999995</v>
      </c>
      <c r="Z120" s="207">
        <f>IF($Z$74*V120*$X$136&lt;50,50,$Z$74*V120*$X$136)</f>
        <v>576</v>
      </c>
      <c r="AA120" s="207">
        <f>IF($AA$74*V120*$X$136&lt;50,50,$AA$74*V120*$X$136)</f>
        <v>691.19999999999993</v>
      </c>
      <c r="AB120" s="207">
        <f>IF($AB$74*V120*$X$136&lt;50,50,$AB$74*V120*$X$136)</f>
        <v>806.4</v>
      </c>
      <c r="AC120" s="207">
        <f>IF($AC$74*V120*$X$136&lt;50,50,$AC$74*V120*$X$136)</f>
        <v>921.59999999999991</v>
      </c>
      <c r="AD120" s="207">
        <f>IF($AD$74*V120*$X$136&lt;50,50,$AD$74*V120*$X$136)</f>
        <v>1036.8</v>
      </c>
      <c r="AE120" s="207">
        <f>IF($AE$74*V120*$X$136&lt;50,50,$AE$74*V120*$X$136)</f>
        <v>1152</v>
      </c>
      <c r="AF120" s="207">
        <f>IF($AF$74*V120*$X$136&lt;50,50,$AF$74*V120*$X$136)</f>
        <v>1267.2</v>
      </c>
      <c r="AG120" s="207">
        <f>IF($AG$74*V120*$X$136&lt;50,50,$AG$74*V120*$X$136)</f>
        <v>1382.3999999999999</v>
      </c>
      <c r="AH120" s="207">
        <f>IF($AH$74*V120*$X$136&lt;50,50,$AH$74*V120*$X$136)</f>
        <v>1497.6</v>
      </c>
      <c r="AI120" s="207">
        <f>IF($AI$74*V120*$X$136&lt;50,50,$AI$74*V120*$X$136)</f>
        <v>1612.8</v>
      </c>
      <c r="AJ120" s="207">
        <f>IF($AJ$74*V120*$X$136&lt;50,50,$AJ$74*V120*$X$136)</f>
        <v>1728</v>
      </c>
      <c r="AK120" s="207">
        <f>IF($AK$74*V120*$X$136&lt;50,50,$AK$74*V120*$X$136)</f>
        <v>1843.1999999999998</v>
      </c>
      <c r="AL120" s="207">
        <f>IF($AL$74*V120*$X$136&lt;50,50,$AL$74*V120*$X$136)</f>
        <v>1958.3999999999999</v>
      </c>
      <c r="AM120" s="207">
        <f>IF($AM$74*V120*$X$136&lt;50,50,$AM$74*V120*$X$136)</f>
        <v>2073.6</v>
      </c>
      <c r="AN120" s="207">
        <f>IF($AN$74*V120*$X$136&lt;50,50,$AN$74*V120*$X$136)</f>
        <v>2188.7999999999997</v>
      </c>
      <c r="AO120" s="207">
        <f>IF($AO$74*V120*$X$136&lt;50,50,$AO$74*V120*$X$136)</f>
        <v>2304</v>
      </c>
      <c r="AP120" s="189"/>
    </row>
    <row r="121" spans="1:42" ht="13" thickBot="1" x14ac:dyDescent="0.2">
      <c r="A121" s="204">
        <v>1200</v>
      </c>
      <c r="B121" s="216">
        <f t="shared" si="2"/>
        <v>461</v>
      </c>
      <c r="C121" s="216">
        <f t="shared" si="2"/>
        <v>691</v>
      </c>
      <c r="D121" s="216">
        <f t="shared" si="2"/>
        <v>922</v>
      </c>
      <c r="E121" s="216">
        <f t="shared" si="2"/>
        <v>1152</v>
      </c>
      <c r="F121" s="216">
        <f t="shared" si="2"/>
        <v>1382</v>
      </c>
      <c r="G121" s="216">
        <f t="shared" si="2"/>
        <v>1613</v>
      </c>
      <c r="H121" s="216">
        <f t="shared" si="2"/>
        <v>1843</v>
      </c>
      <c r="I121" s="216">
        <f t="shared" si="2"/>
        <v>2074</v>
      </c>
      <c r="J121" s="216">
        <f t="shared" si="2"/>
        <v>2304</v>
      </c>
      <c r="K121" s="216">
        <f t="shared" si="2"/>
        <v>2534</v>
      </c>
      <c r="L121" s="216">
        <f t="shared" si="2"/>
        <v>2765</v>
      </c>
      <c r="M121" s="216">
        <f t="shared" si="2"/>
        <v>2995</v>
      </c>
      <c r="N121" s="216">
        <f t="shared" si="2"/>
        <v>3226</v>
      </c>
      <c r="O121" s="216">
        <f t="shared" si="2"/>
        <v>3456</v>
      </c>
      <c r="P121" s="216">
        <f t="shared" si="2"/>
        <v>3686</v>
      </c>
      <c r="Q121" s="216">
        <f t="shared" si="1"/>
        <v>3917</v>
      </c>
      <c r="R121" s="216">
        <f t="shared" si="1"/>
        <v>4147</v>
      </c>
      <c r="S121" s="216">
        <f t="shared" si="1"/>
        <v>4378</v>
      </c>
      <c r="T121" s="217">
        <f t="shared" si="1"/>
        <v>4608</v>
      </c>
      <c r="V121" s="203">
        <v>1200</v>
      </c>
      <c r="W121" s="207">
        <f>IF($W$74*V120*$X$137&lt;50,50,$W$74*V120*$X$137)</f>
        <v>460.79999999999995</v>
      </c>
      <c r="X121" s="207">
        <f>IF($X$74*V120*$X$137&lt;50,50,$X$74*V120*$X$137)</f>
        <v>691.19999999999993</v>
      </c>
      <c r="Y121" s="207">
        <f>IF($Y$74*V120*$X$137&lt;50,50,$Y$74*V120*$X$137)</f>
        <v>921.59999999999991</v>
      </c>
      <c r="Z121" s="207">
        <f>IF($Z$74*V120*$X$137&lt;50,50,$Z$74*V120*$X$137)</f>
        <v>1152</v>
      </c>
      <c r="AA121" s="207">
        <f>IF($AA$74*V120*$X$137&lt;50,50,$AA$74*V120*$X$137)</f>
        <v>1382.3999999999999</v>
      </c>
      <c r="AB121" s="207">
        <f>IF($AB$74*V120*$X$137&lt;50,50,$AB$74*V120*$X$137)</f>
        <v>1612.8</v>
      </c>
      <c r="AC121" s="207">
        <f>IF($AC$74*V120*$X$137&lt;50,50,$AC$74*V120*$X$137)</f>
        <v>1843.1999999999998</v>
      </c>
      <c r="AD121" s="207">
        <f>IF($AD$74*V120*$X$137&lt;50,50,$AD$74*V120*$X$137)</f>
        <v>2073.6</v>
      </c>
      <c r="AE121" s="207">
        <f>IF($AE$74*V120*$X$137&lt;50,50,$AE$74*V120*$X$137)</f>
        <v>2304</v>
      </c>
      <c r="AF121" s="207">
        <f>IF($AF$74*V120*$X$137&lt;50,50,$AF$74*V120*$X$137)</f>
        <v>2534.4</v>
      </c>
      <c r="AG121" s="207">
        <f>IF($AG$74*V120*$X$137&lt;50,50,$AG$74*V120*$X$137)</f>
        <v>2764.7999999999997</v>
      </c>
      <c r="AH121" s="207">
        <f>IF($AH$74*V120*$X$137&lt;50,50,$AH$74*V120*$X$137)</f>
        <v>2995.2</v>
      </c>
      <c r="AI121" s="207">
        <f>IF($AI$74*V120*$X$137&lt;50,50,$AI$74*V120*$X$137)</f>
        <v>3225.6</v>
      </c>
      <c r="AJ121" s="207">
        <f>IF($AJ$74*V120*$X$137&lt;50,50,$AJ$74*V120*$X$137)</f>
        <v>3456</v>
      </c>
      <c r="AK121" s="207">
        <f>IF($AK$74*V120*$X$137&lt;50,50,$AK$74*V120*$X$137)</f>
        <v>3686.3999999999996</v>
      </c>
      <c r="AL121" s="207">
        <f>IF($AL$74*V120*$X$137&lt;50,50,$AL$74*V120*$X$137)</f>
        <v>3916.7999999999997</v>
      </c>
      <c r="AM121" s="207">
        <f>IF($AM$74*V120*$X$137&lt;50,50,$AM$74*V120*$X$137)</f>
        <v>4147.2</v>
      </c>
      <c r="AN121" s="207">
        <f>IF($AN$74*V120*$X$137&lt;50,50,$AN$74*V120*$X$137)</f>
        <v>4377.5999999999995</v>
      </c>
      <c r="AO121" s="207">
        <f>IF($AO$74*V120*$X$137&lt;50,50,$AO$74*V120*$X$137)</f>
        <v>4608</v>
      </c>
      <c r="AP121" s="189"/>
    </row>
    <row r="122" spans="1:42" x14ac:dyDescent="0.15">
      <c r="A122" s="202" t="s">
        <v>130</v>
      </c>
      <c r="B122" s="205">
        <f t="shared" si="2"/>
        <v>240</v>
      </c>
      <c r="C122" s="205">
        <f t="shared" si="2"/>
        <v>360</v>
      </c>
      <c r="D122" s="205">
        <f t="shared" si="2"/>
        <v>480</v>
      </c>
      <c r="E122" s="205">
        <f t="shared" si="2"/>
        <v>600</v>
      </c>
      <c r="F122" s="205">
        <f t="shared" si="2"/>
        <v>720</v>
      </c>
      <c r="G122" s="205">
        <f t="shared" si="2"/>
        <v>840</v>
      </c>
      <c r="H122" s="205">
        <f t="shared" si="2"/>
        <v>960</v>
      </c>
      <c r="I122" s="205">
        <f t="shared" si="2"/>
        <v>1080</v>
      </c>
      <c r="J122" s="205">
        <f t="shared" si="2"/>
        <v>1200</v>
      </c>
      <c r="K122" s="205">
        <f t="shared" si="2"/>
        <v>1320</v>
      </c>
      <c r="L122" s="205">
        <f t="shared" si="2"/>
        <v>1440</v>
      </c>
      <c r="M122" s="205">
        <f t="shared" si="2"/>
        <v>1560</v>
      </c>
      <c r="N122" s="205">
        <f t="shared" si="2"/>
        <v>1680</v>
      </c>
      <c r="O122" s="205">
        <f t="shared" si="2"/>
        <v>1800</v>
      </c>
      <c r="P122" s="205">
        <f t="shared" si="2"/>
        <v>1920</v>
      </c>
      <c r="Q122" s="205">
        <f t="shared" si="1"/>
        <v>2040</v>
      </c>
      <c r="R122" s="205">
        <f t="shared" si="1"/>
        <v>2160</v>
      </c>
      <c r="S122" s="205">
        <f t="shared" si="1"/>
        <v>2280</v>
      </c>
      <c r="T122" s="206">
        <f t="shared" si="1"/>
        <v>2400</v>
      </c>
      <c r="V122" s="203">
        <v>50</v>
      </c>
      <c r="W122" s="207">
        <f>IF($W$74*V122*$X$136&lt;50,50,$W$74*V122*$X$136)</f>
        <v>240</v>
      </c>
      <c r="X122" s="207">
        <f>IF($X$74*V122*$X$136&lt;50,50,$X$74*V122*$X$136)</f>
        <v>360</v>
      </c>
      <c r="Y122" s="207">
        <f>IF($Y$74*V122*$X$136&lt;50,50,$Y$74*V122*$X$136)</f>
        <v>480</v>
      </c>
      <c r="Z122" s="207">
        <f>IF($Z$74*V122*$X$136&lt;50,50,$Z$74*V122*$X$136)</f>
        <v>600</v>
      </c>
      <c r="AA122" s="207">
        <f>IF($AA$74*V122*$X$136&lt;50,50,$AA$74*V122*$X$136)</f>
        <v>720</v>
      </c>
      <c r="AB122" s="207">
        <f>IF($AB$74*V122*$X$136&lt;50,50,$AB$74*V122*$X$136)</f>
        <v>840</v>
      </c>
      <c r="AC122" s="207">
        <f>IF($AC$74*V122*$X$136&lt;50,50,$AC$74*V122*$X$136)</f>
        <v>960</v>
      </c>
      <c r="AD122" s="207">
        <f>IF($AD$74*V122*$X$136&lt;50,50,$AD$74*V122*$X$136)</f>
        <v>1080</v>
      </c>
      <c r="AE122" s="207">
        <f>IF($AE$74*V122*$X$136&lt;50,50,$AE$74*V122*$X$136)</f>
        <v>1200</v>
      </c>
      <c r="AF122" s="207">
        <f>IF($AF$74*V122*$X$136&lt;50,50,$AF$74*V122*$X$136)</f>
        <v>1320</v>
      </c>
      <c r="AG122" s="207">
        <f>IF($AG$74*V122*$X$136&lt;50,50,$AG$74*V122*$X$136)</f>
        <v>1440</v>
      </c>
      <c r="AH122" s="207">
        <f>IF($AH$74*V122*$X$136&lt;50,50,$AH$74*V122*$X$136)</f>
        <v>1560</v>
      </c>
      <c r="AI122" s="207">
        <f>IF($AI$74*V122*$X$136&lt;50,50,$AI$74*V122*$X$136)</f>
        <v>1680</v>
      </c>
      <c r="AJ122" s="207">
        <f>IF($AJ$74*V122*$X$136&lt;50,50,$AJ$74*V122*$X$136)</f>
        <v>1800</v>
      </c>
      <c r="AK122" s="207">
        <f>IF($AK$74*V122*$X$136&lt;50,50,$AK$74*V122*$X$136)</f>
        <v>1920</v>
      </c>
      <c r="AL122" s="207">
        <f>IF($AL$74*V122*$X$136&lt;50,50,$AL$74*V122*$X$136)</f>
        <v>2040</v>
      </c>
      <c r="AM122" s="207">
        <f>IF($AM$74*V122*$X$136&lt;50,50,$AM$74*V122*$X$136)</f>
        <v>2160</v>
      </c>
      <c r="AN122" s="207">
        <f>IF($AN$74*V122*$X$136&lt;50,50,$AN$74*V122*$X$136)</f>
        <v>2280</v>
      </c>
      <c r="AO122" s="207">
        <f>IF($AO$74*V122*$X$136&lt;50,50,$AO$74*V122*$X$136)</f>
        <v>2400</v>
      </c>
      <c r="AP122" s="189"/>
    </row>
    <row r="123" spans="1:42" x14ac:dyDescent="0.15">
      <c r="A123" s="208">
        <v>1250</v>
      </c>
      <c r="B123" s="209">
        <f t="shared" si="2"/>
        <v>480</v>
      </c>
      <c r="C123" s="209">
        <f t="shared" si="2"/>
        <v>720</v>
      </c>
      <c r="D123" s="209">
        <f t="shared" si="2"/>
        <v>960</v>
      </c>
      <c r="E123" s="209">
        <f t="shared" si="2"/>
        <v>1200</v>
      </c>
      <c r="F123" s="209">
        <f t="shared" si="2"/>
        <v>1440</v>
      </c>
      <c r="G123" s="209">
        <f t="shared" si="2"/>
        <v>1680</v>
      </c>
      <c r="H123" s="209">
        <f t="shared" si="2"/>
        <v>1920</v>
      </c>
      <c r="I123" s="209">
        <f t="shared" si="2"/>
        <v>2160</v>
      </c>
      <c r="J123" s="209">
        <f t="shared" si="2"/>
        <v>2400</v>
      </c>
      <c r="K123" s="209">
        <f t="shared" si="2"/>
        <v>2640</v>
      </c>
      <c r="L123" s="209">
        <f t="shared" si="2"/>
        <v>2880</v>
      </c>
      <c r="M123" s="209">
        <f t="shared" si="2"/>
        <v>3120</v>
      </c>
      <c r="N123" s="209">
        <f t="shared" si="2"/>
        <v>3360</v>
      </c>
      <c r="O123" s="209">
        <f t="shared" si="2"/>
        <v>3600</v>
      </c>
      <c r="P123" s="209">
        <f t="shared" si="2"/>
        <v>3840</v>
      </c>
      <c r="Q123" s="209">
        <f t="shared" si="1"/>
        <v>4080</v>
      </c>
      <c r="R123" s="209">
        <f t="shared" si="1"/>
        <v>4320</v>
      </c>
      <c r="S123" s="209">
        <f t="shared" si="1"/>
        <v>4560</v>
      </c>
      <c r="T123" s="210">
        <f t="shared" si="1"/>
        <v>4800</v>
      </c>
      <c r="V123" s="203">
        <v>1250</v>
      </c>
      <c r="W123" s="207">
        <f>IF($W$74*V122*$X$137&lt;50,50,$W$74*V122*$X$137)</f>
        <v>480</v>
      </c>
      <c r="X123" s="207">
        <f>IF($X$74*V122*$X$137&lt;50,50,$X$74*V122*$X$137)</f>
        <v>720</v>
      </c>
      <c r="Y123" s="207">
        <f>IF($Y$74*V122*$X$137&lt;50,50,$Y$74*V122*$X$137)</f>
        <v>960</v>
      </c>
      <c r="Z123" s="207">
        <f>IF($Z$74*V122*$X$137&lt;50,50,$Z$74*V122*$X$137)</f>
        <v>1200</v>
      </c>
      <c r="AA123" s="207">
        <f>IF($AA$74*V122*$X$137&lt;50,50,$AA$74*V122*$X$137)</f>
        <v>1440</v>
      </c>
      <c r="AB123" s="207">
        <f>IF($AB$74*V122*$X$137&lt;50,50,$AB$74*V122*$X$137)</f>
        <v>1680</v>
      </c>
      <c r="AC123" s="207">
        <f>IF($AC$74*V122*$X$137&lt;50,50,$AC$74*V122*$X$137)</f>
        <v>1920</v>
      </c>
      <c r="AD123" s="207">
        <f>IF($AD$74*V122*$X$137&lt;50,50,$AD$74*V122*$X$137)</f>
        <v>2160</v>
      </c>
      <c r="AE123" s="207">
        <f>IF($AE$74*V122*$X$137&lt;50,50,$AE$74*V122*$X$137)</f>
        <v>2400</v>
      </c>
      <c r="AF123" s="207">
        <f>IF($AF$74*V122*$X$137&lt;50,50,$AF$74*V122*$X$137)</f>
        <v>2640</v>
      </c>
      <c r="AG123" s="207">
        <f>IF($AG$74*V122*$X$137&lt;50,50,$AG$74*V122*$X$137)</f>
        <v>2880</v>
      </c>
      <c r="AH123" s="207">
        <f>IF($AH$74*V122*$X$137&lt;50,50,$AH$74*V122*$X$137)</f>
        <v>3120</v>
      </c>
      <c r="AI123" s="207">
        <f>IF($AI$74*V122*$X$137&lt;50,50,$AI$74*V122*$X$137)</f>
        <v>3360</v>
      </c>
      <c r="AJ123" s="207">
        <f>IF($AJ$74*V122*$X$137&lt;50,50,$AJ$74*V122*$X$137)</f>
        <v>3600</v>
      </c>
      <c r="AK123" s="207">
        <f>IF($AK$74*V122*$X$137&lt;50,50,$AK$74*V122*$X$137)</f>
        <v>3840</v>
      </c>
      <c r="AL123" s="207">
        <f>IF($AL$74*V122*$X$137&lt;50,50,$AL$74*V122*$X$137)</f>
        <v>4080</v>
      </c>
      <c r="AM123" s="207">
        <f>IF($AM$74*V122*$X$137&lt;50,50,$AM$74*V122*$X$137)</f>
        <v>4320</v>
      </c>
      <c r="AN123" s="207">
        <f>IF($AN$74*V122*$X$137&lt;50,50,$AN$74*V122*$X$137)</f>
        <v>4560</v>
      </c>
      <c r="AO123" s="207">
        <f>IF($AO$74*V122*$X$137&lt;50,50,$AO$74*V122*$X$137)</f>
        <v>4800</v>
      </c>
      <c r="AP123" s="189"/>
    </row>
    <row r="124" spans="1:42" x14ac:dyDescent="0.15">
      <c r="A124" s="215" t="s">
        <v>131</v>
      </c>
      <c r="B124" s="212">
        <f t="shared" si="2"/>
        <v>250</v>
      </c>
      <c r="C124" s="212">
        <f t="shared" si="2"/>
        <v>374</v>
      </c>
      <c r="D124" s="212">
        <f t="shared" si="2"/>
        <v>499</v>
      </c>
      <c r="E124" s="212">
        <f t="shared" si="2"/>
        <v>624</v>
      </c>
      <c r="F124" s="212">
        <f t="shared" si="2"/>
        <v>749</v>
      </c>
      <c r="G124" s="212">
        <f t="shared" si="2"/>
        <v>874</v>
      </c>
      <c r="H124" s="212">
        <f t="shared" si="2"/>
        <v>998</v>
      </c>
      <c r="I124" s="212">
        <f t="shared" si="2"/>
        <v>1123</v>
      </c>
      <c r="J124" s="212">
        <f t="shared" si="2"/>
        <v>1248</v>
      </c>
      <c r="K124" s="212">
        <f t="shared" si="2"/>
        <v>1373</v>
      </c>
      <c r="L124" s="212">
        <f t="shared" si="2"/>
        <v>1498</v>
      </c>
      <c r="M124" s="212">
        <f t="shared" si="2"/>
        <v>1622</v>
      </c>
      <c r="N124" s="212">
        <f t="shared" si="2"/>
        <v>1747</v>
      </c>
      <c r="O124" s="212">
        <f t="shared" si="2"/>
        <v>1872</v>
      </c>
      <c r="P124" s="212">
        <f t="shared" si="2"/>
        <v>1997</v>
      </c>
      <c r="Q124" s="212">
        <f t="shared" si="1"/>
        <v>2122</v>
      </c>
      <c r="R124" s="212">
        <f t="shared" si="1"/>
        <v>2246</v>
      </c>
      <c r="S124" s="212">
        <f t="shared" si="1"/>
        <v>2371</v>
      </c>
      <c r="T124" s="213">
        <f t="shared" si="1"/>
        <v>2496</v>
      </c>
      <c r="V124" s="203">
        <v>52</v>
      </c>
      <c r="W124" s="207">
        <f>IF($W$74*V124*$X$136&lt;50,50,$W$74*V124*$X$136)</f>
        <v>249.6</v>
      </c>
      <c r="X124" s="207">
        <f>IF($X$74*V124*$X$136&lt;50,50,$X$74*V124*$X$136)</f>
        <v>374.4</v>
      </c>
      <c r="Y124" s="207">
        <f>IF($Y$74*V124*$X$136&lt;50,50,$Y$74*V124*$X$136)</f>
        <v>499.2</v>
      </c>
      <c r="Z124" s="207">
        <f>IF($Z$74*V124*$X$136&lt;50,50,$Z$74*V124*$X$136)</f>
        <v>624</v>
      </c>
      <c r="AA124" s="207">
        <f>IF($AA$74*V124*$X$136&lt;50,50,$AA$74*V124*$X$136)</f>
        <v>748.8</v>
      </c>
      <c r="AB124" s="207">
        <f>IF($AB$74*V124*$X$136&lt;50,50,$AB$74*V124*$X$136)</f>
        <v>873.6</v>
      </c>
      <c r="AC124" s="207">
        <f>IF($AC$74*V124*$X$136&lt;50,50,$AC$74*V124*$X$136)</f>
        <v>998.4</v>
      </c>
      <c r="AD124" s="207">
        <f>IF($AD$74*V124*$X$136&lt;50,50,$AD$74*V124*$X$136)</f>
        <v>1123.2</v>
      </c>
      <c r="AE124" s="207">
        <f>IF($AE$74*V124*$X$136&lt;50,50,$AE$74*V124*$X$136)</f>
        <v>1248</v>
      </c>
      <c r="AF124" s="207">
        <f>IF($AF$74*V124*$X$136&lt;50,50,$AF$74*V124*$X$136)</f>
        <v>1372.8</v>
      </c>
      <c r="AG124" s="207">
        <f>IF($AG$74*V124*$X$136&lt;50,50,$AG$74*V124*$X$136)</f>
        <v>1497.6</v>
      </c>
      <c r="AH124" s="207">
        <f>IF($AH$74*V124*$X$136&lt;50,50,$AH$74*V124*$X$136)</f>
        <v>1622.3999999999999</v>
      </c>
      <c r="AI124" s="207">
        <f>IF($AI$74*V124*$X$136&lt;50,50,$AI$74*V124*$X$136)</f>
        <v>1747.2</v>
      </c>
      <c r="AJ124" s="207">
        <f>IF($AJ$74*V124*$X$136&lt;50,50,$AJ$74*V124*$X$136)</f>
        <v>1872</v>
      </c>
      <c r="AK124" s="207">
        <f>IF($AK$74*V124*$X$136&lt;50,50,$AK$74*V124*$X$136)</f>
        <v>1996.8</v>
      </c>
      <c r="AL124" s="207">
        <f>IF($AL$74*V124*$X$136&lt;50,50,$AL$74*V124*$X$136)</f>
        <v>2121.6</v>
      </c>
      <c r="AM124" s="207">
        <f>IF($AM$74*V124*$X$136&lt;50,50,$AM$74*V124*$X$136)</f>
        <v>2246.4</v>
      </c>
      <c r="AN124" s="207">
        <f>IF($AN$74*V124*$X$136&lt;50,50,$AN$74*V124*$X$136)</f>
        <v>2371.1999999999998</v>
      </c>
      <c r="AO124" s="207">
        <f>IF($AO$74*V124*$X$136&lt;50,50,$AO$74*V124*$X$136)</f>
        <v>2496</v>
      </c>
      <c r="AP124" s="189"/>
    </row>
    <row r="125" spans="1:42" x14ac:dyDescent="0.15">
      <c r="A125" s="208">
        <v>1300</v>
      </c>
      <c r="B125" s="209">
        <f t="shared" ref="B125:P133" si="3">ROUND(W125*$T$76,0)</f>
        <v>499</v>
      </c>
      <c r="C125" s="209">
        <f t="shared" si="3"/>
        <v>749</v>
      </c>
      <c r="D125" s="209">
        <f t="shared" si="3"/>
        <v>998</v>
      </c>
      <c r="E125" s="209">
        <f t="shared" si="3"/>
        <v>1248</v>
      </c>
      <c r="F125" s="209">
        <f t="shared" si="3"/>
        <v>1498</v>
      </c>
      <c r="G125" s="209">
        <f t="shared" si="3"/>
        <v>1747</v>
      </c>
      <c r="H125" s="209">
        <f t="shared" si="3"/>
        <v>1997</v>
      </c>
      <c r="I125" s="209">
        <f t="shared" si="3"/>
        <v>2246</v>
      </c>
      <c r="J125" s="209">
        <f t="shared" si="3"/>
        <v>2496</v>
      </c>
      <c r="K125" s="209">
        <f t="shared" si="3"/>
        <v>2746</v>
      </c>
      <c r="L125" s="209">
        <f t="shared" si="3"/>
        <v>2995</v>
      </c>
      <c r="M125" s="209">
        <f t="shared" si="3"/>
        <v>3245</v>
      </c>
      <c r="N125" s="209">
        <f t="shared" si="3"/>
        <v>3494</v>
      </c>
      <c r="O125" s="209">
        <f t="shared" si="3"/>
        <v>3744</v>
      </c>
      <c r="P125" s="209">
        <f t="shared" si="3"/>
        <v>3994</v>
      </c>
      <c r="Q125" s="209">
        <f t="shared" si="1"/>
        <v>4243</v>
      </c>
      <c r="R125" s="209">
        <f t="shared" si="1"/>
        <v>4493</v>
      </c>
      <c r="S125" s="209">
        <f t="shared" si="1"/>
        <v>4742</v>
      </c>
      <c r="T125" s="210">
        <f t="shared" si="1"/>
        <v>4992</v>
      </c>
      <c r="V125" s="203">
        <v>1300</v>
      </c>
      <c r="W125" s="207">
        <f>IF($W$74*V124*$X$137&lt;50,50,$W$74*V124*$X$137)</f>
        <v>499.2</v>
      </c>
      <c r="X125" s="207">
        <f>IF($X$74*V124*$X$137&lt;50,50,$X$74*V124*$X$137)</f>
        <v>748.8</v>
      </c>
      <c r="Y125" s="207">
        <f>IF($Y$74*V124*$X$137&lt;50,50,$Y$74*V124*$X$137)</f>
        <v>998.4</v>
      </c>
      <c r="Z125" s="207">
        <f>IF($Z$74*V124*$X$137&lt;50,50,$Z$74*V124*$X$137)</f>
        <v>1248</v>
      </c>
      <c r="AA125" s="207">
        <f>IF($AA$74*V124*$X$137&lt;50,50,$AA$74*V124*$X$137)</f>
        <v>1497.6</v>
      </c>
      <c r="AB125" s="207">
        <f>IF($AB$74*V124*$X$137&lt;50,50,$AB$74*V124*$X$137)</f>
        <v>1747.2</v>
      </c>
      <c r="AC125" s="207">
        <f>IF($AC$74*V124*$X$137&lt;50,50,$AC$74*V124*$X$137)</f>
        <v>1996.8</v>
      </c>
      <c r="AD125" s="207">
        <f>IF($AD$74*V124*$X$137&lt;50,50,$AD$74*V124*$X$137)</f>
        <v>2246.4</v>
      </c>
      <c r="AE125" s="207">
        <f>IF($AE$74*V124*$X$137&lt;50,50,$AE$74*V124*$X$137)</f>
        <v>2496</v>
      </c>
      <c r="AF125" s="207">
        <f>IF($AF$74*V124*$X$137&lt;50,50,$AF$74*V124*$X$137)</f>
        <v>2745.6</v>
      </c>
      <c r="AG125" s="207">
        <f>IF($AG$74*V124*$X$137&lt;50,50,$AG$74*V124*$X$137)</f>
        <v>2995.2</v>
      </c>
      <c r="AH125" s="207">
        <f>IF($AH$74*V124*$X$137&lt;50,50,$AH$74*V124*$X$137)</f>
        <v>3244.7999999999997</v>
      </c>
      <c r="AI125" s="207">
        <f>IF($AI$74*V124*$X$137&lt;50,50,$AI$74*V124*$X$137)</f>
        <v>3494.4</v>
      </c>
      <c r="AJ125" s="207">
        <f>IF($AJ$74*V124*$X$137&lt;50,50,$AJ$74*V124*$X$137)</f>
        <v>3744</v>
      </c>
      <c r="AK125" s="207">
        <f>IF($AK$74*V124*$X$137&lt;50,50,$AK$74*V124*$X$137)</f>
        <v>3993.6</v>
      </c>
      <c r="AL125" s="207">
        <f>IF($AL$74*V124*$X$137&lt;50,50,$AL$74*V124*$X$137)</f>
        <v>4243.2</v>
      </c>
      <c r="AM125" s="207">
        <f>IF($AM$74*V124*$X$137&lt;50,50,$AM$74*V124*$X$137)</f>
        <v>4492.8</v>
      </c>
      <c r="AN125" s="207">
        <f>IF($AN$74*V124*$X$137&lt;50,50,$AN$74*V124*$X$137)</f>
        <v>4742.3999999999996</v>
      </c>
      <c r="AO125" s="207">
        <f>IF($AO$74*V124*$X$137&lt;50,50,$AO$74*V124*$X$137)</f>
        <v>4992</v>
      </c>
      <c r="AP125" s="189"/>
    </row>
    <row r="126" spans="1:42" x14ac:dyDescent="0.15">
      <c r="A126" s="215" t="s">
        <v>132</v>
      </c>
      <c r="B126" s="212">
        <f t="shared" si="3"/>
        <v>259</v>
      </c>
      <c r="C126" s="212">
        <f t="shared" si="3"/>
        <v>389</v>
      </c>
      <c r="D126" s="212">
        <f t="shared" si="3"/>
        <v>518</v>
      </c>
      <c r="E126" s="212">
        <f t="shared" si="3"/>
        <v>648</v>
      </c>
      <c r="F126" s="212">
        <f t="shared" si="3"/>
        <v>778</v>
      </c>
      <c r="G126" s="212">
        <f t="shared" si="3"/>
        <v>907</v>
      </c>
      <c r="H126" s="212">
        <f t="shared" si="3"/>
        <v>1037</v>
      </c>
      <c r="I126" s="212">
        <f t="shared" si="3"/>
        <v>1166</v>
      </c>
      <c r="J126" s="212">
        <f t="shared" si="3"/>
        <v>1296</v>
      </c>
      <c r="K126" s="212">
        <f t="shared" si="3"/>
        <v>1426</v>
      </c>
      <c r="L126" s="212">
        <f t="shared" si="3"/>
        <v>1555</v>
      </c>
      <c r="M126" s="212">
        <f t="shared" si="3"/>
        <v>1685</v>
      </c>
      <c r="N126" s="212">
        <f t="shared" si="3"/>
        <v>1814</v>
      </c>
      <c r="O126" s="212">
        <f t="shared" si="3"/>
        <v>1944</v>
      </c>
      <c r="P126" s="212">
        <f t="shared" si="3"/>
        <v>2074</v>
      </c>
      <c r="Q126" s="212">
        <f t="shared" si="1"/>
        <v>2203</v>
      </c>
      <c r="R126" s="212">
        <f t="shared" si="1"/>
        <v>2333</v>
      </c>
      <c r="S126" s="212">
        <f t="shared" si="1"/>
        <v>2462</v>
      </c>
      <c r="T126" s="213">
        <f t="shared" si="1"/>
        <v>2592</v>
      </c>
      <c r="V126" s="203">
        <v>54</v>
      </c>
      <c r="W126" s="207">
        <f>IF($W$74*V126*$X$136&lt;50,50,$W$74*V126*$X$136)</f>
        <v>259.2</v>
      </c>
      <c r="X126" s="207">
        <f>IF($X$74*V126*$X$136&lt;50,50,$X$74*V126*$X$136)</f>
        <v>388.8</v>
      </c>
      <c r="Y126" s="207">
        <f>IF($Y$74*V126*$X$136&lt;50,50,$Y$74*V126*$X$136)</f>
        <v>518.4</v>
      </c>
      <c r="Z126" s="207">
        <f>IF($Z$74*V126*$X$136&lt;50,50,$Z$74*V126*$X$136)</f>
        <v>648</v>
      </c>
      <c r="AA126" s="207">
        <f>IF($AA$74*V126*$X$136&lt;50,50,$AA$74*V126*$X$136)</f>
        <v>777.6</v>
      </c>
      <c r="AB126" s="207">
        <f>IF($AB$74*V126*$X$136&lt;50,50,$AB$74*V126*$X$136)</f>
        <v>907.19999999999993</v>
      </c>
      <c r="AC126" s="207">
        <f>IF($AC$74*V126*$X$136&lt;50,50,$AC$74*V126*$X$136)</f>
        <v>1036.8</v>
      </c>
      <c r="AD126" s="207">
        <f>IF($AD$74*V126*$X$136&lt;50,50,$AD$74*V126*$X$136)</f>
        <v>1166.3999999999999</v>
      </c>
      <c r="AE126" s="207">
        <f>IF($AE$74*V126*$X$136&lt;50,50,$AE$74*V126*$X$136)</f>
        <v>1296</v>
      </c>
      <c r="AF126" s="207">
        <f>IF($AF$74*V126*$X$136&lt;50,50,$AF$74*V126*$X$136)</f>
        <v>1425.6</v>
      </c>
      <c r="AG126" s="207">
        <f>IF($AG$74*V126*$X$136&lt;50,50,$AG$74*V126*$X$136)</f>
        <v>1555.2</v>
      </c>
      <c r="AH126" s="207">
        <f>IF($AH$74*V126*$X$136&lt;50,50,$AH$74*V126*$X$136)</f>
        <v>1684.8</v>
      </c>
      <c r="AI126" s="207">
        <f>IF($AI$74*V126*$X$136&lt;50,50,$AI$74*V126*$X$136)</f>
        <v>1814.3999999999999</v>
      </c>
      <c r="AJ126" s="207">
        <f>IF($AJ$74*V126*$X$136&lt;50,50,$AJ$74*V126*$X$136)</f>
        <v>1944</v>
      </c>
      <c r="AK126" s="207">
        <f>IF($AK$74*V126*$X$136&lt;50,50,$AK$74*V126*$X$136)</f>
        <v>2073.6</v>
      </c>
      <c r="AL126" s="207">
        <f>IF($AL$74*V126*$X$136&lt;50,50,$AL$74*V126*$X$136)</f>
        <v>2203.1999999999998</v>
      </c>
      <c r="AM126" s="207">
        <f>IF($AM$74*V126*$X$136&lt;50,50,$AM$74*V126*$X$136)</f>
        <v>2332.7999999999997</v>
      </c>
      <c r="AN126" s="207">
        <f>IF($AN$74*V126*$X$136&lt;50,50,$AN$74*V126*$X$136)</f>
        <v>2462.4</v>
      </c>
      <c r="AO126" s="207">
        <f>IF($AO$74*V126*$X$136&lt;50,50,$AO$74*V126*$X$136)</f>
        <v>2592</v>
      </c>
      <c r="AP126" s="189"/>
    </row>
    <row r="127" spans="1:42" x14ac:dyDescent="0.15">
      <c r="A127" s="208">
        <v>1350</v>
      </c>
      <c r="B127" s="209">
        <f t="shared" si="3"/>
        <v>518</v>
      </c>
      <c r="C127" s="209">
        <f t="shared" si="3"/>
        <v>778</v>
      </c>
      <c r="D127" s="209">
        <f t="shared" si="3"/>
        <v>1037</v>
      </c>
      <c r="E127" s="209">
        <f t="shared" si="3"/>
        <v>1296</v>
      </c>
      <c r="F127" s="209">
        <f t="shared" si="3"/>
        <v>1555</v>
      </c>
      <c r="G127" s="209">
        <f t="shared" si="3"/>
        <v>1814</v>
      </c>
      <c r="H127" s="209">
        <f t="shared" si="3"/>
        <v>2074</v>
      </c>
      <c r="I127" s="209">
        <f t="shared" si="3"/>
        <v>2333</v>
      </c>
      <c r="J127" s="209">
        <f t="shared" si="3"/>
        <v>2592</v>
      </c>
      <c r="K127" s="209">
        <f t="shared" si="3"/>
        <v>2851</v>
      </c>
      <c r="L127" s="209">
        <f t="shared" si="3"/>
        <v>3110</v>
      </c>
      <c r="M127" s="209">
        <f t="shared" si="3"/>
        <v>3370</v>
      </c>
      <c r="N127" s="209">
        <f t="shared" si="3"/>
        <v>3629</v>
      </c>
      <c r="O127" s="209">
        <f t="shared" si="3"/>
        <v>3888</v>
      </c>
      <c r="P127" s="209">
        <f t="shared" si="3"/>
        <v>4147</v>
      </c>
      <c r="Q127" s="209">
        <f t="shared" si="1"/>
        <v>4406</v>
      </c>
      <c r="R127" s="209">
        <f t="shared" si="1"/>
        <v>4666</v>
      </c>
      <c r="S127" s="209">
        <f t="shared" si="1"/>
        <v>4925</v>
      </c>
      <c r="T127" s="210">
        <f t="shared" si="1"/>
        <v>5184</v>
      </c>
      <c r="V127" s="203">
        <v>1350</v>
      </c>
      <c r="W127" s="207">
        <f>IF($W$74*V126*$X$137&lt;50,50,$W$74*V126*$X$137)</f>
        <v>518.4</v>
      </c>
      <c r="X127" s="207">
        <f>IF($X$74*V126*$X$137&lt;50,50,$X$74*V126*$X$137)</f>
        <v>777.6</v>
      </c>
      <c r="Y127" s="207">
        <f>IF($Y$74*V126*$X$137&lt;50,50,$Y$74*V126*$X$137)</f>
        <v>1036.8</v>
      </c>
      <c r="Z127" s="207">
        <f>IF($Z$74*V126*$X$137&lt;50,50,$Z$74*V126*$X$137)</f>
        <v>1296</v>
      </c>
      <c r="AA127" s="207">
        <f>IF($AA$74*V126*$X$137&lt;50,50,$AA$74*V126*$X$137)</f>
        <v>1555.2</v>
      </c>
      <c r="AB127" s="207">
        <f>IF($AB$74*V126*$X$137&lt;50,50,$AB$74*V126*$X$137)</f>
        <v>1814.3999999999999</v>
      </c>
      <c r="AC127" s="207">
        <f>IF($AC$74*V126*$X$137&lt;50,50,$AC$74*V126*$X$137)</f>
        <v>2073.6</v>
      </c>
      <c r="AD127" s="207">
        <f>IF($AD$74*V126*$X$137&lt;50,50,$AD$74*V126*$X$137)</f>
        <v>2332.7999999999997</v>
      </c>
      <c r="AE127" s="207">
        <f>IF($AE$74*V126*$X$137&lt;50,50,$AE$74*V126*$X$137)</f>
        <v>2592</v>
      </c>
      <c r="AF127" s="207">
        <f>IF($AF$74*V126*$X$137&lt;50,50,$AF$74*V126*$X$137)</f>
        <v>2851.2</v>
      </c>
      <c r="AG127" s="207">
        <f>IF($AG$74*V126*$X$137&lt;50,50,$AG$74*V126*$X$137)</f>
        <v>3110.4</v>
      </c>
      <c r="AH127" s="207">
        <f>IF($AH$74*V126*$X$137&lt;50,50,$AH$74*V126*$X$137)</f>
        <v>3369.6</v>
      </c>
      <c r="AI127" s="207">
        <f>IF($AI$74*V126*$X$137&lt;50,50,$AI$74*V126*$X$137)</f>
        <v>3628.7999999999997</v>
      </c>
      <c r="AJ127" s="207">
        <f>IF($AJ$74*V126*$X$137&lt;50,50,$AJ$74*V126*$X$137)</f>
        <v>3888</v>
      </c>
      <c r="AK127" s="207">
        <f>IF($AK$74*V126*$X$137&lt;50,50,$AK$74*V126*$X$137)</f>
        <v>4147.2</v>
      </c>
      <c r="AL127" s="207">
        <f>IF($AL$74*V126*$X$137&lt;50,50,$AL$74*V126*$X$137)</f>
        <v>4406.3999999999996</v>
      </c>
      <c r="AM127" s="207">
        <f>IF($AM$74*V126*$X$137&lt;50,50,$AM$74*V126*$X$137)</f>
        <v>4665.5999999999995</v>
      </c>
      <c r="AN127" s="207">
        <f>IF($AN$74*V126*$X$137&lt;50,50,$AN$74*V126*$X$137)</f>
        <v>4924.8</v>
      </c>
      <c r="AO127" s="207">
        <f>IF($AO$74*V126*$X$137&lt;50,50,$AO$74*V126*$X$137)</f>
        <v>5184</v>
      </c>
      <c r="AP127" s="189"/>
    </row>
    <row r="128" spans="1:42" x14ac:dyDescent="0.15">
      <c r="A128" s="215" t="s">
        <v>133</v>
      </c>
      <c r="B128" s="212">
        <f t="shared" si="3"/>
        <v>269</v>
      </c>
      <c r="C128" s="212">
        <f t="shared" si="3"/>
        <v>403</v>
      </c>
      <c r="D128" s="212">
        <f t="shared" si="3"/>
        <v>538</v>
      </c>
      <c r="E128" s="212">
        <f t="shared" si="3"/>
        <v>672</v>
      </c>
      <c r="F128" s="212">
        <f t="shared" si="3"/>
        <v>806</v>
      </c>
      <c r="G128" s="212">
        <f t="shared" si="3"/>
        <v>941</v>
      </c>
      <c r="H128" s="212">
        <f t="shared" si="3"/>
        <v>1075</v>
      </c>
      <c r="I128" s="212">
        <f t="shared" si="3"/>
        <v>1210</v>
      </c>
      <c r="J128" s="212">
        <f t="shared" si="3"/>
        <v>1344</v>
      </c>
      <c r="K128" s="212">
        <f t="shared" si="3"/>
        <v>1478</v>
      </c>
      <c r="L128" s="212">
        <f t="shared" si="3"/>
        <v>1613</v>
      </c>
      <c r="M128" s="212">
        <f t="shared" si="3"/>
        <v>1747</v>
      </c>
      <c r="N128" s="212">
        <f t="shared" si="3"/>
        <v>1882</v>
      </c>
      <c r="O128" s="212">
        <f t="shared" si="3"/>
        <v>2016</v>
      </c>
      <c r="P128" s="212">
        <f t="shared" si="3"/>
        <v>2150</v>
      </c>
      <c r="Q128" s="212">
        <f t="shared" si="1"/>
        <v>2285</v>
      </c>
      <c r="R128" s="212">
        <f t="shared" si="1"/>
        <v>2419</v>
      </c>
      <c r="S128" s="212">
        <f t="shared" si="1"/>
        <v>2554</v>
      </c>
      <c r="T128" s="213">
        <f t="shared" si="1"/>
        <v>2688</v>
      </c>
      <c r="V128" s="203">
        <v>56</v>
      </c>
      <c r="W128" s="207">
        <f>IF($W$74*V128*$X$136&lt;50,50,$W$74*V128*$X$136)</f>
        <v>268.8</v>
      </c>
      <c r="X128" s="207">
        <f>IF($X$74*V128*$X$136&lt;50,50,$X$74*V128*$X$136)</f>
        <v>403.2</v>
      </c>
      <c r="Y128" s="207">
        <f>IF($Y$74*V128*$X$136&lt;50,50,$Y$74*V128*$X$136)</f>
        <v>537.6</v>
      </c>
      <c r="Z128" s="207">
        <f>IF($Z$74*V128*$X$136&lt;50,50,$Z$74*V128*$X$136)</f>
        <v>672</v>
      </c>
      <c r="AA128" s="207">
        <f>IF($AA$74*V128*$X$136&lt;50,50,$AA$74*V128*$X$136)</f>
        <v>806.4</v>
      </c>
      <c r="AB128" s="207">
        <f>IF($AB$74*V128*$X$136&lt;50,50,$AB$74*V128*$X$136)</f>
        <v>940.8</v>
      </c>
      <c r="AC128" s="207">
        <f>IF($AC$74*V128*$X$136&lt;50,50,$AC$74*V128*$X$136)</f>
        <v>1075.2</v>
      </c>
      <c r="AD128" s="207">
        <f>IF($AD$74*V128*$X$136&lt;50,50,$AD$74*V128*$X$136)</f>
        <v>1209.5999999999999</v>
      </c>
      <c r="AE128" s="207">
        <f>IF($AE$74*V128*$X$136&lt;50,50,$AE$74*V128*$X$136)</f>
        <v>1344</v>
      </c>
      <c r="AF128" s="207">
        <f>IF($AF$74*V128*$X$136&lt;50,50,$AF$74*V128*$X$136)</f>
        <v>1478.3999999999999</v>
      </c>
      <c r="AG128" s="207">
        <f>IF($AG$74*V128*$X$136&lt;50,50,$AG$74*V128*$X$136)</f>
        <v>1612.8</v>
      </c>
      <c r="AH128" s="207">
        <f>IF($AH$74*V128*$X$136&lt;50,50,$AH$74*V128*$X$136)</f>
        <v>1747.2</v>
      </c>
      <c r="AI128" s="207">
        <f>IF($AI$74*V128*$X$136&lt;50,50,$AI$74*V128*$X$136)</f>
        <v>1881.6</v>
      </c>
      <c r="AJ128" s="207">
        <f>IF($AJ$74*V128*$X$136&lt;50,50,$AJ$74*V128*$X$136)</f>
        <v>2016</v>
      </c>
      <c r="AK128" s="207">
        <f>IF($AK$74*V128*$X$136&lt;50,50,$AK$74*V128*$X$136)</f>
        <v>2150.4</v>
      </c>
      <c r="AL128" s="207">
        <f>IF($AL$74*V128*$X$136&lt;50,50,$AL$74*V128*$X$136)</f>
        <v>2284.7999999999997</v>
      </c>
      <c r="AM128" s="207">
        <f>IF($AM$74*V128*$X$136&lt;50,50,$AM$74*V128*$X$136)</f>
        <v>2419.1999999999998</v>
      </c>
      <c r="AN128" s="207">
        <f>IF($AN$74*V128*$X$136&lt;50,50,$AN$74*V128*$X$136)</f>
        <v>2553.6</v>
      </c>
      <c r="AO128" s="207">
        <f>IF($AO$74*V128*$X$136&lt;50,50,$AO$74*V128*$X$136)</f>
        <v>2688</v>
      </c>
      <c r="AP128" s="189"/>
    </row>
    <row r="129" spans="1:45" x14ac:dyDescent="0.15">
      <c r="A129" s="208">
        <v>1400</v>
      </c>
      <c r="B129" s="209">
        <f t="shared" si="3"/>
        <v>538</v>
      </c>
      <c r="C129" s="209">
        <f t="shared" si="3"/>
        <v>806</v>
      </c>
      <c r="D129" s="209">
        <f t="shared" si="3"/>
        <v>1075</v>
      </c>
      <c r="E129" s="209">
        <f t="shared" si="3"/>
        <v>1344</v>
      </c>
      <c r="F129" s="209">
        <f t="shared" si="3"/>
        <v>1613</v>
      </c>
      <c r="G129" s="209">
        <f t="shared" si="3"/>
        <v>1882</v>
      </c>
      <c r="H129" s="209">
        <f t="shared" si="3"/>
        <v>2150</v>
      </c>
      <c r="I129" s="209">
        <f t="shared" si="3"/>
        <v>2419</v>
      </c>
      <c r="J129" s="209">
        <f t="shared" si="3"/>
        <v>2688</v>
      </c>
      <c r="K129" s="209">
        <f t="shared" si="3"/>
        <v>2957</v>
      </c>
      <c r="L129" s="209">
        <f t="shared" si="3"/>
        <v>3226</v>
      </c>
      <c r="M129" s="209">
        <f t="shared" si="3"/>
        <v>3494</v>
      </c>
      <c r="N129" s="209">
        <f t="shared" si="3"/>
        <v>3763</v>
      </c>
      <c r="O129" s="209">
        <f t="shared" si="3"/>
        <v>4032</v>
      </c>
      <c r="P129" s="209">
        <f t="shared" si="3"/>
        <v>4301</v>
      </c>
      <c r="Q129" s="209">
        <f t="shared" si="1"/>
        <v>4570</v>
      </c>
      <c r="R129" s="209">
        <f t="shared" si="1"/>
        <v>4838</v>
      </c>
      <c r="S129" s="209">
        <f t="shared" si="1"/>
        <v>5107</v>
      </c>
      <c r="T129" s="210">
        <f t="shared" si="1"/>
        <v>5376</v>
      </c>
      <c r="V129" s="203">
        <v>1400</v>
      </c>
      <c r="W129" s="207">
        <f>IF($W$74*V128*$X$137&lt;50,50,$W$74*V128*$X$137)</f>
        <v>537.6</v>
      </c>
      <c r="X129" s="207">
        <f>IF($X$74*V128*$X$137&lt;50,50,$X$74*V128*$X$137)</f>
        <v>806.4</v>
      </c>
      <c r="Y129" s="207">
        <f>IF($Y$74*V128*$X$137&lt;50,50,$Y$74*V128*$X$137)</f>
        <v>1075.2</v>
      </c>
      <c r="Z129" s="207">
        <f>IF($Z$74*V128*$X$137&lt;50,50,$Z$74*V128*$X$137)</f>
        <v>1344</v>
      </c>
      <c r="AA129" s="207">
        <f>IF($AA$74*V128*$X$137&lt;50,50,$AA$74*V128*$X$137)</f>
        <v>1612.8</v>
      </c>
      <c r="AB129" s="207">
        <f>IF($AB$74*V128*$X$137&lt;50,50,$AB$74*V128*$X$137)</f>
        <v>1881.6</v>
      </c>
      <c r="AC129" s="207">
        <f>IF($AC$74*V128*$X$137&lt;50,50,$AC$74*V128*$X$137)</f>
        <v>2150.4</v>
      </c>
      <c r="AD129" s="207">
        <f>IF($AD$74*V128*$X$137&lt;50,50,$AD$74*V128*$X$137)</f>
        <v>2419.1999999999998</v>
      </c>
      <c r="AE129" s="207">
        <f>IF($AE$74*V128*$X$137&lt;50,50,$AE$74*V128*$X$137)</f>
        <v>2688</v>
      </c>
      <c r="AF129" s="207">
        <f>IF($AF$74*V128*$X$137&lt;50,50,$AF$74*V128*$X$137)</f>
        <v>2956.7999999999997</v>
      </c>
      <c r="AG129" s="207">
        <f>IF($AG$74*V128*$X$137&lt;50,50,$AG$74*V128*$X$137)</f>
        <v>3225.6</v>
      </c>
      <c r="AH129" s="207">
        <f>IF($AH$74*V128*$X$137&lt;50,50,$AH$74*V128*$X$137)</f>
        <v>3494.4</v>
      </c>
      <c r="AI129" s="207">
        <f>IF($AI$74*V128*$X$137&lt;50,50,$AI$74*V128*$X$137)</f>
        <v>3763.2</v>
      </c>
      <c r="AJ129" s="207">
        <f>IF($AJ$74*V128*$X$137&lt;50,50,$AJ$74*V128*$X$137)</f>
        <v>4032</v>
      </c>
      <c r="AK129" s="207">
        <f>IF($AK$74*V128*$X$137&lt;50,50,$AK$74*V128*$X$137)</f>
        <v>4300.8</v>
      </c>
      <c r="AL129" s="207">
        <f>IF($AL$74*V128*$X$137&lt;50,50,$AL$74*V128*$X$137)</f>
        <v>4569.5999999999995</v>
      </c>
      <c r="AM129" s="207">
        <f>IF($AM$74*V128*$X$137&lt;50,50,$AM$74*V128*$X$137)</f>
        <v>4838.3999999999996</v>
      </c>
      <c r="AN129" s="207">
        <f>IF($AN$74*V128*$X$137&lt;50,50,$AN$74*V128*$X$137)</f>
        <v>5107.2</v>
      </c>
      <c r="AO129" s="207">
        <f>IF($AO$74*V128*$X$137&lt;50,50,$AO$74*V128*$X$137)</f>
        <v>5376</v>
      </c>
      <c r="AP129" s="189"/>
    </row>
    <row r="130" spans="1:45" x14ac:dyDescent="0.15">
      <c r="A130" s="215" t="s">
        <v>134</v>
      </c>
      <c r="B130" s="212">
        <f t="shared" si="3"/>
        <v>278</v>
      </c>
      <c r="C130" s="212">
        <f t="shared" si="3"/>
        <v>418</v>
      </c>
      <c r="D130" s="212">
        <f t="shared" si="3"/>
        <v>557</v>
      </c>
      <c r="E130" s="212">
        <f t="shared" si="3"/>
        <v>696</v>
      </c>
      <c r="F130" s="212">
        <f t="shared" si="3"/>
        <v>835</v>
      </c>
      <c r="G130" s="212">
        <f t="shared" si="3"/>
        <v>974</v>
      </c>
      <c r="H130" s="212">
        <f t="shared" si="3"/>
        <v>1114</v>
      </c>
      <c r="I130" s="212">
        <f t="shared" si="3"/>
        <v>1253</v>
      </c>
      <c r="J130" s="212">
        <f t="shared" si="3"/>
        <v>1392</v>
      </c>
      <c r="K130" s="212">
        <f t="shared" si="3"/>
        <v>1531</v>
      </c>
      <c r="L130" s="212">
        <f t="shared" si="3"/>
        <v>1670</v>
      </c>
      <c r="M130" s="212">
        <f t="shared" si="3"/>
        <v>1810</v>
      </c>
      <c r="N130" s="212">
        <f t="shared" si="3"/>
        <v>1949</v>
      </c>
      <c r="O130" s="212">
        <f t="shared" si="3"/>
        <v>2088</v>
      </c>
      <c r="P130" s="212">
        <f t="shared" si="3"/>
        <v>2227</v>
      </c>
      <c r="Q130" s="212">
        <f t="shared" si="1"/>
        <v>2366</v>
      </c>
      <c r="R130" s="212">
        <f t="shared" si="1"/>
        <v>2506</v>
      </c>
      <c r="S130" s="212">
        <f t="shared" si="1"/>
        <v>2645</v>
      </c>
      <c r="T130" s="213">
        <f t="shared" si="1"/>
        <v>2784</v>
      </c>
      <c r="V130" s="203">
        <v>58</v>
      </c>
      <c r="W130" s="207">
        <f>IF($W$74*V130*$X$136&lt;50,50,$W$74*V130*$X$136)</f>
        <v>278.39999999999998</v>
      </c>
      <c r="X130" s="207">
        <f>IF($X$74*V130*$X$136&lt;50,50,$X$74*V130*$X$136)</f>
        <v>417.59999999999997</v>
      </c>
      <c r="Y130" s="207">
        <f>IF($Y$74*V130*$X$136&lt;50,50,$Y$74*V130*$X$136)</f>
        <v>556.79999999999995</v>
      </c>
      <c r="Z130" s="207">
        <f>IF($Z$74*V130*$X$136&lt;50,50,$Z$74*V130*$X$136)</f>
        <v>696</v>
      </c>
      <c r="AA130" s="207">
        <f>IF($AA$74*V130*$X$136&lt;50,50,$AA$74*V130*$X$136)</f>
        <v>835.19999999999993</v>
      </c>
      <c r="AB130" s="207">
        <f>IF($AB$74*V130*$X$136&lt;50,50,$AB$74*V130*$X$136)</f>
        <v>974.4</v>
      </c>
      <c r="AC130" s="207">
        <f>IF($AC$74*V130*$X$136&lt;50,50,$AC$74*V130*$X$136)</f>
        <v>1113.5999999999999</v>
      </c>
      <c r="AD130" s="207">
        <f>IF($AD$74*V130*$X$136&lt;50,50,$AD$74*V130*$X$136)</f>
        <v>1252.8</v>
      </c>
      <c r="AE130" s="207">
        <f>IF($AE$74*V130*$X$136&lt;50,50,$AE$74*V130*$X$136)</f>
        <v>1392</v>
      </c>
      <c r="AF130" s="207">
        <f>IF($AF$74*V130*$X$136&lt;50,50,$AF$74*V130*$X$136)</f>
        <v>1531.2</v>
      </c>
      <c r="AG130" s="207">
        <f>IF($AG$74*V130*$X$136&lt;50,50,$AG$74*V130*$X$136)</f>
        <v>1670.3999999999999</v>
      </c>
      <c r="AH130" s="207">
        <f>IF($AH$74*V130*$X$136&lt;50,50,$AH$74*V130*$X$136)</f>
        <v>1809.6</v>
      </c>
      <c r="AI130" s="207">
        <f>IF($AI$74*V130*$X$136&lt;50,50,$AI$74*V130*$X$136)</f>
        <v>1948.8</v>
      </c>
      <c r="AJ130" s="207">
        <f>IF($AJ$74*V130*$X$136&lt;50,50,$AJ$74*V130*$X$136)</f>
        <v>2088</v>
      </c>
      <c r="AK130" s="207">
        <f>IF($AK$74*V130*$X$136&lt;50,50,$AK$74*V130*$X$136)</f>
        <v>2227.1999999999998</v>
      </c>
      <c r="AL130" s="207">
        <f>IF($AL$74*V130*$X$136&lt;50,50,$AL$74*V130*$X$136)</f>
        <v>2366.4</v>
      </c>
      <c r="AM130" s="207">
        <f>IF($AM$74*V130*$X$136&lt;50,50,$AM$74*V130*$X$136)</f>
        <v>2505.6</v>
      </c>
      <c r="AN130" s="207">
        <f>IF($AN$74*V130*$X$136&lt;50,50,$AN$74*V130*$X$136)</f>
        <v>2644.7999999999997</v>
      </c>
      <c r="AO130" s="207">
        <f>IF($AO$74*V130*$X$136&lt;50,50,$AO$74*V130*$X$136)</f>
        <v>2784</v>
      </c>
      <c r="AP130" s="189"/>
    </row>
    <row r="131" spans="1:45" x14ac:dyDescent="0.15">
      <c r="A131" s="208">
        <v>1450</v>
      </c>
      <c r="B131" s="209">
        <f t="shared" si="3"/>
        <v>557</v>
      </c>
      <c r="C131" s="209">
        <f t="shared" si="3"/>
        <v>835</v>
      </c>
      <c r="D131" s="209">
        <f t="shared" si="3"/>
        <v>1114</v>
      </c>
      <c r="E131" s="209">
        <f t="shared" si="3"/>
        <v>1392</v>
      </c>
      <c r="F131" s="209">
        <f t="shared" si="3"/>
        <v>1670</v>
      </c>
      <c r="G131" s="209">
        <f t="shared" si="3"/>
        <v>1949</v>
      </c>
      <c r="H131" s="209">
        <f t="shared" si="3"/>
        <v>2227</v>
      </c>
      <c r="I131" s="209">
        <f t="shared" si="3"/>
        <v>2506</v>
      </c>
      <c r="J131" s="209">
        <f t="shared" si="3"/>
        <v>2784</v>
      </c>
      <c r="K131" s="209">
        <f t="shared" si="3"/>
        <v>3062</v>
      </c>
      <c r="L131" s="209">
        <f t="shared" si="3"/>
        <v>3341</v>
      </c>
      <c r="M131" s="209">
        <f t="shared" si="3"/>
        <v>3619</v>
      </c>
      <c r="N131" s="209">
        <f t="shared" si="3"/>
        <v>3898</v>
      </c>
      <c r="O131" s="209">
        <f t="shared" si="3"/>
        <v>4176</v>
      </c>
      <c r="P131" s="209">
        <f t="shared" si="3"/>
        <v>4454</v>
      </c>
      <c r="Q131" s="209">
        <f t="shared" si="1"/>
        <v>4733</v>
      </c>
      <c r="R131" s="209">
        <f t="shared" si="1"/>
        <v>5011</v>
      </c>
      <c r="S131" s="209">
        <f t="shared" si="1"/>
        <v>5290</v>
      </c>
      <c r="T131" s="210">
        <f t="shared" si="1"/>
        <v>5568</v>
      </c>
      <c r="V131" s="203">
        <v>1450</v>
      </c>
      <c r="W131" s="207">
        <f>IF($W$74*V130*$X$137&lt;50,50,$W$74*V130*$X$137)</f>
        <v>556.79999999999995</v>
      </c>
      <c r="X131" s="207">
        <f>IF($X$74*V130*$X$137&lt;50,50,$X$74*V130*$X$137)</f>
        <v>835.19999999999993</v>
      </c>
      <c r="Y131" s="207">
        <f>IF($Y$74*V130*$X$137&lt;50,50,$Y$74*V130*$X$137)</f>
        <v>1113.5999999999999</v>
      </c>
      <c r="Z131" s="207">
        <f>IF($Z$74*V130*$X$137&lt;50,50,$Z$74*V130*$X$137)</f>
        <v>1392</v>
      </c>
      <c r="AA131" s="207">
        <f>IF($AA$74*V130*$X$137&lt;50,50,$AA$74*V130*$X$137)</f>
        <v>1670.3999999999999</v>
      </c>
      <c r="AB131" s="207">
        <f>IF($AB$74*V130*$X$137&lt;50,50,$AB$74*V130*$X$137)</f>
        <v>1948.8</v>
      </c>
      <c r="AC131" s="207">
        <f>IF($AC$74*V130*$X$137&lt;50,50,$AC$74*V130*$X$137)</f>
        <v>2227.1999999999998</v>
      </c>
      <c r="AD131" s="207">
        <f>IF($AD$74*V130*$X$137&lt;50,50,$AD$74*V130*$X$137)</f>
        <v>2505.6</v>
      </c>
      <c r="AE131" s="207">
        <f>IF($AE$74*V130*$X$137&lt;50,50,$AE$74*V130*$X$137)</f>
        <v>2784</v>
      </c>
      <c r="AF131" s="207">
        <f>IF($AF$74*V130*$X$137&lt;50,50,$AF$74*V130*$X$137)</f>
        <v>3062.4</v>
      </c>
      <c r="AG131" s="207">
        <f>IF($AG$74*V130*$X$137&lt;50,50,$AG$74*V130*$X$137)</f>
        <v>3340.7999999999997</v>
      </c>
      <c r="AH131" s="207">
        <f>IF($AH$74*V130*$X$137&lt;50,50,$AH$74*V130*$X$137)</f>
        <v>3619.2</v>
      </c>
      <c r="AI131" s="207">
        <f>IF($AI$74*V130*$X$137&lt;50,50,$AI$74*V130*$X$137)</f>
        <v>3897.6</v>
      </c>
      <c r="AJ131" s="207">
        <f>IF($AJ$74*V130*$X$137&lt;50,50,$AJ$74*V130*$X$137)</f>
        <v>4176</v>
      </c>
      <c r="AK131" s="207">
        <f>IF($AK$74*V130*$X$137&lt;50,50,$AK$74*V130*$X$137)</f>
        <v>4454.3999999999996</v>
      </c>
      <c r="AL131" s="207">
        <f>IF($AL$74*V130*$X$137&lt;50,50,$AL$74*V130*$X$137)</f>
        <v>4732.8</v>
      </c>
      <c r="AM131" s="207">
        <f>IF($AM$74*V130*$X$137&lt;50,50,$AM$74*V130*$X$137)</f>
        <v>5011.2</v>
      </c>
      <c r="AN131" s="207">
        <f>IF($AN$74*V130*$X$137&lt;50,50,$AN$74*V130*$X$137)</f>
        <v>5289.5999999999995</v>
      </c>
      <c r="AO131" s="207">
        <f>IF($AO$74*V130*$X$137&lt;50,50,$AO$74*V130*$X$137)</f>
        <v>5568</v>
      </c>
      <c r="AP131" s="189"/>
    </row>
    <row r="132" spans="1:45" x14ac:dyDescent="0.15">
      <c r="A132" s="215" t="s">
        <v>135</v>
      </c>
      <c r="B132" s="212">
        <f t="shared" si="3"/>
        <v>288</v>
      </c>
      <c r="C132" s="212">
        <f t="shared" si="3"/>
        <v>432</v>
      </c>
      <c r="D132" s="212">
        <f t="shared" si="3"/>
        <v>576</v>
      </c>
      <c r="E132" s="212">
        <f t="shared" si="3"/>
        <v>720</v>
      </c>
      <c r="F132" s="212">
        <f t="shared" si="3"/>
        <v>864</v>
      </c>
      <c r="G132" s="212">
        <f t="shared" si="3"/>
        <v>1008</v>
      </c>
      <c r="H132" s="212">
        <f t="shared" si="3"/>
        <v>1152</v>
      </c>
      <c r="I132" s="212">
        <f t="shared" si="3"/>
        <v>1296</v>
      </c>
      <c r="J132" s="212">
        <f t="shared" si="3"/>
        <v>1440</v>
      </c>
      <c r="K132" s="212">
        <f t="shared" si="3"/>
        <v>1584</v>
      </c>
      <c r="L132" s="212">
        <f t="shared" si="3"/>
        <v>1728</v>
      </c>
      <c r="M132" s="212">
        <f t="shared" si="3"/>
        <v>1872</v>
      </c>
      <c r="N132" s="212">
        <f t="shared" si="3"/>
        <v>2016</v>
      </c>
      <c r="O132" s="212">
        <f t="shared" si="3"/>
        <v>2160</v>
      </c>
      <c r="P132" s="212">
        <f t="shared" si="3"/>
        <v>2304</v>
      </c>
      <c r="Q132" s="212">
        <f t="shared" si="1"/>
        <v>2448</v>
      </c>
      <c r="R132" s="212">
        <f t="shared" si="1"/>
        <v>2592</v>
      </c>
      <c r="S132" s="212">
        <f t="shared" si="1"/>
        <v>2736</v>
      </c>
      <c r="T132" s="213">
        <f t="shared" si="1"/>
        <v>2880</v>
      </c>
      <c r="V132" s="203">
        <v>60</v>
      </c>
      <c r="W132" s="207">
        <f>IF($W$74*V132*$X$136&lt;50,50,$W$74*V132*$X$136)</f>
        <v>288</v>
      </c>
      <c r="X132" s="207">
        <f>IF($X$74*V132*$X$136&lt;50,50,$X$74*V132*$X$136)</f>
        <v>432</v>
      </c>
      <c r="Y132" s="207">
        <f>IF($Y$74*V132*$X$136&lt;50,50,$Y$74*V132*$X$136)</f>
        <v>576</v>
      </c>
      <c r="Z132" s="207">
        <f>IF($Z$74*V132*$X$136&lt;50,50,$Z$74*V132*$X$136)</f>
        <v>720</v>
      </c>
      <c r="AA132" s="207">
        <f>IF($AA$74*V132*$X$136&lt;50,50,$AA$74*V132*$X$136)</f>
        <v>864</v>
      </c>
      <c r="AB132" s="207">
        <f>IF($AB$74*V132*$X$136&lt;50,50,$AB$74*V132*$X$136)</f>
        <v>1008</v>
      </c>
      <c r="AC132" s="207">
        <f>IF($AC$74*V132*$X$136&lt;50,50,$AC$74*V132*$X$136)</f>
        <v>1152</v>
      </c>
      <c r="AD132" s="207">
        <f>IF($AD$74*V132*$X$136&lt;50,50,$AD$74*V132*$X$136)</f>
        <v>1296</v>
      </c>
      <c r="AE132" s="207">
        <f>IF($AE$74*V132*$X$136&lt;50,50,$AE$74*V132*$X$136)</f>
        <v>1440</v>
      </c>
      <c r="AF132" s="207">
        <f>IF($AF$74*V132*$X$136&lt;50,50,$AF$74*V132*$X$136)</f>
        <v>1584</v>
      </c>
      <c r="AG132" s="207">
        <f>IF($AG$74*V132*$X$136&lt;50,50,$AG$74*V132*$X$136)</f>
        <v>1728</v>
      </c>
      <c r="AH132" s="207">
        <f>IF($AH$74*V132*$X$136&lt;50,50,$AH$74*V132*$X$136)</f>
        <v>1872</v>
      </c>
      <c r="AI132" s="207">
        <f>IF($AI$74*V132*$X$136&lt;50,50,$AI$74*V132*$X$136)</f>
        <v>2016</v>
      </c>
      <c r="AJ132" s="207">
        <f>IF($AJ$74*V132*$X$136&lt;50,50,$AJ$74*V132*$X$136)</f>
        <v>2160</v>
      </c>
      <c r="AK132" s="207">
        <f>IF($AK$74*V132*$X$136&lt;50,50,$AK$74*V132*$X$136)</f>
        <v>2304</v>
      </c>
      <c r="AL132" s="207">
        <f>IF($AL$74*V132*$X$136&lt;50,50,$AL$74*V132*$X$136)</f>
        <v>2448</v>
      </c>
      <c r="AM132" s="207">
        <f>IF($AM$74*V132*$X$136&lt;50,50,$AM$74*V132*$X$136)</f>
        <v>2592</v>
      </c>
      <c r="AN132" s="207">
        <f>IF($AN$74*V132*$X$136&lt;50,50,$AN$74*V132*$X$136)</f>
        <v>2736</v>
      </c>
      <c r="AO132" s="207">
        <f>IF($AO$74*V132*$X$136&lt;50,50,$AO$74*V132*$X$136)</f>
        <v>2880</v>
      </c>
      <c r="AP132" s="189"/>
    </row>
    <row r="133" spans="1:45" ht="13" thickBot="1" x14ac:dyDescent="0.2">
      <c r="A133" s="204">
        <v>1500</v>
      </c>
      <c r="B133" s="216">
        <f t="shared" si="3"/>
        <v>576</v>
      </c>
      <c r="C133" s="216">
        <f t="shared" si="3"/>
        <v>864</v>
      </c>
      <c r="D133" s="216">
        <f t="shared" si="3"/>
        <v>1152</v>
      </c>
      <c r="E133" s="216">
        <f t="shared" si="3"/>
        <v>1440</v>
      </c>
      <c r="F133" s="216">
        <f t="shared" si="3"/>
        <v>1728</v>
      </c>
      <c r="G133" s="216">
        <f t="shared" si="3"/>
        <v>2016</v>
      </c>
      <c r="H133" s="216">
        <f t="shared" si="3"/>
        <v>2304</v>
      </c>
      <c r="I133" s="216">
        <f t="shared" si="3"/>
        <v>2592</v>
      </c>
      <c r="J133" s="216">
        <f t="shared" si="3"/>
        <v>2880</v>
      </c>
      <c r="K133" s="216">
        <f t="shared" si="3"/>
        <v>3168</v>
      </c>
      <c r="L133" s="216">
        <f t="shared" si="3"/>
        <v>3456</v>
      </c>
      <c r="M133" s="216">
        <f t="shared" si="3"/>
        <v>3744</v>
      </c>
      <c r="N133" s="216">
        <f t="shared" si="3"/>
        <v>4032</v>
      </c>
      <c r="O133" s="216">
        <f t="shared" si="3"/>
        <v>4320</v>
      </c>
      <c r="P133" s="216">
        <f t="shared" si="3"/>
        <v>4608</v>
      </c>
      <c r="Q133" s="216">
        <f t="shared" si="1"/>
        <v>4896</v>
      </c>
      <c r="R133" s="216">
        <f t="shared" si="1"/>
        <v>5184</v>
      </c>
      <c r="S133" s="216">
        <f t="shared" si="1"/>
        <v>5472</v>
      </c>
      <c r="T133" s="217">
        <f t="shared" si="1"/>
        <v>5760</v>
      </c>
      <c r="V133" s="203">
        <v>1500</v>
      </c>
      <c r="W133" s="207">
        <f>IF($W$74*V132*$X$137&lt;50,50,$W$74*V132*$X$137)</f>
        <v>576</v>
      </c>
      <c r="X133" s="207">
        <f>IF($X$74*V132*$X$137&lt;50,50,$X$74*V132*$X$137)</f>
        <v>864</v>
      </c>
      <c r="Y133" s="207">
        <f>IF($Y$74*V132*$X$137&lt;50,50,$Y$74*V132*$X$137)</f>
        <v>1152</v>
      </c>
      <c r="Z133" s="207">
        <f>IF($Z$74*V132*$X$137&lt;50,50,$Z$74*V132*$X$137)</f>
        <v>1440</v>
      </c>
      <c r="AA133" s="207">
        <f>IF($AA$74*V132*$X$137&lt;50,50,$AA$74*V132*$X$137)</f>
        <v>1728</v>
      </c>
      <c r="AB133" s="207">
        <f>IF($AB$74*V132*$X$137&lt;50,50,$AB$74*V132*$X$137)</f>
        <v>2016</v>
      </c>
      <c r="AC133" s="207">
        <f>IF($AC$74*V132*$X$137&lt;50,50,$AC$74*V132*$X$137)</f>
        <v>2304</v>
      </c>
      <c r="AD133" s="207">
        <f>IF($AD$74*V132*$X$137&lt;50,50,$AD$74*V132*$X$137)</f>
        <v>2592</v>
      </c>
      <c r="AE133" s="207">
        <f>IF($AE$74*V132*$X$137&lt;50,50,$AE$74*V132*$X$137)</f>
        <v>2880</v>
      </c>
      <c r="AF133" s="207">
        <f>IF($AF$74*V132*$X$137&lt;50,50,$AF$74*V132*$X$137)</f>
        <v>3168</v>
      </c>
      <c r="AG133" s="207">
        <f>IF($AG$74*V132*$X$137&lt;50,50,$AG$74*V132*$X$137)</f>
        <v>3456</v>
      </c>
      <c r="AH133" s="207">
        <f>IF($AH$74*V132*$X$137&lt;50,50,$AH$74*V132*$X$137)</f>
        <v>3744</v>
      </c>
      <c r="AI133" s="207">
        <f>IF($AI$74*V132*$X$137&lt;50,50,$AI$74*V132*$X$137)</f>
        <v>4032</v>
      </c>
      <c r="AJ133" s="207">
        <f>IF($AJ$74*V132*$X$137&lt;50,50,$AJ$74*V132*$X$137)</f>
        <v>4320</v>
      </c>
      <c r="AK133" s="207">
        <f>IF($AK$74*V132*$X$137&lt;50,50,$AK$74*V132*$X$137)</f>
        <v>4608</v>
      </c>
      <c r="AL133" s="207">
        <f>IF($AL$74*V132*$X$137&lt;50,50,$AL$74*V132*$X$137)</f>
        <v>4896</v>
      </c>
      <c r="AM133" s="207">
        <f>IF($AM$74*V132*$X$137&lt;50,50,$AM$74*V132*$X$137)</f>
        <v>5184</v>
      </c>
      <c r="AN133" s="207">
        <f>IF($AN$74*V132*$X$137&lt;50,50,$AN$74*V132*$X$137)</f>
        <v>5472</v>
      </c>
      <c r="AO133" s="207">
        <f>IF($AO$74*V132*$X$137&lt;50,50,$AO$74*V132*$X$137)</f>
        <v>5760</v>
      </c>
      <c r="AP133" s="189"/>
    </row>
    <row r="134" spans="1:45" x14ac:dyDescent="0.15">
      <c r="W134" s="230"/>
      <c r="X134" s="230"/>
      <c r="Y134" s="230"/>
      <c r="Z134" s="230"/>
      <c r="AA134" s="230"/>
      <c r="AB134" s="230"/>
      <c r="AC134" s="230"/>
      <c r="AD134" s="230"/>
      <c r="AE134" s="230"/>
      <c r="AF134" s="230"/>
      <c r="AG134" s="230"/>
      <c r="AH134" s="230"/>
      <c r="AI134" s="230"/>
      <c r="AJ134" s="230"/>
      <c r="AK134" s="230"/>
      <c r="AL134" s="230"/>
      <c r="AM134" s="230"/>
      <c r="AN134" s="230"/>
      <c r="AO134" s="230"/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30"/>
      <c r="X135" s="230"/>
      <c r="Y135" s="230"/>
      <c r="Z135" s="230"/>
      <c r="AA135" s="230"/>
      <c r="AB135" s="230"/>
      <c r="AC135" s="230"/>
      <c r="AD135" s="230"/>
      <c r="AE135" s="230"/>
      <c r="AF135" s="230"/>
      <c r="AG135" s="230"/>
      <c r="AH135" s="230"/>
      <c r="AI135" s="230"/>
      <c r="AJ135" s="230"/>
      <c r="AK135" s="230"/>
      <c r="AL135" s="230"/>
      <c r="AM135" s="230"/>
      <c r="AN135" s="230"/>
      <c r="AO135" s="230"/>
      <c r="AS135" s="188" t="s">
        <v>164</v>
      </c>
    </row>
    <row r="136" spans="1:45" x14ac:dyDescent="0.15">
      <c r="W136" s="188" t="s">
        <v>217</v>
      </c>
      <c r="X136" s="188">
        <v>1.2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  <c r="W137" s="188" t="s">
        <v>218</v>
      </c>
      <c r="X137" s="188">
        <v>2.4</v>
      </c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668E7-349E-5046-8D01-21ECA41D7A83}">
  <sheetPr>
    <tabColor theme="5" tint="0.79998168889431442"/>
  </sheetPr>
  <dimension ref="A1:AS142"/>
  <sheetViews>
    <sheetView showGridLines="0" zoomScaleNormal="100" workbookViewId="0">
      <selection activeCell="AF40" sqref="AF40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 t="s">
        <v>213</v>
      </c>
      <c r="H3" s="192"/>
      <c r="I3" s="192"/>
      <c r="J3" s="192"/>
      <c r="K3" s="192"/>
      <c r="L3" s="192" t="s">
        <v>245</v>
      </c>
      <c r="M3" s="192"/>
      <c r="N3" s="193"/>
      <c r="P3" s="191" t="s">
        <v>214</v>
      </c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215</v>
      </c>
      <c r="H4" s="192"/>
      <c r="I4" s="192"/>
      <c r="J4" s="192"/>
      <c r="K4" s="192"/>
      <c r="L4" s="192" t="s">
        <v>246</v>
      </c>
      <c r="M4" s="192"/>
      <c r="N4" s="193"/>
      <c r="P4" s="191" t="s">
        <v>216</v>
      </c>
      <c r="Q4" s="191"/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/>
      <c r="H5" s="192"/>
      <c r="I5" s="192"/>
      <c r="J5" s="192"/>
      <c r="K5" s="192"/>
      <c r="L5" s="192"/>
      <c r="M5" s="192"/>
      <c r="O5" s="189"/>
      <c r="P5" s="191"/>
      <c r="Q5" s="191"/>
      <c r="R5" s="192"/>
      <c r="S5" s="192"/>
      <c r="T5" s="192"/>
    </row>
    <row r="6" spans="1:45" s="189" customFormat="1" x14ac:dyDescent="0.15">
      <c r="A6" s="187"/>
      <c r="B6" s="187"/>
      <c r="C6" s="188"/>
      <c r="D6" s="188"/>
      <c r="E6" s="188"/>
      <c r="F6" s="188"/>
      <c r="G6" s="191"/>
      <c r="H6" s="192"/>
      <c r="I6" s="192"/>
      <c r="J6" s="192"/>
      <c r="K6" s="192"/>
      <c r="L6" s="192"/>
      <c r="M6" s="192"/>
      <c r="P6" s="191"/>
      <c r="Q6" s="191"/>
      <c r="R6" s="192"/>
      <c r="S6" s="192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P7" s="191"/>
      <c r="Q7" s="191"/>
      <c r="R7" s="192"/>
      <c r="S7" s="192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63">
        <v>50</v>
      </c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67">
        <v>50</v>
      </c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71">
        <v>50</v>
      </c>
      <c r="C12" s="272">
        <v>50</v>
      </c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75">
        <v>50</v>
      </c>
      <c r="C13" s="276">
        <v>50</v>
      </c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79">
        <v>50</v>
      </c>
      <c r="C14" s="280">
        <v>50</v>
      </c>
      <c r="D14" s="281">
        <v>50</v>
      </c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67">
        <v>50</v>
      </c>
      <c r="C15" s="268">
        <v>50</v>
      </c>
      <c r="D15" s="269">
        <v>64</v>
      </c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71">
        <v>50</v>
      </c>
      <c r="C16" s="272">
        <v>50</v>
      </c>
      <c r="D16" s="273">
        <v>50</v>
      </c>
      <c r="E16" s="274">
        <v>60</v>
      </c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67">
        <v>50</v>
      </c>
      <c r="C17" s="268">
        <v>60</v>
      </c>
      <c r="D17" s="269">
        <v>80</v>
      </c>
      <c r="E17" s="270">
        <v>100</v>
      </c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71">
        <v>50</v>
      </c>
      <c r="C18" s="272">
        <v>50</v>
      </c>
      <c r="D18" s="273">
        <v>58</v>
      </c>
      <c r="E18" s="274">
        <v>72</v>
      </c>
      <c r="F18" s="272">
        <v>86</v>
      </c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75">
        <v>50</v>
      </c>
      <c r="C19" s="276">
        <v>72</v>
      </c>
      <c r="D19" s="277">
        <v>96</v>
      </c>
      <c r="E19" s="278">
        <v>120</v>
      </c>
      <c r="F19" s="276">
        <v>144</v>
      </c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79">
        <v>50</v>
      </c>
      <c r="C20" s="280">
        <v>50</v>
      </c>
      <c r="D20" s="281">
        <v>67</v>
      </c>
      <c r="E20" s="282">
        <v>84</v>
      </c>
      <c r="F20" s="280">
        <v>101</v>
      </c>
      <c r="G20" s="281">
        <v>118</v>
      </c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67">
        <v>56</v>
      </c>
      <c r="C21" s="268">
        <v>84</v>
      </c>
      <c r="D21" s="269">
        <v>112</v>
      </c>
      <c r="E21" s="270">
        <v>140</v>
      </c>
      <c r="F21" s="268">
        <v>168</v>
      </c>
      <c r="G21" s="269">
        <v>196</v>
      </c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71">
        <v>50</v>
      </c>
      <c r="C22" s="272">
        <v>58</v>
      </c>
      <c r="D22" s="273">
        <v>77</v>
      </c>
      <c r="E22" s="274">
        <v>96</v>
      </c>
      <c r="F22" s="272">
        <v>115</v>
      </c>
      <c r="G22" s="273">
        <v>134</v>
      </c>
      <c r="H22" s="274">
        <v>154</v>
      </c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67">
        <v>64</v>
      </c>
      <c r="C23" s="268">
        <v>96</v>
      </c>
      <c r="D23" s="269">
        <v>128</v>
      </c>
      <c r="E23" s="270">
        <v>160</v>
      </c>
      <c r="F23" s="268">
        <v>192</v>
      </c>
      <c r="G23" s="269">
        <v>224</v>
      </c>
      <c r="H23" s="270">
        <v>256</v>
      </c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71">
        <v>50</v>
      </c>
      <c r="C24" s="272">
        <v>65</v>
      </c>
      <c r="D24" s="273">
        <v>86</v>
      </c>
      <c r="E24" s="274">
        <v>108</v>
      </c>
      <c r="F24" s="272">
        <v>130</v>
      </c>
      <c r="G24" s="273">
        <v>151</v>
      </c>
      <c r="H24" s="274">
        <v>173</v>
      </c>
      <c r="I24" s="272">
        <v>194</v>
      </c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75">
        <v>72</v>
      </c>
      <c r="C25" s="276">
        <v>108</v>
      </c>
      <c r="D25" s="277">
        <v>144</v>
      </c>
      <c r="E25" s="278">
        <v>180</v>
      </c>
      <c r="F25" s="276">
        <v>216</v>
      </c>
      <c r="G25" s="277">
        <v>252</v>
      </c>
      <c r="H25" s="278">
        <v>288</v>
      </c>
      <c r="I25" s="276">
        <v>324</v>
      </c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79">
        <v>50</v>
      </c>
      <c r="C26" s="280">
        <v>72</v>
      </c>
      <c r="D26" s="281">
        <v>96</v>
      </c>
      <c r="E26" s="282">
        <v>120</v>
      </c>
      <c r="F26" s="280">
        <v>144</v>
      </c>
      <c r="G26" s="281">
        <v>168</v>
      </c>
      <c r="H26" s="282">
        <v>192</v>
      </c>
      <c r="I26" s="280">
        <v>216</v>
      </c>
      <c r="J26" s="281">
        <v>240</v>
      </c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67">
        <v>80</v>
      </c>
      <c r="C27" s="268">
        <v>120</v>
      </c>
      <c r="D27" s="269">
        <v>160</v>
      </c>
      <c r="E27" s="270">
        <v>200</v>
      </c>
      <c r="F27" s="268">
        <v>240</v>
      </c>
      <c r="G27" s="269">
        <v>280</v>
      </c>
      <c r="H27" s="270">
        <v>320</v>
      </c>
      <c r="I27" s="268">
        <v>360</v>
      </c>
      <c r="J27" s="269">
        <v>400</v>
      </c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71">
        <v>53</v>
      </c>
      <c r="C28" s="272">
        <v>79</v>
      </c>
      <c r="D28" s="273">
        <v>106</v>
      </c>
      <c r="E28" s="274">
        <v>132</v>
      </c>
      <c r="F28" s="272">
        <v>158</v>
      </c>
      <c r="G28" s="273">
        <v>185</v>
      </c>
      <c r="H28" s="274">
        <v>211</v>
      </c>
      <c r="I28" s="272">
        <v>238</v>
      </c>
      <c r="J28" s="273">
        <v>264</v>
      </c>
      <c r="K28" s="274">
        <v>290</v>
      </c>
      <c r="L28" s="272"/>
      <c r="M28" s="273"/>
      <c r="N28" s="274"/>
      <c r="O28" s="272"/>
      <c r="P28" s="273"/>
      <c r="Q28" s="274"/>
      <c r="R28" s="272"/>
      <c r="S28" s="271"/>
      <c r="T28" s="272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67">
        <v>88</v>
      </c>
      <c r="C29" s="268">
        <v>132</v>
      </c>
      <c r="D29" s="269">
        <v>176</v>
      </c>
      <c r="E29" s="270">
        <v>220</v>
      </c>
      <c r="F29" s="268">
        <v>264</v>
      </c>
      <c r="G29" s="269">
        <v>308</v>
      </c>
      <c r="H29" s="270">
        <v>352</v>
      </c>
      <c r="I29" s="268">
        <v>396</v>
      </c>
      <c r="J29" s="269">
        <v>440</v>
      </c>
      <c r="K29" s="270">
        <v>484</v>
      </c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71">
        <v>58</v>
      </c>
      <c r="C30" s="272">
        <v>86</v>
      </c>
      <c r="D30" s="273">
        <v>115</v>
      </c>
      <c r="E30" s="274">
        <v>144</v>
      </c>
      <c r="F30" s="272">
        <v>173</v>
      </c>
      <c r="G30" s="273">
        <v>202</v>
      </c>
      <c r="H30" s="274">
        <v>230</v>
      </c>
      <c r="I30" s="272">
        <v>259</v>
      </c>
      <c r="J30" s="273">
        <v>288</v>
      </c>
      <c r="K30" s="274">
        <v>317</v>
      </c>
      <c r="L30" s="272">
        <v>346</v>
      </c>
      <c r="M30" s="273"/>
      <c r="N30" s="274"/>
      <c r="O30" s="272"/>
      <c r="P30" s="273"/>
      <c r="Q30" s="274"/>
      <c r="R30" s="272"/>
      <c r="S30" s="271"/>
      <c r="T30" s="272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75">
        <v>96</v>
      </c>
      <c r="C31" s="276">
        <v>144</v>
      </c>
      <c r="D31" s="277">
        <v>192</v>
      </c>
      <c r="E31" s="278">
        <v>240</v>
      </c>
      <c r="F31" s="276">
        <v>288</v>
      </c>
      <c r="G31" s="277">
        <v>336</v>
      </c>
      <c r="H31" s="278">
        <v>384</v>
      </c>
      <c r="I31" s="276">
        <v>432</v>
      </c>
      <c r="J31" s="277">
        <v>480</v>
      </c>
      <c r="K31" s="278">
        <v>528</v>
      </c>
      <c r="L31" s="276">
        <v>576</v>
      </c>
      <c r="M31" s="277"/>
      <c r="N31" s="278"/>
      <c r="O31" s="276"/>
      <c r="P31" s="277"/>
      <c r="Q31" s="278"/>
      <c r="R31" s="276"/>
      <c r="S31" s="275"/>
      <c r="T31" s="276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79">
        <v>62</v>
      </c>
      <c r="C32" s="280">
        <v>94</v>
      </c>
      <c r="D32" s="281">
        <v>125</v>
      </c>
      <c r="E32" s="282">
        <v>156</v>
      </c>
      <c r="F32" s="280">
        <v>187</v>
      </c>
      <c r="G32" s="281">
        <v>218</v>
      </c>
      <c r="H32" s="282">
        <v>250</v>
      </c>
      <c r="I32" s="280">
        <v>281</v>
      </c>
      <c r="J32" s="281">
        <v>312</v>
      </c>
      <c r="K32" s="282">
        <v>343</v>
      </c>
      <c r="L32" s="280">
        <v>374</v>
      </c>
      <c r="M32" s="281">
        <v>406</v>
      </c>
      <c r="N32" s="282"/>
      <c r="O32" s="280"/>
      <c r="P32" s="281"/>
      <c r="Q32" s="282"/>
      <c r="R32" s="280"/>
      <c r="S32" s="279"/>
      <c r="T32" s="280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67">
        <v>104</v>
      </c>
      <c r="C33" s="268">
        <v>156</v>
      </c>
      <c r="D33" s="269">
        <v>208</v>
      </c>
      <c r="E33" s="270">
        <v>260</v>
      </c>
      <c r="F33" s="268">
        <v>312</v>
      </c>
      <c r="G33" s="269">
        <v>364</v>
      </c>
      <c r="H33" s="270">
        <v>416</v>
      </c>
      <c r="I33" s="268">
        <v>468</v>
      </c>
      <c r="J33" s="269">
        <v>520</v>
      </c>
      <c r="K33" s="270">
        <v>572</v>
      </c>
      <c r="L33" s="268">
        <v>624</v>
      </c>
      <c r="M33" s="269">
        <v>676</v>
      </c>
      <c r="N33" s="270"/>
      <c r="O33" s="268"/>
      <c r="P33" s="269"/>
      <c r="Q33" s="270"/>
      <c r="R33" s="268"/>
      <c r="S33" s="267"/>
      <c r="T33" s="26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71">
        <v>67</v>
      </c>
      <c r="C34" s="272">
        <v>101</v>
      </c>
      <c r="D34" s="273">
        <v>134</v>
      </c>
      <c r="E34" s="274">
        <v>168</v>
      </c>
      <c r="F34" s="272">
        <v>202</v>
      </c>
      <c r="G34" s="273">
        <v>235</v>
      </c>
      <c r="H34" s="274">
        <v>269</v>
      </c>
      <c r="I34" s="272">
        <v>302</v>
      </c>
      <c r="J34" s="273">
        <v>336</v>
      </c>
      <c r="K34" s="274">
        <v>370</v>
      </c>
      <c r="L34" s="272">
        <v>403</v>
      </c>
      <c r="M34" s="273">
        <v>437</v>
      </c>
      <c r="N34" s="274">
        <v>470</v>
      </c>
      <c r="O34" s="272"/>
      <c r="P34" s="273"/>
      <c r="Q34" s="274"/>
      <c r="R34" s="272"/>
      <c r="S34" s="271"/>
      <c r="T34" s="272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67">
        <v>112</v>
      </c>
      <c r="C35" s="268">
        <v>168</v>
      </c>
      <c r="D35" s="269">
        <v>224</v>
      </c>
      <c r="E35" s="270">
        <v>280</v>
      </c>
      <c r="F35" s="268">
        <v>336</v>
      </c>
      <c r="G35" s="269">
        <v>392</v>
      </c>
      <c r="H35" s="270">
        <v>448</v>
      </c>
      <c r="I35" s="268">
        <v>504</v>
      </c>
      <c r="J35" s="269">
        <v>560</v>
      </c>
      <c r="K35" s="270">
        <v>616</v>
      </c>
      <c r="L35" s="268">
        <v>672</v>
      </c>
      <c r="M35" s="269">
        <v>728</v>
      </c>
      <c r="N35" s="270">
        <v>784</v>
      </c>
      <c r="O35" s="268"/>
      <c r="P35" s="269"/>
      <c r="Q35" s="270"/>
      <c r="R35" s="268"/>
      <c r="S35" s="267"/>
      <c r="T35" s="26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71">
        <v>72</v>
      </c>
      <c r="C36" s="272">
        <v>108</v>
      </c>
      <c r="D36" s="273">
        <v>144</v>
      </c>
      <c r="E36" s="274">
        <v>180</v>
      </c>
      <c r="F36" s="272">
        <v>216</v>
      </c>
      <c r="G36" s="273">
        <v>252</v>
      </c>
      <c r="H36" s="274">
        <v>288</v>
      </c>
      <c r="I36" s="272">
        <v>324</v>
      </c>
      <c r="J36" s="273">
        <v>360</v>
      </c>
      <c r="K36" s="274">
        <v>396</v>
      </c>
      <c r="L36" s="272">
        <v>432</v>
      </c>
      <c r="M36" s="273">
        <v>468</v>
      </c>
      <c r="N36" s="274">
        <v>504</v>
      </c>
      <c r="O36" s="272">
        <v>540</v>
      </c>
      <c r="P36" s="273"/>
      <c r="Q36" s="274"/>
      <c r="R36" s="272"/>
      <c r="S36" s="271"/>
      <c r="T36" s="272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75">
        <v>120</v>
      </c>
      <c r="C37" s="276">
        <v>180</v>
      </c>
      <c r="D37" s="277">
        <v>240</v>
      </c>
      <c r="E37" s="278">
        <v>300</v>
      </c>
      <c r="F37" s="276">
        <v>360</v>
      </c>
      <c r="G37" s="277">
        <v>420</v>
      </c>
      <c r="H37" s="278">
        <v>480</v>
      </c>
      <c r="I37" s="276">
        <v>540</v>
      </c>
      <c r="J37" s="277">
        <v>600</v>
      </c>
      <c r="K37" s="278">
        <v>660</v>
      </c>
      <c r="L37" s="276">
        <v>720</v>
      </c>
      <c r="M37" s="277">
        <v>780</v>
      </c>
      <c r="N37" s="278">
        <v>840</v>
      </c>
      <c r="O37" s="276">
        <v>900</v>
      </c>
      <c r="P37" s="277"/>
      <c r="Q37" s="278"/>
      <c r="R37" s="276"/>
      <c r="S37" s="275"/>
      <c r="T37" s="276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79">
        <v>77</v>
      </c>
      <c r="C38" s="280">
        <v>115</v>
      </c>
      <c r="D38" s="281">
        <v>154</v>
      </c>
      <c r="E38" s="282">
        <v>192</v>
      </c>
      <c r="F38" s="280">
        <v>230</v>
      </c>
      <c r="G38" s="281">
        <v>269</v>
      </c>
      <c r="H38" s="282">
        <v>307</v>
      </c>
      <c r="I38" s="280">
        <v>346</v>
      </c>
      <c r="J38" s="281">
        <v>384</v>
      </c>
      <c r="K38" s="282">
        <v>422</v>
      </c>
      <c r="L38" s="280">
        <v>461</v>
      </c>
      <c r="M38" s="281">
        <v>499</v>
      </c>
      <c r="N38" s="282">
        <v>538</v>
      </c>
      <c r="O38" s="280">
        <v>576</v>
      </c>
      <c r="P38" s="281">
        <v>614</v>
      </c>
      <c r="Q38" s="282"/>
      <c r="R38" s="280"/>
      <c r="S38" s="279"/>
      <c r="T38" s="280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67">
        <v>128</v>
      </c>
      <c r="C39" s="268">
        <v>192</v>
      </c>
      <c r="D39" s="269">
        <v>256</v>
      </c>
      <c r="E39" s="270">
        <v>320</v>
      </c>
      <c r="F39" s="268">
        <v>384</v>
      </c>
      <c r="G39" s="269">
        <v>448</v>
      </c>
      <c r="H39" s="270">
        <v>512</v>
      </c>
      <c r="I39" s="268">
        <v>576</v>
      </c>
      <c r="J39" s="269">
        <v>640</v>
      </c>
      <c r="K39" s="270">
        <v>704</v>
      </c>
      <c r="L39" s="268">
        <v>768</v>
      </c>
      <c r="M39" s="269">
        <v>832</v>
      </c>
      <c r="N39" s="270">
        <v>896</v>
      </c>
      <c r="O39" s="268">
        <v>960</v>
      </c>
      <c r="P39" s="269">
        <v>1024</v>
      </c>
      <c r="Q39" s="270"/>
      <c r="R39" s="268"/>
      <c r="S39" s="267"/>
      <c r="T39" s="26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71">
        <v>82</v>
      </c>
      <c r="C40" s="272">
        <v>122</v>
      </c>
      <c r="D40" s="273">
        <v>163</v>
      </c>
      <c r="E40" s="274">
        <v>204</v>
      </c>
      <c r="F40" s="272">
        <v>245</v>
      </c>
      <c r="G40" s="273">
        <v>286</v>
      </c>
      <c r="H40" s="274">
        <v>326</v>
      </c>
      <c r="I40" s="272">
        <v>367</v>
      </c>
      <c r="J40" s="273">
        <v>408</v>
      </c>
      <c r="K40" s="274">
        <v>449</v>
      </c>
      <c r="L40" s="272">
        <v>490</v>
      </c>
      <c r="M40" s="273">
        <v>530</v>
      </c>
      <c r="N40" s="274">
        <v>571</v>
      </c>
      <c r="O40" s="272">
        <v>612</v>
      </c>
      <c r="P40" s="273">
        <v>653</v>
      </c>
      <c r="Q40" s="274">
        <v>694</v>
      </c>
      <c r="R40" s="272"/>
      <c r="S40" s="271"/>
      <c r="T40" s="272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67">
        <v>136</v>
      </c>
      <c r="C41" s="268">
        <v>204</v>
      </c>
      <c r="D41" s="269">
        <v>272</v>
      </c>
      <c r="E41" s="270">
        <v>340</v>
      </c>
      <c r="F41" s="268">
        <v>408</v>
      </c>
      <c r="G41" s="269">
        <v>476</v>
      </c>
      <c r="H41" s="270">
        <v>544</v>
      </c>
      <c r="I41" s="268">
        <v>612</v>
      </c>
      <c r="J41" s="269">
        <v>680</v>
      </c>
      <c r="K41" s="270">
        <v>748</v>
      </c>
      <c r="L41" s="268">
        <v>816</v>
      </c>
      <c r="M41" s="269">
        <v>884</v>
      </c>
      <c r="N41" s="270">
        <v>952</v>
      </c>
      <c r="O41" s="268">
        <v>1020</v>
      </c>
      <c r="P41" s="269">
        <v>1088</v>
      </c>
      <c r="Q41" s="270">
        <v>1156</v>
      </c>
      <c r="R41" s="268"/>
      <c r="S41" s="267"/>
      <c r="T41" s="26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71">
        <v>86</v>
      </c>
      <c r="C42" s="272">
        <v>130</v>
      </c>
      <c r="D42" s="273">
        <v>173</v>
      </c>
      <c r="E42" s="274">
        <v>216</v>
      </c>
      <c r="F42" s="272">
        <v>259</v>
      </c>
      <c r="G42" s="273">
        <v>302</v>
      </c>
      <c r="H42" s="274">
        <v>346</v>
      </c>
      <c r="I42" s="272">
        <v>389</v>
      </c>
      <c r="J42" s="273">
        <v>432</v>
      </c>
      <c r="K42" s="274">
        <v>475</v>
      </c>
      <c r="L42" s="272">
        <v>518</v>
      </c>
      <c r="M42" s="273">
        <v>562</v>
      </c>
      <c r="N42" s="274">
        <v>605</v>
      </c>
      <c r="O42" s="272">
        <v>648</v>
      </c>
      <c r="P42" s="273">
        <v>691</v>
      </c>
      <c r="Q42" s="274">
        <v>734</v>
      </c>
      <c r="R42" s="272">
        <v>778</v>
      </c>
      <c r="S42" s="271"/>
      <c r="T42" s="272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75">
        <v>144</v>
      </c>
      <c r="C43" s="276">
        <v>216</v>
      </c>
      <c r="D43" s="277">
        <v>288</v>
      </c>
      <c r="E43" s="278">
        <v>360</v>
      </c>
      <c r="F43" s="276">
        <v>432</v>
      </c>
      <c r="G43" s="277">
        <v>504</v>
      </c>
      <c r="H43" s="278">
        <v>576</v>
      </c>
      <c r="I43" s="276">
        <v>648</v>
      </c>
      <c r="J43" s="277">
        <v>720</v>
      </c>
      <c r="K43" s="278">
        <v>792</v>
      </c>
      <c r="L43" s="276">
        <v>864</v>
      </c>
      <c r="M43" s="277">
        <v>936</v>
      </c>
      <c r="N43" s="278">
        <v>1008</v>
      </c>
      <c r="O43" s="276">
        <v>1080</v>
      </c>
      <c r="P43" s="277">
        <v>1152</v>
      </c>
      <c r="Q43" s="278">
        <v>1224</v>
      </c>
      <c r="R43" s="276">
        <v>1296</v>
      </c>
      <c r="S43" s="275"/>
      <c r="T43" s="276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79">
        <v>91</v>
      </c>
      <c r="C44" s="280">
        <v>137</v>
      </c>
      <c r="D44" s="281">
        <v>182</v>
      </c>
      <c r="E44" s="282">
        <v>228</v>
      </c>
      <c r="F44" s="280">
        <v>274</v>
      </c>
      <c r="G44" s="281">
        <v>319</v>
      </c>
      <c r="H44" s="282">
        <v>365</v>
      </c>
      <c r="I44" s="280">
        <v>410</v>
      </c>
      <c r="J44" s="281">
        <v>456</v>
      </c>
      <c r="K44" s="282">
        <v>502</v>
      </c>
      <c r="L44" s="280">
        <v>547</v>
      </c>
      <c r="M44" s="281">
        <v>593</v>
      </c>
      <c r="N44" s="282">
        <v>638</v>
      </c>
      <c r="O44" s="280">
        <v>684</v>
      </c>
      <c r="P44" s="281">
        <v>730</v>
      </c>
      <c r="Q44" s="282">
        <v>775</v>
      </c>
      <c r="R44" s="280">
        <v>821</v>
      </c>
      <c r="S44" s="279">
        <v>866</v>
      </c>
      <c r="T44" s="280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67">
        <v>152</v>
      </c>
      <c r="C45" s="268">
        <v>228</v>
      </c>
      <c r="D45" s="269">
        <v>304</v>
      </c>
      <c r="E45" s="270">
        <v>380</v>
      </c>
      <c r="F45" s="268">
        <v>456</v>
      </c>
      <c r="G45" s="269">
        <v>532</v>
      </c>
      <c r="H45" s="270">
        <v>608</v>
      </c>
      <c r="I45" s="268">
        <v>684</v>
      </c>
      <c r="J45" s="269">
        <v>760</v>
      </c>
      <c r="K45" s="270">
        <v>836</v>
      </c>
      <c r="L45" s="268">
        <v>912</v>
      </c>
      <c r="M45" s="269">
        <v>988</v>
      </c>
      <c r="N45" s="270">
        <v>1064</v>
      </c>
      <c r="O45" s="268">
        <v>1140</v>
      </c>
      <c r="P45" s="269">
        <v>1216</v>
      </c>
      <c r="Q45" s="270">
        <v>1292</v>
      </c>
      <c r="R45" s="268">
        <v>1368</v>
      </c>
      <c r="S45" s="267">
        <v>1444</v>
      </c>
      <c r="T45" s="26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71">
        <v>96</v>
      </c>
      <c r="C46" s="272">
        <v>144</v>
      </c>
      <c r="D46" s="273">
        <v>192</v>
      </c>
      <c r="E46" s="274">
        <v>240</v>
      </c>
      <c r="F46" s="272">
        <v>288</v>
      </c>
      <c r="G46" s="273">
        <v>336</v>
      </c>
      <c r="H46" s="274">
        <v>384</v>
      </c>
      <c r="I46" s="272">
        <v>432</v>
      </c>
      <c r="J46" s="273">
        <v>480</v>
      </c>
      <c r="K46" s="274">
        <v>528</v>
      </c>
      <c r="L46" s="272">
        <v>576</v>
      </c>
      <c r="M46" s="273">
        <v>624</v>
      </c>
      <c r="N46" s="274">
        <v>672</v>
      </c>
      <c r="O46" s="272">
        <v>720</v>
      </c>
      <c r="P46" s="273">
        <v>768</v>
      </c>
      <c r="Q46" s="274">
        <v>816</v>
      </c>
      <c r="R46" s="272">
        <v>864</v>
      </c>
      <c r="S46" s="271">
        <v>912</v>
      </c>
      <c r="T46" s="272">
        <v>960</v>
      </c>
      <c r="U46" s="257">
        <v>0.6</v>
      </c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67">
        <v>160</v>
      </c>
      <c r="C47" s="268">
        <v>240</v>
      </c>
      <c r="D47" s="269">
        <v>320</v>
      </c>
      <c r="E47" s="270">
        <v>400</v>
      </c>
      <c r="F47" s="268">
        <v>480</v>
      </c>
      <c r="G47" s="269">
        <v>560</v>
      </c>
      <c r="H47" s="270">
        <v>640</v>
      </c>
      <c r="I47" s="268">
        <v>720</v>
      </c>
      <c r="J47" s="269">
        <v>800</v>
      </c>
      <c r="K47" s="270">
        <v>880</v>
      </c>
      <c r="L47" s="268">
        <v>960</v>
      </c>
      <c r="M47" s="269">
        <v>1040</v>
      </c>
      <c r="N47" s="270">
        <v>1120</v>
      </c>
      <c r="O47" s="268">
        <v>1200</v>
      </c>
      <c r="P47" s="269">
        <v>1280</v>
      </c>
      <c r="Q47" s="270">
        <v>1360</v>
      </c>
      <c r="R47" s="268">
        <v>1440</v>
      </c>
      <c r="S47" s="267">
        <v>1520</v>
      </c>
      <c r="T47" s="268">
        <v>1600</v>
      </c>
      <c r="U47" s="189">
        <v>0.8</v>
      </c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71">
        <v>101</v>
      </c>
      <c r="C48" s="272">
        <v>151</v>
      </c>
      <c r="D48" s="273">
        <v>202</v>
      </c>
      <c r="E48" s="274">
        <v>252</v>
      </c>
      <c r="F48" s="272">
        <v>302</v>
      </c>
      <c r="G48" s="273">
        <v>353</v>
      </c>
      <c r="H48" s="274">
        <v>403</v>
      </c>
      <c r="I48" s="272">
        <v>454</v>
      </c>
      <c r="J48" s="273">
        <v>504</v>
      </c>
      <c r="K48" s="274">
        <v>554</v>
      </c>
      <c r="L48" s="272">
        <v>605</v>
      </c>
      <c r="M48" s="273">
        <v>655</v>
      </c>
      <c r="N48" s="274">
        <v>706</v>
      </c>
      <c r="O48" s="272">
        <v>756</v>
      </c>
      <c r="P48" s="273">
        <v>806</v>
      </c>
      <c r="Q48" s="274">
        <v>857</v>
      </c>
      <c r="R48" s="272">
        <v>907</v>
      </c>
      <c r="S48" s="271">
        <v>958</v>
      </c>
      <c r="T48" s="272">
        <v>1008</v>
      </c>
      <c r="U48" s="257">
        <v>0.6</v>
      </c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75">
        <v>168</v>
      </c>
      <c r="C49" s="276">
        <v>252</v>
      </c>
      <c r="D49" s="277">
        <v>336</v>
      </c>
      <c r="E49" s="278">
        <v>420</v>
      </c>
      <c r="F49" s="276">
        <v>504</v>
      </c>
      <c r="G49" s="277">
        <v>588</v>
      </c>
      <c r="H49" s="278">
        <v>672</v>
      </c>
      <c r="I49" s="276">
        <v>756</v>
      </c>
      <c r="J49" s="277">
        <v>840</v>
      </c>
      <c r="K49" s="278">
        <v>924</v>
      </c>
      <c r="L49" s="276">
        <v>1008</v>
      </c>
      <c r="M49" s="277">
        <v>1092</v>
      </c>
      <c r="N49" s="278">
        <v>1176</v>
      </c>
      <c r="O49" s="276">
        <v>1260</v>
      </c>
      <c r="P49" s="277">
        <v>1344</v>
      </c>
      <c r="Q49" s="278">
        <v>1428</v>
      </c>
      <c r="R49" s="276">
        <v>1512</v>
      </c>
      <c r="S49" s="275">
        <v>1596</v>
      </c>
      <c r="T49" s="276">
        <v>1680</v>
      </c>
      <c r="U49" s="189">
        <v>0.8</v>
      </c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79">
        <v>106</v>
      </c>
      <c r="C50" s="280">
        <v>158</v>
      </c>
      <c r="D50" s="281">
        <v>211</v>
      </c>
      <c r="E50" s="282">
        <v>264</v>
      </c>
      <c r="F50" s="280">
        <v>317</v>
      </c>
      <c r="G50" s="281">
        <v>370</v>
      </c>
      <c r="H50" s="282">
        <v>422</v>
      </c>
      <c r="I50" s="280">
        <v>475</v>
      </c>
      <c r="J50" s="281">
        <v>528</v>
      </c>
      <c r="K50" s="282">
        <v>581</v>
      </c>
      <c r="L50" s="280">
        <v>634</v>
      </c>
      <c r="M50" s="281">
        <v>686</v>
      </c>
      <c r="N50" s="282">
        <v>739</v>
      </c>
      <c r="O50" s="280">
        <v>792</v>
      </c>
      <c r="P50" s="281">
        <v>845</v>
      </c>
      <c r="Q50" s="282">
        <v>898</v>
      </c>
      <c r="R50" s="280">
        <v>950</v>
      </c>
      <c r="S50" s="279">
        <v>1003</v>
      </c>
      <c r="T50" s="280">
        <v>1056</v>
      </c>
      <c r="U50" s="257">
        <v>0.6</v>
      </c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67">
        <v>176</v>
      </c>
      <c r="C51" s="268">
        <v>264</v>
      </c>
      <c r="D51" s="269">
        <v>352</v>
      </c>
      <c r="E51" s="270">
        <v>440</v>
      </c>
      <c r="F51" s="268">
        <v>528</v>
      </c>
      <c r="G51" s="269">
        <v>616</v>
      </c>
      <c r="H51" s="270">
        <v>704</v>
      </c>
      <c r="I51" s="268">
        <v>792</v>
      </c>
      <c r="J51" s="269">
        <v>880</v>
      </c>
      <c r="K51" s="270">
        <v>968</v>
      </c>
      <c r="L51" s="268">
        <v>1056</v>
      </c>
      <c r="M51" s="269">
        <v>1144</v>
      </c>
      <c r="N51" s="270">
        <v>1232</v>
      </c>
      <c r="O51" s="268">
        <v>1320</v>
      </c>
      <c r="P51" s="269">
        <v>1408</v>
      </c>
      <c r="Q51" s="270">
        <v>1496</v>
      </c>
      <c r="R51" s="268">
        <v>1584</v>
      </c>
      <c r="S51" s="267">
        <v>1672</v>
      </c>
      <c r="T51" s="268">
        <v>1760</v>
      </c>
      <c r="U51" s="189">
        <v>0.8</v>
      </c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71">
        <v>110</v>
      </c>
      <c r="C52" s="272">
        <v>166</v>
      </c>
      <c r="D52" s="273">
        <v>221</v>
      </c>
      <c r="E52" s="274">
        <v>276</v>
      </c>
      <c r="F52" s="272">
        <v>331</v>
      </c>
      <c r="G52" s="273">
        <v>386</v>
      </c>
      <c r="H52" s="274">
        <v>442</v>
      </c>
      <c r="I52" s="272">
        <v>497</v>
      </c>
      <c r="J52" s="273">
        <v>552</v>
      </c>
      <c r="K52" s="274">
        <v>607</v>
      </c>
      <c r="L52" s="272">
        <v>662</v>
      </c>
      <c r="M52" s="273">
        <v>718</v>
      </c>
      <c r="N52" s="274">
        <v>773</v>
      </c>
      <c r="O52" s="272">
        <v>828</v>
      </c>
      <c r="P52" s="273">
        <v>883</v>
      </c>
      <c r="Q52" s="274">
        <v>938</v>
      </c>
      <c r="R52" s="272">
        <v>994</v>
      </c>
      <c r="S52" s="271">
        <v>1049</v>
      </c>
      <c r="T52" s="272">
        <v>1104</v>
      </c>
      <c r="U52" s="257">
        <v>0.6</v>
      </c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67">
        <v>184</v>
      </c>
      <c r="C53" s="268">
        <v>276</v>
      </c>
      <c r="D53" s="269">
        <v>368</v>
      </c>
      <c r="E53" s="270">
        <v>460</v>
      </c>
      <c r="F53" s="268">
        <v>552</v>
      </c>
      <c r="G53" s="269">
        <v>644</v>
      </c>
      <c r="H53" s="270">
        <v>736</v>
      </c>
      <c r="I53" s="268">
        <v>828</v>
      </c>
      <c r="J53" s="269">
        <v>920</v>
      </c>
      <c r="K53" s="270">
        <v>1012</v>
      </c>
      <c r="L53" s="268">
        <v>1104</v>
      </c>
      <c r="M53" s="269">
        <v>1196</v>
      </c>
      <c r="N53" s="270">
        <v>1288</v>
      </c>
      <c r="O53" s="268">
        <v>1380</v>
      </c>
      <c r="P53" s="269">
        <v>1472</v>
      </c>
      <c r="Q53" s="270">
        <v>1564</v>
      </c>
      <c r="R53" s="268">
        <v>1656</v>
      </c>
      <c r="S53" s="267">
        <v>1748</v>
      </c>
      <c r="T53" s="268">
        <v>1840</v>
      </c>
      <c r="U53" s="189">
        <v>0.8</v>
      </c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71">
        <v>115</v>
      </c>
      <c r="C54" s="272">
        <v>173</v>
      </c>
      <c r="D54" s="273">
        <v>230</v>
      </c>
      <c r="E54" s="274">
        <v>288</v>
      </c>
      <c r="F54" s="272">
        <v>346</v>
      </c>
      <c r="G54" s="273">
        <v>403</v>
      </c>
      <c r="H54" s="274">
        <v>461</v>
      </c>
      <c r="I54" s="272">
        <v>518</v>
      </c>
      <c r="J54" s="273">
        <v>576</v>
      </c>
      <c r="K54" s="274">
        <v>634</v>
      </c>
      <c r="L54" s="272">
        <v>691</v>
      </c>
      <c r="M54" s="273">
        <v>749</v>
      </c>
      <c r="N54" s="274">
        <v>806</v>
      </c>
      <c r="O54" s="272">
        <v>864</v>
      </c>
      <c r="P54" s="273">
        <v>922</v>
      </c>
      <c r="Q54" s="274">
        <v>979</v>
      </c>
      <c r="R54" s="272">
        <v>1037</v>
      </c>
      <c r="S54" s="271">
        <v>1094</v>
      </c>
      <c r="T54" s="272">
        <v>1152</v>
      </c>
      <c r="U54" s="257">
        <v>0.6</v>
      </c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75">
        <v>192</v>
      </c>
      <c r="C55" s="276">
        <v>288</v>
      </c>
      <c r="D55" s="277">
        <v>384</v>
      </c>
      <c r="E55" s="278">
        <v>480</v>
      </c>
      <c r="F55" s="276">
        <v>576</v>
      </c>
      <c r="G55" s="277">
        <v>672</v>
      </c>
      <c r="H55" s="278">
        <v>768</v>
      </c>
      <c r="I55" s="276">
        <v>864</v>
      </c>
      <c r="J55" s="277">
        <v>960</v>
      </c>
      <c r="K55" s="278">
        <v>1056</v>
      </c>
      <c r="L55" s="276">
        <v>1152</v>
      </c>
      <c r="M55" s="277">
        <v>1248</v>
      </c>
      <c r="N55" s="278">
        <v>1344</v>
      </c>
      <c r="O55" s="276">
        <v>1440</v>
      </c>
      <c r="P55" s="277">
        <v>1536</v>
      </c>
      <c r="Q55" s="278">
        <v>1632</v>
      </c>
      <c r="R55" s="276">
        <v>1728</v>
      </c>
      <c r="S55" s="275">
        <v>1824</v>
      </c>
      <c r="T55" s="276">
        <v>1920</v>
      </c>
      <c r="U55" s="189">
        <v>0.8</v>
      </c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79">
        <v>120</v>
      </c>
      <c r="C56" s="280">
        <v>180</v>
      </c>
      <c r="D56" s="281">
        <v>240</v>
      </c>
      <c r="E56" s="282">
        <v>300</v>
      </c>
      <c r="F56" s="280">
        <v>360</v>
      </c>
      <c r="G56" s="281">
        <v>420</v>
      </c>
      <c r="H56" s="282">
        <v>480</v>
      </c>
      <c r="I56" s="280">
        <v>540</v>
      </c>
      <c r="J56" s="281">
        <v>600</v>
      </c>
      <c r="K56" s="282">
        <v>660</v>
      </c>
      <c r="L56" s="280">
        <v>720</v>
      </c>
      <c r="M56" s="281">
        <v>780</v>
      </c>
      <c r="N56" s="282">
        <v>840</v>
      </c>
      <c r="O56" s="280">
        <v>900</v>
      </c>
      <c r="P56" s="281">
        <v>960</v>
      </c>
      <c r="Q56" s="282">
        <v>1020</v>
      </c>
      <c r="R56" s="280">
        <v>1080</v>
      </c>
      <c r="S56" s="279">
        <v>1140</v>
      </c>
      <c r="T56" s="280">
        <v>1200</v>
      </c>
      <c r="U56" s="257">
        <v>0.6</v>
      </c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67">
        <v>200</v>
      </c>
      <c r="C57" s="268">
        <v>300</v>
      </c>
      <c r="D57" s="269">
        <v>400</v>
      </c>
      <c r="E57" s="270">
        <v>500</v>
      </c>
      <c r="F57" s="268">
        <v>600</v>
      </c>
      <c r="G57" s="269">
        <v>700</v>
      </c>
      <c r="H57" s="270">
        <v>800</v>
      </c>
      <c r="I57" s="268">
        <v>900</v>
      </c>
      <c r="J57" s="269">
        <v>1000</v>
      </c>
      <c r="K57" s="270">
        <v>1100</v>
      </c>
      <c r="L57" s="268">
        <v>1200</v>
      </c>
      <c r="M57" s="269">
        <v>1300</v>
      </c>
      <c r="N57" s="270">
        <v>1400</v>
      </c>
      <c r="O57" s="268">
        <v>1500</v>
      </c>
      <c r="P57" s="269">
        <v>1600</v>
      </c>
      <c r="Q57" s="270">
        <v>1700</v>
      </c>
      <c r="R57" s="268">
        <v>1800</v>
      </c>
      <c r="S57" s="267">
        <v>1900</v>
      </c>
      <c r="T57" s="268">
        <v>2000</v>
      </c>
      <c r="U57" s="189">
        <v>0.8</v>
      </c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1" t="s">
        <v>131</v>
      </c>
      <c r="B58" s="271">
        <v>125</v>
      </c>
      <c r="C58" s="272">
        <v>187</v>
      </c>
      <c r="D58" s="273">
        <v>250</v>
      </c>
      <c r="E58" s="274">
        <v>312</v>
      </c>
      <c r="F58" s="272">
        <v>374</v>
      </c>
      <c r="G58" s="273">
        <v>437</v>
      </c>
      <c r="H58" s="274">
        <v>499</v>
      </c>
      <c r="I58" s="272">
        <v>562</v>
      </c>
      <c r="J58" s="273">
        <v>624</v>
      </c>
      <c r="K58" s="274">
        <v>686</v>
      </c>
      <c r="L58" s="272">
        <v>749</v>
      </c>
      <c r="M58" s="273">
        <v>811</v>
      </c>
      <c r="N58" s="274">
        <v>874</v>
      </c>
      <c r="O58" s="272">
        <v>936</v>
      </c>
      <c r="P58" s="273">
        <v>998</v>
      </c>
      <c r="Q58" s="274">
        <v>1061</v>
      </c>
      <c r="R58" s="272">
        <v>1123</v>
      </c>
      <c r="S58" s="271">
        <v>1186</v>
      </c>
      <c r="T58" s="272">
        <v>1248</v>
      </c>
      <c r="U58" s="257">
        <v>0.6</v>
      </c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67">
        <v>208</v>
      </c>
      <c r="C59" s="268">
        <v>312</v>
      </c>
      <c r="D59" s="269">
        <v>416</v>
      </c>
      <c r="E59" s="270">
        <v>520</v>
      </c>
      <c r="F59" s="268">
        <v>624</v>
      </c>
      <c r="G59" s="269">
        <v>728</v>
      </c>
      <c r="H59" s="270">
        <v>832</v>
      </c>
      <c r="I59" s="268">
        <v>936</v>
      </c>
      <c r="J59" s="269">
        <v>1040</v>
      </c>
      <c r="K59" s="270">
        <v>1144</v>
      </c>
      <c r="L59" s="268">
        <v>1248</v>
      </c>
      <c r="M59" s="269">
        <v>1352</v>
      </c>
      <c r="N59" s="270">
        <v>1456</v>
      </c>
      <c r="O59" s="268">
        <v>1560</v>
      </c>
      <c r="P59" s="269">
        <v>1664</v>
      </c>
      <c r="Q59" s="270">
        <v>1768</v>
      </c>
      <c r="R59" s="268">
        <v>1872</v>
      </c>
      <c r="S59" s="267">
        <v>1976</v>
      </c>
      <c r="T59" s="268">
        <v>2080</v>
      </c>
      <c r="U59" s="189">
        <v>0.8</v>
      </c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71">
        <v>130</v>
      </c>
      <c r="C60" s="272">
        <v>194</v>
      </c>
      <c r="D60" s="273">
        <v>259</v>
      </c>
      <c r="E60" s="274">
        <v>324</v>
      </c>
      <c r="F60" s="272">
        <v>389</v>
      </c>
      <c r="G60" s="273">
        <v>454</v>
      </c>
      <c r="H60" s="274">
        <v>518</v>
      </c>
      <c r="I60" s="272">
        <v>583</v>
      </c>
      <c r="J60" s="273">
        <v>648</v>
      </c>
      <c r="K60" s="274">
        <v>713</v>
      </c>
      <c r="L60" s="272">
        <v>778</v>
      </c>
      <c r="M60" s="273">
        <v>842</v>
      </c>
      <c r="N60" s="274">
        <v>907</v>
      </c>
      <c r="O60" s="272">
        <v>972</v>
      </c>
      <c r="P60" s="273">
        <v>1037</v>
      </c>
      <c r="Q60" s="274">
        <v>1102</v>
      </c>
      <c r="R60" s="272">
        <v>1166</v>
      </c>
      <c r="S60" s="271">
        <v>1231</v>
      </c>
      <c r="T60" s="272">
        <v>1296</v>
      </c>
      <c r="U60" s="257">
        <v>0.6</v>
      </c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75">
        <v>216</v>
      </c>
      <c r="C61" s="276">
        <v>324</v>
      </c>
      <c r="D61" s="277">
        <v>432</v>
      </c>
      <c r="E61" s="278">
        <v>540</v>
      </c>
      <c r="F61" s="276">
        <v>648</v>
      </c>
      <c r="G61" s="277">
        <v>756</v>
      </c>
      <c r="H61" s="278">
        <v>864</v>
      </c>
      <c r="I61" s="276">
        <v>972</v>
      </c>
      <c r="J61" s="277">
        <v>1080</v>
      </c>
      <c r="K61" s="278">
        <v>1188</v>
      </c>
      <c r="L61" s="276">
        <v>1296</v>
      </c>
      <c r="M61" s="277">
        <v>1404</v>
      </c>
      <c r="N61" s="278">
        <v>1512</v>
      </c>
      <c r="O61" s="276">
        <v>1620</v>
      </c>
      <c r="P61" s="277">
        <v>1728</v>
      </c>
      <c r="Q61" s="278">
        <v>1836</v>
      </c>
      <c r="R61" s="276">
        <v>1944</v>
      </c>
      <c r="S61" s="275">
        <v>2052</v>
      </c>
      <c r="T61" s="276">
        <v>2160</v>
      </c>
      <c r="U61" s="189">
        <v>0.8</v>
      </c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79">
        <v>134</v>
      </c>
      <c r="C62" s="280">
        <v>202</v>
      </c>
      <c r="D62" s="281">
        <v>269</v>
      </c>
      <c r="E62" s="282">
        <v>336</v>
      </c>
      <c r="F62" s="280">
        <v>403</v>
      </c>
      <c r="G62" s="281">
        <v>470</v>
      </c>
      <c r="H62" s="282">
        <v>538</v>
      </c>
      <c r="I62" s="280">
        <v>605</v>
      </c>
      <c r="J62" s="281">
        <v>672</v>
      </c>
      <c r="K62" s="282">
        <v>739</v>
      </c>
      <c r="L62" s="280">
        <v>806</v>
      </c>
      <c r="M62" s="281">
        <v>874</v>
      </c>
      <c r="N62" s="282">
        <v>941</v>
      </c>
      <c r="O62" s="280">
        <v>1008</v>
      </c>
      <c r="P62" s="281">
        <v>1075</v>
      </c>
      <c r="Q62" s="282">
        <v>1142</v>
      </c>
      <c r="R62" s="280">
        <v>1210</v>
      </c>
      <c r="S62" s="279">
        <v>1277</v>
      </c>
      <c r="T62" s="280">
        <v>1344</v>
      </c>
      <c r="U62" s="257">
        <v>0.6</v>
      </c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67">
        <v>224</v>
      </c>
      <c r="C63" s="268">
        <v>336</v>
      </c>
      <c r="D63" s="269">
        <v>448</v>
      </c>
      <c r="E63" s="270">
        <v>560</v>
      </c>
      <c r="F63" s="268">
        <v>672</v>
      </c>
      <c r="G63" s="269">
        <v>784</v>
      </c>
      <c r="H63" s="270">
        <v>896</v>
      </c>
      <c r="I63" s="268">
        <v>1008</v>
      </c>
      <c r="J63" s="269">
        <v>1120</v>
      </c>
      <c r="K63" s="270">
        <v>1232</v>
      </c>
      <c r="L63" s="268">
        <v>1344</v>
      </c>
      <c r="M63" s="269">
        <v>1456</v>
      </c>
      <c r="N63" s="270">
        <v>1568</v>
      </c>
      <c r="O63" s="268">
        <v>1680</v>
      </c>
      <c r="P63" s="269">
        <v>1792</v>
      </c>
      <c r="Q63" s="270">
        <v>1904</v>
      </c>
      <c r="R63" s="268">
        <v>2016</v>
      </c>
      <c r="S63" s="267">
        <v>2128</v>
      </c>
      <c r="T63" s="268">
        <v>2240</v>
      </c>
      <c r="U63" s="189">
        <v>0.8</v>
      </c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71">
        <v>139</v>
      </c>
      <c r="C64" s="272">
        <v>209</v>
      </c>
      <c r="D64" s="273">
        <v>278</v>
      </c>
      <c r="E64" s="274">
        <v>348</v>
      </c>
      <c r="F64" s="272">
        <v>418</v>
      </c>
      <c r="G64" s="273">
        <v>487</v>
      </c>
      <c r="H64" s="274">
        <v>557</v>
      </c>
      <c r="I64" s="272">
        <v>626</v>
      </c>
      <c r="J64" s="273">
        <v>696</v>
      </c>
      <c r="K64" s="274">
        <v>766</v>
      </c>
      <c r="L64" s="272">
        <v>835</v>
      </c>
      <c r="M64" s="273">
        <v>905</v>
      </c>
      <c r="N64" s="274">
        <v>974</v>
      </c>
      <c r="O64" s="272">
        <v>1044</v>
      </c>
      <c r="P64" s="273">
        <v>1114</v>
      </c>
      <c r="Q64" s="274">
        <v>1183</v>
      </c>
      <c r="R64" s="272">
        <v>1253</v>
      </c>
      <c r="S64" s="271">
        <v>1322</v>
      </c>
      <c r="T64" s="272">
        <v>1392</v>
      </c>
      <c r="U64" s="257">
        <v>0.6</v>
      </c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67">
        <v>232</v>
      </c>
      <c r="C65" s="268">
        <v>348</v>
      </c>
      <c r="D65" s="269">
        <v>464</v>
      </c>
      <c r="E65" s="270">
        <v>580</v>
      </c>
      <c r="F65" s="268">
        <v>696</v>
      </c>
      <c r="G65" s="269">
        <v>812</v>
      </c>
      <c r="H65" s="270">
        <v>928</v>
      </c>
      <c r="I65" s="268">
        <v>1044</v>
      </c>
      <c r="J65" s="269">
        <v>1160</v>
      </c>
      <c r="K65" s="270">
        <v>1276</v>
      </c>
      <c r="L65" s="268">
        <v>1392</v>
      </c>
      <c r="M65" s="269">
        <v>1508</v>
      </c>
      <c r="N65" s="270">
        <v>1624</v>
      </c>
      <c r="O65" s="268">
        <v>1740</v>
      </c>
      <c r="P65" s="269">
        <v>1856</v>
      </c>
      <c r="Q65" s="270">
        <v>1972</v>
      </c>
      <c r="R65" s="268">
        <v>2088</v>
      </c>
      <c r="S65" s="267">
        <v>2204</v>
      </c>
      <c r="T65" s="268">
        <v>2320</v>
      </c>
      <c r="U65" s="189">
        <v>0.8</v>
      </c>
    </row>
    <row r="66" spans="1:42" x14ac:dyDescent="0.15">
      <c r="A66" s="231" t="s">
        <v>135</v>
      </c>
      <c r="B66" s="271">
        <v>144</v>
      </c>
      <c r="C66" s="272">
        <v>216</v>
      </c>
      <c r="D66" s="273">
        <v>288</v>
      </c>
      <c r="E66" s="274">
        <v>360</v>
      </c>
      <c r="F66" s="272">
        <v>432</v>
      </c>
      <c r="G66" s="273">
        <v>504</v>
      </c>
      <c r="H66" s="274">
        <v>576</v>
      </c>
      <c r="I66" s="272">
        <v>648</v>
      </c>
      <c r="J66" s="273">
        <v>720</v>
      </c>
      <c r="K66" s="274">
        <v>792</v>
      </c>
      <c r="L66" s="272">
        <v>864</v>
      </c>
      <c r="M66" s="273">
        <v>936</v>
      </c>
      <c r="N66" s="274">
        <v>1008</v>
      </c>
      <c r="O66" s="272">
        <v>1080</v>
      </c>
      <c r="P66" s="273">
        <v>1152</v>
      </c>
      <c r="Q66" s="274">
        <v>1224</v>
      </c>
      <c r="R66" s="272">
        <v>1296</v>
      </c>
      <c r="S66" s="271">
        <v>1368</v>
      </c>
      <c r="T66" s="272">
        <v>1440</v>
      </c>
      <c r="U66" s="257">
        <v>0.6</v>
      </c>
    </row>
    <row r="67" spans="1:42" x14ac:dyDescent="0.15">
      <c r="A67" s="233">
        <v>1500</v>
      </c>
      <c r="B67" s="275">
        <v>240</v>
      </c>
      <c r="C67" s="276">
        <v>360</v>
      </c>
      <c r="D67" s="277">
        <v>480</v>
      </c>
      <c r="E67" s="278">
        <v>600</v>
      </c>
      <c r="F67" s="276">
        <v>720</v>
      </c>
      <c r="G67" s="277">
        <v>840</v>
      </c>
      <c r="H67" s="278">
        <v>960</v>
      </c>
      <c r="I67" s="276">
        <v>1080</v>
      </c>
      <c r="J67" s="277">
        <v>1200</v>
      </c>
      <c r="K67" s="278">
        <v>1320</v>
      </c>
      <c r="L67" s="276">
        <v>1440</v>
      </c>
      <c r="M67" s="277">
        <v>1560</v>
      </c>
      <c r="N67" s="278">
        <v>1680</v>
      </c>
      <c r="O67" s="276">
        <v>1800</v>
      </c>
      <c r="P67" s="277">
        <v>1920</v>
      </c>
      <c r="Q67" s="278">
        <v>2040</v>
      </c>
      <c r="R67" s="276">
        <v>2160</v>
      </c>
      <c r="S67" s="275">
        <v>2280</v>
      </c>
      <c r="T67" s="276">
        <v>2400</v>
      </c>
      <c r="U67" s="189">
        <v>0.8</v>
      </c>
    </row>
    <row r="68" spans="1:42" x14ac:dyDescent="0.15">
      <c r="A68" s="194"/>
      <c r="B68" s="194">
        <v>0.6</v>
      </c>
      <c r="C68" s="194">
        <v>0.6</v>
      </c>
      <c r="D68" s="194">
        <v>0.6</v>
      </c>
      <c r="E68" s="194">
        <v>0.6</v>
      </c>
      <c r="F68" s="194">
        <v>0.6</v>
      </c>
      <c r="G68" s="194">
        <v>0.6</v>
      </c>
      <c r="H68" s="194">
        <v>0.6</v>
      </c>
      <c r="I68" s="194">
        <v>0.6</v>
      </c>
      <c r="J68" s="194">
        <v>0.6</v>
      </c>
      <c r="K68" s="194">
        <v>0.6</v>
      </c>
      <c r="L68" s="194">
        <v>0.6</v>
      </c>
      <c r="M68" s="194">
        <v>0.6</v>
      </c>
      <c r="N68" s="194">
        <v>0.6</v>
      </c>
      <c r="O68" s="194">
        <v>0.6</v>
      </c>
      <c r="P68" s="194">
        <v>0.6</v>
      </c>
      <c r="Q68" s="194">
        <v>0.6</v>
      </c>
      <c r="R68" s="194">
        <v>0.6</v>
      </c>
      <c r="S68" s="194">
        <v>0.6</v>
      </c>
      <c r="T68" s="194">
        <v>0.6</v>
      </c>
    </row>
    <row r="69" spans="1:42" x14ac:dyDescent="0.15">
      <c r="A69" s="194"/>
      <c r="B69" s="187">
        <v>0.8</v>
      </c>
      <c r="C69" s="187">
        <v>0.8</v>
      </c>
      <c r="D69" s="187">
        <v>0.8</v>
      </c>
      <c r="E69" s="187">
        <v>0.8</v>
      </c>
      <c r="F69" s="187">
        <v>0.8</v>
      </c>
      <c r="G69" s="187">
        <v>0.8</v>
      </c>
      <c r="H69" s="187">
        <v>0.8</v>
      </c>
      <c r="I69" s="187">
        <v>0.8</v>
      </c>
      <c r="J69" s="187">
        <v>0.8</v>
      </c>
      <c r="K69" s="187">
        <v>0.8</v>
      </c>
      <c r="L69" s="187">
        <v>0.8</v>
      </c>
      <c r="M69" s="187">
        <v>0.8</v>
      </c>
      <c r="N69" s="187">
        <v>0.8</v>
      </c>
      <c r="O69" s="187">
        <v>0.8</v>
      </c>
      <c r="P69" s="187">
        <v>0.8</v>
      </c>
      <c r="Q69" s="187">
        <v>0.8</v>
      </c>
      <c r="R69" s="187">
        <v>0.8</v>
      </c>
      <c r="S69" s="187">
        <v>0.8</v>
      </c>
      <c r="T69" s="187">
        <v>0.8</v>
      </c>
    </row>
    <row r="70" spans="1:42" x14ac:dyDescent="0.15">
      <c r="C70" s="187"/>
      <c r="D70" s="187"/>
      <c r="E70" s="187"/>
      <c r="F70" s="187"/>
      <c r="G70" s="187"/>
      <c r="H70" s="187"/>
      <c r="I70" s="187"/>
      <c r="J70" s="187"/>
      <c r="K70" s="187"/>
      <c r="L70" s="187"/>
    </row>
    <row r="71" spans="1:42" x14ac:dyDescent="0.15">
      <c r="A71" s="191" t="s">
        <v>23</v>
      </c>
      <c r="B71" s="191"/>
      <c r="C71" s="192" t="s">
        <v>24</v>
      </c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3" t="s">
        <v>223</v>
      </c>
    </row>
    <row r="72" spans="1:42" x14ac:dyDescent="0.15">
      <c r="A72" s="194"/>
      <c r="B72" s="194"/>
      <c r="C72" s="191" t="s">
        <v>25</v>
      </c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ht="13" thickBot="1" x14ac:dyDescent="0.2"/>
    <row r="74" spans="1:42" x14ac:dyDescent="0.15">
      <c r="A74" s="202" t="s">
        <v>0</v>
      </c>
      <c r="B74" s="198" t="s">
        <v>28</v>
      </c>
      <c r="C74" s="198" t="s">
        <v>1</v>
      </c>
      <c r="D74" s="196" t="s">
        <v>2</v>
      </c>
      <c r="E74" s="196" t="s">
        <v>3</v>
      </c>
      <c r="F74" s="196" t="s">
        <v>4</v>
      </c>
      <c r="G74" s="196" t="s">
        <v>5</v>
      </c>
      <c r="H74" s="196" t="s">
        <v>6</v>
      </c>
      <c r="I74" s="196" t="s">
        <v>7</v>
      </c>
      <c r="J74" s="196" t="s">
        <v>8</v>
      </c>
      <c r="K74" s="196" t="s">
        <v>9</v>
      </c>
      <c r="L74" s="196" t="s">
        <v>10</v>
      </c>
      <c r="M74" s="196" t="s">
        <v>11</v>
      </c>
      <c r="N74" s="196" t="s">
        <v>12</v>
      </c>
      <c r="O74" s="196" t="s">
        <v>13</v>
      </c>
      <c r="P74" s="196" t="s">
        <v>14</v>
      </c>
      <c r="Q74" s="196" t="s">
        <v>15</v>
      </c>
      <c r="R74" s="196" t="s">
        <v>16</v>
      </c>
      <c r="S74" s="196" t="s">
        <v>17</v>
      </c>
      <c r="T74" s="197" t="s">
        <v>18</v>
      </c>
      <c r="V74" s="203" t="s">
        <v>0</v>
      </c>
      <c r="W74" s="203">
        <v>4</v>
      </c>
      <c r="X74" s="203">
        <v>6</v>
      </c>
      <c r="Y74" s="203">
        <v>8</v>
      </c>
      <c r="Z74" s="203">
        <v>10</v>
      </c>
      <c r="AA74" s="203">
        <v>12</v>
      </c>
      <c r="AB74" s="203">
        <v>14</v>
      </c>
      <c r="AC74" s="203">
        <v>16</v>
      </c>
      <c r="AD74" s="203">
        <v>18</v>
      </c>
      <c r="AE74" s="203">
        <v>20</v>
      </c>
      <c r="AF74" s="203">
        <v>22</v>
      </c>
      <c r="AG74" s="203">
        <v>24</v>
      </c>
      <c r="AH74" s="203">
        <v>26</v>
      </c>
      <c r="AI74" s="203">
        <v>28</v>
      </c>
      <c r="AJ74" s="203">
        <v>30</v>
      </c>
      <c r="AK74" s="203">
        <v>32</v>
      </c>
      <c r="AL74" s="203">
        <v>34</v>
      </c>
      <c r="AM74" s="203">
        <v>36</v>
      </c>
      <c r="AN74" s="203">
        <v>38</v>
      </c>
      <c r="AO74" s="203">
        <v>40</v>
      </c>
      <c r="AP74" s="189"/>
    </row>
    <row r="75" spans="1:42" ht="13" thickBot="1" x14ac:dyDescent="0.2">
      <c r="A75" s="204"/>
      <c r="B75" s="201">
        <v>100</v>
      </c>
      <c r="C75" s="201">
        <v>150</v>
      </c>
      <c r="D75" s="199">
        <v>200</v>
      </c>
      <c r="E75" s="199">
        <v>250</v>
      </c>
      <c r="F75" s="199">
        <v>300</v>
      </c>
      <c r="G75" s="199">
        <v>350</v>
      </c>
      <c r="H75" s="199">
        <v>400</v>
      </c>
      <c r="I75" s="199">
        <v>450</v>
      </c>
      <c r="J75" s="199">
        <v>500</v>
      </c>
      <c r="K75" s="199">
        <v>550</v>
      </c>
      <c r="L75" s="199">
        <v>600</v>
      </c>
      <c r="M75" s="199">
        <v>650</v>
      </c>
      <c r="N75" s="199">
        <v>700</v>
      </c>
      <c r="O75" s="199">
        <v>750</v>
      </c>
      <c r="P75" s="199">
        <v>800</v>
      </c>
      <c r="Q75" s="199">
        <v>850</v>
      </c>
      <c r="R75" s="199">
        <v>900</v>
      </c>
      <c r="S75" s="199">
        <v>950</v>
      </c>
      <c r="T75" s="200">
        <v>1000</v>
      </c>
      <c r="V75" s="203"/>
      <c r="W75" s="203">
        <v>100</v>
      </c>
      <c r="X75" s="203">
        <v>150</v>
      </c>
      <c r="Y75" s="203">
        <v>200</v>
      </c>
      <c r="Z75" s="203">
        <v>250</v>
      </c>
      <c r="AA75" s="203">
        <v>300</v>
      </c>
      <c r="AB75" s="203">
        <v>350</v>
      </c>
      <c r="AC75" s="203">
        <v>400</v>
      </c>
      <c r="AD75" s="203">
        <v>450</v>
      </c>
      <c r="AE75" s="203">
        <v>500</v>
      </c>
      <c r="AF75" s="203">
        <v>550</v>
      </c>
      <c r="AG75" s="203">
        <v>600</v>
      </c>
      <c r="AH75" s="203">
        <v>650</v>
      </c>
      <c r="AI75" s="203">
        <v>700</v>
      </c>
      <c r="AJ75" s="203">
        <v>750</v>
      </c>
      <c r="AK75" s="203">
        <v>800</v>
      </c>
      <c r="AL75" s="203">
        <v>850</v>
      </c>
      <c r="AM75" s="203">
        <v>900</v>
      </c>
      <c r="AN75" s="203">
        <v>950</v>
      </c>
      <c r="AO75" s="203">
        <v>1000</v>
      </c>
      <c r="AP75" s="189"/>
    </row>
    <row r="76" spans="1:42" x14ac:dyDescent="0.15">
      <c r="A76" s="202" t="s">
        <v>28</v>
      </c>
      <c r="B76" s="205">
        <f>ROUND(W76*$T$76,0)</f>
        <v>50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25">
        <v>1</v>
      </c>
      <c r="U76" s="188"/>
      <c r="V76" s="203">
        <v>4</v>
      </c>
      <c r="W76" s="207">
        <f>IF(W74*$V$76*$X$136&lt;50,50,W74*$V$76*$X$136)</f>
        <v>50</v>
      </c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189"/>
    </row>
    <row r="77" spans="1:42" x14ac:dyDescent="0.15">
      <c r="A77" s="208">
        <v>100</v>
      </c>
      <c r="B77" s="209">
        <f t="shared" ref="B77:P107" si="0">ROUND(W77*$T$76,0)</f>
        <v>50</v>
      </c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10"/>
      <c r="V77" s="203">
        <v>100</v>
      </c>
      <c r="W77" s="207">
        <f>IF(W74*$V$76*$X$137&lt;50,50,W74*$V$76*$X$137)</f>
        <v>50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189"/>
    </row>
    <row r="78" spans="1:42" x14ac:dyDescent="0.15">
      <c r="A78" s="211" t="s">
        <v>1</v>
      </c>
      <c r="B78" s="212">
        <f t="shared" si="0"/>
        <v>50</v>
      </c>
      <c r="C78" s="212">
        <f>ROUND(X78*$T$76,0)</f>
        <v>50</v>
      </c>
      <c r="D78" s="212"/>
      <c r="E78" s="212"/>
      <c r="F78" s="212"/>
      <c r="G78" s="212"/>
      <c r="H78" s="212"/>
      <c r="I78" s="212"/>
      <c r="J78" s="212"/>
      <c r="K78" s="212"/>
      <c r="L78" s="212"/>
      <c r="M78" s="212"/>
      <c r="N78" s="212"/>
      <c r="O78" s="212"/>
      <c r="P78" s="212"/>
      <c r="Q78" s="212"/>
      <c r="R78" s="212"/>
      <c r="S78" s="212"/>
      <c r="T78" s="213"/>
      <c r="V78" s="203">
        <v>6</v>
      </c>
      <c r="W78" s="207">
        <f>IF($W$74*V78*$X$136&lt;50,50,$W$74*V78*$X$136)</f>
        <v>50</v>
      </c>
      <c r="X78" s="207">
        <f>IF($X$74*V78*$X$136&lt;50,50,$X$74*V78*$X$136)</f>
        <v>50</v>
      </c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08">
        <v>150</v>
      </c>
      <c r="B79" s="209">
        <f t="shared" si="0"/>
        <v>50</v>
      </c>
      <c r="C79" s="209">
        <f t="shared" si="0"/>
        <v>50</v>
      </c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10"/>
      <c r="V79" s="203">
        <v>150</v>
      </c>
      <c r="W79" s="207">
        <f>IF($W$74*V78*$X$137&lt;50,50,$W$74*V78*$X$137)</f>
        <v>50</v>
      </c>
      <c r="X79" s="207">
        <f>IF($X$74*V78*$X$137&lt;50,50,$X$74*V78*$X$137)</f>
        <v>50</v>
      </c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15" t="s">
        <v>2</v>
      </c>
      <c r="B80" s="212">
        <f t="shared" si="0"/>
        <v>50</v>
      </c>
      <c r="C80" s="212">
        <f t="shared" si="0"/>
        <v>50</v>
      </c>
      <c r="D80" s="212">
        <f>ROUND(Y80*$T$76,0)</f>
        <v>50</v>
      </c>
      <c r="E80" s="212"/>
      <c r="F80" s="212"/>
      <c r="G80" s="212"/>
      <c r="H80" s="212"/>
      <c r="I80" s="212"/>
      <c r="J80" s="212"/>
      <c r="K80" s="212"/>
      <c r="L80" s="212"/>
      <c r="M80" s="212"/>
      <c r="N80" s="212"/>
      <c r="O80" s="212"/>
      <c r="P80" s="212"/>
      <c r="Q80" s="212"/>
      <c r="R80" s="212"/>
      <c r="S80" s="212"/>
      <c r="T80" s="213"/>
      <c r="V80" s="203">
        <v>8</v>
      </c>
      <c r="W80" s="207">
        <f>IF($W$74*V80*$X$136&lt;50,50,$W$74*V80*$X$136)</f>
        <v>50</v>
      </c>
      <c r="X80" s="207">
        <f>IF($X$74*V80*$X$136&lt;50,50,$X$74*V80*$X$136)</f>
        <v>50</v>
      </c>
      <c r="Y80" s="207">
        <f>IF($Y$74*V80*$X$136&lt;50,50,$Y$74*V80*$X$136)</f>
        <v>50</v>
      </c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08">
        <v>200</v>
      </c>
      <c r="B81" s="209">
        <f t="shared" si="0"/>
        <v>50</v>
      </c>
      <c r="C81" s="209">
        <f t="shared" si="0"/>
        <v>50</v>
      </c>
      <c r="D81" s="209">
        <f t="shared" si="0"/>
        <v>64</v>
      </c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10"/>
      <c r="V81" s="203">
        <v>200</v>
      </c>
      <c r="W81" s="207">
        <f>IF($W$74*V80*$X$137&lt;50,50,$W$74*V80*$X$137)</f>
        <v>50</v>
      </c>
      <c r="X81" s="207">
        <f>IF($X$74*V80*$X$137&lt;50,50,$X$74*V80*$X$137)</f>
        <v>50</v>
      </c>
      <c r="Y81" s="207">
        <f>IF($Y$74*V80*$X$137&lt;50,50,$Y$74*V80*$X$137)</f>
        <v>64</v>
      </c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15" t="s">
        <v>3</v>
      </c>
      <c r="B82" s="212">
        <f t="shared" si="0"/>
        <v>50</v>
      </c>
      <c r="C82" s="212">
        <f t="shared" si="0"/>
        <v>50</v>
      </c>
      <c r="D82" s="212">
        <f t="shared" si="0"/>
        <v>50</v>
      </c>
      <c r="E82" s="212">
        <f>ROUND(Z82*$T$76,0)</f>
        <v>60</v>
      </c>
      <c r="F82" s="212"/>
      <c r="G82" s="212"/>
      <c r="H82" s="212"/>
      <c r="I82" s="212"/>
      <c r="J82" s="212"/>
      <c r="K82" s="212"/>
      <c r="L82" s="212"/>
      <c r="M82" s="212"/>
      <c r="N82" s="212"/>
      <c r="O82" s="212"/>
      <c r="P82" s="212"/>
      <c r="Q82" s="212"/>
      <c r="R82" s="212"/>
      <c r="S82" s="212"/>
      <c r="T82" s="213"/>
      <c r="V82" s="203">
        <v>10</v>
      </c>
      <c r="W82" s="207">
        <f>IF($W$74*V82*$X$136&lt;50,50,$W$74*V82*$X$136)</f>
        <v>50</v>
      </c>
      <c r="X82" s="207">
        <f>IF($X$74*V82*$X$136&lt;50,50,$X$74*V82*$X$136)</f>
        <v>50</v>
      </c>
      <c r="Y82" s="207">
        <f>IF($Y$74*V82*$X$136&lt;50,50,$Y$74*V82*$X$136)</f>
        <v>50</v>
      </c>
      <c r="Z82" s="207">
        <f>IF($Z$74*V82*$X$136&lt;50,50,$Z$74*V82*$X$136)</f>
        <v>60</v>
      </c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08">
        <v>250</v>
      </c>
      <c r="B83" s="209">
        <f t="shared" si="0"/>
        <v>50</v>
      </c>
      <c r="C83" s="209">
        <f t="shared" si="0"/>
        <v>60</v>
      </c>
      <c r="D83" s="209">
        <f t="shared" si="0"/>
        <v>80</v>
      </c>
      <c r="E83" s="209">
        <f t="shared" si="0"/>
        <v>100</v>
      </c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10"/>
      <c r="V83" s="203">
        <v>250</v>
      </c>
      <c r="W83" s="207">
        <f>IF($W$74*V82*$X$137&lt;50,50,$W$74*V82*$X$137)</f>
        <v>50</v>
      </c>
      <c r="X83" s="207">
        <f>IF($X$74*V82*$X$137&lt;50,50,$X$74*V82*$X$137)</f>
        <v>60</v>
      </c>
      <c r="Y83" s="207">
        <f>IF($Y$74*V82*$X$137&lt;50,50,$Y$74*V82*$X$137)</f>
        <v>80</v>
      </c>
      <c r="Z83" s="207">
        <f>IF($Z$74*V82*$X$137&lt;50,50,$Z$74*V82*$X$137)</f>
        <v>100</v>
      </c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15" t="s">
        <v>4</v>
      </c>
      <c r="B84" s="212">
        <f t="shared" si="0"/>
        <v>50</v>
      </c>
      <c r="C84" s="212">
        <f t="shared" si="0"/>
        <v>50</v>
      </c>
      <c r="D84" s="212">
        <f t="shared" si="0"/>
        <v>58</v>
      </c>
      <c r="E84" s="212">
        <f t="shared" si="0"/>
        <v>72</v>
      </c>
      <c r="F84" s="212">
        <f>ROUND(AA84*$T$76,0)</f>
        <v>86</v>
      </c>
      <c r="G84" s="212"/>
      <c r="H84" s="212"/>
      <c r="I84" s="212"/>
      <c r="J84" s="212"/>
      <c r="K84" s="212"/>
      <c r="L84" s="212"/>
      <c r="M84" s="212"/>
      <c r="N84" s="212"/>
      <c r="O84" s="212"/>
      <c r="P84" s="212"/>
      <c r="Q84" s="212"/>
      <c r="R84" s="212"/>
      <c r="S84" s="212"/>
      <c r="T84" s="213"/>
      <c r="V84" s="203">
        <v>12</v>
      </c>
      <c r="W84" s="207">
        <f>IF($W$74*V84*$X$136&lt;50,50,$W$74*V84*$X$136)</f>
        <v>50</v>
      </c>
      <c r="X84" s="207">
        <f>IF($X$74*V84*$X$136&lt;50,50,$X$74*V84*$X$136)</f>
        <v>50</v>
      </c>
      <c r="Y84" s="207">
        <f>IF($Y$74*V84*$X$136&lt;50,50,$Y$74*V84*$X$136)</f>
        <v>57.599999999999994</v>
      </c>
      <c r="Z84" s="207">
        <f>IF($Z$74*V84*$X$136&lt;50,50,$Z$74*V84*$X$136)</f>
        <v>72</v>
      </c>
      <c r="AA84" s="207">
        <f>IF($AA$74*V84*$X$136&lt;50,50,$AA$74*V84*$X$136)</f>
        <v>86.399999999999991</v>
      </c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ht="13" thickBot="1" x14ac:dyDescent="0.2">
      <c r="A85" s="204">
        <v>300</v>
      </c>
      <c r="B85" s="216">
        <f t="shared" si="0"/>
        <v>50</v>
      </c>
      <c r="C85" s="216">
        <f t="shared" si="0"/>
        <v>72</v>
      </c>
      <c r="D85" s="216">
        <f t="shared" si="0"/>
        <v>96</v>
      </c>
      <c r="E85" s="216">
        <f t="shared" si="0"/>
        <v>120</v>
      </c>
      <c r="F85" s="216">
        <f t="shared" si="0"/>
        <v>144</v>
      </c>
      <c r="G85" s="216"/>
      <c r="H85" s="216"/>
      <c r="I85" s="216"/>
      <c r="J85" s="216"/>
      <c r="K85" s="216"/>
      <c r="L85" s="216"/>
      <c r="M85" s="216"/>
      <c r="N85" s="216"/>
      <c r="O85" s="216"/>
      <c r="P85" s="216"/>
      <c r="Q85" s="216"/>
      <c r="R85" s="216"/>
      <c r="S85" s="216"/>
      <c r="T85" s="217"/>
      <c r="V85" s="203">
        <v>300</v>
      </c>
      <c r="W85" s="207">
        <f>IF($W$74*V84*$X$137&lt;50,50,$W$74*V84*$X$137)</f>
        <v>50</v>
      </c>
      <c r="X85" s="207">
        <f>IF($X$74*V84*$X$137&lt;50,50,$X$74*V84*$X$137)</f>
        <v>72</v>
      </c>
      <c r="Y85" s="207">
        <f>IF($Y$74*V84*$X$137&lt;50,50,$Y$74*V84*$X$137)</f>
        <v>96</v>
      </c>
      <c r="Z85" s="207">
        <f>IF($Z$74*V84*$X$137&lt;50,50,$Z$74*V84*$X$137)</f>
        <v>120</v>
      </c>
      <c r="AA85" s="207">
        <f>IF($AA$74*V84*$X$137&lt;50,50,$AA$74*V84*$X$137)</f>
        <v>144</v>
      </c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x14ac:dyDescent="0.15">
      <c r="A86" s="202" t="s">
        <v>5</v>
      </c>
      <c r="B86" s="205">
        <f t="shared" si="0"/>
        <v>50</v>
      </c>
      <c r="C86" s="205">
        <f t="shared" si="0"/>
        <v>50</v>
      </c>
      <c r="D86" s="205">
        <f t="shared" si="0"/>
        <v>67</v>
      </c>
      <c r="E86" s="205">
        <f t="shared" si="0"/>
        <v>84</v>
      </c>
      <c r="F86" s="205">
        <f t="shared" si="0"/>
        <v>101</v>
      </c>
      <c r="G86" s="205">
        <f>ROUND(AB86*$T$76,0)</f>
        <v>118</v>
      </c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6"/>
      <c r="V86" s="203">
        <v>14</v>
      </c>
      <c r="W86" s="207">
        <f>IF($W$74*V86*$X$136&lt;50,50,$W$74*V86*$X$136)</f>
        <v>50</v>
      </c>
      <c r="X86" s="207">
        <f>IF($X$74*V86*$X$136&lt;50,50,$X$74*V86*$X$136)</f>
        <v>50.4</v>
      </c>
      <c r="Y86" s="207">
        <f>IF($Y$74*V86*$X$136&lt;50,50,$Y$74*V86*$X$136)</f>
        <v>67.2</v>
      </c>
      <c r="Z86" s="207">
        <f>IF($Z$74*V86*$X$136&lt;50,50,$Z$74*V86*$X$136)</f>
        <v>84</v>
      </c>
      <c r="AA86" s="207">
        <f>IF($AA$74*V86*$X$136&lt;50,50,$AA$74*V86*$X$136)</f>
        <v>100.8</v>
      </c>
      <c r="AB86" s="207">
        <f>IF($AB$74*V86*$X$136&lt;50,50,$AB$74*V86*$X$136)</f>
        <v>117.6</v>
      </c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8">
        <v>350</v>
      </c>
      <c r="B87" s="209">
        <f t="shared" si="0"/>
        <v>56</v>
      </c>
      <c r="C87" s="209">
        <f t="shared" si="0"/>
        <v>84</v>
      </c>
      <c r="D87" s="209">
        <f t="shared" si="0"/>
        <v>112</v>
      </c>
      <c r="E87" s="209">
        <f t="shared" si="0"/>
        <v>140</v>
      </c>
      <c r="F87" s="209">
        <f t="shared" si="0"/>
        <v>168</v>
      </c>
      <c r="G87" s="209">
        <f t="shared" si="0"/>
        <v>196</v>
      </c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10"/>
      <c r="V87" s="203">
        <v>350</v>
      </c>
      <c r="W87" s="207">
        <f>IF($W$74*V86*$X$137&lt;50,50,$W$74*V86*$X$137)</f>
        <v>56</v>
      </c>
      <c r="X87" s="207">
        <f>IF($X$74*V86*$X$137&lt;50,50,$X$74*V86*$X$137)</f>
        <v>84</v>
      </c>
      <c r="Y87" s="207">
        <f>IF($Y$74*V86*$X$137&lt;50,50,$Y$74*V86*$X$137)</f>
        <v>112</v>
      </c>
      <c r="Z87" s="207">
        <f>IF($Z$74*V86*$X$137&lt;50,50,$Z$74*V86*$X$137)</f>
        <v>140</v>
      </c>
      <c r="AA87" s="207">
        <f>IF($AA$74*V86*$X$137&lt;50,50,$AA$74*V86*$X$137)</f>
        <v>168</v>
      </c>
      <c r="AB87" s="207">
        <f>IF($AB$74*V86*$X$137&lt;50,50,$AB$74*V86*$X$137)</f>
        <v>196</v>
      </c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15" t="s">
        <v>6</v>
      </c>
      <c r="B88" s="212">
        <f t="shared" si="0"/>
        <v>50</v>
      </c>
      <c r="C88" s="212">
        <f t="shared" si="0"/>
        <v>58</v>
      </c>
      <c r="D88" s="212">
        <f t="shared" si="0"/>
        <v>77</v>
      </c>
      <c r="E88" s="212">
        <f t="shared" si="0"/>
        <v>96</v>
      </c>
      <c r="F88" s="212">
        <f t="shared" si="0"/>
        <v>115</v>
      </c>
      <c r="G88" s="212">
        <f t="shared" si="0"/>
        <v>134</v>
      </c>
      <c r="H88" s="212">
        <f>ROUND(AC88*$T$76,0)</f>
        <v>154</v>
      </c>
      <c r="I88" s="212"/>
      <c r="J88" s="212"/>
      <c r="K88" s="212"/>
      <c r="L88" s="212"/>
      <c r="M88" s="212"/>
      <c r="N88" s="212"/>
      <c r="O88" s="212"/>
      <c r="P88" s="212"/>
      <c r="Q88" s="212"/>
      <c r="R88" s="212"/>
      <c r="S88" s="212"/>
      <c r="T88" s="213"/>
      <c r="V88" s="203">
        <v>16</v>
      </c>
      <c r="W88" s="207">
        <f>IF($W$74*V88*$X$136&lt;50,50,$W$74*V88*$X$136)</f>
        <v>50</v>
      </c>
      <c r="X88" s="207">
        <f>IF($X$74*V88*$X$136&lt;50,50,$X$74*V88*$X$136)</f>
        <v>57.599999999999994</v>
      </c>
      <c r="Y88" s="207">
        <f>IF($Y$74*V88*$X$136&lt;50,50,$Y$74*V88*$X$136)</f>
        <v>76.8</v>
      </c>
      <c r="Z88" s="207">
        <f>IF($Z$74*V88*$X$136&lt;50,50,$Z$74*V88*$X$136)</f>
        <v>96</v>
      </c>
      <c r="AA88" s="207">
        <f>IF($AA$74*V88*$X$136&lt;50,50,$AA$74*V88*$X$136)</f>
        <v>115.19999999999999</v>
      </c>
      <c r="AB88" s="207">
        <f>IF($AB$74*V88*$X$136&lt;50,50,$AB$74*V88*$X$136)</f>
        <v>134.4</v>
      </c>
      <c r="AC88" s="207">
        <f>IF($AC$74*V88*$X$136&lt;50,50,$AC$74*V88*$X$136)</f>
        <v>153.6</v>
      </c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08">
        <v>400</v>
      </c>
      <c r="B89" s="209">
        <f t="shared" si="0"/>
        <v>64</v>
      </c>
      <c r="C89" s="209">
        <f t="shared" si="0"/>
        <v>96</v>
      </c>
      <c r="D89" s="209">
        <f t="shared" si="0"/>
        <v>128</v>
      </c>
      <c r="E89" s="209">
        <f t="shared" si="0"/>
        <v>160</v>
      </c>
      <c r="F89" s="209">
        <f t="shared" si="0"/>
        <v>192</v>
      </c>
      <c r="G89" s="209">
        <f t="shared" si="0"/>
        <v>224</v>
      </c>
      <c r="H89" s="209">
        <f t="shared" si="0"/>
        <v>256</v>
      </c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10"/>
      <c r="V89" s="203">
        <v>400</v>
      </c>
      <c r="W89" s="207">
        <f>IF($W$74*V88*$X$137&lt;50,50,$W$74*V88*$X$137)</f>
        <v>64</v>
      </c>
      <c r="X89" s="207">
        <f>IF($X$74*V88*$X$137&lt;50,50,$X$74*V88*$X$137)</f>
        <v>96</v>
      </c>
      <c r="Y89" s="207">
        <f>IF($Y$74*V88*$X$137&lt;50,50,$Y$74*V88*$X$137)</f>
        <v>128</v>
      </c>
      <c r="Z89" s="207">
        <f>IF($Z$74*V88*$X$137&lt;50,50,$Z$74*V88*$X$137)</f>
        <v>160</v>
      </c>
      <c r="AA89" s="207">
        <f>IF($AA$74*V88*$X$137&lt;50,50,$AA$74*V88*$X$137)</f>
        <v>192</v>
      </c>
      <c r="AB89" s="207">
        <f>IF($AB$74*V88*$X$137&lt;50,50,$AB$74*V88*$X$137)</f>
        <v>224</v>
      </c>
      <c r="AC89" s="207">
        <f>IF($AC$74*V88*$X$137&lt;50,50,$AC$74*V88*$X$137)</f>
        <v>256</v>
      </c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15" t="s">
        <v>7</v>
      </c>
      <c r="B90" s="212">
        <f t="shared" si="0"/>
        <v>50</v>
      </c>
      <c r="C90" s="212">
        <f t="shared" si="0"/>
        <v>65</v>
      </c>
      <c r="D90" s="212">
        <f t="shared" si="0"/>
        <v>86</v>
      </c>
      <c r="E90" s="212">
        <f t="shared" si="0"/>
        <v>108</v>
      </c>
      <c r="F90" s="212">
        <f t="shared" si="0"/>
        <v>130</v>
      </c>
      <c r="G90" s="212">
        <f t="shared" si="0"/>
        <v>151</v>
      </c>
      <c r="H90" s="212">
        <f t="shared" si="0"/>
        <v>173</v>
      </c>
      <c r="I90" s="212">
        <f>ROUND(AD90*$T$76,0)</f>
        <v>194</v>
      </c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3"/>
      <c r="V90" s="203">
        <v>18</v>
      </c>
      <c r="W90" s="207">
        <f>IF($W$74*V90*$X$136&lt;50,50,$W$74*V90*$X$136)</f>
        <v>50</v>
      </c>
      <c r="X90" s="207">
        <f>IF($X$74*V90*$X$136&lt;50,50,$X$74*V90*$X$136)</f>
        <v>64.8</v>
      </c>
      <c r="Y90" s="207">
        <f>IF($Y$74*V90*$X$136&lt;50,50,$Y$74*V90*$X$136)</f>
        <v>86.399999999999991</v>
      </c>
      <c r="Z90" s="207">
        <f>IF($Z$74*V90*$X$136&lt;50,50,$Z$74*V90*$X$136)</f>
        <v>108</v>
      </c>
      <c r="AA90" s="207">
        <f>IF($AA$74*V90*$X$136&lt;50,50,$AA$74*V90*$X$136)</f>
        <v>129.6</v>
      </c>
      <c r="AB90" s="207">
        <f>IF($AB$74*V90*$X$136&lt;50,50,$AB$74*V90*$X$136)</f>
        <v>151.19999999999999</v>
      </c>
      <c r="AC90" s="207">
        <f>IF($AC$74*V90*$X$136&lt;50,50,$AC$74*V90*$X$136)</f>
        <v>172.79999999999998</v>
      </c>
      <c r="AD90" s="207">
        <f>IF($AD$74*V90*$X$136&lt;50,50,$AD$74*V90*$X$136)</f>
        <v>194.4</v>
      </c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08">
        <v>450</v>
      </c>
      <c r="B91" s="209">
        <f t="shared" si="0"/>
        <v>72</v>
      </c>
      <c r="C91" s="209">
        <f t="shared" si="0"/>
        <v>108</v>
      </c>
      <c r="D91" s="209">
        <f t="shared" si="0"/>
        <v>144</v>
      </c>
      <c r="E91" s="209">
        <f t="shared" si="0"/>
        <v>180</v>
      </c>
      <c r="F91" s="209">
        <f t="shared" si="0"/>
        <v>216</v>
      </c>
      <c r="G91" s="209">
        <f t="shared" si="0"/>
        <v>252</v>
      </c>
      <c r="H91" s="209">
        <f t="shared" si="0"/>
        <v>288</v>
      </c>
      <c r="I91" s="209">
        <f t="shared" si="0"/>
        <v>324</v>
      </c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10"/>
      <c r="V91" s="203">
        <v>450</v>
      </c>
      <c r="W91" s="207">
        <f>IF($W$74*V90*$X$137&lt;50,50,$W$74*V90*$X$137)</f>
        <v>72</v>
      </c>
      <c r="X91" s="207">
        <f>IF($X$74*V90*$X$137&lt;50,50,$X$74*V90*$X$137)</f>
        <v>108</v>
      </c>
      <c r="Y91" s="207">
        <f>IF($Y$74*V90*$X$137&lt;50,50,$Y$74*V90*$X$137)</f>
        <v>144</v>
      </c>
      <c r="Z91" s="207">
        <f>IF($Z$74*V90*$X$137&lt;50,50,$Z$74*V90*$X$137)</f>
        <v>180</v>
      </c>
      <c r="AA91" s="207">
        <f>IF($AA$74*V90*$X$137&lt;50,50,$AA$74*V90*$X$137)</f>
        <v>216</v>
      </c>
      <c r="AB91" s="207">
        <f>IF($AB$74*V90*$X$137&lt;50,50,$AB$74*V90*$X$137)</f>
        <v>252</v>
      </c>
      <c r="AC91" s="207">
        <f>IF($AC$74*V90*$X$137&lt;50,50,$AC$74*V90*$X$137)</f>
        <v>288</v>
      </c>
      <c r="AD91" s="207">
        <f>IF($AD$74*V90*$X$137&lt;50,50,$AD$74*V90*$X$137)</f>
        <v>324</v>
      </c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15" t="s">
        <v>8</v>
      </c>
      <c r="B92" s="212">
        <f t="shared" si="0"/>
        <v>50</v>
      </c>
      <c r="C92" s="212">
        <f t="shared" si="0"/>
        <v>72</v>
      </c>
      <c r="D92" s="212">
        <f t="shared" si="0"/>
        <v>96</v>
      </c>
      <c r="E92" s="212">
        <f t="shared" si="0"/>
        <v>120</v>
      </c>
      <c r="F92" s="212">
        <f t="shared" si="0"/>
        <v>144</v>
      </c>
      <c r="G92" s="212">
        <f t="shared" si="0"/>
        <v>168</v>
      </c>
      <c r="H92" s="212">
        <f t="shared" si="0"/>
        <v>192</v>
      </c>
      <c r="I92" s="212">
        <f t="shared" si="0"/>
        <v>216</v>
      </c>
      <c r="J92" s="212">
        <f>ROUND(AE92*$T$76,0)</f>
        <v>240</v>
      </c>
      <c r="K92" s="212"/>
      <c r="L92" s="212"/>
      <c r="M92" s="212"/>
      <c r="N92" s="212"/>
      <c r="O92" s="212"/>
      <c r="P92" s="212"/>
      <c r="Q92" s="212"/>
      <c r="R92" s="212"/>
      <c r="S92" s="212"/>
      <c r="T92" s="213"/>
      <c r="V92" s="203">
        <v>20</v>
      </c>
      <c r="W92" s="207">
        <f>IF($W$74*V92*$X$136&lt;50,50,$W$74*V92*$X$136)</f>
        <v>50</v>
      </c>
      <c r="X92" s="207">
        <f>IF($X$74*V92*$X$136&lt;50,50,$X$74*V92*$X$136)</f>
        <v>72</v>
      </c>
      <c r="Y92" s="207">
        <f>IF($Y$74*V92*$X$136&lt;50,50,$Y$74*V92*$X$136)</f>
        <v>96</v>
      </c>
      <c r="Z92" s="207">
        <f>IF($Z$74*V92*$X$136&lt;50,50,$Z$74*V92*$X$136)</f>
        <v>120</v>
      </c>
      <c r="AA92" s="207">
        <f>IF($AA$74*V92*$X$136&lt;50,50,$AA$74*V92*$X$136)</f>
        <v>144</v>
      </c>
      <c r="AB92" s="207">
        <f>IF($AB$74*V92*$X$136&lt;50,50,$AB$74*V92*$X$136)</f>
        <v>168</v>
      </c>
      <c r="AC92" s="207">
        <f>IF($AC$74*V92*$X$136&lt;50,50,$AC$74*V92*$X$136)</f>
        <v>192</v>
      </c>
      <c r="AD92" s="207">
        <f>IF($AD$74*V92*$X$136&lt;50,50,$AD$74*V92*$X$136)</f>
        <v>216</v>
      </c>
      <c r="AE92" s="207">
        <f>IF($AE$74*V92*$X$136&lt;50,50,$AE$74*V92*$X$136)</f>
        <v>240</v>
      </c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189"/>
    </row>
    <row r="93" spans="1:42" x14ac:dyDescent="0.15">
      <c r="A93" s="208">
        <v>500</v>
      </c>
      <c r="B93" s="209">
        <f t="shared" si="0"/>
        <v>80</v>
      </c>
      <c r="C93" s="209">
        <f t="shared" si="0"/>
        <v>120</v>
      </c>
      <c r="D93" s="209">
        <f t="shared" si="0"/>
        <v>160</v>
      </c>
      <c r="E93" s="209">
        <f t="shared" si="0"/>
        <v>200</v>
      </c>
      <c r="F93" s="209">
        <f t="shared" si="0"/>
        <v>240</v>
      </c>
      <c r="G93" s="209">
        <f t="shared" si="0"/>
        <v>280</v>
      </c>
      <c r="H93" s="209">
        <f t="shared" si="0"/>
        <v>320</v>
      </c>
      <c r="I93" s="209">
        <f t="shared" si="0"/>
        <v>360</v>
      </c>
      <c r="J93" s="209">
        <f t="shared" si="0"/>
        <v>400</v>
      </c>
      <c r="K93" s="209"/>
      <c r="L93" s="209"/>
      <c r="M93" s="209"/>
      <c r="N93" s="209"/>
      <c r="O93" s="209"/>
      <c r="P93" s="209"/>
      <c r="Q93" s="209"/>
      <c r="R93" s="209"/>
      <c r="S93" s="209"/>
      <c r="T93" s="210"/>
      <c r="V93" s="203">
        <v>500</v>
      </c>
      <c r="W93" s="207">
        <f>IF($W$74*V92*$X$137&lt;50,50,$W$74*V92*$X$137)</f>
        <v>80</v>
      </c>
      <c r="X93" s="207">
        <f>IF($X$74*V92*$X$137&lt;50,50,$X$74*V92*$X$137)</f>
        <v>120</v>
      </c>
      <c r="Y93" s="207">
        <f>IF($Y$74*V92*$X$137&lt;50,50,$Y$74*V92*$X$137)</f>
        <v>160</v>
      </c>
      <c r="Z93" s="207">
        <f>IF($Z$74*V92*$X$137&lt;50,50,$Z$74*V92*$X$137)</f>
        <v>200</v>
      </c>
      <c r="AA93" s="207">
        <f>IF($AA$74*V92*$X$137&lt;50,50,$AA$74*V92*$X$137)</f>
        <v>240</v>
      </c>
      <c r="AB93" s="207">
        <f>IF($AB$74*V92*$X$137&lt;50,50,$AB$74*V92*$X$137)</f>
        <v>280</v>
      </c>
      <c r="AC93" s="207">
        <f>IF($AC$74*V92*$X$137&lt;50,50,$AC$74*V92*$X$137)</f>
        <v>320</v>
      </c>
      <c r="AD93" s="207">
        <f>IF($AD$74*V92*$X$137&lt;50,50,$AD$74*V92*$X$137)</f>
        <v>360</v>
      </c>
      <c r="AE93" s="207">
        <f>IF($AE$74*V92*$X$137&lt;50,50,$AE$74*V92*$X$137)</f>
        <v>400</v>
      </c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15" t="s">
        <v>9</v>
      </c>
      <c r="B94" s="212">
        <f t="shared" si="0"/>
        <v>53</v>
      </c>
      <c r="C94" s="212">
        <f t="shared" si="0"/>
        <v>79</v>
      </c>
      <c r="D94" s="212">
        <f t="shared" si="0"/>
        <v>106</v>
      </c>
      <c r="E94" s="212">
        <f t="shared" si="0"/>
        <v>132</v>
      </c>
      <c r="F94" s="212">
        <f t="shared" si="0"/>
        <v>158</v>
      </c>
      <c r="G94" s="212">
        <f t="shared" si="0"/>
        <v>185</v>
      </c>
      <c r="H94" s="212">
        <f t="shared" si="0"/>
        <v>211</v>
      </c>
      <c r="I94" s="212">
        <f t="shared" si="0"/>
        <v>238</v>
      </c>
      <c r="J94" s="212">
        <f t="shared" si="0"/>
        <v>264</v>
      </c>
      <c r="K94" s="212">
        <f>ROUND(AF94*$T$76,0)</f>
        <v>290</v>
      </c>
      <c r="L94" s="212"/>
      <c r="M94" s="212"/>
      <c r="N94" s="212"/>
      <c r="O94" s="212"/>
      <c r="P94" s="212"/>
      <c r="Q94" s="212"/>
      <c r="R94" s="212"/>
      <c r="S94" s="212"/>
      <c r="T94" s="213"/>
      <c r="V94" s="203">
        <v>22</v>
      </c>
      <c r="W94" s="207">
        <f>IF($W$74*V94*$X$136&lt;50,50,$W$74*V94*$X$136)</f>
        <v>52.8</v>
      </c>
      <c r="X94" s="207">
        <f>IF($X$74*V94*$X$136&lt;50,50,$X$74*V94*$X$136)</f>
        <v>79.2</v>
      </c>
      <c r="Y94" s="207">
        <f>IF($Y$74*V94*$X$136&lt;50,50,$Y$74*V94*$X$136)</f>
        <v>105.6</v>
      </c>
      <c r="Z94" s="207">
        <f>IF($Z$74*V94*$X$136&lt;50,50,$Z$74*V94*$X$136)</f>
        <v>132</v>
      </c>
      <c r="AA94" s="207">
        <f>IF($AA$74*V94*$X$136&lt;50,50,$AA$74*V94*$X$136)</f>
        <v>158.4</v>
      </c>
      <c r="AB94" s="207">
        <f>IF($AB$74*V94*$X$136&lt;50,50,$AB$74*V94*$X$136)</f>
        <v>184.79999999999998</v>
      </c>
      <c r="AC94" s="207">
        <f>IF($AC$74*V94*$X$136&lt;50,50,$AC$74*V94*$X$136)</f>
        <v>211.2</v>
      </c>
      <c r="AD94" s="207">
        <f>IF($AD$74*V94*$X$136&lt;50,50,$AD$74*V94*$X$136)</f>
        <v>237.6</v>
      </c>
      <c r="AE94" s="207">
        <f>IF($AE$74*V94*$X$136&lt;50,50,$AE$74*V94*$X$136)</f>
        <v>264</v>
      </c>
      <c r="AF94" s="207">
        <f>IF($AF$74*V94*$X$136&lt;50,50,$AF$74*V94*$X$136)</f>
        <v>290.39999999999998</v>
      </c>
      <c r="AG94" s="207"/>
      <c r="AH94" s="207"/>
      <c r="AI94" s="207"/>
      <c r="AJ94" s="207"/>
      <c r="AK94" s="207"/>
      <c r="AL94" s="207"/>
      <c r="AM94" s="207"/>
      <c r="AN94" s="207"/>
      <c r="AO94" s="207"/>
      <c r="AP94" s="189"/>
    </row>
    <row r="95" spans="1:42" x14ac:dyDescent="0.15">
      <c r="A95" s="208">
        <v>550</v>
      </c>
      <c r="B95" s="209">
        <f t="shared" si="0"/>
        <v>88</v>
      </c>
      <c r="C95" s="209">
        <f t="shared" si="0"/>
        <v>132</v>
      </c>
      <c r="D95" s="209">
        <f t="shared" si="0"/>
        <v>176</v>
      </c>
      <c r="E95" s="209">
        <f t="shared" si="0"/>
        <v>220</v>
      </c>
      <c r="F95" s="209">
        <f t="shared" si="0"/>
        <v>264</v>
      </c>
      <c r="G95" s="209">
        <f t="shared" si="0"/>
        <v>308</v>
      </c>
      <c r="H95" s="209">
        <f t="shared" si="0"/>
        <v>352</v>
      </c>
      <c r="I95" s="209">
        <f t="shared" si="0"/>
        <v>396</v>
      </c>
      <c r="J95" s="209">
        <f t="shared" si="0"/>
        <v>440</v>
      </c>
      <c r="K95" s="209">
        <f t="shared" si="0"/>
        <v>484</v>
      </c>
      <c r="L95" s="209"/>
      <c r="M95" s="209"/>
      <c r="N95" s="209"/>
      <c r="O95" s="209"/>
      <c r="P95" s="209"/>
      <c r="Q95" s="209"/>
      <c r="R95" s="209"/>
      <c r="S95" s="209"/>
      <c r="T95" s="210"/>
      <c r="V95" s="203">
        <v>550</v>
      </c>
      <c r="W95" s="207">
        <f>IF($W$74*V94*$X$137&lt;50,50,$W$74*V94*$X$137)</f>
        <v>88</v>
      </c>
      <c r="X95" s="207">
        <f>IF($X$74*V94*$X$137&lt;50,50,$X$74*V94*$X$137)</f>
        <v>132</v>
      </c>
      <c r="Y95" s="207">
        <f>IF($Y$74*V94*$X$137&lt;50,50,$Y$74*V94*$X$137)</f>
        <v>176</v>
      </c>
      <c r="Z95" s="207">
        <f>IF($Z$74*V94*$X$137&lt;50,50,$Z$74*V94*$X$137)</f>
        <v>220</v>
      </c>
      <c r="AA95" s="207">
        <f>IF($AA$74*V94*$X$137&lt;50,50,$AA$74*V94*$X$137)</f>
        <v>264</v>
      </c>
      <c r="AB95" s="207">
        <f>IF($AB$74*V94*$X$137&lt;50,50,$AB$74*V94*$X$137)</f>
        <v>308</v>
      </c>
      <c r="AC95" s="207">
        <f>IF($AC$74*V94*$X$137&lt;50,50,$AC$74*V94*$X$137)</f>
        <v>352</v>
      </c>
      <c r="AD95" s="207">
        <f>IF($AD$74*V94*$X$137&lt;50,50,$AD$74*V94*$X$137)</f>
        <v>396</v>
      </c>
      <c r="AE95" s="207">
        <f>IF($AE$74*V94*$X$137&lt;50,50,$AE$74*V94*$X$137)</f>
        <v>440</v>
      </c>
      <c r="AF95" s="207">
        <f>IF($AF$74*V94*$X$137&lt;50,50,$AF$74*V94*$X$137)</f>
        <v>484</v>
      </c>
      <c r="AG95" s="207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15" t="s">
        <v>10</v>
      </c>
      <c r="B96" s="212">
        <f t="shared" si="0"/>
        <v>58</v>
      </c>
      <c r="C96" s="212">
        <f t="shared" si="0"/>
        <v>86</v>
      </c>
      <c r="D96" s="212">
        <f t="shared" si="0"/>
        <v>115</v>
      </c>
      <c r="E96" s="212">
        <f t="shared" si="0"/>
        <v>144</v>
      </c>
      <c r="F96" s="212">
        <f t="shared" si="0"/>
        <v>173</v>
      </c>
      <c r="G96" s="212">
        <f t="shared" si="0"/>
        <v>202</v>
      </c>
      <c r="H96" s="212">
        <f t="shared" si="0"/>
        <v>230</v>
      </c>
      <c r="I96" s="212">
        <f t="shared" si="0"/>
        <v>259</v>
      </c>
      <c r="J96" s="212">
        <f t="shared" si="0"/>
        <v>288</v>
      </c>
      <c r="K96" s="212">
        <f t="shared" si="0"/>
        <v>317</v>
      </c>
      <c r="L96" s="212">
        <f>ROUND(AG96*$T$76,0)</f>
        <v>346</v>
      </c>
      <c r="M96" s="212"/>
      <c r="N96" s="212"/>
      <c r="O96" s="212"/>
      <c r="P96" s="212"/>
      <c r="Q96" s="212"/>
      <c r="R96" s="212"/>
      <c r="S96" s="212"/>
      <c r="T96" s="213"/>
      <c r="V96" s="203">
        <v>24</v>
      </c>
      <c r="W96" s="207">
        <f>IF($W$74*V96*$X$136&lt;50,50,$W$74*V96*$X$136)</f>
        <v>57.599999999999994</v>
      </c>
      <c r="X96" s="207">
        <f>IF($X$74*V96*$X$136&lt;50,50,$X$74*V96*$X$136)</f>
        <v>86.399999999999991</v>
      </c>
      <c r="Y96" s="207">
        <f>IF($Y$74*V96*$X$136&lt;50,50,$Y$74*V96*$X$136)</f>
        <v>115.19999999999999</v>
      </c>
      <c r="Z96" s="207">
        <f>IF($Z$74*V96*$X$136&lt;50,50,$Z$74*V96*$X$136)</f>
        <v>144</v>
      </c>
      <c r="AA96" s="207">
        <f>IF($AA$74*V96*$X$136&lt;50,50,$AA$74*V96*$X$136)</f>
        <v>172.79999999999998</v>
      </c>
      <c r="AB96" s="207">
        <f>IF($AB$74*V96*$X$136&lt;50,50,$AB$74*V96*$X$136)</f>
        <v>201.6</v>
      </c>
      <c r="AC96" s="207">
        <f>IF($AC$74*V96*$X$136&lt;50,50,$AC$74*V96*$X$136)</f>
        <v>230.39999999999998</v>
      </c>
      <c r="AD96" s="207">
        <f>IF($AD$74*V96*$X$136&lt;50,50,$AD$74*V96*$X$136)</f>
        <v>259.2</v>
      </c>
      <c r="AE96" s="207">
        <f>IF($AE$74*V96*$X$136&lt;50,50,$AE$74*V96*$X$136)</f>
        <v>288</v>
      </c>
      <c r="AF96" s="207">
        <f>IF($AF$74*V96*$X$136&lt;50,50,$AF$74*V96*$X$136)</f>
        <v>316.8</v>
      </c>
      <c r="AG96" s="207">
        <f>IF($AG$74*V96*$X$136&lt;50,50,$AG$74*V96*$X$136)</f>
        <v>345.59999999999997</v>
      </c>
      <c r="AH96" s="207"/>
      <c r="AI96" s="207"/>
      <c r="AJ96" s="207"/>
      <c r="AK96" s="207"/>
      <c r="AL96" s="207"/>
      <c r="AM96" s="207"/>
      <c r="AN96" s="207"/>
      <c r="AO96" s="207"/>
      <c r="AP96" s="189"/>
    </row>
    <row r="97" spans="1:42" ht="13" thickBot="1" x14ac:dyDescent="0.2">
      <c r="A97" s="204">
        <v>600</v>
      </c>
      <c r="B97" s="216">
        <f t="shared" si="0"/>
        <v>96</v>
      </c>
      <c r="C97" s="216">
        <f t="shared" si="0"/>
        <v>144</v>
      </c>
      <c r="D97" s="216">
        <f t="shared" si="0"/>
        <v>192</v>
      </c>
      <c r="E97" s="216">
        <f t="shared" si="0"/>
        <v>240</v>
      </c>
      <c r="F97" s="216">
        <f t="shared" si="0"/>
        <v>288</v>
      </c>
      <c r="G97" s="216">
        <f t="shared" si="0"/>
        <v>336</v>
      </c>
      <c r="H97" s="216">
        <f t="shared" si="0"/>
        <v>384</v>
      </c>
      <c r="I97" s="216">
        <f t="shared" si="0"/>
        <v>432</v>
      </c>
      <c r="J97" s="216">
        <f t="shared" si="0"/>
        <v>480</v>
      </c>
      <c r="K97" s="216">
        <f t="shared" si="0"/>
        <v>528</v>
      </c>
      <c r="L97" s="216">
        <f t="shared" si="0"/>
        <v>576</v>
      </c>
      <c r="M97" s="216"/>
      <c r="N97" s="216"/>
      <c r="O97" s="216"/>
      <c r="P97" s="216"/>
      <c r="Q97" s="216"/>
      <c r="R97" s="216"/>
      <c r="S97" s="216"/>
      <c r="T97" s="217"/>
      <c r="V97" s="203">
        <v>600</v>
      </c>
      <c r="W97" s="207">
        <f>IF($W$74*V96*$X$137&lt;50,50,$W$74*V96*$X$137)</f>
        <v>96</v>
      </c>
      <c r="X97" s="207">
        <f>IF($X$74*V96*$X$137&lt;50,50,$X$74*V96*$X$137)</f>
        <v>144</v>
      </c>
      <c r="Y97" s="207">
        <f>IF($Y$74*V96*$X$137&lt;50,50,$Y$74*V96*$X$137)</f>
        <v>192</v>
      </c>
      <c r="Z97" s="207">
        <f>IF($Z$74*V96*$X$137&lt;50,50,$Z$74*V96*$X$137)</f>
        <v>240</v>
      </c>
      <c r="AA97" s="207">
        <f>IF($AA$74*V96*$X$137&lt;50,50,$AA$74*V96*$X$137)</f>
        <v>288</v>
      </c>
      <c r="AB97" s="207">
        <f>IF($AB$74*V96*$X$137&lt;50,50,$AB$74*V96*$X$137)</f>
        <v>336</v>
      </c>
      <c r="AC97" s="207">
        <f>IF($AC$74*V96*$X$137&lt;50,50,$AC$74*V96*$X$137)</f>
        <v>384</v>
      </c>
      <c r="AD97" s="207">
        <f>IF($AD$74*V96*$X$137&lt;50,50,$AD$74*V96*$X$137)</f>
        <v>432</v>
      </c>
      <c r="AE97" s="207">
        <f>IF($AE$74*V96*$X$137&lt;50,50,$AE$74*V96*$X$137)</f>
        <v>480</v>
      </c>
      <c r="AF97" s="207">
        <f>IF($AF$74*V96*$X$137&lt;50,50,$AF$74*V96*$X$137)</f>
        <v>528</v>
      </c>
      <c r="AG97" s="207">
        <f>IF($AG$74*V96*$X$137&lt;50,50,$AG$74*V96*$X$137)</f>
        <v>576</v>
      </c>
      <c r="AH97" s="207"/>
      <c r="AI97" s="207"/>
      <c r="AJ97" s="207"/>
      <c r="AK97" s="207"/>
      <c r="AL97" s="207"/>
      <c r="AM97" s="207"/>
      <c r="AN97" s="207"/>
      <c r="AO97" s="207"/>
      <c r="AP97" s="189"/>
    </row>
    <row r="98" spans="1:42" x14ac:dyDescent="0.15">
      <c r="A98" s="202" t="s">
        <v>11</v>
      </c>
      <c r="B98" s="205">
        <f t="shared" si="0"/>
        <v>62</v>
      </c>
      <c r="C98" s="205">
        <f t="shared" si="0"/>
        <v>94</v>
      </c>
      <c r="D98" s="205">
        <f t="shared" si="0"/>
        <v>125</v>
      </c>
      <c r="E98" s="205">
        <f t="shared" si="0"/>
        <v>156</v>
      </c>
      <c r="F98" s="205">
        <f t="shared" si="0"/>
        <v>187</v>
      </c>
      <c r="G98" s="205">
        <f t="shared" si="0"/>
        <v>218</v>
      </c>
      <c r="H98" s="205">
        <f t="shared" si="0"/>
        <v>250</v>
      </c>
      <c r="I98" s="205">
        <f t="shared" si="0"/>
        <v>281</v>
      </c>
      <c r="J98" s="205">
        <f t="shared" si="0"/>
        <v>312</v>
      </c>
      <c r="K98" s="205">
        <f t="shared" si="0"/>
        <v>343</v>
      </c>
      <c r="L98" s="205">
        <f t="shared" si="0"/>
        <v>374</v>
      </c>
      <c r="M98" s="205">
        <f>ROUND(AH98*$T$76,0)</f>
        <v>406</v>
      </c>
      <c r="N98" s="205"/>
      <c r="O98" s="205"/>
      <c r="P98" s="205"/>
      <c r="Q98" s="205"/>
      <c r="R98" s="205"/>
      <c r="S98" s="205"/>
      <c r="T98" s="206"/>
      <c r="V98" s="203">
        <v>26</v>
      </c>
      <c r="W98" s="207">
        <f>IF($W$74*V98*$X$136&lt;50,50,$W$74*V98*$X$136)</f>
        <v>62.4</v>
      </c>
      <c r="X98" s="207">
        <f>IF($X$74*V98*$X$136&lt;50,50,$X$74*V98*$X$136)</f>
        <v>93.6</v>
      </c>
      <c r="Y98" s="207">
        <f>IF($Y$74*V98*$X$136&lt;50,50,$Y$74*V98*$X$136)</f>
        <v>124.8</v>
      </c>
      <c r="Z98" s="207">
        <f>IF($Z$74*V98*$X$136&lt;50,50,$Z$74*V98*$X$136)</f>
        <v>156</v>
      </c>
      <c r="AA98" s="207">
        <f>IF($AA$74*V98*$X$136&lt;50,50,$AA$74*V98*$X$136)</f>
        <v>187.2</v>
      </c>
      <c r="AB98" s="207">
        <f>IF($AB$74*V98*$X$136&lt;50,50,$AB$74*V98*$X$136)</f>
        <v>218.4</v>
      </c>
      <c r="AC98" s="207">
        <f>IF($AC$74*V98*$X$136&lt;50,50,$AC$74*V98*$X$136)</f>
        <v>249.6</v>
      </c>
      <c r="AD98" s="207">
        <f>IF($AD$74*V98*$X$136&lt;50,50,$AD$74*V98*$X$136)</f>
        <v>280.8</v>
      </c>
      <c r="AE98" s="207">
        <f>IF($AE$74*V98*$X$136&lt;50,50,$AE$74*V98*$X$136)</f>
        <v>312</v>
      </c>
      <c r="AF98" s="207">
        <f>IF($AF$74*V98*$X$136&lt;50,50,$AF$74*V98*$X$136)</f>
        <v>343.2</v>
      </c>
      <c r="AG98" s="207">
        <f>IF($AG$74*V98*$X$136&lt;50,50,$AG$74*V98*$X$136)</f>
        <v>374.4</v>
      </c>
      <c r="AH98" s="207">
        <f>IF($AH$74*V98*$X$136&lt;50,50,$AH$74*V98*$X$136)</f>
        <v>405.59999999999997</v>
      </c>
      <c r="AI98" s="207"/>
      <c r="AJ98" s="207"/>
      <c r="AK98" s="207"/>
      <c r="AL98" s="207"/>
      <c r="AM98" s="207"/>
      <c r="AN98" s="207"/>
      <c r="AO98" s="207"/>
      <c r="AP98" s="189"/>
    </row>
    <row r="99" spans="1:42" x14ac:dyDescent="0.15">
      <c r="A99" s="208">
        <v>650</v>
      </c>
      <c r="B99" s="209">
        <f t="shared" si="0"/>
        <v>104</v>
      </c>
      <c r="C99" s="209">
        <f t="shared" si="0"/>
        <v>156</v>
      </c>
      <c r="D99" s="209">
        <f t="shared" si="0"/>
        <v>208</v>
      </c>
      <c r="E99" s="209">
        <f t="shared" si="0"/>
        <v>260</v>
      </c>
      <c r="F99" s="209">
        <f t="shared" si="0"/>
        <v>312</v>
      </c>
      <c r="G99" s="209">
        <f t="shared" si="0"/>
        <v>364</v>
      </c>
      <c r="H99" s="209">
        <f t="shared" si="0"/>
        <v>416</v>
      </c>
      <c r="I99" s="209">
        <f t="shared" si="0"/>
        <v>468</v>
      </c>
      <c r="J99" s="209">
        <f t="shared" si="0"/>
        <v>520</v>
      </c>
      <c r="K99" s="209">
        <f t="shared" si="0"/>
        <v>572</v>
      </c>
      <c r="L99" s="209">
        <f t="shared" si="0"/>
        <v>624</v>
      </c>
      <c r="M99" s="209">
        <f t="shared" si="0"/>
        <v>676</v>
      </c>
      <c r="N99" s="209"/>
      <c r="O99" s="209"/>
      <c r="P99" s="209"/>
      <c r="Q99" s="209"/>
      <c r="R99" s="209"/>
      <c r="S99" s="209"/>
      <c r="T99" s="210"/>
      <c r="V99" s="203">
        <v>650</v>
      </c>
      <c r="W99" s="207">
        <f>IF($W$74*V98*$X$137&lt;50,50,$W$74*V98*$X$137)</f>
        <v>104</v>
      </c>
      <c r="X99" s="207">
        <f>IF($X$74*V98*$X$137&lt;50,50,$X$74*V98*$X$137)</f>
        <v>156</v>
      </c>
      <c r="Y99" s="207">
        <f>IF($Y$74*V98*$X$137&lt;50,50,$Y$74*V98*$X$137)</f>
        <v>208</v>
      </c>
      <c r="Z99" s="207">
        <f>IF($Z$74*V98*$X$137&lt;50,50,$Z$74*V98*$X$137)</f>
        <v>260</v>
      </c>
      <c r="AA99" s="207">
        <f>IF($AA$74*V98*$X$137&lt;50,50,$AA$74*V98*$X$137)</f>
        <v>312</v>
      </c>
      <c r="AB99" s="207">
        <f>IF($AB$74*V98*$X$137&lt;50,50,$AB$74*V98*$X$137)</f>
        <v>364</v>
      </c>
      <c r="AC99" s="207">
        <f>IF($AC$74*V98*$X$137&lt;50,50,$AC$74*V98*$X$137)</f>
        <v>416</v>
      </c>
      <c r="AD99" s="207">
        <f>IF($AD$74*V98*$X$137&lt;50,50,$AD$74*V98*$X$137)</f>
        <v>468</v>
      </c>
      <c r="AE99" s="207">
        <f>IF($AE$74*V98*$X$137&lt;50,50,$AE$74*V98*$X$137)</f>
        <v>520</v>
      </c>
      <c r="AF99" s="207">
        <f>IF($AF$74*V98*$X$137&lt;50,50,$AF$74*V98*$X$137)</f>
        <v>572</v>
      </c>
      <c r="AG99" s="207">
        <f>IF($AG$74*V98*$X$137&lt;50,50,$AG$74*V98*$X$137)</f>
        <v>624</v>
      </c>
      <c r="AH99" s="207">
        <f>IF($AH$74*V98*$X$137&lt;50,50,$AH$74*V98*$X$137)</f>
        <v>676</v>
      </c>
      <c r="AI99" s="207"/>
      <c r="AJ99" s="207"/>
      <c r="AK99" s="207"/>
      <c r="AL99" s="207"/>
      <c r="AM99" s="207"/>
      <c r="AN99" s="207"/>
      <c r="AO99" s="207"/>
      <c r="AP99" s="189"/>
    </row>
    <row r="100" spans="1:42" x14ac:dyDescent="0.15">
      <c r="A100" s="215" t="s">
        <v>12</v>
      </c>
      <c r="B100" s="212">
        <f t="shared" si="0"/>
        <v>67</v>
      </c>
      <c r="C100" s="212">
        <f t="shared" si="0"/>
        <v>101</v>
      </c>
      <c r="D100" s="212">
        <f t="shared" si="0"/>
        <v>134</v>
      </c>
      <c r="E100" s="212">
        <f t="shared" si="0"/>
        <v>168</v>
      </c>
      <c r="F100" s="212">
        <f t="shared" si="0"/>
        <v>202</v>
      </c>
      <c r="G100" s="212">
        <f t="shared" si="0"/>
        <v>235</v>
      </c>
      <c r="H100" s="212">
        <f t="shared" si="0"/>
        <v>269</v>
      </c>
      <c r="I100" s="212">
        <f t="shared" si="0"/>
        <v>302</v>
      </c>
      <c r="J100" s="212">
        <f t="shared" si="0"/>
        <v>336</v>
      </c>
      <c r="K100" s="212">
        <f t="shared" si="0"/>
        <v>370</v>
      </c>
      <c r="L100" s="212">
        <f t="shared" si="0"/>
        <v>403</v>
      </c>
      <c r="M100" s="212">
        <f t="shared" si="0"/>
        <v>437</v>
      </c>
      <c r="N100" s="212">
        <f>ROUND(AI100*$T$76,0)</f>
        <v>470</v>
      </c>
      <c r="O100" s="212"/>
      <c r="P100" s="212"/>
      <c r="Q100" s="212"/>
      <c r="R100" s="212"/>
      <c r="S100" s="212"/>
      <c r="T100" s="213"/>
      <c r="V100" s="203">
        <v>28</v>
      </c>
      <c r="W100" s="207">
        <f>IF($W$74*V100*$X$136&lt;50,50,$W$74*V100*$X$136)</f>
        <v>67.2</v>
      </c>
      <c r="X100" s="207">
        <f>IF($X$74*V100*$X$136&lt;50,50,$X$74*V100*$X$136)</f>
        <v>100.8</v>
      </c>
      <c r="Y100" s="207">
        <f>IF($Y$74*V100*$X$136&lt;50,50,$Y$74*V100*$X$136)</f>
        <v>134.4</v>
      </c>
      <c r="Z100" s="207">
        <f>IF($Z$74*V100*$X$136&lt;50,50,$Z$74*V100*$X$136)</f>
        <v>168</v>
      </c>
      <c r="AA100" s="207">
        <f>IF($AA$74*V100*$X$136&lt;50,50,$AA$74*V100*$X$136)</f>
        <v>201.6</v>
      </c>
      <c r="AB100" s="207">
        <f>IF($AB$74*V100*$X$136&lt;50,50,$AB$74*V100*$X$136)</f>
        <v>235.2</v>
      </c>
      <c r="AC100" s="207">
        <f>IF($AC$74*V100*$X$136&lt;50,50,$AC$74*V100*$X$136)</f>
        <v>268.8</v>
      </c>
      <c r="AD100" s="207">
        <f>IF($AD$74*V100*$X$136&lt;50,50,$AD$74*V100*$X$136)</f>
        <v>302.39999999999998</v>
      </c>
      <c r="AE100" s="207">
        <f>IF($AE$74*V100*$X$136&lt;50,50,$AE$74*V100*$X$136)</f>
        <v>336</v>
      </c>
      <c r="AF100" s="207">
        <f>IF($AF$74*V100*$X$136&lt;50,50,$AF$74*V100*$X$136)</f>
        <v>369.59999999999997</v>
      </c>
      <c r="AG100" s="207">
        <f>IF($AG$74*V100*$X$136&lt;50,50,$AG$74*V100*$X$136)</f>
        <v>403.2</v>
      </c>
      <c r="AH100" s="207">
        <f>IF($AH$74*V100*$X$136&lt;50,50,$AH$74*V100*$X$136)</f>
        <v>436.8</v>
      </c>
      <c r="AI100" s="207">
        <f>IF($AI$74*V100*$X$136&lt;50,50,$AI$74*V100*$X$136)</f>
        <v>470.4</v>
      </c>
      <c r="AJ100" s="207"/>
      <c r="AK100" s="207"/>
      <c r="AL100" s="207"/>
      <c r="AM100" s="207"/>
      <c r="AN100" s="207"/>
      <c r="AO100" s="207"/>
      <c r="AP100" s="189"/>
    </row>
    <row r="101" spans="1:42" x14ac:dyDescent="0.15">
      <c r="A101" s="208">
        <v>700</v>
      </c>
      <c r="B101" s="209">
        <f t="shared" si="0"/>
        <v>112</v>
      </c>
      <c r="C101" s="209">
        <f t="shared" si="0"/>
        <v>168</v>
      </c>
      <c r="D101" s="209">
        <f t="shared" si="0"/>
        <v>224</v>
      </c>
      <c r="E101" s="209">
        <f t="shared" si="0"/>
        <v>280</v>
      </c>
      <c r="F101" s="209">
        <f t="shared" si="0"/>
        <v>336</v>
      </c>
      <c r="G101" s="209">
        <f t="shared" si="0"/>
        <v>392</v>
      </c>
      <c r="H101" s="209">
        <f t="shared" si="0"/>
        <v>448</v>
      </c>
      <c r="I101" s="209">
        <f t="shared" si="0"/>
        <v>504</v>
      </c>
      <c r="J101" s="209">
        <f t="shared" si="0"/>
        <v>560</v>
      </c>
      <c r="K101" s="209">
        <f t="shared" si="0"/>
        <v>616</v>
      </c>
      <c r="L101" s="209">
        <f t="shared" si="0"/>
        <v>672</v>
      </c>
      <c r="M101" s="209">
        <f t="shared" si="0"/>
        <v>728</v>
      </c>
      <c r="N101" s="209">
        <f t="shared" si="0"/>
        <v>784</v>
      </c>
      <c r="O101" s="209"/>
      <c r="P101" s="209"/>
      <c r="Q101" s="209"/>
      <c r="R101" s="209"/>
      <c r="S101" s="209"/>
      <c r="T101" s="210"/>
      <c r="V101" s="203">
        <v>700</v>
      </c>
      <c r="W101" s="207">
        <f>IF($W$74*V100*$X$137&lt;50,50,$W$74*V100*$X$137)</f>
        <v>112</v>
      </c>
      <c r="X101" s="207">
        <f>IF($X$74*V100*$X$137&lt;50,50,$X$74*V100*$X$137)</f>
        <v>168</v>
      </c>
      <c r="Y101" s="207">
        <f>IF($Y$74*V100*$X$137&lt;50,50,$Y$74*V100*$X$137)</f>
        <v>224</v>
      </c>
      <c r="Z101" s="207">
        <f>IF($Z$74*V100*$X$137&lt;50,50,$Z$74*V100*$X$137)</f>
        <v>280</v>
      </c>
      <c r="AA101" s="207">
        <f>IF($AA$74*V100*$X$137&lt;50,50,$AA$74*V100*$X$137)</f>
        <v>336</v>
      </c>
      <c r="AB101" s="207">
        <f>IF($AB$74*V100*$X$137&lt;50,50,$AB$74*V100*$X$137)</f>
        <v>392</v>
      </c>
      <c r="AC101" s="207">
        <f>IF($AC$74*V100*$X$137&lt;50,50,$AC$74*V100*$X$137)</f>
        <v>448</v>
      </c>
      <c r="AD101" s="207">
        <f>IF($AD$74*V100*$X$137&lt;50,50,$AD$74*V100*$X$137)</f>
        <v>504</v>
      </c>
      <c r="AE101" s="207">
        <f>IF($AE$74*V100*$X$137&lt;50,50,$AE$74*V100*$X$137)</f>
        <v>560</v>
      </c>
      <c r="AF101" s="207">
        <f>IF($AF$74*V100*$X$137&lt;50,50,$AF$74*V100*$X$137)</f>
        <v>616</v>
      </c>
      <c r="AG101" s="207">
        <f>IF($AG$74*V100*$X$137&lt;50,50,$AG$74*V100*$X$137)</f>
        <v>672</v>
      </c>
      <c r="AH101" s="207">
        <f>IF($AH$74*V100*$X$137&lt;50,50,$AH$74*V100*$X$137)</f>
        <v>728</v>
      </c>
      <c r="AI101" s="207">
        <f>IF($AI$74*V100*$X$137&lt;50,50,$AI$74*V100*$X$137)</f>
        <v>784</v>
      </c>
      <c r="AJ101" s="207"/>
      <c r="AK101" s="207"/>
      <c r="AL101" s="207"/>
      <c r="AM101" s="207"/>
      <c r="AN101" s="207"/>
      <c r="AO101" s="207"/>
      <c r="AP101" s="189"/>
    </row>
    <row r="102" spans="1:42" x14ac:dyDescent="0.15">
      <c r="A102" s="215" t="s">
        <v>13</v>
      </c>
      <c r="B102" s="212">
        <f t="shared" si="0"/>
        <v>72</v>
      </c>
      <c r="C102" s="212">
        <f t="shared" si="0"/>
        <v>108</v>
      </c>
      <c r="D102" s="212">
        <f t="shared" si="0"/>
        <v>144</v>
      </c>
      <c r="E102" s="212">
        <f t="shared" si="0"/>
        <v>180</v>
      </c>
      <c r="F102" s="212">
        <f t="shared" si="0"/>
        <v>216</v>
      </c>
      <c r="G102" s="212">
        <f t="shared" si="0"/>
        <v>252</v>
      </c>
      <c r="H102" s="212">
        <f t="shared" si="0"/>
        <v>288</v>
      </c>
      <c r="I102" s="212">
        <f t="shared" si="0"/>
        <v>324</v>
      </c>
      <c r="J102" s="212">
        <f t="shared" si="0"/>
        <v>360</v>
      </c>
      <c r="K102" s="212">
        <f t="shared" si="0"/>
        <v>396</v>
      </c>
      <c r="L102" s="212">
        <f t="shared" si="0"/>
        <v>432</v>
      </c>
      <c r="M102" s="212">
        <f t="shared" si="0"/>
        <v>468</v>
      </c>
      <c r="N102" s="212">
        <f t="shared" si="0"/>
        <v>504</v>
      </c>
      <c r="O102" s="212">
        <f>ROUND(AJ102*$T$76,0)</f>
        <v>540</v>
      </c>
      <c r="P102" s="212"/>
      <c r="Q102" s="212"/>
      <c r="R102" s="212"/>
      <c r="S102" s="212"/>
      <c r="T102" s="213"/>
      <c r="V102" s="203">
        <v>30</v>
      </c>
      <c r="W102" s="207">
        <f>IF($W$74*V102*$X$136&lt;50,50,$W$74*V102*$X$136)</f>
        <v>72</v>
      </c>
      <c r="X102" s="207">
        <f>IF($X$74*V102*$X$136&lt;50,50,$X$74*V102*$X$136)</f>
        <v>108</v>
      </c>
      <c r="Y102" s="207">
        <f>IF($Y$74*V102*$X$136&lt;50,50,$Y$74*V102*$X$136)</f>
        <v>144</v>
      </c>
      <c r="Z102" s="207">
        <f>IF($Z$74*V102*$X$136&lt;50,50,$Z$74*V102*$X$136)</f>
        <v>180</v>
      </c>
      <c r="AA102" s="207">
        <f>IF($AA$74*V102*$X$136&lt;50,50,$AA$74*V102*$X$136)</f>
        <v>216</v>
      </c>
      <c r="AB102" s="207">
        <f>IF($AB$74*V102*$X$136&lt;50,50,$AB$74*V102*$X$136)</f>
        <v>252</v>
      </c>
      <c r="AC102" s="207">
        <f>IF($AC$74*V102*$X$136&lt;50,50,$AC$74*V102*$X$136)</f>
        <v>288</v>
      </c>
      <c r="AD102" s="207">
        <f>IF($AD$74*V102*$X$136&lt;50,50,$AD$74*V102*$X$136)</f>
        <v>324</v>
      </c>
      <c r="AE102" s="207">
        <f>IF($AE$74*V102*$X$136&lt;50,50,$AE$74*V102*$X$136)</f>
        <v>360</v>
      </c>
      <c r="AF102" s="207">
        <f>IF($AF$74*V102*$X$136&lt;50,50,$AF$74*V102*$X$136)</f>
        <v>396</v>
      </c>
      <c r="AG102" s="207">
        <f>IF($AG$74*V102*$X$136&lt;50,50,$AG$74*V102*$X$136)</f>
        <v>432</v>
      </c>
      <c r="AH102" s="207">
        <f>IF($AH$74*V102*$X$136&lt;50,50,$AH$74*V102*$X$136)</f>
        <v>468</v>
      </c>
      <c r="AI102" s="207">
        <f>IF($AI$74*V102*$X$136&lt;50,50,$AI$74*V102*$X$136)</f>
        <v>504</v>
      </c>
      <c r="AJ102" s="207">
        <f>IF($AJ$74*V102*$X$136&lt;50,50,$AJ$74*V102*$X$136)</f>
        <v>540</v>
      </c>
      <c r="AK102" s="207"/>
      <c r="AL102" s="207"/>
      <c r="AM102" s="207"/>
      <c r="AN102" s="207"/>
      <c r="AO102" s="207"/>
      <c r="AP102" s="189"/>
    </row>
    <row r="103" spans="1:42" x14ac:dyDescent="0.15">
      <c r="A103" s="208">
        <v>750</v>
      </c>
      <c r="B103" s="209">
        <f t="shared" si="0"/>
        <v>120</v>
      </c>
      <c r="C103" s="209">
        <f t="shared" si="0"/>
        <v>180</v>
      </c>
      <c r="D103" s="209">
        <f t="shared" si="0"/>
        <v>240</v>
      </c>
      <c r="E103" s="209">
        <f t="shared" si="0"/>
        <v>300</v>
      </c>
      <c r="F103" s="209">
        <f t="shared" si="0"/>
        <v>360</v>
      </c>
      <c r="G103" s="209">
        <f t="shared" si="0"/>
        <v>420</v>
      </c>
      <c r="H103" s="209">
        <f t="shared" si="0"/>
        <v>480</v>
      </c>
      <c r="I103" s="209">
        <f t="shared" si="0"/>
        <v>540</v>
      </c>
      <c r="J103" s="209">
        <f t="shared" si="0"/>
        <v>600</v>
      </c>
      <c r="K103" s="209">
        <f t="shared" si="0"/>
        <v>660</v>
      </c>
      <c r="L103" s="209">
        <f t="shared" si="0"/>
        <v>720</v>
      </c>
      <c r="M103" s="209">
        <f t="shared" si="0"/>
        <v>780</v>
      </c>
      <c r="N103" s="209">
        <f t="shared" si="0"/>
        <v>840</v>
      </c>
      <c r="O103" s="209">
        <f t="shared" si="0"/>
        <v>900</v>
      </c>
      <c r="P103" s="209"/>
      <c r="Q103" s="209"/>
      <c r="R103" s="209"/>
      <c r="S103" s="209"/>
      <c r="T103" s="210"/>
      <c r="V103" s="203">
        <v>750</v>
      </c>
      <c r="W103" s="207">
        <f>IF($W$74*V102*$X$137&lt;50,50,$W$74*V102*$X$137)</f>
        <v>120</v>
      </c>
      <c r="X103" s="207">
        <f>IF($X$74*V102*$X$137&lt;50,50,$X$74*V102*$X$137)</f>
        <v>180</v>
      </c>
      <c r="Y103" s="207">
        <f>IF($Y$74*V102*$X$137&lt;50,50,$Y$74*V102*$X$137)</f>
        <v>240</v>
      </c>
      <c r="Z103" s="207">
        <f>IF($Z$74*V102*$X$137&lt;50,50,$Z$74*V102*$X$137)</f>
        <v>300</v>
      </c>
      <c r="AA103" s="207">
        <f>IF($AA$74*V102*$X$137&lt;50,50,$AA$74*V102*$X$137)</f>
        <v>360</v>
      </c>
      <c r="AB103" s="207">
        <f>IF($AB$74*V102*$X$137&lt;50,50,$AB$74*V102*$X$137)</f>
        <v>420</v>
      </c>
      <c r="AC103" s="207">
        <f>IF($AC$74*V102*$X$137&lt;50,50,$AC$74*V102*$X$137)</f>
        <v>480</v>
      </c>
      <c r="AD103" s="207">
        <f>IF($AD$74*V102*$X$137&lt;50,50,$AD$74*V102*$X$137)</f>
        <v>540</v>
      </c>
      <c r="AE103" s="207">
        <f>IF($AE$74*V102*$X$137&lt;50,50,$AE$74*V102*$X$137)</f>
        <v>600</v>
      </c>
      <c r="AF103" s="207">
        <f>IF($AF$74*V102*$X$137&lt;50,50,$AF$74*V102*$X$137)</f>
        <v>660</v>
      </c>
      <c r="AG103" s="207">
        <f>IF($AG$74*V102*$X$137&lt;50,50,$AG$74*V102*$X$137)</f>
        <v>720</v>
      </c>
      <c r="AH103" s="207">
        <f>IF($AH$74*V102*$X$137&lt;50,50,$AH$74*V102*$X$137)</f>
        <v>780</v>
      </c>
      <c r="AI103" s="207">
        <f>IF($AI$74*V102*$X$137&lt;50,50,$AI$74*V102*$X$137)</f>
        <v>840</v>
      </c>
      <c r="AJ103" s="207">
        <f>IF($AJ$74*V102*$X$137&lt;50,50,$AJ$74*V102*$X$137)</f>
        <v>900</v>
      </c>
      <c r="AK103" s="207"/>
      <c r="AL103" s="207"/>
      <c r="AM103" s="207"/>
      <c r="AN103" s="207"/>
      <c r="AO103" s="207"/>
      <c r="AP103" s="189"/>
    </row>
    <row r="104" spans="1:42" x14ac:dyDescent="0.15">
      <c r="A104" s="215" t="s">
        <v>14</v>
      </c>
      <c r="B104" s="212">
        <f t="shared" si="0"/>
        <v>77</v>
      </c>
      <c r="C104" s="212">
        <f t="shared" si="0"/>
        <v>115</v>
      </c>
      <c r="D104" s="212">
        <f t="shared" si="0"/>
        <v>154</v>
      </c>
      <c r="E104" s="212">
        <f t="shared" si="0"/>
        <v>192</v>
      </c>
      <c r="F104" s="212">
        <f t="shared" si="0"/>
        <v>230</v>
      </c>
      <c r="G104" s="212">
        <f t="shared" si="0"/>
        <v>269</v>
      </c>
      <c r="H104" s="212">
        <f t="shared" si="0"/>
        <v>307</v>
      </c>
      <c r="I104" s="212">
        <f t="shared" si="0"/>
        <v>346</v>
      </c>
      <c r="J104" s="212">
        <f t="shared" si="0"/>
        <v>384</v>
      </c>
      <c r="K104" s="212">
        <f t="shared" si="0"/>
        <v>422</v>
      </c>
      <c r="L104" s="212">
        <f t="shared" si="0"/>
        <v>461</v>
      </c>
      <c r="M104" s="212">
        <f t="shared" si="0"/>
        <v>499</v>
      </c>
      <c r="N104" s="212">
        <f t="shared" si="0"/>
        <v>538</v>
      </c>
      <c r="O104" s="212">
        <f t="shared" si="0"/>
        <v>576</v>
      </c>
      <c r="P104" s="212">
        <f>ROUND(AK104*$T$76,0)</f>
        <v>614</v>
      </c>
      <c r="Q104" s="212"/>
      <c r="R104" s="212"/>
      <c r="S104" s="212"/>
      <c r="T104" s="213"/>
      <c r="V104" s="203">
        <v>32</v>
      </c>
      <c r="W104" s="207">
        <f>IF($W$74*V104*$X$136&lt;50,50,$W$74*V104*$X$136)</f>
        <v>76.8</v>
      </c>
      <c r="X104" s="207">
        <f>IF($X$74*V104*$X$136&lt;50,50,$X$74*V104*$X$136)</f>
        <v>115.19999999999999</v>
      </c>
      <c r="Y104" s="207">
        <f>IF($Y$74*V104*$X$136&lt;50,50,$Y$74*V104*$X$136)</f>
        <v>153.6</v>
      </c>
      <c r="Z104" s="207">
        <f>IF($Z$74*V104*$X$136&lt;50,50,$Z$74*V104*$X$136)</f>
        <v>192</v>
      </c>
      <c r="AA104" s="207">
        <f>IF($AA$74*V104*$X$136&lt;50,50,$AA$74*V104*$X$136)</f>
        <v>230.39999999999998</v>
      </c>
      <c r="AB104" s="207">
        <f>IF($AB$74*V104*$X$136&lt;50,50,$AB$74*V104*$X$136)</f>
        <v>268.8</v>
      </c>
      <c r="AC104" s="207">
        <f>IF($AC$74*V104*$X$136&lt;50,50,$AC$74*V104*$X$136)</f>
        <v>307.2</v>
      </c>
      <c r="AD104" s="207">
        <f>IF($AD$74*V104*$X$136&lt;50,50,$AD$74*V104*$X$136)</f>
        <v>345.59999999999997</v>
      </c>
      <c r="AE104" s="207">
        <f>IF($AE$74*V104*$X$136&lt;50,50,$AE$74*V104*$X$136)</f>
        <v>384</v>
      </c>
      <c r="AF104" s="207">
        <f>IF($AF$74*V104*$X$136&lt;50,50,$AF$74*V104*$X$136)</f>
        <v>422.4</v>
      </c>
      <c r="AG104" s="207">
        <f>IF($AG$74*V104*$X$136&lt;50,50,$AG$74*V104*$X$136)</f>
        <v>460.79999999999995</v>
      </c>
      <c r="AH104" s="207">
        <f>IF($AH$74*V104*$X$136&lt;50,50,$AH$74*V104*$X$136)</f>
        <v>499.2</v>
      </c>
      <c r="AI104" s="207">
        <f>IF($AI$74*V104*$X$136&lt;50,50,$AI$74*V104*$X$136)</f>
        <v>537.6</v>
      </c>
      <c r="AJ104" s="207">
        <f>IF($AJ$74*V104*$X$136&lt;50,50,$AJ$74*V104*$X$136)</f>
        <v>576</v>
      </c>
      <c r="AK104" s="207">
        <f>IF($AK$74*V104*$X$136&lt;50,50,$AK$74*V104*$X$136)</f>
        <v>614.4</v>
      </c>
      <c r="AL104" s="207"/>
      <c r="AM104" s="207"/>
      <c r="AN104" s="207"/>
      <c r="AO104" s="207"/>
      <c r="AP104" s="189"/>
    </row>
    <row r="105" spans="1:42" x14ac:dyDescent="0.15">
      <c r="A105" s="208">
        <v>800</v>
      </c>
      <c r="B105" s="209">
        <f t="shared" si="0"/>
        <v>128</v>
      </c>
      <c r="C105" s="209">
        <f t="shared" si="0"/>
        <v>192</v>
      </c>
      <c r="D105" s="209">
        <f t="shared" si="0"/>
        <v>256</v>
      </c>
      <c r="E105" s="209">
        <f t="shared" si="0"/>
        <v>320</v>
      </c>
      <c r="F105" s="209">
        <f t="shared" si="0"/>
        <v>384</v>
      </c>
      <c r="G105" s="209">
        <f t="shared" si="0"/>
        <v>448</v>
      </c>
      <c r="H105" s="209">
        <f t="shared" si="0"/>
        <v>512</v>
      </c>
      <c r="I105" s="209">
        <f t="shared" si="0"/>
        <v>576</v>
      </c>
      <c r="J105" s="209">
        <f t="shared" si="0"/>
        <v>640</v>
      </c>
      <c r="K105" s="209">
        <f t="shared" si="0"/>
        <v>704</v>
      </c>
      <c r="L105" s="209">
        <f t="shared" si="0"/>
        <v>768</v>
      </c>
      <c r="M105" s="209">
        <f t="shared" si="0"/>
        <v>832</v>
      </c>
      <c r="N105" s="209">
        <f t="shared" si="0"/>
        <v>896</v>
      </c>
      <c r="O105" s="209">
        <f t="shared" si="0"/>
        <v>960</v>
      </c>
      <c r="P105" s="209">
        <f t="shared" si="0"/>
        <v>1024</v>
      </c>
      <c r="Q105" s="209"/>
      <c r="R105" s="209"/>
      <c r="S105" s="209"/>
      <c r="T105" s="210"/>
      <c r="V105" s="203">
        <v>800</v>
      </c>
      <c r="W105" s="207">
        <f>IF($W$74*V104*$X$137&lt;50,50,$W$74*V104*$X$137)</f>
        <v>128</v>
      </c>
      <c r="X105" s="207">
        <f>IF($X$74*V104*$X$137&lt;50,50,$X$74*V104*$X$137)</f>
        <v>192</v>
      </c>
      <c r="Y105" s="207">
        <f>IF($Y$74*V104*$X$137&lt;50,50,$Y$74*V104*$X$137)</f>
        <v>256</v>
      </c>
      <c r="Z105" s="207">
        <f>IF($Z$74*V104*$X$137&lt;50,50,$Z$74*V104*$X$137)</f>
        <v>320</v>
      </c>
      <c r="AA105" s="207">
        <f>IF($AA$74*V104*$X$137&lt;50,50,$AA$74*V104*$X$137)</f>
        <v>384</v>
      </c>
      <c r="AB105" s="207">
        <f>IF($AB$74*V104*$X$137&lt;50,50,$AB$74*V104*$X$137)</f>
        <v>448</v>
      </c>
      <c r="AC105" s="207">
        <f>IF($AC$74*V104*$X$137&lt;50,50,$AC$74*V104*$X$137)</f>
        <v>512</v>
      </c>
      <c r="AD105" s="207">
        <f>IF($AD$74*V104*$X$137&lt;50,50,$AD$74*V104*$X$137)</f>
        <v>576</v>
      </c>
      <c r="AE105" s="207">
        <f>IF($AE$74*V104*$X$137&lt;50,50,$AE$74*V104*$X$137)</f>
        <v>640</v>
      </c>
      <c r="AF105" s="207">
        <f>IF($AF$74*V104*$X$137&lt;50,50,$AF$74*V104*$X$137)</f>
        <v>704</v>
      </c>
      <c r="AG105" s="207">
        <f>IF($AG$74*V104*$X$137&lt;50,50,$AG$74*V104*$X$137)</f>
        <v>768</v>
      </c>
      <c r="AH105" s="207">
        <f>IF($AH$74*V104*$X$137&lt;50,50,$AH$74*V104*$X$137)</f>
        <v>832</v>
      </c>
      <c r="AI105" s="207">
        <f>IF($AI$74*V104*$X$137&lt;50,50,$AI$74*V104*$X$137)</f>
        <v>896</v>
      </c>
      <c r="AJ105" s="207">
        <f>IF($AJ$74*V104*$X$137&lt;50,50,$AJ$74*V104*$X$137)</f>
        <v>960</v>
      </c>
      <c r="AK105" s="207">
        <f>IF($AK$74*V104*$X$137&lt;50,50,$AK$74*V104*$X$137)</f>
        <v>1024</v>
      </c>
      <c r="AL105" s="207"/>
      <c r="AM105" s="207"/>
      <c r="AN105" s="207"/>
      <c r="AO105" s="207"/>
      <c r="AP105" s="189"/>
    </row>
    <row r="106" spans="1:42" x14ac:dyDescent="0.15">
      <c r="A106" s="215" t="s">
        <v>15</v>
      </c>
      <c r="B106" s="212">
        <f t="shared" si="0"/>
        <v>82</v>
      </c>
      <c r="C106" s="212">
        <f t="shared" si="0"/>
        <v>122</v>
      </c>
      <c r="D106" s="212">
        <f t="shared" si="0"/>
        <v>163</v>
      </c>
      <c r="E106" s="212">
        <f t="shared" si="0"/>
        <v>204</v>
      </c>
      <c r="F106" s="212">
        <f t="shared" si="0"/>
        <v>245</v>
      </c>
      <c r="G106" s="212">
        <f t="shared" si="0"/>
        <v>286</v>
      </c>
      <c r="H106" s="212">
        <f t="shared" si="0"/>
        <v>326</v>
      </c>
      <c r="I106" s="212">
        <f t="shared" si="0"/>
        <v>367</v>
      </c>
      <c r="J106" s="212">
        <f t="shared" si="0"/>
        <v>408</v>
      </c>
      <c r="K106" s="212">
        <f t="shared" si="0"/>
        <v>449</v>
      </c>
      <c r="L106" s="212">
        <f t="shared" si="0"/>
        <v>490</v>
      </c>
      <c r="M106" s="212">
        <f t="shared" si="0"/>
        <v>530</v>
      </c>
      <c r="N106" s="212">
        <f t="shared" si="0"/>
        <v>571</v>
      </c>
      <c r="O106" s="212">
        <f t="shared" si="0"/>
        <v>612</v>
      </c>
      <c r="P106" s="212">
        <f t="shared" si="0"/>
        <v>653</v>
      </c>
      <c r="Q106" s="212">
        <f>ROUND(AL106*$T$76,0)</f>
        <v>694</v>
      </c>
      <c r="R106" s="212"/>
      <c r="S106" s="212"/>
      <c r="T106" s="213"/>
      <c r="V106" s="203">
        <v>34</v>
      </c>
      <c r="W106" s="207">
        <f>IF($W$74*V106*$X$136&lt;50,50,$W$74*V106*$X$136)</f>
        <v>81.599999999999994</v>
      </c>
      <c r="X106" s="207">
        <f>IF($X$74*V106*$X$136&lt;50,50,$X$74*V106*$X$136)</f>
        <v>122.39999999999999</v>
      </c>
      <c r="Y106" s="207">
        <f>IF($Y$74*V106*$X$136&lt;50,50,$Y$74*V106*$X$136)</f>
        <v>163.19999999999999</v>
      </c>
      <c r="Z106" s="207">
        <f>IF($Z$74*V106*$X$136&lt;50,50,$Z$74*V106*$X$136)</f>
        <v>204</v>
      </c>
      <c r="AA106" s="207">
        <f>IF($AA$74*V106*$X$136&lt;50,50,$AA$74*V106*$X$136)</f>
        <v>244.79999999999998</v>
      </c>
      <c r="AB106" s="207">
        <f>IF($AB$74*V106*$X$136&lt;50,50,$AB$74*V106*$X$136)</f>
        <v>285.59999999999997</v>
      </c>
      <c r="AC106" s="207">
        <f>IF($AC$74*V106*$X$136&lt;50,50,$AC$74*V106*$X$136)</f>
        <v>326.39999999999998</v>
      </c>
      <c r="AD106" s="207">
        <f>IF($AD$74*V106*$X$136&lt;50,50,$AD$74*V106*$X$136)</f>
        <v>367.2</v>
      </c>
      <c r="AE106" s="207">
        <f>IF($AE$74*V106*$X$136&lt;50,50,$AE$74*V106*$X$136)</f>
        <v>408</v>
      </c>
      <c r="AF106" s="207">
        <f>IF($AF$74*V106*$X$136&lt;50,50,$AF$74*V106*$X$136)</f>
        <v>448.8</v>
      </c>
      <c r="AG106" s="207">
        <f>IF($AG$74*V106*$X$136&lt;50,50,$AG$74*V106*$X$136)</f>
        <v>489.59999999999997</v>
      </c>
      <c r="AH106" s="207">
        <f>IF($AH$74*V106*$X$136&lt;50,50,$AH$74*V106*$X$136)</f>
        <v>530.4</v>
      </c>
      <c r="AI106" s="207">
        <f>IF($AI$74*V106*$X$136&lt;50,50,$AI$74*V106*$X$136)</f>
        <v>571.19999999999993</v>
      </c>
      <c r="AJ106" s="207">
        <f>IF($AJ$74*V106*$X$136&lt;50,50,$AJ$74*V106*$X$136)</f>
        <v>612</v>
      </c>
      <c r="AK106" s="207">
        <f>IF($AK$74*V106*$X$136&lt;50,50,$AK$74*V106*$X$136)</f>
        <v>652.79999999999995</v>
      </c>
      <c r="AL106" s="207">
        <f>IF($AL$74*V106*$X$136&lt;50,50,$AL$74*V106*$X$136)</f>
        <v>693.6</v>
      </c>
      <c r="AM106" s="207"/>
      <c r="AN106" s="207"/>
      <c r="AO106" s="207"/>
      <c r="AP106" s="189"/>
    </row>
    <row r="107" spans="1:42" x14ac:dyDescent="0.15">
      <c r="A107" s="208">
        <v>850</v>
      </c>
      <c r="B107" s="209">
        <f t="shared" si="0"/>
        <v>136</v>
      </c>
      <c r="C107" s="209">
        <f t="shared" si="0"/>
        <v>204</v>
      </c>
      <c r="D107" s="209">
        <f t="shared" si="0"/>
        <v>272</v>
      </c>
      <c r="E107" s="209">
        <f t="shared" si="0"/>
        <v>340</v>
      </c>
      <c r="F107" s="209">
        <f t="shared" si="0"/>
        <v>408</v>
      </c>
      <c r="G107" s="209">
        <f t="shared" si="0"/>
        <v>476</v>
      </c>
      <c r="H107" s="209">
        <f t="shared" si="0"/>
        <v>544</v>
      </c>
      <c r="I107" s="209">
        <f t="shared" si="0"/>
        <v>612</v>
      </c>
      <c r="J107" s="209">
        <f t="shared" si="0"/>
        <v>680</v>
      </c>
      <c r="K107" s="209">
        <f t="shared" si="0"/>
        <v>748</v>
      </c>
      <c r="L107" s="209">
        <f t="shared" si="0"/>
        <v>816</v>
      </c>
      <c r="M107" s="209">
        <f t="shared" si="0"/>
        <v>884</v>
      </c>
      <c r="N107" s="209">
        <f t="shared" si="0"/>
        <v>952</v>
      </c>
      <c r="O107" s="209">
        <f t="shared" si="0"/>
        <v>1020</v>
      </c>
      <c r="P107" s="209">
        <f t="shared" si="0"/>
        <v>1088</v>
      </c>
      <c r="Q107" s="209">
        <f t="shared" ref="Q107:T133" si="1">ROUND(AL107*$T$76,0)</f>
        <v>1156</v>
      </c>
      <c r="R107" s="209"/>
      <c r="S107" s="209"/>
      <c r="T107" s="210"/>
      <c r="V107" s="203">
        <v>850</v>
      </c>
      <c r="W107" s="207">
        <f>IF($W$74*V106*$X$137&lt;50,50,$W$74*V106*$X$137)</f>
        <v>136</v>
      </c>
      <c r="X107" s="207">
        <f>IF($X$74*V106*$X$137&lt;50,50,$X$74*V106*$X$137)</f>
        <v>204</v>
      </c>
      <c r="Y107" s="207">
        <f>IF($Y$74*V106*$X$137&lt;50,50,$Y$74*V106*$X$137)</f>
        <v>272</v>
      </c>
      <c r="Z107" s="207">
        <f>IF($Z$74*V106*$X$137&lt;50,50,$Z$74*V106*$X$137)</f>
        <v>340</v>
      </c>
      <c r="AA107" s="207">
        <f>IF($AA$74*V106*$X$137&lt;50,50,$AA$74*V106*$X$137)</f>
        <v>408</v>
      </c>
      <c r="AB107" s="207">
        <f>IF($AB$74*V106*$X$137&lt;50,50,$AB$74*V106*$X$137)</f>
        <v>476</v>
      </c>
      <c r="AC107" s="207">
        <f>IF($AC$74*V106*$X$137&lt;50,50,$AC$74*V106*$X$137)</f>
        <v>544</v>
      </c>
      <c r="AD107" s="207">
        <f>IF($AD$74*V106*$X$137&lt;50,50,$AD$74*V106*$X$137)</f>
        <v>612</v>
      </c>
      <c r="AE107" s="207">
        <f>IF($AE$74*V106*$X$137&lt;50,50,$AE$74*V106*$X$137)</f>
        <v>680</v>
      </c>
      <c r="AF107" s="207">
        <f>IF($AF$74*V106*$X$137&lt;50,50,$AF$74*V106*$X$137)</f>
        <v>748</v>
      </c>
      <c r="AG107" s="207">
        <f>IF($AG$74*V106*$X$137&lt;50,50,$AG$74*V106*$X$137)</f>
        <v>816</v>
      </c>
      <c r="AH107" s="207">
        <f>IF($AH$74*V106*$X$137&lt;50,50,$AH$74*V106*$X$137)</f>
        <v>884</v>
      </c>
      <c r="AI107" s="207">
        <f>IF($AI$74*V106*$X$137&lt;50,50,$AI$74*V106*$X$137)</f>
        <v>952</v>
      </c>
      <c r="AJ107" s="207">
        <f>IF($AJ$74*V106*$X$137&lt;50,50,$AJ$74*V106*$X$137)</f>
        <v>1020</v>
      </c>
      <c r="AK107" s="207">
        <f>IF($AK$74*V106*$X$137&lt;50,50,$AK$74*V106*$X$137)</f>
        <v>1088</v>
      </c>
      <c r="AL107" s="207">
        <f>IF($AL$74*V106*$X$137&lt;50,50,$AL$74*V106*$X$137)</f>
        <v>1156</v>
      </c>
      <c r="AM107" s="207"/>
      <c r="AN107" s="207"/>
      <c r="AO107" s="207"/>
      <c r="AP107" s="189"/>
    </row>
    <row r="108" spans="1:42" x14ac:dyDescent="0.15">
      <c r="A108" s="215" t="s">
        <v>16</v>
      </c>
      <c r="B108" s="212">
        <f t="shared" ref="B108:P124" si="2">ROUND(W108*$T$76,0)</f>
        <v>86</v>
      </c>
      <c r="C108" s="212">
        <f t="shared" si="2"/>
        <v>130</v>
      </c>
      <c r="D108" s="212">
        <f t="shared" si="2"/>
        <v>173</v>
      </c>
      <c r="E108" s="212">
        <f t="shared" si="2"/>
        <v>216</v>
      </c>
      <c r="F108" s="212">
        <f t="shared" si="2"/>
        <v>259</v>
      </c>
      <c r="G108" s="212">
        <f t="shared" si="2"/>
        <v>302</v>
      </c>
      <c r="H108" s="212">
        <f t="shared" si="2"/>
        <v>346</v>
      </c>
      <c r="I108" s="212">
        <f t="shared" si="2"/>
        <v>389</v>
      </c>
      <c r="J108" s="212">
        <f t="shared" si="2"/>
        <v>432</v>
      </c>
      <c r="K108" s="212">
        <f t="shared" si="2"/>
        <v>475</v>
      </c>
      <c r="L108" s="212">
        <f t="shared" si="2"/>
        <v>518</v>
      </c>
      <c r="M108" s="212">
        <f t="shared" si="2"/>
        <v>562</v>
      </c>
      <c r="N108" s="212">
        <f t="shared" si="2"/>
        <v>605</v>
      </c>
      <c r="O108" s="212">
        <f t="shared" si="2"/>
        <v>648</v>
      </c>
      <c r="P108" s="212">
        <f t="shared" si="2"/>
        <v>691</v>
      </c>
      <c r="Q108" s="212">
        <f t="shared" si="1"/>
        <v>734</v>
      </c>
      <c r="R108" s="212">
        <f>ROUND(AM108*$T$76,0)</f>
        <v>778</v>
      </c>
      <c r="S108" s="212"/>
      <c r="T108" s="213"/>
      <c r="V108" s="203">
        <v>36</v>
      </c>
      <c r="W108" s="207">
        <f>IF($W$74*V108*$X$136&lt;50,50,$W$74*V108*$X$136)</f>
        <v>86.399999999999991</v>
      </c>
      <c r="X108" s="207">
        <f>IF($X$74*V108*$X$136&lt;50,50,$X$74*V108*$X$136)</f>
        <v>129.6</v>
      </c>
      <c r="Y108" s="207">
        <f>IF($Y$74*V108*$X$136&lt;50,50,$Y$74*V108*$X$136)</f>
        <v>172.79999999999998</v>
      </c>
      <c r="Z108" s="207">
        <f>IF($Z$74*V108*$X$136&lt;50,50,$Z$74*V108*$X$136)</f>
        <v>216</v>
      </c>
      <c r="AA108" s="207">
        <f>IF($AA$74*V108*$X$136&lt;50,50,$AA$74*V108*$X$136)</f>
        <v>259.2</v>
      </c>
      <c r="AB108" s="207">
        <f>IF($AB$74*V108*$X$136&lt;50,50,$AB$74*V108*$X$136)</f>
        <v>302.39999999999998</v>
      </c>
      <c r="AC108" s="207">
        <f>IF($AC$74*V108*$X$136&lt;50,50,$AC$74*V108*$X$136)</f>
        <v>345.59999999999997</v>
      </c>
      <c r="AD108" s="207">
        <f>IF($AD$74*V108*$X$136&lt;50,50,$AD$74*V108*$X$136)</f>
        <v>388.8</v>
      </c>
      <c r="AE108" s="207">
        <f>IF($AE$74*V108*$X$136&lt;50,50,$AE$74*V108*$X$136)</f>
        <v>432</v>
      </c>
      <c r="AF108" s="207">
        <f>IF($AF$74*V108*$X$136&lt;50,50,$AF$74*V108*$X$136)</f>
        <v>475.2</v>
      </c>
      <c r="AG108" s="207">
        <f>IF($AG$74*V108*$X$136&lt;50,50,$AG$74*V108*$X$136)</f>
        <v>518.4</v>
      </c>
      <c r="AH108" s="207">
        <f>IF($AH$74*V108*$X$136&lt;50,50,$AH$74*V108*$X$136)</f>
        <v>561.6</v>
      </c>
      <c r="AI108" s="207">
        <f>IF($AI$74*V108*$X$136&lt;50,50,$AI$74*V108*$X$136)</f>
        <v>604.79999999999995</v>
      </c>
      <c r="AJ108" s="207">
        <f>IF($AJ$74*V108*$X$136&lt;50,50,$AJ$74*V108*$X$136)</f>
        <v>648</v>
      </c>
      <c r="AK108" s="207">
        <f>IF($AK$74*V108*$X$136&lt;50,50,$AK$74*V108*$X$136)</f>
        <v>691.19999999999993</v>
      </c>
      <c r="AL108" s="207">
        <f>IF($AL$74*V108*$X$136&lt;50,50,$AL$74*V108*$X$136)</f>
        <v>734.4</v>
      </c>
      <c r="AM108" s="207">
        <f>IF($AM$74*V108*$X$136&lt;50,50,$AM$74*V108*$X$136)</f>
        <v>777.6</v>
      </c>
      <c r="AN108" s="207"/>
      <c r="AO108" s="207"/>
      <c r="AP108" s="189"/>
    </row>
    <row r="109" spans="1:42" ht="13" thickBot="1" x14ac:dyDescent="0.2">
      <c r="A109" s="204">
        <v>900</v>
      </c>
      <c r="B109" s="216">
        <f t="shared" si="2"/>
        <v>144</v>
      </c>
      <c r="C109" s="216">
        <f t="shared" si="2"/>
        <v>216</v>
      </c>
      <c r="D109" s="216">
        <f t="shared" si="2"/>
        <v>288</v>
      </c>
      <c r="E109" s="216">
        <f t="shared" si="2"/>
        <v>360</v>
      </c>
      <c r="F109" s="216">
        <f t="shared" si="2"/>
        <v>432</v>
      </c>
      <c r="G109" s="216">
        <f t="shared" si="2"/>
        <v>504</v>
      </c>
      <c r="H109" s="216">
        <f t="shared" si="2"/>
        <v>576</v>
      </c>
      <c r="I109" s="216">
        <f t="shared" si="2"/>
        <v>648</v>
      </c>
      <c r="J109" s="216">
        <f t="shared" si="2"/>
        <v>720</v>
      </c>
      <c r="K109" s="216">
        <f t="shared" si="2"/>
        <v>792</v>
      </c>
      <c r="L109" s="216">
        <f t="shared" si="2"/>
        <v>864</v>
      </c>
      <c r="M109" s="216">
        <f t="shared" si="2"/>
        <v>936</v>
      </c>
      <c r="N109" s="216">
        <f t="shared" si="2"/>
        <v>1008</v>
      </c>
      <c r="O109" s="216">
        <f t="shared" si="2"/>
        <v>1080</v>
      </c>
      <c r="P109" s="216">
        <f t="shared" si="2"/>
        <v>1152</v>
      </c>
      <c r="Q109" s="216">
        <f t="shared" si="1"/>
        <v>1224</v>
      </c>
      <c r="R109" s="216">
        <f t="shared" si="1"/>
        <v>1296</v>
      </c>
      <c r="S109" s="216"/>
      <c r="T109" s="217"/>
      <c r="V109" s="203">
        <v>900</v>
      </c>
      <c r="W109" s="207">
        <f>IF($W$74*V108*$X$137&lt;50,50,$W$74*V108*$X$137)</f>
        <v>144</v>
      </c>
      <c r="X109" s="207">
        <f>IF($X$74*V108*$X$137&lt;50,50,$X$74*V108*$X$137)</f>
        <v>216</v>
      </c>
      <c r="Y109" s="207">
        <f>IF($Y$74*V108*$X$137&lt;50,50,$Y$74*V108*$X$137)</f>
        <v>288</v>
      </c>
      <c r="Z109" s="207">
        <f>IF($Z$74*V108*$X$137&lt;50,50,$Z$74*V108*$X$137)</f>
        <v>360</v>
      </c>
      <c r="AA109" s="207">
        <f>IF($AA$74*V108*$X$137&lt;50,50,$AA$74*V108*$X$137)</f>
        <v>432</v>
      </c>
      <c r="AB109" s="207">
        <f>IF($AB$74*V108*$X$137&lt;50,50,$AB$74*V108*$X$137)</f>
        <v>504</v>
      </c>
      <c r="AC109" s="207">
        <f>IF($AC$74*V108*$X$137&lt;50,50,$AC$74*V108*$X$137)</f>
        <v>576</v>
      </c>
      <c r="AD109" s="207">
        <f>IF($AD$74*V108*$X$137&lt;50,50,$AD$74*V108*$X$137)</f>
        <v>648</v>
      </c>
      <c r="AE109" s="207">
        <f>IF($AE$74*V108*$X$137&lt;50,50,$AE$74*V108*$X$137)</f>
        <v>720</v>
      </c>
      <c r="AF109" s="207">
        <f>IF($AF$74*V108*$X$137&lt;50,50,$AF$74*V108*$X$137)</f>
        <v>792</v>
      </c>
      <c r="AG109" s="207">
        <f>IF($AG$74*V108*$X$137&lt;50,50,$AG$74*V108*$X$137)</f>
        <v>864</v>
      </c>
      <c r="AH109" s="207">
        <f>IF($AH$74*V108*$X$137&lt;50,50,$AH$74*V108*$X$137)</f>
        <v>936</v>
      </c>
      <c r="AI109" s="207">
        <f>IF($AI$74*V108*$X$137&lt;50,50,$AI$74*V108*$X$137)</f>
        <v>1008</v>
      </c>
      <c r="AJ109" s="207">
        <f>IF($AJ$74*V108*$X$137&lt;50,50,$AJ$74*V108*$X$137)</f>
        <v>1080</v>
      </c>
      <c r="AK109" s="207">
        <f>IF($AK$74*V108*$X$137&lt;50,50,$AK$74*V108*$X$137)</f>
        <v>1152</v>
      </c>
      <c r="AL109" s="207">
        <f>IF($AL$74*V108*$X$137&lt;50,50,$AL$74*V108*$X$137)</f>
        <v>1224</v>
      </c>
      <c r="AM109" s="207">
        <f>IF($AM$74*V108*$X$137&lt;50,50,$AM$74*V108*$X$137)</f>
        <v>1296</v>
      </c>
      <c r="AN109" s="207"/>
      <c r="AO109" s="207"/>
      <c r="AP109" s="189"/>
    </row>
    <row r="110" spans="1:42" x14ac:dyDescent="0.15">
      <c r="A110" s="202" t="s">
        <v>17</v>
      </c>
      <c r="B110" s="205">
        <f t="shared" si="2"/>
        <v>91</v>
      </c>
      <c r="C110" s="205">
        <f t="shared" si="2"/>
        <v>137</v>
      </c>
      <c r="D110" s="205">
        <f t="shared" si="2"/>
        <v>182</v>
      </c>
      <c r="E110" s="205">
        <f t="shared" si="2"/>
        <v>228</v>
      </c>
      <c r="F110" s="205">
        <f t="shared" si="2"/>
        <v>274</v>
      </c>
      <c r="G110" s="205">
        <f t="shared" si="2"/>
        <v>319</v>
      </c>
      <c r="H110" s="205">
        <f t="shared" si="2"/>
        <v>365</v>
      </c>
      <c r="I110" s="205">
        <f t="shared" si="2"/>
        <v>410</v>
      </c>
      <c r="J110" s="205">
        <f t="shared" si="2"/>
        <v>456</v>
      </c>
      <c r="K110" s="205">
        <f t="shared" si="2"/>
        <v>502</v>
      </c>
      <c r="L110" s="205">
        <f t="shared" si="2"/>
        <v>547</v>
      </c>
      <c r="M110" s="205">
        <f t="shared" si="2"/>
        <v>593</v>
      </c>
      <c r="N110" s="205">
        <f t="shared" si="2"/>
        <v>638</v>
      </c>
      <c r="O110" s="205">
        <f t="shared" si="2"/>
        <v>684</v>
      </c>
      <c r="P110" s="205">
        <f t="shared" si="2"/>
        <v>730</v>
      </c>
      <c r="Q110" s="205">
        <f t="shared" si="1"/>
        <v>775</v>
      </c>
      <c r="R110" s="205">
        <f t="shared" si="1"/>
        <v>821</v>
      </c>
      <c r="S110" s="205">
        <f>ROUND(AN110*$T$76,0)</f>
        <v>866</v>
      </c>
      <c r="T110" s="206"/>
      <c r="V110" s="203">
        <v>38</v>
      </c>
      <c r="W110" s="207">
        <f>IF($W$74*V110*$X$136&lt;50,50,$W$74*V110*$X$136)</f>
        <v>91.2</v>
      </c>
      <c r="X110" s="207">
        <f>IF($X$74*V110*$X$136&lt;50,50,$X$74*V110*$X$136)</f>
        <v>136.79999999999998</v>
      </c>
      <c r="Y110" s="207">
        <f>IF($Y$74*V110*$X$136&lt;50,50,$Y$74*V110*$X$136)</f>
        <v>182.4</v>
      </c>
      <c r="Z110" s="207">
        <f>IF($Z$74*V110*$X$136&lt;50,50,$Z$74*V110*$X$136)</f>
        <v>228</v>
      </c>
      <c r="AA110" s="207">
        <f>IF($AA$74*V110*$X$136&lt;50,50,$AA$74*V110*$X$136)</f>
        <v>273.59999999999997</v>
      </c>
      <c r="AB110" s="207">
        <f>IF($AB$74*V110*$X$136&lt;50,50,$AB$74*V110*$X$136)</f>
        <v>319.2</v>
      </c>
      <c r="AC110" s="207">
        <f>IF($AC$74*V110*$X$136&lt;50,50,$AC$74*V110*$X$136)</f>
        <v>364.8</v>
      </c>
      <c r="AD110" s="207">
        <f>IF($AD$74*V110*$X$136&lt;50,50,$AD$74*V110*$X$136)</f>
        <v>410.4</v>
      </c>
      <c r="AE110" s="207">
        <f>IF($AE$74*V110*$X$136&lt;50,50,$AE$74*V110*$X$136)</f>
        <v>456</v>
      </c>
      <c r="AF110" s="207">
        <f>IF($AF$74*V110*$X$136&lt;50,50,$AF$74*V110*$X$136)</f>
        <v>501.59999999999997</v>
      </c>
      <c r="AG110" s="207">
        <f>IF($AG$74*V110*$X$136&lt;50,50,$AG$74*V110*$X$136)</f>
        <v>547.19999999999993</v>
      </c>
      <c r="AH110" s="207">
        <f>IF($AH$74*V110*$X$136&lt;50,50,$AH$74*V110*$X$136)</f>
        <v>592.79999999999995</v>
      </c>
      <c r="AI110" s="207">
        <f>IF($AI$74*V110*$X$136&lt;50,50,$AI$74*V110*$X$136)</f>
        <v>638.4</v>
      </c>
      <c r="AJ110" s="207">
        <f>IF($AJ$74*V110*$X$136&lt;50,50,$AJ$74*V110*$X$136)</f>
        <v>684</v>
      </c>
      <c r="AK110" s="207">
        <f>IF($AK$74*V110*$X$136&lt;50,50,$AK$74*V110*$X$136)</f>
        <v>729.6</v>
      </c>
      <c r="AL110" s="207">
        <f>IF($AL$74*V110*$X$136&lt;50,50,$AL$74*V110*$X$136)</f>
        <v>775.19999999999993</v>
      </c>
      <c r="AM110" s="207">
        <f>IF($AM$74*V110*$X$136&lt;50,50,$AM$74*V110*$X$136)</f>
        <v>820.8</v>
      </c>
      <c r="AN110" s="207">
        <f>IF($AN$74*V110*$X$136&lt;50,50,$AN$74*V110*$X$136)</f>
        <v>866.4</v>
      </c>
      <c r="AO110" s="207"/>
      <c r="AP110" s="189"/>
    </row>
    <row r="111" spans="1:42" x14ac:dyDescent="0.15">
      <c r="A111" s="208">
        <v>950</v>
      </c>
      <c r="B111" s="209">
        <f t="shared" si="2"/>
        <v>152</v>
      </c>
      <c r="C111" s="209">
        <f t="shared" si="2"/>
        <v>228</v>
      </c>
      <c r="D111" s="209">
        <f t="shared" si="2"/>
        <v>304</v>
      </c>
      <c r="E111" s="209">
        <f t="shared" si="2"/>
        <v>380</v>
      </c>
      <c r="F111" s="209">
        <f t="shared" si="2"/>
        <v>456</v>
      </c>
      <c r="G111" s="209">
        <f t="shared" si="2"/>
        <v>532</v>
      </c>
      <c r="H111" s="209">
        <f t="shared" si="2"/>
        <v>608</v>
      </c>
      <c r="I111" s="209">
        <f t="shared" si="2"/>
        <v>684</v>
      </c>
      <c r="J111" s="209">
        <f t="shared" si="2"/>
        <v>760</v>
      </c>
      <c r="K111" s="209">
        <f t="shared" si="2"/>
        <v>836</v>
      </c>
      <c r="L111" s="209">
        <f t="shared" si="2"/>
        <v>912</v>
      </c>
      <c r="M111" s="209">
        <f t="shared" si="2"/>
        <v>988</v>
      </c>
      <c r="N111" s="209">
        <f t="shared" si="2"/>
        <v>1064</v>
      </c>
      <c r="O111" s="209">
        <f t="shared" si="2"/>
        <v>1140</v>
      </c>
      <c r="P111" s="209">
        <f t="shared" si="2"/>
        <v>1216</v>
      </c>
      <c r="Q111" s="209">
        <f t="shared" si="1"/>
        <v>1292</v>
      </c>
      <c r="R111" s="209">
        <f t="shared" si="1"/>
        <v>1368</v>
      </c>
      <c r="S111" s="209">
        <f t="shared" si="1"/>
        <v>1444</v>
      </c>
      <c r="T111" s="210"/>
      <c r="V111" s="203">
        <v>950</v>
      </c>
      <c r="W111" s="207">
        <f>IF($W$74*V110*$X$137&lt;50,50,$W$74*V110*$X$137)</f>
        <v>152</v>
      </c>
      <c r="X111" s="207">
        <f>IF($X$74*V110*$X$137&lt;50,50,$X$74*V110*$X$137)</f>
        <v>228</v>
      </c>
      <c r="Y111" s="207">
        <f>IF($Y$74*V110*$X$137&lt;50,50,$Y$74*V110*$X$137)</f>
        <v>304</v>
      </c>
      <c r="Z111" s="207">
        <f>IF($Z$74*V110*$X$137&lt;50,50,$Z$74*V110*$X$137)</f>
        <v>380</v>
      </c>
      <c r="AA111" s="207">
        <f>IF($AA$74*V110*$X$137&lt;50,50,$AA$74*V110*$X$137)</f>
        <v>456</v>
      </c>
      <c r="AB111" s="207">
        <f>IF($AB$74*V110*$X$137&lt;50,50,$AB$74*V110*$X$137)</f>
        <v>532</v>
      </c>
      <c r="AC111" s="207">
        <f>IF($AC$74*V110*$X$137&lt;50,50,$AC$74*V110*$X$137)</f>
        <v>608</v>
      </c>
      <c r="AD111" s="207">
        <f>IF($AD$74*V110*$X$137&lt;50,50,$AD$74*V110*$X$137)</f>
        <v>684</v>
      </c>
      <c r="AE111" s="207">
        <f>IF($AE$74*V110*$X$137&lt;50,50,$AE$74*V110*$X$137)</f>
        <v>760</v>
      </c>
      <c r="AF111" s="207">
        <f>IF($AF$74*V110*$X$137&lt;50,50,$AF$74*V110*$X$137)</f>
        <v>836</v>
      </c>
      <c r="AG111" s="207">
        <f>IF($AG$74*V110*$X$137&lt;50,50,$AG$74*V110*$X$137)</f>
        <v>912</v>
      </c>
      <c r="AH111" s="207">
        <f>IF($AH$74*V110*$X$137&lt;50,50,$AH$74*V110*$X$137)</f>
        <v>988</v>
      </c>
      <c r="AI111" s="207">
        <f>IF($AI$74*V110*$X$137&lt;50,50,$AI$74*V110*$X$137)</f>
        <v>1064</v>
      </c>
      <c r="AJ111" s="207">
        <f>IF($AJ$74*V110*$X$137&lt;50,50,$AJ$74*V110*$X$137)</f>
        <v>1140</v>
      </c>
      <c r="AK111" s="207">
        <f>IF($AK$74*V110*$X$137&lt;50,50,$AK$74*V110*$X$137)</f>
        <v>1216</v>
      </c>
      <c r="AL111" s="207">
        <f>IF($AL$74*V110*$X$137&lt;50,50,$AL$74*V110*$X$137)</f>
        <v>1292</v>
      </c>
      <c r="AM111" s="207">
        <f>IF($AM$74*V110*$X$137&lt;50,50,$AM$74*V110*$X$137)</f>
        <v>1368</v>
      </c>
      <c r="AN111" s="207">
        <f>IF($AN$74*V110*$X$137&lt;50,50,$AN$74*V110*$X$137)</f>
        <v>1444</v>
      </c>
      <c r="AO111" s="207"/>
      <c r="AP111" s="189"/>
    </row>
    <row r="112" spans="1:42" x14ac:dyDescent="0.15">
      <c r="A112" s="215" t="s">
        <v>18</v>
      </c>
      <c r="B112" s="212">
        <f t="shared" si="2"/>
        <v>96</v>
      </c>
      <c r="C112" s="212">
        <f t="shared" si="2"/>
        <v>144</v>
      </c>
      <c r="D112" s="212">
        <f t="shared" si="2"/>
        <v>192</v>
      </c>
      <c r="E112" s="212">
        <f t="shared" si="2"/>
        <v>240</v>
      </c>
      <c r="F112" s="212">
        <f t="shared" si="2"/>
        <v>288</v>
      </c>
      <c r="G112" s="212">
        <f t="shared" si="2"/>
        <v>336</v>
      </c>
      <c r="H112" s="212">
        <f t="shared" si="2"/>
        <v>384</v>
      </c>
      <c r="I112" s="212">
        <f t="shared" si="2"/>
        <v>432</v>
      </c>
      <c r="J112" s="212">
        <f t="shared" si="2"/>
        <v>480</v>
      </c>
      <c r="K112" s="212">
        <f t="shared" si="2"/>
        <v>528</v>
      </c>
      <c r="L112" s="212">
        <f t="shared" si="2"/>
        <v>576</v>
      </c>
      <c r="M112" s="212">
        <f t="shared" si="2"/>
        <v>624</v>
      </c>
      <c r="N112" s="212">
        <f t="shared" si="2"/>
        <v>672</v>
      </c>
      <c r="O112" s="212">
        <f t="shared" si="2"/>
        <v>720</v>
      </c>
      <c r="P112" s="212">
        <f t="shared" si="2"/>
        <v>768</v>
      </c>
      <c r="Q112" s="212">
        <f t="shared" si="1"/>
        <v>816</v>
      </c>
      <c r="R112" s="212">
        <f t="shared" si="1"/>
        <v>864</v>
      </c>
      <c r="S112" s="212">
        <f t="shared" si="1"/>
        <v>912</v>
      </c>
      <c r="T112" s="213">
        <f>ROUND(AO112*$T$76,0)</f>
        <v>960</v>
      </c>
      <c r="V112" s="203">
        <v>40</v>
      </c>
      <c r="W112" s="207">
        <f>IF($W$74*V112*$X$136&lt;50,50,$W$74*V112*$X$136)</f>
        <v>96</v>
      </c>
      <c r="X112" s="207">
        <f>IF($X$74*V112*$X$136&lt;50,50,$X$74*V112*$X$136)</f>
        <v>144</v>
      </c>
      <c r="Y112" s="207">
        <f>IF($Y$74*V112*$X$136&lt;50,50,$Y$74*V112*$X$136)</f>
        <v>192</v>
      </c>
      <c r="Z112" s="207">
        <f>IF($Z$74*V112*$X$136&lt;50,50,$Z$74*V112*$X$136)</f>
        <v>240</v>
      </c>
      <c r="AA112" s="207">
        <f>IF($AA$74*V112*$X$136&lt;50,50,$AA$74*V112*$X$136)</f>
        <v>288</v>
      </c>
      <c r="AB112" s="207">
        <f>IF($AB$74*V112*$X$136&lt;50,50,$AB$74*V112*$X$136)</f>
        <v>336</v>
      </c>
      <c r="AC112" s="207">
        <f>IF($AC$74*V112*$X$136&lt;50,50,$AC$74*V112*$X$136)</f>
        <v>384</v>
      </c>
      <c r="AD112" s="207">
        <f>IF($AD$74*V112*$X$136&lt;50,50,$AD$74*V112*$X$136)</f>
        <v>432</v>
      </c>
      <c r="AE112" s="207">
        <f>IF($AE$74*V112*$X$136&lt;50,50,$AE$74*V112*$X$136)</f>
        <v>480</v>
      </c>
      <c r="AF112" s="207">
        <f>IF($AF$74*V112*$X$136&lt;50,50,$AF$74*V112*$X$136)</f>
        <v>528</v>
      </c>
      <c r="AG112" s="207">
        <f>IF($AG$74*V112*$X$136&lt;50,50,$AG$74*V112*$X$136)</f>
        <v>576</v>
      </c>
      <c r="AH112" s="207">
        <f>IF($AH$74*V112*$X$136&lt;50,50,$AH$74*V112*$X$136)</f>
        <v>624</v>
      </c>
      <c r="AI112" s="207">
        <f>IF($AI$74*V112*$X$136&lt;50,50,$AI$74*V112*$X$136)</f>
        <v>672</v>
      </c>
      <c r="AJ112" s="207">
        <f>IF($AJ$74*V112*$X$136&lt;50,50,$AJ$74*V112*$X$136)</f>
        <v>720</v>
      </c>
      <c r="AK112" s="207">
        <f>IF($AK$74*V112*$X$136&lt;50,50,$AK$74*V112*$X$136)</f>
        <v>768</v>
      </c>
      <c r="AL112" s="207">
        <f>IF($AL$74*V112*$X$136&lt;50,50,$AL$74*V112*$X$136)</f>
        <v>816</v>
      </c>
      <c r="AM112" s="207">
        <f>IF($AM$74*V112*$X$136&lt;50,50,$AM$74*V112*$X$136)</f>
        <v>864</v>
      </c>
      <c r="AN112" s="207">
        <f>IF($AN$74*V112*$X$136&lt;50,50,$AN$74*V112*$X$136)</f>
        <v>912</v>
      </c>
      <c r="AO112" s="207">
        <f>IF($AO$74*V112*$X$136&lt;50,50,$AO$74*V112*$X$136)</f>
        <v>960</v>
      </c>
      <c r="AP112" s="189"/>
    </row>
    <row r="113" spans="1:42" x14ac:dyDescent="0.15">
      <c r="A113" s="208">
        <v>1000</v>
      </c>
      <c r="B113" s="209">
        <f t="shared" si="2"/>
        <v>160</v>
      </c>
      <c r="C113" s="209">
        <f t="shared" si="2"/>
        <v>240</v>
      </c>
      <c r="D113" s="209">
        <f t="shared" si="2"/>
        <v>320</v>
      </c>
      <c r="E113" s="209">
        <f t="shared" si="2"/>
        <v>400</v>
      </c>
      <c r="F113" s="209">
        <f t="shared" si="2"/>
        <v>480</v>
      </c>
      <c r="G113" s="209">
        <f t="shared" si="2"/>
        <v>560</v>
      </c>
      <c r="H113" s="209">
        <f t="shared" si="2"/>
        <v>640</v>
      </c>
      <c r="I113" s="209">
        <f t="shared" si="2"/>
        <v>720</v>
      </c>
      <c r="J113" s="209">
        <f t="shared" si="2"/>
        <v>800</v>
      </c>
      <c r="K113" s="209">
        <f t="shared" si="2"/>
        <v>880</v>
      </c>
      <c r="L113" s="209">
        <f t="shared" si="2"/>
        <v>960</v>
      </c>
      <c r="M113" s="209">
        <f t="shared" si="2"/>
        <v>1040</v>
      </c>
      <c r="N113" s="209">
        <f t="shared" si="2"/>
        <v>1120</v>
      </c>
      <c r="O113" s="209">
        <f t="shared" si="2"/>
        <v>1200</v>
      </c>
      <c r="P113" s="209">
        <f t="shared" si="2"/>
        <v>1280</v>
      </c>
      <c r="Q113" s="209">
        <f t="shared" si="1"/>
        <v>1360</v>
      </c>
      <c r="R113" s="209">
        <f t="shared" si="1"/>
        <v>1440</v>
      </c>
      <c r="S113" s="209">
        <f t="shared" si="1"/>
        <v>1520</v>
      </c>
      <c r="T113" s="210">
        <f t="shared" si="1"/>
        <v>1600</v>
      </c>
      <c r="V113" s="203">
        <v>1000</v>
      </c>
      <c r="W113" s="207">
        <f>IF($W$74*V112*$X$137&lt;50,50,$W$74*V112*$X$137)</f>
        <v>160</v>
      </c>
      <c r="X113" s="207">
        <f>IF($X$74*V112*$X$137&lt;50,50,$X$74*V112*$X$137)</f>
        <v>240</v>
      </c>
      <c r="Y113" s="207">
        <f>IF($Y$74*V112*$X$137&lt;50,50,$Y$74*V112*$X$137)</f>
        <v>320</v>
      </c>
      <c r="Z113" s="207">
        <f>IF($Z$74*V112*$X$137&lt;50,50,$Z$74*V112*$X$137)</f>
        <v>400</v>
      </c>
      <c r="AA113" s="207">
        <f>IF($AA$74*V112*$X$137&lt;50,50,$AA$74*V112*$X$137)</f>
        <v>480</v>
      </c>
      <c r="AB113" s="207">
        <f>IF($AB$74*V112*$X$137&lt;50,50,$AB$74*V112*$X$137)</f>
        <v>560</v>
      </c>
      <c r="AC113" s="207">
        <f>IF($AC$74*V112*$X$137&lt;50,50,$AC$74*V112*$X$137)</f>
        <v>640</v>
      </c>
      <c r="AD113" s="207">
        <f>IF($AD$74*V112*$X$137&lt;50,50,$AD$74*V112*$X$137)</f>
        <v>720</v>
      </c>
      <c r="AE113" s="207">
        <f>IF($AE$74*V112*$X$137&lt;50,50,$AE$74*V112*$X$137)</f>
        <v>800</v>
      </c>
      <c r="AF113" s="207">
        <f>IF($AF$74*V112*$X$137&lt;50,50,$AF$74*V112*$X$137)</f>
        <v>880</v>
      </c>
      <c r="AG113" s="207">
        <f>IF($AG$74*V112*$X$137&lt;50,50,$AG$74*V112*$X$137)</f>
        <v>960</v>
      </c>
      <c r="AH113" s="207">
        <f>IF($AH$74*V112*$X$137&lt;50,50,$AH$74*V112*$X$137)</f>
        <v>1040</v>
      </c>
      <c r="AI113" s="207">
        <f>IF($AI$74*V112*$X$137&lt;50,50,$AI$74*V112*$X$137)</f>
        <v>1120</v>
      </c>
      <c r="AJ113" s="207">
        <f>IF($AJ$74*V112*$X$137&lt;50,50,$AJ$74*V112*$X$137)</f>
        <v>1200</v>
      </c>
      <c r="AK113" s="207">
        <f>IF($AK$74*V112*$X$137&lt;50,50,$AK$74*V112*$X$137)</f>
        <v>1280</v>
      </c>
      <c r="AL113" s="207">
        <f>IF($AL$74*V112*$X$137&lt;50,50,$AL$74*V112*$X$137)</f>
        <v>1360</v>
      </c>
      <c r="AM113" s="207">
        <f>IF($AM$74*V112*$X$137&lt;50,50,$AM$74*V112*$X$137)</f>
        <v>1440</v>
      </c>
      <c r="AN113" s="207">
        <f>IF($AN$74*V112*$X$137&lt;50,50,$AN$74*V112*$X$137)</f>
        <v>1520</v>
      </c>
      <c r="AO113" s="207">
        <f>IF($AO$74*V112*$X$137&lt;50,50,$AO$74*V112*$X$137)</f>
        <v>1600</v>
      </c>
      <c r="AP113" s="189"/>
    </row>
    <row r="114" spans="1:42" x14ac:dyDescent="0.15">
      <c r="A114" s="215" t="s">
        <v>19</v>
      </c>
      <c r="B114" s="212">
        <f t="shared" si="2"/>
        <v>101</v>
      </c>
      <c r="C114" s="212">
        <f t="shared" si="2"/>
        <v>151</v>
      </c>
      <c r="D114" s="212">
        <f t="shared" si="2"/>
        <v>202</v>
      </c>
      <c r="E114" s="212">
        <f t="shared" si="2"/>
        <v>252</v>
      </c>
      <c r="F114" s="212">
        <f t="shared" si="2"/>
        <v>302</v>
      </c>
      <c r="G114" s="212">
        <f t="shared" si="2"/>
        <v>353</v>
      </c>
      <c r="H114" s="212">
        <f t="shared" si="2"/>
        <v>403</v>
      </c>
      <c r="I114" s="212">
        <f t="shared" si="2"/>
        <v>454</v>
      </c>
      <c r="J114" s="212">
        <f t="shared" si="2"/>
        <v>504</v>
      </c>
      <c r="K114" s="212">
        <f t="shared" si="2"/>
        <v>554</v>
      </c>
      <c r="L114" s="212">
        <f t="shared" si="2"/>
        <v>605</v>
      </c>
      <c r="M114" s="212">
        <f t="shared" si="2"/>
        <v>655</v>
      </c>
      <c r="N114" s="212">
        <f t="shared" si="2"/>
        <v>706</v>
      </c>
      <c r="O114" s="212">
        <f t="shared" si="2"/>
        <v>756</v>
      </c>
      <c r="P114" s="212">
        <f t="shared" si="2"/>
        <v>806</v>
      </c>
      <c r="Q114" s="212">
        <f t="shared" si="1"/>
        <v>857</v>
      </c>
      <c r="R114" s="212">
        <f t="shared" si="1"/>
        <v>907</v>
      </c>
      <c r="S114" s="212">
        <f t="shared" si="1"/>
        <v>958</v>
      </c>
      <c r="T114" s="213">
        <f t="shared" si="1"/>
        <v>1008</v>
      </c>
      <c r="V114" s="203">
        <v>42</v>
      </c>
      <c r="W114" s="207">
        <f>IF($W$74*V114*$X$136&lt;50,50,$W$74*V114*$X$136)</f>
        <v>100.8</v>
      </c>
      <c r="X114" s="207">
        <f>IF($X$74*V114*$X$136&lt;50,50,$X$74*V114*$X$136)</f>
        <v>151.19999999999999</v>
      </c>
      <c r="Y114" s="207">
        <f>IF($Y$74*V114*$X$136&lt;50,50,$Y$74*V114*$X$136)</f>
        <v>201.6</v>
      </c>
      <c r="Z114" s="207">
        <f>IF($Z$74*V114*$X$136&lt;50,50,$Z$74*V114*$X$136)</f>
        <v>252</v>
      </c>
      <c r="AA114" s="207">
        <f>IF($AA$74*V114*$X$136&lt;50,50,$AA$74*V114*$X$136)</f>
        <v>302.39999999999998</v>
      </c>
      <c r="AB114" s="207">
        <f>IF($AB$74*V114*$X$136&lt;50,50,$AB$74*V114*$X$136)</f>
        <v>352.8</v>
      </c>
      <c r="AC114" s="207">
        <f>IF($AC$74*V114*$X$136&lt;50,50,$AC$74*V114*$X$136)</f>
        <v>403.2</v>
      </c>
      <c r="AD114" s="207">
        <f>IF($AD$74*V114*$X$136&lt;50,50,$AD$74*V114*$X$136)</f>
        <v>453.59999999999997</v>
      </c>
      <c r="AE114" s="207">
        <f>IF($AE$74*V114*$X$136&lt;50,50,$AE$74*V114*$X$136)</f>
        <v>504</v>
      </c>
      <c r="AF114" s="207">
        <f>IF($AF$74*V114*$X$136&lt;50,50,$AF$74*V114*$X$136)</f>
        <v>554.4</v>
      </c>
      <c r="AG114" s="207">
        <f>IF($AG$74*V114*$X$136&lt;50,50,$AG$74*V114*$X$136)</f>
        <v>604.79999999999995</v>
      </c>
      <c r="AH114" s="207">
        <f>IF($AH$74*V114*$X$136&lt;50,50,$AH$74*V114*$X$136)</f>
        <v>655.19999999999993</v>
      </c>
      <c r="AI114" s="207">
        <f>IF($AI$74*V114*$X$136&lt;50,50,$AI$74*V114*$X$136)</f>
        <v>705.6</v>
      </c>
      <c r="AJ114" s="207">
        <f>IF($AJ$74*V114*$X$136&lt;50,50,$AJ$74*V114*$X$136)</f>
        <v>756</v>
      </c>
      <c r="AK114" s="207">
        <f>IF($AK$74*V114*$X$136&lt;50,50,$AK$74*V114*$X$136)</f>
        <v>806.4</v>
      </c>
      <c r="AL114" s="207">
        <f>IF($AL$74*V114*$X$136&lt;50,50,$AL$74*V114*$X$136)</f>
        <v>856.8</v>
      </c>
      <c r="AM114" s="207">
        <f>IF($AM$74*V114*$X$136&lt;50,50,$AM$74*V114*$X$136)</f>
        <v>907.19999999999993</v>
      </c>
      <c r="AN114" s="207">
        <f>IF($AN$74*V114*$X$136&lt;50,50,$AN$74*V114*$X$136)</f>
        <v>957.59999999999991</v>
      </c>
      <c r="AO114" s="207">
        <f>IF($AO$74*V114*$X$136&lt;50,50,$AO$74*V114*$X$136)</f>
        <v>1008</v>
      </c>
      <c r="AP114" s="189"/>
    </row>
    <row r="115" spans="1:42" x14ac:dyDescent="0.15">
      <c r="A115" s="208">
        <v>1050</v>
      </c>
      <c r="B115" s="209">
        <f t="shared" si="2"/>
        <v>168</v>
      </c>
      <c r="C115" s="209">
        <f t="shared" si="2"/>
        <v>252</v>
      </c>
      <c r="D115" s="209">
        <f t="shared" si="2"/>
        <v>336</v>
      </c>
      <c r="E115" s="209">
        <f t="shared" si="2"/>
        <v>420</v>
      </c>
      <c r="F115" s="209">
        <f t="shared" si="2"/>
        <v>504</v>
      </c>
      <c r="G115" s="209">
        <f t="shared" si="2"/>
        <v>588</v>
      </c>
      <c r="H115" s="209">
        <f t="shared" si="2"/>
        <v>672</v>
      </c>
      <c r="I115" s="209">
        <f t="shared" si="2"/>
        <v>756</v>
      </c>
      <c r="J115" s="209">
        <f t="shared" si="2"/>
        <v>840</v>
      </c>
      <c r="K115" s="209">
        <f t="shared" si="2"/>
        <v>924</v>
      </c>
      <c r="L115" s="209">
        <f t="shared" si="2"/>
        <v>1008</v>
      </c>
      <c r="M115" s="209">
        <f t="shared" si="2"/>
        <v>1092</v>
      </c>
      <c r="N115" s="209">
        <f t="shared" si="2"/>
        <v>1176</v>
      </c>
      <c r="O115" s="209">
        <f t="shared" si="2"/>
        <v>1260</v>
      </c>
      <c r="P115" s="209">
        <f t="shared" si="2"/>
        <v>1344</v>
      </c>
      <c r="Q115" s="209">
        <f t="shared" si="1"/>
        <v>1428</v>
      </c>
      <c r="R115" s="209">
        <f t="shared" si="1"/>
        <v>1512</v>
      </c>
      <c r="S115" s="209">
        <f t="shared" si="1"/>
        <v>1596</v>
      </c>
      <c r="T115" s="210">
        <f t="shared" si="1"/>
        <v>1680</v>
      </c>
      <c r="V115" s="203">
        <v>1050</v>
      </c>
      <c r="W115" s="207">
        <f>IF($W$74*V114*$X$137&lt;50,50,$W$74*V114*$X$137)</f>
        <v>168</v>
      </c>
      <c r="X115" s="207">
        <f>IF($X$74*V114*$X$137&lt;50,50,$X$74*V114*$X$137)</f>
        <v>252</v>
      </c>
      <c r="Y115" s="207">
        <f>IF($Y$74*V114*$X$137&lt;50,50,$Y$74*V114*$X$137)</f>
        <v>336</v>
      </c>
      <c r="Z115" s="207">
        <f>IF($Z$74*V114*$X$137&lt;50,50,$Z$74*V114*$X$137)</f>
        <v>420</v>
      </c>
      <c r="AA115" s="207">
        <f>IF($AA$74*V114*$X$137&lt;50,50,$AA$74*V114*$X$137)</f>
        <v>504</v>
      </c>
      <c r="AB115" s="207">
        <f>IF($AB$74*V114*$X$137&lt;50,50,$AB$74*V114*$X$137)</f>
        <v>588</v>
      </c>
      <c r="AC115" s="207">
        <f>IF($AC$74*V114*$X$137&lt;50,50,$AC$74*V114*$X$137)</f>
        <v>672</v>
      </c>
      <c r="AD115" s="207">
        <f>IF($AD$74*V114*$X$137&lt;50,50,$AD$74*V114*$X$137)</f>
        <v>756</v>
      </c>
      <c r="AE115" s="207">
        <f>IF($AE$74*V114*$X$137&lt;50,50,$AE$74*V114*$X$137)</f>
        <v>840</v>
      </c>
      <c r="AF115" s="207">
        <f>IF($AF$74*V114*$X$137&lt;50,50,$AF$74*V114*$X$137)</f>
        <v>924</v>
      </c>
      <c r="AG115" s="207">
        <f>IF($AG$74*V114*$X$137&lt;50,50,$AG$74*V114*$X$137)</f>
        <v>1008</v>
      </c>
      <c r="AH115" s="207">
        <f>IF($AH$74*V114*$X$137&lt;50,50,$AH$74*V114*$X$137)</f>
        <v>1092</v>
      </c>
      <c r="AI115" s="207">
        <f>IF($AI$74*V114*$X$137&lt;50,50,$AI$74*V114*$X$137)</f>
        <v>1176</v>
      </c>
      <c r="AJ115" s="207">
        <f>IF($AJ$74*V114*$X$137&lt;50,50,$AJ$74*V114*$X$137)</f>
        <v>1260</v>
      </c>
      <c r="AK115" s="207">
        <f>IF($AK$74*V114*$X$137&lt;50,50,$AK$74*V114*$X$137)</f>
        <v>1344</v>
      </c>
      <c r="AL115" s="207">
        <f>IF($AL$74*V114*$X$137&lt;50,50,$AL$74*V114*$X$137)</f>
        <v>1428</v>
      </c>
      <c r="AM115" s="207">
        <f>IF($AM$74*V114*$X$137&lt;50,50,$AM$74*V114*$X$137)</f>
        <v>1512</v>
      </c>
      <c r="AN115" s="207">
        <f>IF($AN$74*V114*$X$137&lt;50,50,$AN$74*V114*$X$137)</f>
        <v>1596</v>
      </c>
      <c r="AO115" s="207">
        <f>IF($AO$74*V114*$X$137&lt;50,50,$AO$74*V114*$X$137)</f>
        <v>1680</v>
      </c>
      <c r="AP115" s="189"/>
    </row>
    <row r="116" spans="1:42" x14ac:dyDescent="0.15">
      <c r="A116" s="215" t="s">
        <v>20</v>
      </c>
      <c r="B116" s="212">
        <f t="shared" si="2"/>
        <v>106</v>
      </c>
      <c r="C116" s="212">
        <f t="shared" si="2"/>
        <v>158</v>
      </c>
      <c r="D116" s="212">
        <f t="shared" si="2"/>
        <v>211</v>
      </c>
      <c r="E116" s="212">
        <f t="shared" si="2"/>
        <v>264</v>
      </c>
      <c r="F116" s="212">
        <f t="shared" si="2"/>
        <v>317</v>
      </c>
      <c r="G116" s="212">
        <f t="shared" si="2"/>
        <v>370</v>
      </c>
      <c r="H116" s="212">
        <f t="shared" si="2"/>
        <v>422</v>
      </c>
      <c r="I116" s="212">
        <f t="shared" si="2"/>
        <v>475</v>
      </c>
      <c r="J116" s="212">
        <f t="shared" si="2"/>
        <v>528</v>
      </c>
      <c r="K116" s="212">
        <f t="shared" si="2"/>
        <v>581</v>
      </c>
      <c r="L116" s="212">
        <f t="shared" si="2"/>
        <v>634</v>
      </c>
      <c r="M116" s="212">
        <f t="shared" si="2"/>
        <v>686</v>
      </c>
      <c r="N116" s="212">
        <f t="shared" si="2"/>
        <v>739</v>
      </c>
      <c r="O116" s="212">
        <f t="shared" si="2"/>
        <v>792</v>
      </c>
      <c r="P116" s="212">
        <f t="shared" si="2"/>
        <v>845</v>
      </c>
      <c r="Q116" s="212">
        <f t="shared" si="1"/>
        <v>898</v>
      </c>
      <c r="R116" s="212">
        <f t="shared" si="1"/>
        <v>950</v>
      </c>
      <c r="S116" s="212">
        <f t="shared" si="1"/>
        <v>1003</v>
      </c>
      <c r="T116" s="213">
        <f t="shared" si="1"/>
        <v>1056</v>
      </c>
      <c r="V116" s="203">
        <v>44</v>
      </c>
      <c r="W116" s="207">
        <f>IF($W$74*V116*$X$136&lt;50,50,$W$74*V116*$X$136)</f>
        <v>105.6</v>
      </c>
      <c r="X116" s="207">
        <f>IF($X$74*V116*$X$136&lt;50,50,$X$74*V116*$X$136)</f>
        <v>158.4</v>
      </c>
      <c r="Y116" s="207">
        <f>IF($Y$74*V116*$X$136&lt;50,50,$Y$74*V116*$X$136)</f>
        <v>211.2</v>
      </c>
      <c r="Z116" s="207">
        <f>IF($Z$74*V116*$X$136&lt;50,50,$Z$74*V116*$X$136)</f>
        <v>264</v>
      </c>
      <c r="AA116" s="207">
        <f>IF($AA$74*V116*$X$136&lt;50,50,$AA$74*V116*$X$136)</f>
        <v>316.8</v>
      </c>
      <c r="AB116" s="207">
        <f>IF($AB$74*V116*$X$136&lt;50,50,$AB$74*V116*$X$136)</f>
        <v>369.59999999999997</v>
      </c>
      <c r="AC116" s="207">
        <f>IF($AC$74*V116*$X$136&lt;50,50,$AC$74*V116*$X$136)</f>
        <v>422.4</v>
      </c>
      <c r="AD116" s="207">
        <f>IF($AD$74*V116*$X$136&lt;50,50,$AD$74*V116*$X$136)</f>
        <v>475.2</v>
      </c>
      <c r="AE116" s="207">
        <f>IF($AE$74*V116*$X$136&lt;50,50,$AE$74*V116*$X$136)</f>
        <v>528</v>
      </c>
      <c r="AF116" s="207">
        <f>IF($AF$74*V116*$X$136&lt;50,50,$AF$74*V116*$X$136)</f>
        <v>580.79999999999995</v>
      </c>
      <c r="AG116" s="207">
        <f>IF($AG$74*V116*$X$136&lt;50,50,$AG$74*V116*$X$136)</f>
        <v>633.6</v>
      </c>
      <c r="AH116" s="207">
        <f>IF($AH$74*V116*$X$136&lt;50,50,$AH$74*V116*$X$136)</f>
        <v>686.4</v>
      </c>
      <c r="AI116" s="207">
        <f>IF($AI$74*V116*$X$136&lt;50,50,$AI$74*V116*$X$136)</f>
        <v>739.19999999999993</v>
      </c>
      <c r="AJ116" s="207">
        <f>IF($AJ$74*V116*$X$136&lt;50,50,$AJ$74*V116*$X$136)</f>
        <v>792</v>
      </c>
      <c r="AK116" s="207">
        <f>IF($AK$74*V116*$X$136&lt;50,50,$AK$74*V116*$X$136)</f>
        <v>844.8</v>
      </c>
      <c r="AL116" s="207">
        <f>IF($AL$74*V116*$X$136&lt;50,50,$AL$74*V116*$X$136)</f>
        <v>897.6</v>
      </c>
      <c r="AM116" s="207">
        <f>IF($AM$74*V116*$X$136&lt;50,50,$AM$74*V116*$X$136)</f>
        <v>950.4</v>
      </c>
      <c r="AN116" s="207">
        <f>IF($AN$74*V116*$X$136&lt;50,50,$AN$74*V116*$X$136)</f>
        <v>1003.1999999999999</v>
      </c>
      <c r="AO116" s="207">
        <f>IF($AO$74*V116*$X$136&lt;50,50,$AO$74*V116*$X$136)</f>
        <v>1056</v>
      </c>
      <c r="AP116" s="189"/>
    </row>
    <row r="117" spans="1:42" x14ac:dyDescent="0.15">
      <c r="A117" s="208">
        <v>1100</v>
      </c>
      <c r="B117" s="209">
        <f t="shared" si="2"/>
        <v>176</v>
      </c>
      <c r="C117" s="209">
        <f t="shared" si="2"/>
        <v>264</v>
      </c>
      <c r="D117" s="209">
        <f t="shared" si="2"/>
        <v>352</v>
      </c>
      <c r="E117" s="209">
        <f t="shared" si="2"/>
        <v>440</v>
      </c>
      <c r="F117" s="209">
        <f t="shared" si="2"/>
        <v>528</v>
      </c>
      <c r="G117" s="209">
        <f t="shared" si="2"/>
        <v>616</v>
      </c>
      <c r="H117" s="209">
        <f t="shared" si="2"/>
        <v>704</v>
      </c>
      <c r="I117" s="209">
        <f t="shared" si="2"/>
        <v>792</v>
      </c>
      <c r="J117" s="209">
        <f t="shared" si="2"/>
        <v>880</v>
      </c>
      <c r="K117" s="209">
        <f t="shared" si="2"/>
        <v>968</v>
      </c>
      <c r="L117" s="209">
        <f t="shared" si="2"/>
        <v>1056</v>
      </c>
      <c r="M117" s="209">
        <f t="shared" si="2"/>
        <v>1144</v>
      </c>
      <c r="N117" s="209">
        <f t="shared" si="2"/>
        <v>1232</v>
      </c>
      <c r="O117" s="209">
        <f t="shared" si="2"/>
        <v>1320</v>
      </c>
      <c r="P117" s="209">
        <f t="shared" si="2"/>
        <v>1408</v>
      </c>
      <c r="Q117" s="209">
        <f t="shared" si="1"/>
        <v>1496</v>
      </c>
      <c r="R117" s="209">
        <f t="shared" si="1"/>
        <v>1584</v>
      </c>
      <c r="S117" s="209">
        <f t="shared" si="1"/>
        <v>1672</v>
      </c>
      <c r="T117" s="210">
        <f t="shared" si="1"/>
        <v>1760</v>
      </c>
      <c r="V117" s="203">
        <v>1100</v>
      </c>
      <c r="W117" s="207">
        <f>IF($W$74*V116*$X$137&lt;50,50,$W$74*V116*$X$137)</f>
        <v>176</v>
      </c>
      <c r="X117" s="207">
        <f>IF($X$74*V116*$X$137&lt;50,50,$X$74*V116*$X$137)</f>
        <v>264</v>
      </c>
      <c r="Y117" s="207">
        <f>IF($Y$74*V116*$X$137&lt;50,50,$Y$74*V116*$X$137)</f>
        <v>352</v>
      </c>
      <c r="Z117" s="207">
        <f>IF($Z$74*V116*$X$137&lt;50,50,$Z$74*V116*$X$137)</f>
        <v>440</v>
      </c>
      <c r="AA117" s="207">
        <f>IF($AA$74*V116*$X$137&lt;50,50,$AA$74*V116*$X$137)</f>
        <v>528</v>
      </c>
      <c r="AB117" s="207">
        <f>IF($AB$74*V116*$X$137&lt;50,50,$AB$74*V116*$X$137)</f>
        <v>616</v>
      </c>
      <c r="AC117" s="207">
        <f>IF($AC$74*V116*$X$137&lt;50,50,$AC$74*V116*$X$137)</f>
        <v>704</v>
      </c>
      <c r="AD117" s="207">
        <f>IF($AD$74*V116*$X$137&lt;50,50,$AD$74*V116*$X$137)</f>
        <v>792</v>
      </c>
      <c r="AE117" s="207">
        <f>IF($AE$74*V116*$X$137&lt;50,50,$AE$74*V116*$X$137)</f>
        <v>880</v>
      </c>
      <c r="AF117" s="207">
        <f>IF($AF$74*V116*$X$137&lt;50,50,$AF$74*V116*$X$137)</f>
        <v>968</v>
      </c>
      <c r="AG117" s="207">
        <f>IF($AG$74*V116*$X$137&lt;50,50,$AG$74*V116*$X$137)</f>
        <v>1056</v>
      </c>
      <c r="AH117" s="207">
        <f>IF($AH$74*V116*$X$137&lt;50,50,$AH$74*V116*$X$137)</f>
        <v>1144</v>
      </c>
      <c r="AI117" s="207">
        <f>IF($AI$74*V116*$X$137&lt;50,50,$AI$74*V116*$X$137)</f>
        <v>1232</v>
      </c>
      <c r="AJ117" s="207">
        <f>IF($AJ$74*V116*$X$137&lt;50,50,$AJ$74*V116*$X$137)</f>
        <v>1320</v>
      </c>
      <c r="AK117" s="207">
        <f>IF($AK$74*V116*$X$137&lt;50,50,$AK$74*V116*$X$137)</f>
        <v>1408</v>
      </c>
      <c r="AL117" s="207">
        <f>IF($AL$74*V116*$X$137&lt;50,50,$AL$74*V116*$X$137)</f>
        <v>1496</v>
      </c>
      <c r="AM117" s="207">
        <f>IF($AM$74*V116*$X$137&lt;50,50,$AM$74*V116*$X$137)</f>
        <v>1584</v>
      </c>
      <c r="AN117" s="207">
        <f>IF($AN$74*V116*$X$137&lt;50,50,$AN$74*V116*$X$137)</f>
        <v>1672</v>
      </c>
      <c r="AO117" s="207">
        <f>IF($AO$74*V116*$X$137&lt;50,50,$AO$74*V116*$X$137)</f>
        <v>1760</v>
      </c>
      <c r="AP117" s="189"/>
    </row>
    <row r="118" spans="1:42" x14ac:dyDescent="0.15">
      <c r="A118" s="215" t="s">
        <v>21</v>
      </c>
      <c r="B118" s="212">
        <f t="shared" si="2"/>
        <v>110</v>
      </c>
      <c r="C118" s="212">
        <f t="shared" si="2"/>
        <v>166</v>
      </c>
      <c r="D118" s="212">
        <f t="shared" si="2"/>
        <v>221</v>
      </c>
      <c r="E118" s="212">
        <f t="shared" si="2"/>
        <v>276</v>
      </c>
      <c r="F118" s="212">
        <f t="shared" si="2"/>
        <v>331</v>
      </c>
      <c r="G118" s="212">
        <f t="shared" si="2"/>
        <v>386</v>
      </c>
      <c r="H118" s="212">
        <f t="shared" si="2"/>
        <v>442</v>
      </c>
      <c r="I118" s="212">
        <f t="shared" si="2"/>
        <v>497</v>
      </c>
      <c r="J118" s="212">
        <f t="shared" si="2"/>
        <v>552</v>
      </c>
      <c r="K118" s="212">
        <f t="shared" si="2"/>
        <v>607</v>
      </c>
      <c r="L118" s="212">
        <f t="shared" si="2"/>
        <v>662</v>
      </c>
      <c r="M118" s="212">
        <f t="shared" si="2"/>
        <v>718</v>
      </c>
      <c r="N118" s="212">
        <f t="shared" si="2"/>
        <v>773</v>
      </c>
      <c r="O118" s="212">
        <f t="shared" si="2"/>
        <v>828</v>
      </c>
      <c r="P118" s="212">
        <f t="shared" si="2"/>
        <v>883</v>
      </c>
      <c r="Q118" s="212">
        <f t="shared" si="1"/>
        <v>938</v>
      </c>
      <c r="R118" s="212">
        <f t="shared" si="1"/>
        <v>994</v>
      </c>
      <c r="S118" s="212">
        <f t="shared" si="1"/>
        <v>1049</v>
      </c>
      <c r="T118" s="213">
        <f t="shared" si="1"/>
        <v>1104</v>
      </c>
      <c r="V118" s="203">
        <v>46</v>
      </c>
      <c r="W118" s="207">
        <f>IF($W$74*V118*$X$136&lt;50,50,$W$74*V118*$X$136)</f>
        <v>110.39999999999999</v>
      </c>
      <c r="X118" s="207">
        <f>IF($X$74*V118*$X$136&lt;50,50,$X$74*V118*$X$136)</f>
        <v>165.6</v>
      </c>
      <c r="Y118" s="207">
        <f>IF($Y$74*V118*$X$136&lt;50,50,$Y$74*V118*$X$136)</f>
        <v>220.79999999999998</v>
      </c>
      <c r="Z118" s="207">
        <f>IF($Z$74*V118*$X$136&lt;50,50,$Z$74*V118*$X$136)</f>
        <v>276</v>
      </c>
      <c r="AA118" s="207">
        <f>IF($AA$74*V118*$X$136&lt;50,50,$AA$74*V118*$X$136)</f>
        <v>331.2</v>
      </c>
      <c r="AB118" s="207">
        <f>IF($AB$74*V118*$X$136&lt;50,50,$AB$74*V118*$X$136)</f>
        <v>386.4</v>
      </c>
      <c r="AC118" s="207">
        <f>IF($AC$74*V118*$X$136&lt;50,50,$AC$74*V118*$X$136)</f>
        <v>441.59999999999997</v>
      </c>
      <c r="AD118" s="207">
        <f>IF($AD$74*V118*$X$136&lt;50,50,$AD$74*V118*$X$136)</f>
        <v>496.79999999999995</v>
      </c>
      <c r="AE118" s="207">
        <f>IF($AE$74*V118*$X$136&lt;50,50,$AE$74*V118*$X$136)</f>
        <v>552</v>
      </c>
      <c r="AF118" s="207">
        <f>IF($AF$74*V118*$X$136&lt;50,50,$AF$74*V118*$X$136)</f>
        <v>607.19999999999993</v>
      </c>
      <c r="AG118" s="207">
        <f>IF($AG$74*V118*$X$136&lt;50,50,$AG$74*V118*$X$136)</f>
        <v>662.4</v>
      </c>
      <c r="AH118" s="207">
        <f>IF($AH$74*V118*$X$136&lt;50,50,$AH$74*V118*$X$136)</f>
        <v>717.6</v>
      </c>
      <c r="AI118" s="207">
        <f>IF($AI$74*V118*$X$136&lt;50,50,$AI$74*V118*$X$136)</f>
        <v>772.8</v>
      </c>
      <c r="AJ118" s="207">
        <f>IF($AJ$74*V118*$X$136&lt;50,50,$AJ$74*V118*$X$136)</f>
        <v>828</v>
      </c>
      <c r="AK118" s="207">
        <f>IF($AK$74*V118*$X$136&lt;50,50,$AK$74*V118*$X$136)</f>
        <v>883.19999999999993</v>
      </c>
      <c r="AL118" s="207">
        <f>IF($AL$74*V118*$X$136&lt;50,50,$AL$74*V118*$X$136)</f>
        <v>938.4</v>
      </c>
      <c r="AM118" s="207">
        <f>IF($AM$74*V118*$X$136&lt;50,50,$AM$74*V118*$X$136)</f>
        <v>993.59999999999991</v>
      </c>
      <c r="AN118" s="207">
        <f>IF($AN$74*V118*$X$136&lt;50,50,$AN$74*V118*$X$136)</f>
        <v>1048.8</v>
      </c>
      <c r="AO118" s="207">
        <f>IF($AO$74*V118*$X$136&lt;50,50,$AO$74*V118*$X$136)</f>
        <v>1104</v>
      </c>
      <c r="AP118" s="189"/>
    </row>
    <row r="119" spans="1:42" x14ac:dyDescent="0.15">
      <c r="A119" s="208">
        <v>1150</v>
      </c>
      <c r="B119" s="209">
        <f t="shared" si="2"/>
        <v>184</v>
      </c>
      <c r="C119" s="209">
        <f t="shared" si="2"/>
        <v>276</v>
      </c>
      <c r="D119" s="209">
        <f t="shared" si="2"/>
        <v>368</v>
      </c>
      <c r="E119" s="209">
        <f t="shared" si="2"/>
        <v>460</v>
      </c>
      <c r="F119" s="209">
        <f t="shared" si="2"/>
        <v>552</v>
      </c>
      <c r="G119" s="209">
        <f t="shared" si="2"/>
        <v>644</v>
      </c>
      <c r="H119" s="209">
        <f t="shared" si="2"/>
        <v>736</v>
      </c>
      <c r="I119" s="209">
        <f t="shared" si="2"/>
        <v>828</v>
      </c>
      <c r="J119" s="209">
        <f t="shared" si="2"/>
        <v>920</v>
      </c>
      <c r="K119" s="209">
        <f t="shared" si="2"/>
        <v>1012</v>
      </c>
      <c r="L119" s="209">
        <f t="shared" si="2"/>
        <v>1104</v>
      </c>
      <c r="M119" s="209">
        <f t="shared" si="2"/>
        <v>1196</v>
      </c>
      <c r="N119" s="209">
        <f t="shared" si="2"/>
        <v>1288</v>
      </c>
      <c r="O119" s="209">
        <f t="shared" si="2"/>
        <v>1380</v>
      </c>
      <c r="P119" s="209">
        <f t="shared" si="2"/>
        <v>1472</v>
      </c>
      <c r="Q119" s="209">
        <f t="shared" si="1"/>
        <v>1564</v>
      </c>
      <c r="R119" s="209">
        <f t="shared" si="1"/>
        <v>1656</v>
      </c>
      <c r="S119" s="209">
        <f t="shared" si="1"/>
        <v>1748</v>
      </c>
      <c r="T119" s="210">
        <f t="shared" si="1"/>
        <v>1840</v>
      </c>
      <c r="V119" s="203">
        <v>1150</v>
      </c>
      <c r="W119" s="207">
        <f>IF($W$74*V118*$X$137&lt;50,50,$W$74*V118*$X$137)</f>
        <v>184</v>
      </c>
      <c r="X119" s="207">
        <f>IF($X$74*V118*$X$137&lt;50,50,$X$74*V118*$X$137)</f>
        <v>276</v>
      </c>
      <c r="Y119" s="207">
        <f>IF($Y$74*V118*$X$137&lt;50,50,$Y$74*V118*$X$137)</f>
        <v>368</v>
      </c>
      <c r="Z119" s="207">
        <f>IF($Z$74*V118*$X$137&lt;50,50,$Z$74*V118*$X$137)</f>
        <v>460</v>
      </c>
      <c r="AA119" s="207">
        <f>IF($AA$74*V118*$X$137&lt;50,50,$AA$74*V118*$X$137)</f>
        <v>552</v>
      </c>
      <c r="AB119" s="207">
        <f>IF($AB$74*V118*$X$137&lt;50,50,$AB$74*V118*$X$137)</f>
        <v>644</v>
      </c>
      <c r="AC119" s="207">
        <f>IF($AC$74*V118*$X$137&lt;50,50,$AC$74*V118*$X$137)</f>
        <v>736</v>
      </c>
      <c r="AD119" s="207">
        <f>IF($AD$74*V118*$X$137&lt;50,50,$AD$74*V118*$X$137)</f>
        <v>828</v>
      </c>
      <c r="AE119" s="207">
        <f>IF($AE$74*V118*$X$137&lt;50,50,$AE$74*V118*$X$137)</f>
        <v>920</v>
      </c>
      <c r="AF119" s="207">
        <f>IF($AF$74*V118*$X$137&lt;50,50,$AF$74*V118*$X$137)</f>
        <v>1012</v>
      </c>
      <c r="AG119" s="207">
        <f>IF($AG$74*V118*$X$137&lt;50,50,$AG$74*V118*$X$137)</f>
        <v>1104</v>
      </c>
      <c r="AH119" s="207">
        <f>IF($AH$74*V118*$X$137&lt;50,50,$AH$74*V118*$X$137)</f>
        <v>1196</v>
      </c>
      <c r="AI119" s="207">
        <f>IF($AI$74*V118*$X$137&lt;50,50,$AI$74*V118*$X$137)</f>
        <v>1288</v>
      </c>
      <c r="AJ119" s="207">
        <f>IF($AJ$74*V118*$X$137&lt;50,50,$AJ$74*V118*$X$137)</f>
        <v>1380</v>
      </c>
      <c r="AK119" s="207">
        <f>IF($AK$74*V118*$X$137&lt;50,50,$AK$74*V118*$X$137)</f>
        <v>1472</v>
      </c>
      <c r="AL119" s="207">
        <f>IF($AL$74*V118*$X$137&lt;50,50,$AL$74*V118*$X$137)</f>
        <v>1564</v>
      </c>
      <c r="AM119" s="207">
        <f>IF($AM$74*V118*$X$137&lt;50,50,$AM$74*V118*$X$137)</f>
        <v>1656</v>
      </c>
      <c r="AN119" s="207">
        <f>IF($AN$74*V118*$X$137&lt;50,50,$AN$74*V118*$X$137)</f>
        <v>1748</v>
      </c>
      <c r="AO119" s="207">
        <f>IF($AO$74*V118*$X$137&lt;50,50,$AO$74*V118*$X$137)</f>
        <v>1840</v>
      </c>
      <c r="AP119" s="189"/>
    </row>
    <row r="120" spans="1:42" x14ac:dyDescent="0.15">
      <c r="A120" s="215" t="s">
        <v>22</v>
      </c>
      <c r="B120" s="212">
        <f t="shared" si="2"/>
        <v>115</v>
      </c>
      <c r="C120" s="212">
        <f t="shared" si="2"/>
        <v>173</v>
      </c>
      <c r="D120" s="212">
        <f t="shared" si="2"/>
        <v>230</v>
      </c>
      <c r="E120" s="212">
        <f t="shared" si="2"/>
        <v>288</v>
      </c>
      <c r="F120" s="212">
        <f t="shared" si="2"/>
        <v>346</v>
      </c>
      <c r="G120" s="212">
        <f t="shared" si="2"/>
        <v>403</v>
      </c>
      <c r="H120" s="212">
        <f t="shared" si="2"/>
        <v>461</v>
      </c>
      <c r="I120" s="212">
        <f t="shared" si="2"/>
        <v>518</v>
      </c>
      <c r="J120" s="212">
        <f t="shared" si="2"/>
        <v>576</v>
      </c>
      <c r="K120" s="212">
        <f t="shared" si="2"/>
        <v>634</v>
      </c>
      <c r="L120" s="212">
        <f t="shared" si="2"/>
        <v>691</v>
      </c>
      <c r="M120" s="212">
        <f t="shared" si="2"/>
        <v>749</v>
      </c>
      <c r="N120" s="212">
        <f t="shared" si="2"/>
        <v>806</v>
      </c>
      <c r="O120" s="212">
        <f t="shared" si="2"/>
        <v>864</v>
      </c>
      <c r="P120" s="212">
        <f t="shared" si="2"/>
        <v>922</v>
      </c>
      <c r="Q120" s="212">
        <f t="shared" si="1"/>
        <v>979</v>
      </c>
      <c r="R120" s="212">
        <f t="shared" si="1"/>
        <v>1037</v>
      </c>
      <c r="S120" s="212">
        <f t="shared" si="1"/>
        <v>1094</v>
      </c>
      <c r="T120" s="213">
        <f t="shared" si="1"/>
        <v>1152</v>
      </c>
      <c r="V120" s="203">
        <v>48</v>
      </c>
      <c r="W120" s="207">
        <f>IF($W$74*V120*$X$136&lt;50,50,$W$74*V120*$X$136)</f>
        <v>115.19999999999999</v>
      </c>
      <c r="X120" s="207">
        <f>IF($X$74*V120*$X$136&lt;50,50,$X$74*V120*$X$136)</f>
        <v>172.79999999999998</v>
      </c>
      <c r="Y120" s="207">
        <f>IF($Y$74*V120*$X$136&lt;50,50,$Y$74*V120*$X$136)</f>
        <v>230.39999999999998</v>
      </c>
      <c r="Z120" s="207">
        <f>IF($Z$74*V120*$X$136&lt;50,50,$Z$74*V120*$X$136)</f>
        <v>288</v>
      </c>
      <c r="AA120" s="207">
        <f>IF($AA$74*V120*$X$136&lt;50,50,$AA$74*V120*$X$136)</f>
        <v>345.59999999999997</v>
      </c>
      <c r="AB120" s="207">
        <f>IF($AB$74*V120*$X$136&lt;50,50,$AB$74*V120*$X$136)</f>
        <v>403.2</v>
      </c>
      <c r="AC120" s="207">
        <f>IF($AC$74*V120*$X$136&lt;50,50,$AC$74*V120*$X$136)</f>
        <v>460.79999999999995</v>
      </c>
      <c r="AD120" s="207">
        <f>IF($AD$74*V120*$X$136&lt;50,50,$AD$74*V120*$X$136)</f>
        <v>518.4</v>
      </c>
      <c r="AE120" s="207">
        <f>IF($AE$74*V120*$X$136&lt;50,50,$AE$74*V120*$X$136)</f>
        <v>576</v>
      </c>
      <c r="AF120" s="207">
        <f>IF($AF$74*V120*$X$136&lt;50,50,$AF$74*V120*$X$136)</f>
        <v>633.6</v>
      </c>
      <c r="AG120" s="207">
        <f>IF($AG$74*V120*$X$136&lt;50,50,$AG$74*V120*$X$136)</f>
        <v>691.19999999999993</v>
      </c>
      <c r="AH120" s="207">
        <f>IF($AH$74*V120*$X$136&lt;50,50,$AH$74*V120*$X$136)</f>
        <v>748.8</v>
      </c>
      <c r="AI120" s="207">
        <f>IF($AI$74*V120*$X$136&lt;50,50,$AI$74*V120*$X$136)</f>
        <v>806.4</v>
      </c>
      <c r="AJ120" s="207">
        <f>IF($AJ$74*V120*$X$136&lt;50,50,$AJ$74*V120*$X$136)</f>
        <v>864</v>
      </c>
      <c r="AK120" s="207">
        <f>IF($AK$74*V120*$X$136&lt;50,50,$AK$74*V120*$X$136)</f>
        <v>921.59999999999991</v>
      </c>
      <c r="AL120" s="207">
        <f>IF($AL$74*V120*$X$136&lt;50,50,$AL$74*V120*$X$136)</f>
        <v>979.19999999999993</v>
      </c>
      <c r="AM120" s="207">
        <f>IF($AM$74*V120*$X$136&lt;50,50,$AM$74*V120*$X$136)</f>
        <v>1036.8</v>
      </c>
      <c r="AN120" s="207">
        <f>IF($AN$74*V120*$X$136&lt;50,50,$AN$74*V120*$X$136)</f>
        <v>1094.3999999999999</v>
      </c>
      <c r="AO120" s="207">
        <f>IF($AO$74*V120*$X$136&lt;50,50,$AO$74*V120*$X$136)</f>
        <v>1152</v>
      </c>
      <c r="AP120" s="189"/>
    </row>
    <row r="121" spans="1:42" ht="13" thickBot="1" x14ac:dyDescent="0.2">
      <c r="A121" s="204">
        <v>1200</v>
      </c>
      <c r="B121" s="216">
        <f t="shared" si="2"/>
        <v>192</v>
      </c>
      <c r="C121" s="216">
        <f t="shared" si="2"/>
        <v>288</v>
      </c>
      <c r="D121" s="216">
        <f t="shared" si="2"/>
        <v>384</v>
      </c>
      <c r="E121" s="216">
        <f t="shared" si="2"/>
        <v>480</v>
      </c>
      <c r="F121" s="216">
        <f t="shared" si="2"/>
        <v>576</v>
      </c>
      <c r="G121" s="216">
        <f t="shared" si="2"/>
        <v>672</v>
      </c>
      <c r="H121" s="216">
        <f t="shared" si="2"/>
        <v>768</v>
      </c>
      <c r="I121" s="216">
        <f t="shared" si="2"/>
        <v>864</v>
      </c>
      <c r="J121" s="216">
        <f t="shared" si="2"/>
        <v>960</v>
      </c>
      <c r="K121" s="216">
        <f t="shared" si="2"/>
        <v>1056</v>
      </c>
      <c r="L121" s="216">
        <f t="shared" si="2"/>
        <v>1152</v>
      </c>
      <c r="M121" s="216">
        <f t="shared" si="2"/>
        <v>1248</v>
      </c>
      <c r="N121" s="216">
        <f t="shared" si="2"/>
        <v>1344</v>
      </c>
      <c r="O121" s="216">
        <f t="shared" si="2"/>
        <v>1440</v>
      </c>
      <c r="P121" s="216">
        <f t="shared" si="2"/>
        <v>1536</v>
      </c>
      <c r="Q121" s="216">
        <f t="shared" si="1"/>
        <v>1632</v>
      </c>
      <c r="R121" s="216">
        <f t="shared" si="1"/>
        <v>1728</v>
      </c>
      <c r="S121" s="216">
        <f t="shared" si="1"/>
        <v>1824</v>
      </c>
      <c r="T121" s="217">
        <f t="shared" si="1"/>
        <v>1920</v>
      </c>
      <c r="V121" s="203">
        <v>1200</v>
      </c>
      <c r="W121" s="207">
        <f>IF($W$74*V120*$X$137&lt;50,50,$W$74*V120*$X$137)</f>
        <v>192</v>
      </c>
      <c r="X121" s="207">
        <f>IF($X$74*V120*$X$137&lt;50,50,$X$74*V120*$X$137)</f>
        <v>288</v>
      </c>
      <c r="Y121" s="207">
        <f>IF($Y$74*V120*$X$137&lt;50,50,$Y$74*V120*$X$137)</f>
        <v>384</v>
      </c>
      <c r="Z121" s="207">
        <f>IF($Z$74*V120*$X$137&lt;50,50,$Z$74*V120*$X$137)</f>
        <v>480</v>
      </c>
      <c r="AA121" s="207">
        <f>IF($AA$74*V120*$X$137&lt;50,50,$AA$74*V120*$X$137)</f>
        <v>576</v>
      </c>
      <c r="AB121" s="207">
        <f>IF($AB$74*V120*$X$137&lt;50,50,$AB$74*V120*$X$137)</f>
        <v>672</v>
      </c>
      <c r="AC121" s="207">
        <f>IF($AC$74*V120*$X$137&lt;50,50,$AC$74*V120*$X$137)</f>
        <v>768</v>
      </c>
      <c r="AD121" s="207">
        <f>IF($AD$74*V120*$X$137&lt;50,50,$AD$74*V120*$X$137)</f>
        <v>864</v>
      </c>
      <c r="AE121" s="207">
        <f>IF($AE$74*V120*$X$137&lt;50,50,$AE$74*V120*$X$137)</f>
        <v>960</v>
      </c>
      <c r="AF121" s="207">
        <f>IF($AF$74*V120*$X$137&lt;50,50,$AF$74*V120*$X$137)</f>
        <v>1056</v>
      </c>
      <c r="AG121" s="207">
        <f>IF($AG$74*V120*$X$137&lt;50,50,$AG$74*V120*$X$137)</f>
        <v>1152</v>
      </c>
      <c r="AH121" s="207">
        <f>IF($AH$74*V120*$X$137&lt;50,50,$AH$74*V120*$X$137)</f>
        <v>1248</v>
      </c>
      <c r="AI121" s="207">
        <f>IF($AI$74*V120*$X$137&lt;50,50,$AI$74*V120*$X$137)</f>
        <v>1344</v>
      </c>
      <c r="AJ121" s="207">
        <f>IF($AJ$74*V120*$X$137&lt;50,50,$AJ$74*V120*$X$137)</f>
        <v>1440</v>
      </c>
      <c r="AK121" s="207">
        <f>IF($AK$74*V120*$X$137&lt;50,50,$AK$74*V120*$X$137)</f>
        <v>1536</v>
      </c>
      <c r="AL121" s="207">
        <f>IF($AL$74*V120*$X$137&lt;50,50,$AL$74*V120*$X$137)</f>
        <v>1632</v>
      </c>
      <c r="AM121" s="207">
        <f>IF($AM$74*V120*$X$137&lt;50,50,$AM$74*V120*$X$137)</f>
        <v>1728</v>
      </c>
      <c r="AN121" s="207">
        <f>IF($AN$74*V120*$X$137&lt;50,50,$AN$74*V120*$X$137)</f>
        <v>1824</v>
      </c>
      <c r="AO121" s="207">
        <f>IF($AO$74*V120*$X$137&lt;50,50,$AO$74*V120*$X$137)</f>
        <v>1920</v>
      </c>
      <c r="AP121" s="189"/>
    </row>
    <row r="122" spans="1:42" x14ac:dyDescent="0.15">
      <c r="A122" s="202" t="s">
        <v>130</v>
      </c>
      <c r="B122" s="205">
        <f t="shared" si="2"/>
        <v>120</v>
      </c>
      <c r="C122" s="205">
        <f t="shared" si="2"/>
        <v>180</v>
      </c>
      <c r="D122" s="205">
        <f t="shared" si="2"/>
        <v>240</v>
      </c>
      <c r="E122" s="205">
        <f t="shared" si="2"/>
        <v>300</v>
      </c>
      <c r="F122" s="205">
        <f t="shared" si="2"/>
        <v>360</v>
      </c>
      <c r="G122" s="205">
        <f t="shared" si="2"/>
        <v>420</v>
      </c>
      <c r="H122" s="205">
        <f t="shared" si="2"/>
        <v>480</v>
      </c>
      <c r="I122" s="205">
        <f t="shared" si="2"/>
        <v>540</v>
      </c>
      <c r="J122" s="205">
        <f t="shared" si="2"/>
        <v>600</v>
      </c>
      <c r="K122" s="205">
        <f t="shared" si="2"/>
        <v>660</v>
      </c>
      <c r="L122" s="205">
        <f t="shared" si="2"/>
        <v>720</v>
      </c>
      <c r="M122" s="205">
        <f t="shared" si="2"/>
        <v>780</v>
      </c>
      <c r="N122" s="205">
        <f t="shared" si="2"/>
        <v>840</v>
      </c>
      <c r="O122" s="205">
        <f t="shared" si="2"/>
        <v>900</v>
      </c>
      <c r="P122" s="205">
        <f t="shared" si="2"/>
        <v>960</v>
      </c>
      <c r="Q122" s="205">
        <f t="shared" si="1"/>
        <v>1020</v>
      </c>
      <c r="R122" s="205">
        <f t="shared" si="1"/>
        <v>1080</v>
      </c>
      <c r="S122" s="205">
        <f t="shared" si="1"/>
        <v>1140</v>
      </c>
      <c r="T122" s="206">
        <f t="shared" si="1"/>
        <v>1200</v>
      </c>
      <c r="V122" s="203">
        <v>50</v>
      </c>
      <c r="W122" s="207">
        <f>IF($W$74*V122*$X$136&lt;50,50,$W$74*V122*$X$136)</f>
        <v>120</v>
      </c>
      <c r="X122" s="207">
        <f>IF($X$74*V122*$X$136&lt;50,50,$X$74*V122*$X$136)</f>
        <v>180</v>
      </c>
      <c r="Y122" s="207">
        <f>IF($Y$74*V122*$X$136&lt;50,50,$Y$74*V122*$X$136)</f>
        <v>240</v>
      </c>
      <c r="Z122" s="207">
        <f>IF($Z$74*V122*$X$136&lt;50,50,$Z$74*V122*$X$136)</f>
        <v>300</v>
      </c>
      <c r="AA122" s="207">
        <f>IF($AA$74*V122*$X$136&lt;50,50,$AA$74*V122*$X$136)</f>
        <v>360</v>
      </c>
      <c r="AB122" s="207">
        <f>IF($AB$74*V122*$X$136&lt;50,50,$AB$74*V122*$X$136)</f>
        <v>420</v>
      </c>
      <c r="AC122" s="207">
        <f>IF($AC$74*V122*$X$136&lt;50,50,$AC$74*V122*$X$136)</f>
        <v>480</v>
      </c>
      <c r="AD122" s="207">
        <f>IF($AD$74*V122*$X$136&lt;50,50,$AD$74*V122*$X$136)</f>
        <v>540</v>
      </c>
      <c r="AE122" s="207">
        <f>IF($AE$74*V122*$X$136&lt;50,50,$AE$74*V122*$X$136)</f>
        <v>600</v>
      </c>
      <c r="AF122" s="207">
        <f>IF($AF$74*V122*$X$136&lt;50,50,$AF$74*V122*$X$136)</f>
        <v>660</v>
      </c>
      <c r="AG122" s="207">
        <f>IF($AG$74*V122*$X$136&lt;50,50,$AG$74*V122*$X$136)</f>
        <v>720</v>
      </c>
      <c r="AH122" s="207">
        <f>IF($AH$74*V122*$X$136&lt;50,50,$AH$74*V122*$X$136)</f>
        <v>780</v>
      </c>
      <c r="AI122" s="207">
        <f>IF($AI$74*V122*$X$136&lt;50,50,$AI$74*V122*$X$136)</f>
        <v>840</v>
      </c>
      <c r="AJ122" s="207">
        <f>IF($AJ$74*V122*$X$136&lt;50,50,$AJ$74*V122*$X$136)</f>
        <v>900</v>
      </c>
      <c r="AK122" s="207">
        <f>IF($AK$74*V122*$X$136&lt;50,50,$AK$74*V122*$X$136)</f>
        <v>960</v>
      </c>
      <c r="AL122" s="207">
        <f>IF($AL$74*V122*$X$136&lt;50,50,$AL$74*V122*$X$136)</f>
        <v>1020</v>
      </c>
      <c r="AM122" s="207">
        <f>IF($AM$74*V122*$X$136&lt;50,50,$AM$74*V122*$X$136)</f>
        <v>1080</v>
      </c>
      <c r="AN122" s="207">
        <f>IF($AN$74*V122*$X$136&lt;50,50,$AN$74*V122*$X$136)</f>
        <v>1140</v>
      </c>
      <c r="AO122" s="207">
        <f>IF($AO$74*V122*$X$136&lt;50,50,$AO$74*V122*$X$136)</f>
        <v>1200</v>
      </c>
      <c r="AP122" s="189"/>
    </row>
    <row r="123" spans="1:42" x14ac:dyDescent="0.15">
      <c r="A123" s="208">
        <v>1250</v>
      </c>
      <c r="B123" s="209">
        <f t="shared" si="2"/>
        <v>200</v>
      </c>
      <c r="C123" s="209">
        <f t="shared" si="2"/>
        <v>300</v>
      </c>
      <c r="D123" s="209">
        <f t="shared" si="2"/>
        <v>400</v>
      </c>
      <c r="E123" s="209">
        <f t="shared" si="2"/>
        <v>500</v>
      </c>
      <c r="F123" s="209">
        <f t="shared" si="2"/>
        <v>600</v>
      </c>
      <c r="G123" s="209">
        <f t="shared" si="2"/>
        <v>700</v>
      </c>
      <c r="H123" s="209">
        <f t="shared" si="2"/>
        <v>800</v>
      </c>
      <c r="I123" s="209">
        <f t="shared" si="2"/>
        <v>900</v>
      </c>
      <c r="J123" s="209">
        <f t="shared" si="2"/>
        <v>1000</v>
      </c>
      <c r="K123" s="209">
        <f t="shared" si="2"/>
        <v>1100</v>
      </c>
      <c r="L123" s="209">
        <f t="shared" si="2"/>
        <v>1200</v>
      </c>
      <c r="M123" s="209">
        <f t="shared" si="2"/>
        <v>1300</v>
      </c>
      <c r="N123" s="209">
        <f t="shared" si="2"/>
        <v>1400</v>
      </c>
      <c r="O123" s="209">
        <f t="shared" si="2"/>
        <v>1500</v>
      </c>
      <c r="P123" s="209">
        <f t="shared" si="2"/>
        <v>1600</v>
      </c>
      <c r="Q123" s="209">
        <f t="shared" si="1"/>
        <v>1700</v>
      </c>
      <c r="R123" s="209">
        <f t="shared" si="1"/>
        <v>1800</v>
      </c>
      <c r="S123" s="209">
        <f t="shared" si="1"/>
        <v>1900</v>
      </c>
      <c r="T123" s="210">
        <f t="shared" si="1"/>
        <v>2000</v>
      </c>
      <c r="V123" s="203">
        <v>1250</v>
      </c>
      <c r="W123" s="207">
        <f>IF($W$74*V122*$X$137&lt;50,50,$W$74*V122*$X$137)</f>
        <v>200</v>
      </c>
      <c r="X123" s="207">
        <f>IF($X$74*V122*$X$137&lt;50,50,$X$74*V122*$X$137)</f>
        <v>300</v>
      </c>
      <c r="Y123" s="207">
        <f>IF($Y$74*V122*$X$137&lt;50,50,$Y$74*V122*$X$137)</f>
        <v>400</v>
      </c>
      <c r="Z123" s="207">
        <f>IF($Z$74*V122*$X$137&lt;50,50,$Z$74*V122*$X$137)</f>
        <v>500</v>
      </c>
      <c r="AA123" s="207">
        <f>IF($AA$74*V122*$X$137&lt;50,50,$AA$74*V122*$X$137)</f>
        <v>600</v>
      </c>
      <c r="AB123" s="207">
        <f>IF($AB$74*V122*$X$137&lt;50,50,$AB$74*V122*$X$137)</f>
        <v>700</v>
      </c>
      <c r="AC123" s="207">
        <f>IF($AC$74*V122*$X$137&lt;50,50,$AC$74*V122*$X$137)</f>
        <v>800</v>
      </c>
      <c r="AD123" s="207">
        <f>IF($AD$74*V122*$X$137&lt;50,50,$AD$74*V122*$X$137)</f>
        <v>900</v>
      </c>
      <c r="AE123" s="207">
        <f>IF($AE$74*V122*$X$137&lt;50,50,$AE$74*V122*$X$137)</f>
        <v>1000</v>
      </c>
      <c r="AF123" s="207">
        <f>IF($AF$74*V122*$X$137&lt;50,50,$AF$74*V122*$X$137)</f>
        <v>1100</v>
      </c>
      <c r="AG123" s="207">
        <f>IF($AG$74*V122*$X$137&lt;50,50,$AG$74*V122*$X$137)</f>
        <v>1200</v>
      </c>
      <c r="AH123" s="207">
        <f>IF($AH$74*V122*$X$137&lt;50,50,$AH$74*V122*$X$137)</f>
        <v>1300</v>
      </c>
      <c r="AI123" s="207">
        <f>IF($AI$74*V122*$X$137&lt;50,50,$AI$74*V122*$X$137)</f>
        <v>1400</v>
      </c>
      <c r="AJ123" s="207">
        <f>IF($AJ$74*V122*$X$137&lt;50,50,$AJ$74*V122*$X$137)</f>
        <v>1500</v>
      </c>
      <c r="AK123" s="207">
        <f>IF($AK$74*V122*$X$137&lt;50,50,$AK$74*V122*$X$137)</f>
        <v>1600</v>
      </c>
      <c r="AL123" s="207">
        <f>IF($AL$74*V122*$X$137&lt;50,50,$AL$74*V122*$X$137)</f>
        <v>1700</v>
      </c>
      <c r="AM123" s="207">
        <f>IF($AM$74*V122*$X$137&lt;50,50,$AM$74*V122*$X$137)</f>
        <v>1800</v>
      </c>
      <c r="AN123" s="207">
        <f>IF($AN$74*V122*$X$137&lt;50,50,$AN$74*V122*$X$137)</f>
        <v>1900</v>
      </c>
      <c r="AO123" s="207">
        <f>IF($AO$74*V122*$X$137&lt;50,50,$AO$74*V122*$X$137)</f>
        <v>2000</v>
      </c>
      <c r="AP123" s="189"/>
    </row>
    <row r="124" spans="1:42" x14ac:dyDescent="0.15">
      <c r="A124" s="215" t="s">
        <v>131</v>
      </c>
      <c r="B124" s="212">
        <f t="shared" si="2"/>
        <v>125</v>
      </c>
      <c r="C124" s="212">
        <f t="shared" si="2"/>
        <v>187</v>
      </c>
      <c r="D124" s="212">
        <f t="shared" si="2"/>
        <v>250</v>
      </c>
      <c r="E124" s="212">
        <f t="shared" si="2"/>
        <v>312</v>
      </c>
      <c r="F124" s="212">
        <f t="shared" si="2"/>
        <v>374</v>
      </c>
      <c r="G124" s="212">
        <f t="shared" si="2"/>
        <v>437</v>
      </c>
      <c r="H124" s="212">
        <f t="shared" si="2"/>
        <v>499</v>
      </c>
      <c r="I124" s="212">
        <f t="shared" si="2"/>
        <v>562</v>
      </c>
      <c r="J124" s="212">
        <f t="shared" si="2"/>
        <v>624</v>
      </c>
      <c r="K124" s="212">
        <f t="shared" si="2"/>
        <v>686</v>
      </c>
      <c r="L124" s="212">
        <f t="shared" si="2"/>
        <v>749</v>
      </c>
      <c r="M124" s="212">
        <f t="shared" si="2"/>
        <v>811</v>
      </c>
      <c r="N124" s="212">
        <f t="shared" si="2"/>
        <v>874</v>
      </c>
      <c r="O124" s="212">
        <f t="shared" si="2"/>
        <v>936</v>
      </c>
      <c r="P124" s="212">
        <f t="shared" si="2"/>
        <v>998</v>
      </c>
      <c r="Q124" s="212">
        <f t="shared" si="1"/>
        <v>1061</v>
      </c>
      <c r="R124" s="212">
        <f t="shared" si="1"/>
        <v>1123</v>
      </c>
      <c r="S124" s="212">
        <f t="shared" si="1"/>
        <v>1186</v>
      </c>
      <c r="T124" s="213">
        <f t="shared" si="1"/>
        <v>1248</v>
      </c>
      <c r="V124" s="203">
        <v>52</v>
      </c>
      <c r="W124" s="207">
        <f>IF($W$74*V124*$X$136&lt;50,50,$W$74*V124*$X$136)</f>
        <v>124.8</v>
      </c>
      <c r="X124" s="207">
        <f>IF($X$74*V124*$X$136&lt;50,50,$X$74*V124*$X$136)</f>
        <v>187.2</v>
      </c>
      <c r="Y124" s="207">
        <f>IF($Y$74*V124*$X$136&lt;50,50,$Y$74*V124*$X$136)</f>
        <v>249.6</v>
      </c>
      <c r="Z124" s="207">
        <f>IF($Z$74*V124*$X$136&lt;50,50,$Z$74*V124*$X$136)</f>
        <v>312</v>
      </c>
      <c r="AA124" s="207">
        <f>IF($AA$74*V124*$X$136&lt;50,50,$AA$74*V124*$X$136)</f>
        <v>374.4</v>
      </c>
      <c r="AB124" s="207">
        <f>IF($AB$74*V124*$X$136&lt;50,50,$AB$74*V124*$X$136)</f>
        <v>436.8</v>
      </c>
      <c r="AC124" s="207">
        <f>IF($AC$74*V124*$X$136&lt;50,50,$AC$74*V124*$X$136)</f>
        <v>499.2</v>
      </c>
      <c r="AD124" s="207">
        <f>IF($AD$74*V124*$X$136&lt;50,50,$AD$74*V124*$X$136)</f>
        <v>561.6</v>
      </c>
      <c r="AE124" s="207">
        <f>IF($AE$74*V124*$X$136&lt;50,50,$AE$74*V124*$X$136)</f>
        <v>624</v>
      </c>
      <c r="AF124" s="207">
        <f>IF($AF$74*V124*$X$136&lt;50,50,$AF$74*V124*$X$136)</f>
        <v>686.4</v>
      </c>
      <c r="AG124" s="207">
        <f>IF($AG$74*V124*$X$136&lt;50,50,$AG$74*V124*$X$136)</f>
        <v>748.8</v>
      </c>
      <c r="AH124" s="207">
        <f>IF($AH$74*V124*$X$136&lt;50,50,$AH$74*V124*$X$136)</f>
        <v>811.19999999999993</v>
      </c>
      <c r="AI124" s="207">
        <f>IF($AI$74*V124*$X$136&lt;50,50,$AI$74*V124*$X$136)</f>
        <v>873.6</v>
      </c>
      <c r="AJ124" s="207">
        <f>IF($AJ$74*V124*$X$136&lt;50,50,$AJ$74*V124*$X$136)</f>
        <v>936</v>
      </c>
      <c r="AK124" s="207">
        <f>IF($AK$74*V124*$X$136&lt;50,50,$AK$74*V124*$X$136)</f>
        <v>998.4</v>
      </c>
      <c r="AL124" s="207">
        <f>IF($AL$74*V124*$X$136&lt;50,50,$AL$74*V124*$X$136)</f>
        <v>1060.8</v>
      </c>
      <c r="AM124" s="207">
        <f>IF($AM$74*V124*$X$136&lt;50,50,$AM$74*V124*$X$136)</f>
        <v>1123.2</v>
      </c>
      <c r="AN124" s="207">
        <f>IF($AN$74*V124*$X$136&lt;50,50,$AN$74*V124*$X$136)</f>
        <v>1185.5999999999999</v>
      </c>
      <c r="AO124" s="207">
        <f>IF($AO$74*V124*$X$136&lt;50,50,$AO$74*V124*$X$136)</f>
        <v>1248</v>
      </c>
      <c r="AP124" s="189"/>
    </row>
    <row r="125" spans="1:42" x14ac:dyDescent="0.15">
      <c r="A125" s="208">
        <v>1300</v>
      </c>
      <c r="B125" s="209">
        <f t="shared" ref="B125:P133" si="3">ROUND(W125*$T$76,0)</f>
        <v>208</v>
      </c>
      <c r="C125" s="209">
        <f t="shared" si="3"/>
        <v>312</v>
      </c>
      <c r="D125" s="209">
        <f t="shared" si="3"/>
        <v>416</v>
      </c>
      <c r="E125" s="209">
        <f t="shared" si="3"/>
        <v>520</v>
      </c>
      <c r="F125" s="209">
        <f t="shared" si="3"/>
        <v>624</v>
      </c>
      <c r="G125" s="209">
        <f t="shared" si="3"/>
        <v>728</v>
      </c>
      <c r="H125" s="209">
        <f t="shared" si="3"/>
        <v>832</v>
      </c>
      <c r="I125" s="209">
        <f t="shared" si="3"/>
        <v>936</v>
      </c>
      <c r="J125" s="209">
        <f t="shared" si="3"/>
        <v>1040</v>
      </c>
      <c r="K125" s="209">
        <f t="shared" si="3"/>
        <v>1144</v>
      </c>
      <c r="L125" s="209">
        <f t="shared" si="3"/>
        <v>1248</v>
      </c>
      <c r="M125" s="209">
        <f t="shared" si="3"/>
        <v>1352</v>
      </c>
      <c r="N125" s="209">
        <f t="shared" si="3"/>
        <v>1456</v>
      </c>
      <c r="O125" s="209">
        <f t="shared" si="3"/>
        <v>1560</v>
      </c>
      <c r="P125" s="209">
        <f t="shared" si="3"/>
        <v>1664</v>
      </c>
      <c r="Q125" s="209">
        <f t="shared" si="1"/>
        <v>1768</v>
      </c>
      <c r="R125" s="209">
        <f t="shared" si="1"/>
        <v>1872</v>
      </c>
      <c r="S125" s="209">
        <f t="shared" si="1"/>
        <v>1976</v>
      </c>
      <c r="T125" s="210">
        <f t="shared" si="1"/>
        <v>2080</v>
      </c>
      <c r="V125" s="203">
        <v>1300</v>
      </c>
      <c r="W125" s="207">
        <f>IF($W$74*V124*$X$137&lt;50,50,$W$74*V124*$X$137)</f>
        <v>208</v>
      </c>
      <c r="X125" s="207">
        <f>IF($X$74*V124*$X$137&lt;50,50,$X$74*V124*$X$137)</f>
        <v>312</v>
      </c>
      <c r="Y125" s="207">
        <f>IF($Y$74*V124*$X$137&lt;50,50,$Y$74*V124*$X$137)</f>
        <v>416</v>
      </c>
      <c r="Z125" s="207">
        <f>IF($Z$74*V124*$X$137&lt;50,50,$Z$74*V124*$X$137)</f>
        <v>520</v>
      </c>
      <c r="AA125" s="207">
        <f>IF($AA$74*V124*$X$137&lt;50,50,$AA$74*V124*$X$137)</f>
        <v>624</v>
      </c>
      <c r="AB125" s="207">
        <f>IF($AB$74*V124*$X$137&lt;50,50,$AB$74*V124*$X$137)</f>
        <v>728</v>
      </c>
      <c r="AC125" s="207">
        <f>IF($AC$74*V124*$X$137&lt;50,50,$AC$74*V124*$X$137)</f>
        <v>832</v>
      </c>
      <c r="AD125" s="207">
        <f>IF($AD$74*V124*$X$137&lt;50,50,$AD$74*V124*$X$137)</f>
        <v>936</v>
      </c>
      <c r="AE125" s="207">
        <f>IF($AE$74*V124*$X$137&lt;50,50,$AE$74*V124*$X$137)</f>
        <v>1040</v>
      </c>
      <c r="AF125" s="207">
        <f>IF($AF$74*V124*$X$137&lt;50,50,$AF$74*V124*$X$137)</f>
        <v>1144</v>
      </c>
      <c r="AG125" s="207">
        <f>IF($AG$74*V124*$X$137&lt;50,50,$AG$74*V124*$X$137)</f>
        <v>1248</v>
      </c>
      <c r="AH125" s="207">
        <f>IF($AH$74*V124*$X$137&lt;50,50,$AH$74*V124*$X$137)</f>
        <v>1352</v>
      </c>
      <c r="AI125" s="207">
        <f>IF($AI$74*V124*$X$137&lt;50,50,$AI$74*V124*$X$137)</f>
        <v>1456</v>
      </c>
      <c r="AJ125" s="207">
        <f>IF($AJ$74*V124*$X$137&lt;50,50,$AJ$74*V124*$X$137)</f>
        <v>1560</v>
      </c>
      <c r="AK125" s="207">
        <f>IF($AK$74*V124*$X$137&lt;50,50,$AK$74*V124*$X$137)</f>
        <v>1664</v>
      </c>
      <c r="AL125" s="207">
        <f>IF($AL$74*V124*$X$137&lt;50,50,$AL$74*V124*$X$137)</f>
        <v>1768</v>
      </c>
      <c r="AM125" s="207">
        <f>IF($AM$74*V124*$X$137&lt;50,50,$AM$74*V124*$X$137)</f>
        <v>1872</v>
      </c>
      <c r="AN125" s="207">
        <f>IF($AN$74*V124*$X$137&lt;50,50,$AN$74*V124*$X$137)</f>
        <v>1976</v>
      </c>
      <c r="AO125" s="207">
        <f>IF($AO$74*V124*$X$137&lt;50,50,$AO$74*V124*$X$137)</f>
        <v>2080</v>
      </c>
      <c r="AP125" s="189"/>
    </row>
    <row r="126" spans="1:42" x14ac:dyDescent="0.15">
      <c r="A126" s="215" t="s">
        <v>132</v>
      </c>
      <c r="B126" s="212">
        <f t="shared" si="3"/>
        <v>130</v>
      </c>
      <c r="C126" s="212">
        <f t="shared" si="3"/>
        <v>194</v>
      </c>
      <c r="D126" s="212">
        <f t="shared" si="3"/>
        <v>259</v>
      </c>
      <c r="E126" s="212">
        <f t="shared" si="3"/>
        <v>324</v>
      </c>
      <c r="F126" s="212">
        <f t="shared" si="3"/>
        <v>389</v>
      </c>
      <c r="G126" s="212">
        <f t="shared" si="3"/>
        <v>454</v>
      </c>
      <c r="H126" s="212">
        <f t="shared" si="3"/>
        <v>518</v>
      </c>
      <c r="I126" s="212">
        <f t="shared" si="3"/>
        <v>583</v>
      </c>
      <c r="J126" s="212">
        <f t="shared" si="3"/>
        <v>648</v>
      </c>
      <c r="K126" s="212">
        <f t="shared" si="3"/>
        <v>713</v>
      </c>
      <c r="L126" s="212">
        <f t="shared" si="3"/>
        <v>778</v>
      </c>
      <c r="M126" s="212">
        <f t="shared" si="3"/>
        <v>842</v>
      </c>
      <c r="N126" s="212">
        <f t="shared" si="3"/>
        <v>907</v>
      </c>
      <c r="O126" s="212">
        <f t="shared" si="3"/>
        <v>972</v>
      </c>
      <c r="P126" s="212">
        <f t="shared" si="3"/>
        <v>1037</v>
      </c>
      <c r="Q126" s="212">
        <f t="shared" si="1"/>
        <v>1102</v>
      </c>
      <c r="R126" s="212">
        <f t="shared" si="1"/>
        <v>1166</v>
      </c>
      <c r="S126" s="212">
        <f t="shared" si="1"/>
        <v>1231</v>
      </c>
      <c r="T126" s="213">
        <f t="shared" si="1"/>
        <v>1296</v>
      </c>
      <c r="V126" s="203">
        <v>54</v>
      </c>
      <c r="W126" s="207">
        <f>IF($W$74*V126*$X$136&lt;50,50,$W$74*V126*$X$136)</f>
        <v>129.6</v>
      </c>
      <c r="X126" s="207">
        <f>IF($X$74*V126*$X$136&lt;50,50,$X$74*V126*$X$136)</f>
        <v>194.4</v>
      </c>
      <c r="Y126" s="207">
        <f>IF($Y$74*V126*$X$136&lt;50,50,$Y$74*V126*$X$136)</f>
        <v>259.2</v>
      </c>
      <c r="Z126" s="207">
        <f>IF($Z$74*V126*$X$136&lt;50,50,$Z$74*V126*$X$136)</f>
        <v>324</v>
      </c>
      <c r="AA126" s="207">
        <f>IF($AA$74*V126*$X$136&lt;50,50,$AA$74*V126*$X$136)</f>
        <v>388.8</v>
      </c>
      <c r="AB126" s="207">
        <f>IF($AB$74*V126*$X$136&lt;50,50,$AB$74*V126*$X$136)</f>
        <v>453.59999999999997</v>
      </c>
      <c r="AC126" s="207">
        <f>IF($AC$74*V126*$X$136&lt;50,50,$AC$74*V126*$X$136)</f>
        <v>518.4</v>
      </c>
      <c r="AD126" s="207">
        <f>IF($AD$74*V126*$X$136&lt;50,50,$AD$74*V126*$X$136)</f>
        <v>583.19999999999993</v>
      </c>
      <c r="AE126" s="207">
        <f>IF($AE$74*V126*$X$136&lt;50,50,$AE$74*V126*$X$136)</f>
        <v>648</v>
      </c>
      <c r="AF126" s="207">
        <f>IF($AF$74*V126*$X$136&lt;50,50,$AF$74*V126*$X$136)</f>
        <v>712.8</v>
      </c>
      <c r="AG126" s="207">
        <f>IF($AG$74*V126*$X$136&lt;50,50,$AG$74*V126*$X$136)</f>
        <v>777.6</v>
      </c>
      <c r="AH126" s="207">
        <f>IF($AH$74*V126*$X$136&lt;50,50,$AH$74*V126*$X$136)</f>
        <v>842.4</v>
      </c>
      <c r="AI126" s="207">
        <f>IF($AI$74*V126*$X$136&lt;50,50,$AI$74*V126*$X$136)</f>
        <v>907.19999999999993</v>
      </c>
      <c r="AJ126" s="207">
        <f>IF($AJ$74*V126*$X$136&lt;50,50,$AJ$74*V126*$X$136)</f>
        <v>972</v>
      </c>
      <c r="AK126" s="207">
        <f>IF($AK$74*V126*$X$136&lt;50,50,$AK$74*V126*$X$136)</f>
        <v>1036.8</v>
      </c>
      <c r="AL126" s="207">
        <f>IF($AL$74*V126*$X$136&lt;50,50,$AL$74*V126*$X$136)</f>
        <v>1101.5999999999999</v>
      </c>
      <c r="AM126" s="207">
        <f>IF($AM$74*V126*$X$136&lt;50,50,$AM$74*V126*$X$136)</f>
        <v>1166.3999999999999</v>
      </c>
      <c r="AN126" s="207">
        <f>IF($AN$74*V126*$X$136&lt;50,50,$AN$74*V126*$X$136)</f>
        <v>1231.2</v>
      </c>
      <c r="AO126" s="207">
        <f>IF($AO$74*V126*$X$136&lt;50,50,$AO$74*V126*$X$136)</f>
        <v>1296</v>
      </c>
      <c r="AP126" s="189"/>
    </row>
    <row r="127" spans="1:42" x14ac:dyDescent="0.15">
      <c r="A127" s="208">
        <v>1350</v>
      </c>
      <c r="B127" s="209">
        <f t="shared" si="3"/>
        <v>216</v>
      </c>
      <c r="C127" s="209">
        <f t="shared" si="3"/>
        <v>324</v>
      </c>
      <c r="D127" s="209">
        <f t="shared" si="3"/>
        <v>432</v>
      </c>
      <c r="E127" s="209">
        <f t="shared" si="3"/>
        <v>540</v>
      </c>
      <c r="F127" s="209">
        <f t="shared" si="3"/>
        <v>648</v>
      </c>
      <c r="G127" s="209">
        <f t="shared" si="3"/>
        <v>756</v>
      </c>
      <c r="H127" s="209">
        <f t="shared" si="3"/>
        <v>864</v>
      </c>
      <c r="I127" s="209">
        <f t="shared" si="3"/>
        <v>972</v>
      </c>
      <c r="J127" s="209">
        <f t="shared" si="3"/>
        <v>1080</v>
      </c>
      <c r="K127" s="209">
        <f t="shared" si="3"/>
        <v>1188</v>
      </c>
      <c r="L127" s="209">
        <f t="shared" si="3"/>
        <v>1296</v>
      </c>
      <c r="M127" s="209">
        <f t="shared" si="3"/>
        <v>1404</v>
      </c>
      <c r="N127" s="209">
        <f t="shared" si="3"/>
        <v>1512</v>
      </c>
      <c r="O127" s="209">
        <f t="shared" si="3"/>
        <v>1620</v>
      </c>
      <c r="P127" s="209">
        <f t="shared" si="3"/>
        <v>1728</v>
      </c>
      <c r="Q127" s="209">
        <f t="shared" si="1"/>
        <v>1836</v>
      </c>
      <c r="R127" s="209">
        <f t="shared" si="1"/>
        <v>1944</v>
      </c>
      <c r="S127" s="209">
        <f t="shared" si="1"/>
        <v>2052</v>
      </c>
      <c r="T127" s="210">
        <f t="shared" si="1"/>
        <v>2160</v>
      </c>
      <c r="V127" s="203">
        <v>1350</v>
      </c>
      <c r="W127" s="207">
        <f>IF($W$74*V126*$X$137&lt;50,50,$W$74*V126*$X$137)</f>
        <v>216</v>
      </c>
      <c r="X127" s="207">
        <f>IF($X$74*V126*$X$137&lt;50,50,$X$74*V126*$X$137)</f>
        <v>324</v>
      </c>
      <c r="Y127" s="207">
        <f>IF($Y$74*V126*$X$137&lt;50,50,$Y$74*V126*$X$137)</f>
        <v>432</v>
      </c>
      <c r="Z127" s="207">
        <f>IF($Z$74*V126*$X$137&lt;50,50,$Z$74*V126*$X$137)</f>
        <v>540</v>
      </c>
      <c r="AA127" s="207">
        <f>IF($AA$74*V126*$X$137&lt;50,50,$AA$74*V126*$X$137)</f>
        <v>648</v>
      </c>
      <c r="AB127" s="207">
        <f>IF($AB$74*V126*$X$137&lt;50,50,$AB$74*V126*$X$137)</f>
        <v>756</v>
      </c>
      <c r="AC127" s="207">
        <f>IF($AC$74*V126*$X$137&lt;50,50,$AC$74*V126*$X$137)</f>
        <v>864</v>
      </c>
      <c r="AD127" s="207">
        <f>IF($AD$74*V126*$X$137&lt;50,50,$AD$74*V126*$X$137)</f>
        <v>972</v>
      </c>
      <c r="AE127" s="207">
        <f>IF($AE$74*V126*$X$137&lt;50,50,$AE$74*V126*$X$137)</f>
        <v>1080</v>
      </c>
      <c r="AF127" s="207">
        <f>IF($AF$74*V126*$X$137&lt;50,50,$AF$74*V126*$X$137)</f>
        <v>1188</v>
      </c>
      <c r="AG127" s="207">
        <f>IF($AG$74*V126*$X$137&lt;50,50,$AG$74*V126*$X$137)</f>
        <v>1296</v>
      </c>
      <c r="AH127" s="207">
        <f>IF($AH$74*V126*$X$137&lt;50,50,$AH$74*V126*$X$137)</f>
        <v>1404</v>
      </c>
      <c r="AI127" s="207">
        <f>IF($AI$74*V126*$X$137&lt;50,50,$AI$74*V126*$X$137)</f>
        <v>1512</v>
      </c>
      <c r="AJ127" s="207">
        <f>IF($AJ$74*V126*$X$137&lt;50,50,$AJ$74*V126*$X$137)</f>
        <v>1620</v>
      </c>
      <c r="AK127" s="207">
        <f>IF($AK$74*V126*$X$137&lt;50,50,$AK$74*V126*$X$137)</f>
        <v>1728</v>
      </c>
      <c r="AL127" s="207">
        <f>IF($AL$74*V126*$X$137&lt;50,50,$AL$74*V126*$X$137)</f>
        <v>1836</v>
      </c>
      <c r="AM127" s="207">
        <f>IF($AM$74*V126*$X$137&lt;50,50,$AM$74*V126*$X$137)</f>
        <v>1944</v>
      </c>
      <c r="AN127" s="207">
        <f>IF($AN$74*V126*$X$137&lt;50,50,$AN$74*V126*$X$137)</f>
        <v>2052</v>
      </c>
      <c r="AO127" s="207">
        <f>IF($AO$74*V126*$X$137&lt;50,50,$AO$74*V126*$X$137)</f>
        <v>2160</v>
      </c>
      <c r="AP127" s="189"/>
    </row>
    <row r="128" spans="1:42" x14ac:dyDescent="0.15">
      <c r="A128" s="215" t="s">
        <v>133</v>
      </c>
      <c r="B128" s="212">
        <f t="shared" si="3"/>
        <v>134</v>
      </c>
      <c r="C128" s="212">
        <f t="shared" si="3"/>
        <v>202</v>
      </c>
      <c r="D128" s="212">
        <f t="shared" si="3"/>
        <v>269</v>
      </c>
      <c r="E128" s="212">
        <f t="shared" si="3"/>
        <v>336</v>
      </c>
      <c r="F128" s="212">
        <f t="shared" si="3"/>
        <v>403</v>
      </c>
      <c r="G128" s="212">
        <f t="shared" si="3"/>
        <v>470</v>
      </c>
      <c r="H128" s="212">
        <f t="shared" si="3"/>
        <v>538</v>
      </c>
      <c r="I128" s="212">
        <f t="shared" si="3"/>
        <v>605</v>
      </c>
      <c r="J128" s="212">
        <f t="shared" si="3"/>
        <v>672</v>
      </c>
      <c r="K128" s="212">
        <f t="shared" si="3"/>
        <v>739</v>
      </c>
      <c r="L128" s="212">
        <f t="shared" si="3"/>
        <v>806</v>
      </c>
      <c r="M128" s="212">
        <f t="shared" si="3"/>
        <v>874</v>
      </c>
      <c r="N128" s="212">
        <f t="shared" si="3"/>
        <v>941</v>
      </c>
      <c r="O128" s="212">
        <f t="shared" si="3"/>
        <v>1008</v>
      </c>
      <c r="P128" s="212">
        <f t="shared" si="3"/>
        <v>1075</v>
      </c>
      <c r="Q128" s="212">
        <f t="shared" si="1"/>
        <v>1142</v>
      </c>
      <c r="R128" s="212">
        <f t="shared" si="1"/>
        <v>1210</v>
      </c>
      <c r="S128" s="212">
        <f t="shared" si="1"/>
        <v>1277</v>
      </c>
      <c r="T128" s="213">
        <f t="shared" si="1"/>
        <v>1344</v>
      </c>
      <c r="V128" s="203">
        <v>56</v>
      </c>
      <c r="W128" s="207">
        <f>IF($W$74*V128*$X$136&lt;50,50,$W$74*V128*$X$136)</f>
        <v>134.4</v>
      </c>
      <c r="X128" s="207">
        <f>IF($X$74*V128*$X$136&lt;50,50,$X$74*V128*$X$136)</f>
        <v>201.6</v>
      </c>
      <c r="Y128" s="207">
        <f>IF($Y$74*V128*$X$136&lt;50,50,$Y$74*V128*$X$136)</f>
        <v>268.8</v>
      </c>
      <c r="Z128" s="207">
        <f>IF($Z$74*V128*$X$136&lt;50,50,$Z$74*V128*$X$136)</f>
        <v>336</v>
      </c>
      <c r="AA128" s="207">
        <f>IF($AA$74*V128*$X$136&lt;50,50,$AA$74*V128*$X$136)</f>
        <v>403.2</v>
      </c>
      <c r="AB128" s="207">
        <f>IF($AB$74*V128*$X$136&lt;50,50,$AB$74*V128*$X$136)</f>
        <v>470.4</v>
      </c>
      <c r="AC128" s="207">
        <f>IF($AC$74*V128*$X$136&lt;50,50,$AC$74*V128*$X$136)</f>
        <v>537.6</v>
      </c>
      <c r="AD128" s="207">
        <f>IF($AD$74*V128*$X$136&lt;50,50,$AD$74*V128*$X$136)</f>
        <v>604.79999999999995</v>
      </c>
      <c r="AE128" s="207">
        <f>IF($AE$74*V128*$X$136&lt;50,50,$AE$74*V128*$X$136)</f>
        <v>672</v>
      </c>
      <c r="AF128" s="207">
        <f>IF($AF$74*V128*$X$136&lt;50,50,$AF$74*V128*$X$136)</f>
        <v>739.19999999999993</v>
      </c>
      <c r="AG128" s="207">
        <f>IF($AG$74*V128*$X$136&lt;50,50,$AG$74*V128*$X$136)</f>
        <v>806.4</v>
      </c>
      <c r="AH128" s="207">
        <f>IF($AH$74*V128*$X$136&lt;50,50,$AH$74*V128*$X$136)</f>
        <v>873.6</v>
      </c>
      <c r="AI128" s="207">
        <f>IF($AI$74*V128*$X$136&lt;50,50,$AI$74*V128*$X$136)</f>
        <v>940.8</v>
      </c>
      <c r="AJ128" s="207">
        <f>IF($AJ$74*V128*$X$136&lt;50,50,$AJ$74*V128*$X$136)</f>
        <v>1008</v>
      </c>
      <c r="AK128" s="207">
        <f>IF($AK$74*V128*$X$136&lt;50,50,$AK$74*V128*$X$136)</f>
        <v>1075.2</v>
      </c>
      <c r="AL128" s="207">
        <f>IF($AL$74*V128*$X$136&lt;50,50,$AL$74*V128*$X$136)</f>
        <v>1142.3999999999999</v>
      </c>
      <c r="AM128" s="207">
        <f>IF($AM$74*V128*$X$136&lt;50,50,$AM$74*V128*$X$136)</f>
        <v>1209.5999999999999</v>
      </c>
      <c r="AN128" s="207">
        <f>IF($AN$74*V128*$X$136&lt;50,50,$AN$74*V128*$X$136)</f>
        <v>1276.8</v>
      </c>
      <c r="AO128" s="207">
        <f>IF($AO$74*V128*$X$136&lt;50,50,$AO$74*V128*$X$136)</f>
        <v>1344</v>
      </c>
      <c r="AP128" s="189"/>
    </row>
    <row r="129" spans="1:45" x14ac:dyDescent="0.15">
      <c r="A129" s="208">
        <v>1400</v>
      </c>
      <c r="B129" s="209">
        <f t="shared" si="3"/>
        <v>224</v>
      </c>
      <c r="C129" s="209">
        <f t="shared" si="3"/>
        <v>336</v>
      </c>
      <c r="D129" s="209">
        <f t="shared" si="3"/>
        <v>448</v>
      </c>
      <c r="E129" s="209">
        <f t="shared" si="3"/>
        <v>560</v>
      </c>
      <c r="F129" s="209">
        <f t="shared" si="3"/>
        <v>672</v>
      </c>
      <c r="G129" s="209">
        <f t="shared" si="3"/>
        <v>784</v>
      </c>
      <c r="H129" s="209">
        <f t="shared" si="3"/>
        <v>896</v>
      </c>
      <c r="I129" s="209">
        <f t="shared" si="3"/>
        <v>1008</v>
      </c>
      <c r="J129" s="209">
        <f t="shared" si="3"/>
        <v>1120</v>
      </c>
      <c r="K129" s="209">
        <f t="shared" si="3"/>
        <v>1232</v>
      </c>
      <c r="L129" s="209">
        <f t="shared" si="3"/>
        <v>1344</v>
      </c>
      <c r="M129" s="209">
        <f t="shared" si="3"/>
        <v>1456</v>
      </c>
      <c r="N129" s="209">
        <f t="shared" si="3"/>
        <v>1568</v>
      </c>
      <c r="O129" s="209">
        <f t="shared" si="3"/>
        <v>1680</v>
      </c>
      <c r="P129" s="209">
        <f t="shared" si="3"/>
        <v>1792</v>
      </c>
      <c r="Q129" s="209">
        <f t="shared" si="1"/>
        <v>1904</v>
      </c>
      <c r="R129" s="209">
        <f t="shared" si="1"/>
        <v>2016</v>
      </c>
      <c r="S129" s="209">
        <f t="shared" si="1"/>
        <v>2128</v>
      </c>
      <c r="T129" s="210">
        <f t="shared" si="1"/>
        <v>2240</v>
      </c>
      <c r="V129" s="203">
        <v>1400</v>
      </c>
      <c r="W129" s="207">
        <f>IF($W$74*V128*$X$137&lt;50,50,$W$74*V128*$X$137)</f>
        <v>224</v>
      </c>
      <c r="X129" s="207">
        <f>IF($X$74*V128*$X$137&lt;50,50,$X$74*V128*$X$137)</f>
        <v>336</v>
      </c>
      <c r="Y129" s="207">
        <f>IF($Y$74*V128*$X$137&lt;50,50,$Y$74*V128*$X$137)</f>
        <v>448</v>
      </c>
      <c r="Z129" s="207">
        <f>IF($Z$74*V128*$X$137&lt;50,50,$Z$74*V128*$X$137)</f>
        <v>560</v>
      </c>
      <c r="AA129" s="207">
        <f>IF($AA$74*V128*$X$137&lt;50,50,$AA$74*V128*$X$137)</f>
        <v>672</v>
      </c>
      <c r="AB129" s="207">
        <f>IF($AB$74*V128*$X$137&lt;50,50,$AB$74*V128*$X$137)</f>
        <v>784</v>
      </c>
      <c r="AC129" s="207">
        <f>IF($AC$74*V128*$X$137&lt;50,50,$AC$74*V128*$X$137)</f>
        <v>896</v>
      </c>
      <c r="AD129" s="207">
        <f>IF($AD$74*V128*$X$137&lt;50,50,$AD$74*V128*$X$137)</f>
        <v>1008</v>
      </c>
      <c r="AE129" s="207">
        <f>IF($AE$74*V128*$X$137&lt;50,50,$AE$74*V128*$X$137)</f>
        <v>1120</v>
      </c>
      <c r="AF129" s="207">
        <f>IF($AF$74*V128*$X$137&lt;50,50,$AF$74*V128*$X$137)</f>
        <v>1232</v>
      </c>
      <c r="AG129" s="207">
        <f>IF($AG$74*V128*$X$137&lt;50,50,$AG$74*V128*$X$137)</f>
        <v>1344</v>
      </c>
      <c r="AH129" s="207">
        <f>IF($AH$74*V128*$X$137&lt;50,50,$AH$74*V128*$X$137)</f>
        <v>1456</v>
      </c>
      <c r="AI129" s="207">
        <f>IF($AI$74*V128*$X$137&lt;50,50,$AI$74*V128*$X$137)</f>
        <v>1568</v>
      </c>
      <c r="AJ129" s="207">
        <f>IF($AJ$74*V128*$X$137&lt;50,50,$AJ$74*V128*$X$137)</f>
        <v>1680</v>
      </c>
      <c r="AK129" s="207">
        <f>IF($AK$74*V128*$X$137&lt;50,50,$AK$74*V128*$X$137)</f>
        <v>1792</v>
      </c>
      <c r="AL129" s="207">
        <f>IF($AL$74*V128*$X$137&lt;50,50,$AL$74*V128*$X$137)</f>
        <v>1904</v>
      </c>
      <c r="AM129" s="207">
        <f>IF($AM$74*V128*$X$137&lt;50,50,$AM$74*V128*$X$137)</f>
        <v>2016</v>
      </c>
      <c r="AN129" s="207">
        <f>IF($AN$74*V128*$X$137&lt;50,50,$AN$74*V128*$X$137)</f>
        <v>2128</v>
      </c>
      <c r="AO129" s="207">
        <f>IF($AO$74*V128*$X$137&lt;50,50,$AO$74*V128*$X$137)</f>
        <v>2240</v>
      </c>
      <c r="AP129" s="189"/>
    </row>
    <row r="130" spans="1:45" x14ac:dyDescent="0.15">
      <c r="A130" s="215" t="s">
        <v>134</v>
      </c>
      <c r="B130" s="212">
        <f t="shared" si="3"/>
        <v>139</v>
      </c>
      <c r="C130" s="212">
        <f t="shared" si="3"/>
        <v>209</v>
      </c>
      <c r="D130" s="212">
        <f t="shared" si="3"/>
        <v>278</v>
      </c>
      <c r="E130" s="212">
        <f t="shared" si="3"/>
        <v>348</v>
      </c>
      <c r="F130" s="212">
        <f t="shared" si="3"/>
        <v>418</v>
      </c>
      <c r="G130" s="212">
        <f t="shared" si="3"/>
        <v>487</v>
      </c>
      <c r="H130" s="212">
        <f t="shared" si="3"/>
        <v>557</v>
      </c>
      <c r="I130" s="212">
        <f t="shared" si="3"/>
        <v>626</v>
      </c>
      <c r="J130" s="212">
        <f t="shared" si="3"/>
        <v>696</v>
      </c>
      <c r="K130" s="212">
        <f t="shared" si="3"/>
        <v>766</v>
      </c>
      <c r="L130" s="212">
        <f t="shared" si="3"/>
        <v>835</v>
      </c>
      <c r="M130" s="212">
        <f t="shared" si="3"/>
        <v>905</v>
      </c>
      <c r="N130" s="212">
        <f t="shared" si="3"/>
        <v>974</v>
      </c>
      <c r="O130" s="212">
        <f t="shared" si="3"/>
        <v>1044</v>
      </c>
      <c r="P130" s="212">
        <f t="shared" si="3"/>
        <v>1114</v>
      </c>
      <c r="Q130" s="212">
        <f t="shared" si="1"/>
        <v>1183</v>
      </c>
      <c r="R130" s="212">
        <f t="shared" si="1"/>
        <v>1253</v>
      </c>
      <c r="S130" s="212">
        <f t="shared" si="1"/>
        <v>1322</v>
      </c>
      <c r="T130" s="213">
        <f t="shared" si="1"/>
        <v>1392</v>
      </c>
      <c r="V130" s="203">
        <v>58</v>
      </c>
      <c r="W130" s="207">
        <f>IF($W$74*V130*$X$136&lt;50,50,$W$74*V130*$X$136)</f>
        <v>139.19999999999999</v>
      </c>
      <c r="X130" s="207">
        <f>IF($X$74*V130*$X$136&lt;50,50,$X$74*V130*$X$136)</f>
        <v>208.79999999999998</v>
      </c>
      <c r="Y130" s="207">
        <f>IF($Y$74*V130*$X$136&lt;50,50,$Y$74*V130*$X$136)</f>
        <v>278.39999999999998</v>
      </c>
      <c r="Z130" s="207">
        <f>IF($Z$74*V130*$X$136&lt;50,50,$Z$74*V130*$X$136)</f>
        <v>348</v>
      </c>
      <c r="AA130" s="207">
        <f>IF($AA$74*V130*$X$136&lt;50,50,$AA$74*V130*$X$136)</f>
        <v>417.59999999999997</v>
      </c>
      <c r="AB130" s="207">
        <f>IF($AB$74*V130*$X$136&lt;50,50,$AB$74*V130*$X$136)</f>
        <v>487.2</v>
      </c>
      <c r="AC130" s="207">
        <f>IF($AC$74*V130*$X$136&lt;50,50,$AC$74*V130*$X$136)</f>
        <v>556.79999999999995</v>
      </c>
      <c r="AD130" s="207">
        <f>IF($AD$74*V130*$X$136&lt;50,50,$AD$74*V130*$X$136)</f>
        <v>626.4</v>
      </c>
      <c r="AE130" s="207">
        <f>IF($AE$74*V130*$X$136&lt;50,50,$AE$74*V130*$X$136)</f>
        <v>696</v>
      </c>
      <c r="AF130" s="207">
        <f>IF($AF$74*V130*$X$136&lt;50,50,$AF$74*V130*$X$136)</f>
        <v>765.6</v>
      </c>
      <c r="AG130" s="207">
        <f>IF($AG$74*V130*$X$136&lt;50,50,$AG$74*V130*$X$136)</f>
        <v>835.19999999999993</v>
      </c>
      <c r="AH130" s="207">
        <f>IF($AH$74*V130*$X$136&lt;50,50,$AH$74*V130*$X$136)</f>
        <v>904.8</v>
      </c>
      <c r="AI130" s="207">
        <f>IF($AI$74*V130*$X$136&lt;50,50,$AI$74*V130*$X$136)</f>
        <v>974.4</v>
      </c>
      <c r="AJ130" s="207">
        <f>IF($AJ$74*V130*$X$136&lt;50,50,$AJ$74*V130*$X$136)</f>
        <v>1044</v>
      </c>
      <c r="AK130" s="207">
        <f>IF($AK$74*V130*$X$136&lt;50,50,$AK$74*V130*$X$136)</f>
        <v>1113.5999999999999</v>
      </c>
      <c r="AL130" s="207">
        <f>IF($AL$74*V130*$X$136&lt;50,50,$AL$74*V130*$X$136)</f>
        <v>1183.2</v>
      </c>
      <c r="AM130" s="207">
        <f>IF($AM$74*V130*$X$136&lt;50,50,$AM$74*V130*$X$136)</f>
        <v>1252.8</v>
      </c>
      <c r="AN130" s="207">
        <f>IF($AN$74*V130*$X$136&lt;50,50,$AN$74*V130*$X$136)</f>
        <v>1322.3999999999999</v>
      </c>
      <c r="AO130" s="207">
        <f>IF($AO$74*V130*$X$136&lt;50,50,$AO$74*V130*$X$136)</f>
        <v>1392</v>
      </c>
      <c r="AP130" s="189"/>
    </row>
    <row r="131" spans="1:45" x14ac:dyDescent="0.15">
      <c r="A131" s="208">
        <v>1450</v>
      </c>
      <c r="B131" s="209">
        <f t="shared" si="3"/>
        <v>232</v>
      </c>
      <c r="C131" s="209">
        <f t="shared" si="3"/>
        <v>348</v>
      </c>
      <c r="D131" s="209">
        <f t="shared" si="3"/>
        <v>464</v>
      </c>
      <c r="E131" s="209">
        <f t="shared" si="3"/>
        <v>580</v>
      </c>
      <c r="F131" s="209">
        <f t="shared" si="3"/>
        <v>696</v>
      </c>
      <c r="G131" s="209">
        <f t="shared" si="3"/>
        <v>812</v>
      </c>
      <c r="H131" s="209">
        <f t="shared" si="3"/>
        <v>928</v>
      </c>
      <c r="I131" s="209">
        <f t="shared" si="3"/>
        <v>1044</v>
      </c>
      <c r="J131" s="209">
        <f t="shared" si="3"/>
        <v>1160</v>
      </c>
      <c r="K131" s="209">
        <f t="shared" si="3"/>
        <v>1276</v>
      </c>
      <c r="L131" s="209">
        <f t="shared" si="3"/>
        <v>1392</v>
      </c>
      <c r="M131" s="209">
        <f t="shared" si="3"/>
        <v>1508</v>
      </c>
      <c r="N131" s="209">
        <f t="shared" si="3"/>
        <v>1624</v>
      </c>
      <c r="O131" s="209">
        <f t="shared" si="3"/>
        <v>1740</v>
      </c>
      <c r="P131" s="209">
        <f t="shared" si="3"/>
        <v>1856</v>
      </c>
      <c r="Q131" s="209">
        <f t="shared" si="1"/>
        <v>1972</v>
      </c>
      <c r="R131" s="209">
        <f t="shared" si="1"/>
        <v>2088</v>
      </c>
      <c r="S131" s="209">
        <f t="shared" si="1"/>
        <v>2204</v>
      </c>
      <c r="T131" s="210">
        <f t="shared" si="1"/>
        <v>2320</v>
      </c>
      <c r="V131" s="203">
        <v>1450</v>
      </c>
      <c r="W131" s="207">
        <f>IF($W$74*V130*$X$137&lt;50,50,$W$74*V130*$X$137)</f>
        <v>232</v>
      </c>
      <c r="X131" s="207">
        <f>IF($X$74*V130*$X$137&lt;50,50,$X$74*V130*$X$137)</f>
        <v>348</v>
      </c>
      <c r="Y131" s="207">
        <f>IF($Y$74*V130*$X$137&lt;50,50,$Y$74*V130*$X$137)</f>
        <v>464</v>
      </c>
      <c r="Z131" s="207">
        <f>IF($Z$74*V130*$X$137&lt;50,50,$Z$74*V130*$X$137)</f>
        <v>580</v>
      </c>
      <c r="AA131" s="207">
        <f>IF($AA$74*V130*$X$137&lt;50,50,$AA$74*V130*$X$137)</f>
        <v>696</v>
      </c>
      <c r="AB131" s="207">
        <f>IF($AB$74*V130*$X$137&lt;50,50,$AB$74*V130*$X$137)</f>
        <v>812</v>
      </c>
      <c r="AC131" s="207">
        <f>IF($AC$74*V130*$X$137&lt;50,50,$AC$74*V130*$X$137)</f>
        <v>928</v>
      </c>
      <c r="AD131" s="207">
        <f>IF($AD$74*V130*$X$137&lt;50,50,$AD$74*V130*$X$137)</f>
        <v>1044</v>
      </c>
      <c r="AE131" s="207">
        <f>IF($AE$74*V130*$X$137&lt;50,50,$AE$74*V130*$X$137)</f>
        <v>1160</v>
      </c>
      <c r="AF131" s="207">
        <f>IF($AF$74*V130*$X$137&lt;50,50,$AF$74*V130*$X$137)</f>
        <v>1276</v>
      </c>
      <c r="AG131" s="207">
        <f>IF($AG$74*V130*$X$137&lt;50,50,$AG$74*V130*$X$137)</f>
        <v>1392</v>
      </c>
      <c r="AH131" s="207">
        <f>IF($AH$74*V130*$X$137&lt;50,50,$AH$74*V130*$X$137)</f>
        <v>1508</v>
      </c>
      <c r="AI131" s="207">
        <f>IF($AI$74*V130*$X$137&lt;50,50,$AI$74*V130*$X$137)</f>
        <v>1624</v>
      </c>
      <c r="AJ131" s="207">
        <f>IF($AJ$74*V130*$X$137&lt;50,50,$AJ$74*V130*$X$137)</f>
        <v>1740</v>
      </c>
      <c r="AK131" s="207">
        <f>IF($AK$74*V130*$X$137&lt;50,50,$AK$74*V130*$X$137)</f>
        <v>1856</v>
      </c>
      <c r="AL131" s="207">
        <f>IF($AL$74*V130*$X$137&lt;50,50,$AL$74*V130*$X$137)</f>
        <v>1972</v>
      </c>
      <c r="AM131" s="207">
        <f>IF($AM$74*V130*$X$137&lt;50,50,$AM$74*V130*$X$137)</f>
        <v>2088</v>
      </c>
      <c r="AN131" s="207">
        <f>IF($AN$74*V130*$X$137&lt;50,50,$AN$74*V130*$X$137)</f>
        <v>2204</v>
      </c>
      <c r="AO131" s="207">
        <f>IF($AO$74*V130*$X$137&lt;50,50,$AO$74*V130*$X$137)</f>
        <v>2320</v>
      </c>
      <c r="AP131" s="189"/>
    </row>
    <row r="132" spans="1:45" x14ac:dyDescent="0.15">
      <c r="A132" s="215" t="s">
        <v>135</v>
      </c>
      <c r="B132" s="212">
        <f t="shared" si="3"/>
        <v>144</v>
      </c>
      <c r="C132" s="212">
        <f t="shared" si="3"/>
        <v>216</v>
      </c>
      <c r="D132" s="212">
        <f t="shared" si="3"/>
        <v>288</v>
      </c>
      <c r="E132" s="212">
        <f t="shared" si="3"/>
        <v>360</v>
      </c>
      <c r="F132" s="212">
        <f t="shared" si="3"/>
        <v>432</v>
      </c>
      <c r="G132" s="212">
        <f t="shared" si="3"/>
        <v>504</v>
      </c>
      <c r="H132" s="212">
        <f t="shared" si="3"/>
        <v>576</v>
      </c>
      <c r="I132" s="212">
        <f t="shared" si="3"/>
        <v>648</v>
      </c>
      <c r="J132" s="212">
        <f t="shared" si="3"/>
        <v>720</v>
      </c>
      <c r="K132" s="212">
        <f t="shared" si="3"/>
        <v>792</v>
      </c>
      <c r="L132" s="212">
        <f t="shared" si="3"/>
        <v>864</v>
      </c>
      <c r="M132" s="212">
        <f t="shared" si="3"/>
        <v>936</v>
      </c>
      <c r="N132" s="212">
        <f t="shared" si="3"/>
        <v>1008</v>
      </c>
      <c r="O132" s="212">
        <f t="shared" si="3"/>
        <v>1080</v>
      </c>
      <c r="P132" s="212">
        <f t="shared" si="3"/>
        <v>1152</v>
      </c>
      <c r="Q132" s="212">
        <f t="shared" si="1"/>
        <v>1224</v>
      </c>
      <c r="R132" s="212">
        <f t="shared" si="1"/>
        <v>1296</v>
      </c>
      <c r="S132" s="212">
        <f t="shared" si="1"/>
        <v>1368</v>
      </c>
      <c r="T132" s="213">
        <f t="shared" si="1"/>
        <v>1440</v>
      </c>
      <c r="V132" s="203">
        <v>60</v>
      </c>
      <c r="W132" s="207">
        <f>IF($W$74*V132*$X$136&lt;50,50,$W$74*V132*$X$136)</f>
        <v>144</v>
      </c>
      <c r="X132" s="207">
        <f>IF($X$74*V132*$X$136&lt;50,50,$X$74*V132*$X$136)</f>
        <v>216</v>
      </c>
      <c r="Y132" s="207">
        <f>IF($Y$74*V132*$X$136&lt;50,50,$Y$74*V132*$X$136)</f>
        <v>288</v>
      </c>
      <c r="Z132" s="207">
        <f>IF($Z$74*V132*$X$136&lt;50,50,$Z$74*V132*$X$136)</f>
        <v>360</v>
      </c>
      <c r="AA132" s="207">
        <f>IF($AA$74*V132*$X$136&lt;50,50,$AA$74*V132*$X$136)</f>
        <v>432</v>
      </c>
      <c r="AB132" s="207">
        <f>IF($AB$74*V132*$X$136&lt;50,50,$AB$74*V132*$X$136)</f>
        <v>504</v>
      </c>
      <c r="AC132" s="207">
        <f>IF($AC$74*V132*$X$136&lt;50,50,$AC$74*V132*$X$136)</f>
        <v>576</v>
      </c>
      <c r="AD132" s="207">
        <f>IF($AD$74*V132*$X$136&lt;50,50,$AD$74*V132*$X$136)</f>
        <v>648</v>
      </c>
      <c r="AE132" s="207">
        <f>IF($AE$74*V132*$X$136&lt;50,50,$AE$74*V132*$X$136)</f>
        <v>720</v>
      </c>
      <c r="AF132" s="207">
        <f>IF($AF$74*V132*$X$136&lt;50,50,$AF$74*V132*$X$136)</f>
        <v>792</v>
      </c>
      <c r="AG132" s="207">
        <f>IF($AG$74*V132*$X$136&lt;50,50,$AG$74*V132*$X$136)</f>
        <v>864</v>
      </c>
      <c r="AH132" s="207">
        <f>IF($AH$74*V132*$X$136&lt;50,50,$AH$74*V132*$X$136)</f>
        <v>936</v>
      </c>
      <c r="AI132" s="207">
        <f>IF($AI$74*V132*$X$136&lt;50,50,$AI$74*V132*$X$136)</f>
        <v>1008</v>
      </c>
      <c r="AJ132" s="207">
        <f>IF($AJ$74*V132*$X$136&lt;50,50,$AJ$74*V132*$X$136)</f>
        <v>1080</v>
      </c>
      <c r="AK132" s="207">
        <f>IF($AK$74*V132*$X$136&lt;50,50,$AK$74*V132*$X$136)</f>
        <v>1152</v>
      </c>
      <c r="AL132" s="207">
        <f>IF($AL$74*V132*$X$136&lt;50,50,$AL$74*V132*$X$136)</f>
        <v>1224</v>
      </c>
      <c r="AM132" s="207">
        <f>IF($AM$74*V132*$X$136&lt;50,50,$AM$74*V132*$X$136)</f>
        <v>1296</v>
      </c>
      <c r="AN132" s="207">
        <f>IF($AN$74*V132*$X$136&lt;50,50,$AN$74*V132*$X$136)</f>
        <v>1368</v>
      </c>
      <c r="AO132" s="207">
        <f>IF($AO$74*V132*$X$136&lt;50,50,$AO$74*V132*$X$136)</f>
        <v>1440</v>
      </c>
      <c r="AP132" s="189"/>
    </row>
    <row r="133" spans="1:45" ht="13" thickBot="1" x14ac:dyDescent="0.2">
      <c r="A133" s="204">
        <v>1500</v>
      </c>
      <c r="B133" s="216">
        <f t="shared" si="3"/>
        <v>240</v>
      </c>
      <c r="C133" s="216">
        <f t="shared" si="3"/>
        <v>360</v>
      </c>
      <c r="D133" s="216">
        <f t="shared" si="3"/>
        <v>480</v>
      </c>
      <c r="E133" s="216">
        <f t="shared" si="3"/>
        <v>600</v>
      </c>
      <c r="F133" s="216">
        <f t="shared" si="3"/>
        <v>720</v>
      </c>
      <c r="G133" s="216">
        <f t="shared" si="3"/>
        <v>840</v>
      </c>
      <c r="H133" s="216">
        <f t="shared" si="3"/>
        <v>960</v>
      </c>
      <c r="I133" s="216">
        <f t="shared" si="3"/>
        <v>1080</v>
      </c>
      <c r="J133" s="216">
        <f t="shared" si="3"/>
        <v>1200</v>
      </c>
      <c r="K133" s="216">
        <f t="shared" si="3"/>
        <v>1320</v>
      </c>
      <c r="L133" s="216">
        <f t="shared" si="3"/>
        <v>1440</v>
      </c>
      <c r="M133" s="216">
        <f t="shared" si="3"/>
        <v>1560</v>
      </c>
      <c r="N133" s="216">
        <f t="shared" si="3"/>
        <v>1680</v>
      </c>
      <c r="O133" s="216">
        <f t="shared" si="3"/>
        <v>1800</v>
      </c>
      <c r="P133" s="216">
        <f t="shared" si="3"/>
        <v>1920</v>
      </c>
      <c r="Q133" s="216">
        <f t="shared" si="1"/>
        <v>2040</v>
      </c>
      <c r="R133" s="216">
        <f t="shared" si="1"/>
        <v>2160</v>
      </c>
      <c r="S133" s="216">
        <f t="shared" si="1"/>
        <v>2280</v>
      </c>
      <c r="T133" s="217">
        <f t="shared" si="1"/>
        <v>2400</v>
      </c>
      <c r="V133" s="203">
        <v>1500</v>
      </c>
      <c r="W133" s="207">
        <f>IF($W$74*V132*$X$137&lt;50,50,$W$74*V132*$X$137)</f>
        <v>240</v>
      </c>
      <c r="X133" s="207">
        <f>IF($X$74*V132*$X$137&lt;50,50,$X$74*V132*$X$137)</f>
        <v>360</v>
      </c>
      <c r="Y133" s="207">
        <f>IF($Y$74*V132*$X$137&lt;50,50,$Y$74*V132*$X$137)</f>
        <v>480</v>
      </c>
      <c r="Z133" s="207">
        <f>IF($Z$74*V132*$X$137&lt;50,50,$Z$74*V132*$X$137)</f>
        <v>600</v>
      </c>
      <c r="AA133" s="207">
        <f>IF($AA$74*V132*$X$137&lt;50,50,$AA$74*V132*$X$137)</f>
        <v>720</v>
      </c>
      <c r="AB133" s="207">
        <f>IF($AB$74*V132*$X$137&lt;50,50,$AB$74*V132*$X$137)</f>
        <v>840</v>
      </c>
      <c r="AC133" s="207">
        <f>IF($AC$74*V132*$X$137&lt;50,50,$AC$74*V132*$X$137)</f>
        <v>960</v>
      </c>
      <c r="AD133" s="207">
        <f>IF($AD$74*V132*$X$137&lt;50,50,$AD$74*V132*$X$137)</f>
        <v>1080</v>
      </c>
      <c r="AE133" s="207">
        <f>IF($AE$74*V132*$X$137&lt;50,50,$AE$74*V132*$X$137)</f>
        <v>1200</v>
      </c>
      <c r="AF133" s="207">
        <f>IF($AF$74*V132*$X$137&lt;50,50,$AF$74*V132*$X$137)</f>
        <v>1320</v>
      </c>
      <c r="AG133" s="207">
        <f>IF($AG$74*V132*$X$137&lt;50,50,$AG$74*V132*$X$137)</f>
        <v>1440</v>
      </c>
      <c r="AH133" s="207">
        <f>IF($AH$74*V132*$X$137&lt;50,50,$AH$74*V132*$X$137)</f>
        <v>1560</v>
      </c>
      <c r="AI133" s="207">
        <f>IF($AI$74*V132*$X$137&lt;50,50,$AI$74*V132*$X$137)</f>
        <v>1680</v>
      </c>
      <c r="AJ133" s="207">
        <f>IF($AJ$74*V132*$X$137&lt;50,50,$AJ$74*V132*$X$137)</f>
        <v>1800</v>
      </c>
      <c r="AK133" s="207">
        <f>IF($AK$74*V132*$X$137&lt;50,50,$AK$74*V132*$X$137)</f>
        <v>1920</v>
      </c>
      <c r="AL133" s="207">
        <f>IF($AL$74*V132*$X$137&lt;50,50,$AL$74*V132*$X$137)</f>
        <v>2040</v>
      </c>
      <c r="AM133" s="207">
        <f>IF($AM$74*V132*$X$137&lt;50,50,$AM$74*V132*$X$137)</f>
        <v>2160</v>
      </c>
      <c r="AN133" s="207">
        <f>IF($AN$74*V132*$X$137&lt;50,50,$AN$74*V132*$X$137)</f>
        <v>2280</v>
      </c>
      <c r="AO133" s="207">
        <f>IF($AO$74*V132*$X$137&lt;50,50,$AO$74*V132*$X$137)</f>
        <v>2400</v>
      </c>
      <c r="AP133" s="189"/>
    </row>
    <row r="134" spans="1:45" x14ac:dyDescent="0.15">
      <c r="W134" s="230"/>
      <c r="X134" s="230"/>
      <c r="Y134" s="230"/>
      <c r="Z134" s="230"/>
      <c r="AA134" s="230"/>
      <c r="AB134" s="230"/>
      <c r="AC134" s="230"/>
      <c r="AD134" s="230"/>
      <c r="AE134" s="230"/>
      <c r="AF134" s="230"/>
      <c r="AG134" s="230"/>
      <c r="AH134" s="230"/>
      <c r="AI134" s="230"/>
      <c r="AJ134" s="230"/>
      <c r="AK134" s="230"/>
      <c r="AL134" s="230"/>
      <c r="AM134" s="230"/>
      <c r="AN134" s="230"/>
      <c r="AO134" s="230"/>
    </row>
    <row r="135" spans="1:45" x14ac:dyDescent="0.15">
      <c r="B135" s="224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W135" s="230"/>
      <c r="X135" s="230"/>
      <c r="Y135" s="230"/>
      <c r="Z135" s="230"/>
      <c r="AA135" s="230"/>
      <c r="AB135" s="230"/>
      <c r="AC135" s="230"/>
      <c r="AD135" s="230"/>
      <c r="AE135" s="230"/>
      <c r="AF135" s="230"/>
      <c r="AG135" s="230"/>
      <c r="AH135" s="230"/>
      <c r="AI135" s="230"/>
      <c r="AJ135" s="230"/>
      <c r="AK135" s="230"/>
      <c r="AL135" s="230"/>
      <c r="AM135" s="230"/>
      <c r="AN135" s="230"/>
      <c r="AO135" s="230"/>
      <c r="AS135" s="188" t="s">
        <v>164</v>
      </c>
    </row>
    <row r="136" spans="1:45" x14ac:dyDescent="0.15">
      <c r="W136" s="188" t="s">
        <v>217</v>
      </c>
      <c r="X136" s="188">
        <v>0.6</v>
      </c>
    </row>
    <row r="137" spans="1:45" x14ac:dyDescent="0.15">
      <c r="B137" s="224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  <c r="W137" s="188" t="s">
        <v>218</v>
      </c>
      <c r="X137" s="188">
        <v>1</v>
      </c>
    </row>
    <row r="140" spans="1:45" x14ac:dyDescent="0.15">
      <c r="B140" s="224"/>
      <c r="C140" s="224"/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</row>
    <row r="142" spans="1:45" x14ac:dyDescent="0.15">
      <c r="A142" s="194"/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3429B-AE8A-8845-B3E3-BB854D0035A1}">
  <sheetPr>
    <tabColor theme="3" tint="0.79998168889431442"/>
  </sheetPr>
  <dimension ref="A1:AS143"/>
  <sheetViews>
    <sheetView showGridLines="0" topLeftCell="A51" zoomScaleNormal="100" workbookViewId="0">
      <selection activeCell="X68" sqref="X68"/>
    </sheetView>
  </sheetViews>
  <sheetFormatPr baseColWidth="10" defaultColWidth="9" defaultRowHeight="12" x14ac:dyDescent="0.15"/>
  <cols>
    <col min="1" max="2" width="4.6640625" style="187" customWidth="1"/>
    <col min="3" max="20" width="4.6640625" style="188" customWidth="1"/>
    <col min="21" max="21" width="4.6640625" style="189" customWidth="1"/>
    <col min="22" max="47" width="4.6640625" style="188" customWidth="1"/>
    <col min="48" max="16384" width="9" style="188"/>
  </cols>
  <sheetData>
    <row r="1" spans="1:45" s="189" customFormat="1" x14ac:dyDescent="0.15">
      <c r="A1" s="187"/>
      <c r="B1" s="187"/>
      <c r="C1" s="188"/>
      <c r="D1" s="188"/>
      <c r="E1" s="188"/>
      <c r="F1" s="188"/>
      <c r="T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</row>
    <row r="2" spans="1:45" s="189" customFormat="1" ht="13" x14ac:dyDescent="0.15">
      <c r="A2" s="187"/>
      <c r="B2" s="187"/>
      <c r="C2" s="188"/>
      <c r="D2" s="188"/>
      <c r="E2" s="188"/>
      <c r="F2" s="188"/>
      <c r="G2" s="190" t="s">
        <v>159</v>
      </c>
      <c r="H2" s="188"/>
      <c r="I2" s="188"/>
      <c r="J2" s="188"/>
      <c r="K2" s="188"/>
      <c r="L2" s="188"/>
      <c r="M2" s="188"/>
      <c r="N2" s="188"/>
      <c r="O2" s="188"/>
      <c r="P2" s="188"/>
      <c r="Q2" s="188"/>
      <c r="R2" s="188"/>
      <c r="S2" s="188"/>
      <c r="T2" s="192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</row>
    <row r="3" spans="1:45" s="189" customFormat="1" x14ac:dyDescent="0.15">
      <c r="A3" s="187"/>
      <c r="B3" s="187"/>
      <c r="C3" s="188"/>
      <c r="D3" s="188"/>
      <c r="E3" s="188"/>
      <c r="F3" s="188"/>
      <c r="G3" s="191"/>
      <c r="H3" s="192"/>
      <c r="I3" s="192"/>
      <c r="J3" s="192"/>
      <c r="K3" s="192"/>
      <c r="L3" s="192"/>
      <c r="M3" s="192"/>
      <c r="N3" s="193"/>
      <c r="P3" s="191"/>
      <c r="Q3" s="191"/>
      <c r="R3" s="192"/>
      <c r="S3" s="192"/>
      <c r="T3" s="192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</row>
    <row r="4" spans="1:45" s="189" customFormat="1" x14ac:dyDescent="0.15">
      <c r="A4" s="187"/>
      <c r="B4" s="187"/>
      <c r="C4" s="188"/>
      <c r="D4" s="188"/>
      <c r="E4" s="188"/>
      <c r="F4" s="195"/>
      <c r="G4" s="191" t="s">
        <v>304</v>
      </c>
      <c r="H4" s="192"/>
      <c r="I4" s="192"/>
      <c r="J4" s="192"/>
      <c r="K4" s="192"/>
      <c r="L4" s="192"/>
      <c r="M4" s="192"/>
      <c r="N4" s="193"/>
      <c r="P4" s="193" t="s">
        <v>233</v>
      </c>
      <c r="Q4" s="191" t="s">
        <v>349</v>
      </c>
      <c r="R4" s="192"/>
      <c r="S4" s="192"/>
      <c r="T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</row>
    <row r="5" spans="1:45" x14ac:dyDescent="0.15">
      <c r="G5" s="191" t="s">
        <v>305</v>
      </c>
      <c r="H5" s="192"/>
      <c r="I5" s="192"/>
      <c r="J5" s="192"/>
      <c r="K5" s="192"/>
      <c r="L5" s="192"/>
      <c r="M5" s="192"/>
      <c r="O5" s="189"/>
      <c r="P5" s="191"/>
    </row>
    <row r="6" spans="1:45" s="189" customFormat="1" x14ac:dyDescent="0.15">
      <c r="A6" s="187"/>
      <c r="B6" s="187"/>
      <c r="C6" s="188"/>
      <c r="D6" s="188"/>
      <c r="E6" s="188"/>
      <c r="F6" s="188"/>
      <c r="G6" s="191"/>
      <c r="H6" s="192"/>
      <c r="I6" s="192"/>
      <c r="J6" s="192"/>
      <c r="K6" s="192"/>
      <c r="L6" s="192"/>
      <c r="M6" s="192"/>
      <c r="P6" s="191"/>
      <c r="Q6" s="188"/>
      <c r="R6" s="188"/>
      <c r="S6" s="188"/>
      <c r="T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</row>
    <row r="7" spans="1:45" s="189" customFormat="1" x14ac:dyDescent="0.15">
      <c r="A7" s="187"/>
      <c r="B7" s="187"/>
      <c r="C7" s="188"/>
      <c r="D7" s="188"/>
      <c r="E7" s="188"/>
      <c r="F7" s="188"/>
      <c r="G7" s="191"/>
      <c r="H7" s="192"/>
      <c r="I7" s="192"/>
      <c r="J7" s="192"/>
      <c r="K7" s="192"/>
      <c r="L7" s="192"/>
      <c r="M7" s="192"/>
      <c r="P7" s="191"/>
      <c r="Q7" s="188"/>
      <c r="R7" s="188"/>
      <c r="S7" s="188"/>
      <c r="T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</row>
    <row r="8" spans="1:45" s="189" customFormat="1" x14ac:dyDescent="0.15">
      <c r="A8" s="231" t="s">
        <v>0</v>
      </c>
      <c r="B8" s="232" t="s">
        <v>28</v>
      </c>
      <c r="C8" s="231" t="s">
        <v>1</v>
      </c>
      <c r="D8" s="231" t="s">
        <v>2</v>
      </c>
      <c r="E8" s="231" t="s">
        <v>3</v>
      </c>
      <c r="F8" s="232" t="s">
        <v>4</v>
      </c>
      <c r="G8" s="231" t="s">
        <v>5</v>
      </c>
      <c r="H8" s="231" t="s">
        <v>6</v>
      </c>
      <c r="I8" s="231" t="s">
        <v>7</v>
      </c>
      <c r="J8" s="231" t="s">
        <v>8</v>
      </c>
      <c r="K8" s="232" t="s">
        <v>9</v>
      </c>
      <c r="L8" s="231" t="s">
        <v>10</v>
      </c>
      <c r="M8" s="231" t="s">
        <v>11</v>
      </c>
      <c r="N8" s="231" t="s">
        <v>12</v>
      </c>
      <c r="O8" s="231" t="s">
        <v>13</v>
      </c>
      <c r="P8" s="231" t="s">
        <v>14</v>
      </c>
      <c r="Q8" s="231" t="s">
        <v>15</v>
      </c>
      <c r="R8" s="231" t="s">
        <v>16</v>
      </c>
      <c r="S8" s="232" t="s">
        <v>17</v>
      </c>
      <c r="T8" s="231" t="s">
        <v>18</v>
      </c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</row>
    <row r="9" spans="1:45" s="189" customFormat="1" ht="13.25" customHeight="1" x14ac:dyDescent="0.15">
      <c r="A9" s="233"/>
      <c r="B9" s="234">
        <v>100</v>
      </c>
      <c r="C9" s="233">
        <v>150</v>
      </c>
      <c r="D9" s="233">
        <v>200</v>
      </c>
      <c r="E9" s="233">
        <v>250</v>
      </c>
      <c r="F9" s="234">
        <v>300</v>
      </c>
      <c r="G9" s="233">
        <v>350</v>
      </c>
      <c r="H9" s="233">
        <v>400</v>
      </c>
      <c r="I9" s="233">
        <v>450</v>
      </c>
      <c r="J9" s="233">
        <v>500</v>
      </c>
      <c r="K9" s="234">
        <v>550</v>
      </c>
      <c r="L9" s="233">
        <v>600</v>
      </c>
      <c r="M9" s="233">
        <v>650</v>
      </c>
      <c r="N9" s="233">
        <v>700</v>
      </c>
      <c r="O9" s="233">
        <v>750</v>
      </c>
      <c r="P9" s="233">
        <v>800</v>
      </c>
      <c r="Q9" s="233">
        <v>850</v>
      </c>
      <c r="R9" s="233">
        <v>900</v>
      </c>
      <c r="S9" s="234">
        <v>950</v>
      </c>
      <c r="T9" s="233">
        <v>1000</v>
      </c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</row>
    <row r="10" spans="1:45" s="189" customFormat="1" x14ac:dyDescent="0.15">
      <c r="A10" s="235" t="s">
        <v>28</v>
      </c>
      <c r="B10" s="263">
        <v>200</v>
      </c>
      <c r="C10" s="264"/>
      <c r="D10" s="265"/>
      <c r="E10" s="266"/>
      <c r="F10" s="264"/>
      <c r="G10" s="265"/>
      <c r="H10" s="266"/>
      <c r="I10" s="264"/>
      <c r="J10" s="265"/>
      <c r="K10" s="266"/>
      <c r="L10" s="264"/>
      <c r="M10" s="265"/>
      <c r="N10" s="266"/>
      <c r="O10" s="264"/>
      <c r="P10" s="265"/>
      <c r="Q10" s="266"/>
      <c r="R10" s="264"/>
      <c r="S10" s="263"/>
      <c r="T10" s="264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</row>
    <row r="11" spans="1:45" s="189" customFormat="1" x14ac:dyDescent="0.15">
      <c r="A11" s="235">
        <v>100</v>
      </c>
      <c r="B11" s="267"/>
      <c r="C11" s="268"/>
      <c r="D11" s="269"/>
      <c r="E11" s="270"/>
      <c r="F11" s="268"/>
      <c r="G11" s="269"/>
      <c r="H11" s="270"/>
      <c r="I11" s="268"/>
      <c r="J11" s="269"/>
      <c r="K11" s="270"/>
      <c r="L11" s="268"/>
      <c r="M11" s="269"/>
      <c r="N11" s="270"/>
      <c r="O11" s="268"/>
      <c r="P11" s="269"/>
      <c r="Q11" s="270"/>
      <c r="R11" s="268"/>
      <c r="S11" s="267"/>
      <c r="T11" s="26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</row>
    <row r="12" spans="1:45" s="189" customFormat="1" x14ac:dyDescent="0.15">
      <c r="A12" s="231" t="s">
        <v>1</v>
      </c>
      <c r="B12" s="271">
        <v>200</v>
      </c>
      <c r="C12" s="272">
        <v>200</v>
      </c>
      <c r="D12" s="273"/>
      <c r="E12" s="274"/>
      <c r="F12" s="272"/>
      <c r="G12" s="273"/>
      <c r="H12" s="274"/>
      <c r="I12" s="272"/>
      <c r="J12" s="273"/>
      <c r="K12" s="274"/>
      <c r="L12" s="272"/>
      <c r="M12" s="273"/>
      <c r="N12" s="274"/>
      <c r="O12" s="272"/>
      <c r="P12" s="273"/>
      <c r="Q12" s="274"/>
      <c r="R12" s="272"/>
      <c r="S12" s="271"/>
      <c r="T12" s="272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</row>
    <row r="13" spans="1:45" s="189" customFormat="1" x14ac:dyDescent="0.15">
      <c r="A13" s="233">
        <v>150</v>
      </c>
      <c r="B13" s="275"/>
      <c r="C13" s="276"/>
      <c r="D13" s="277"/>
      <c r="E13" s="278"/>
      <c r="F13" s="276"/>
      <c r="G13" s="277"/>
      <c r="H13" s="278"/>
      <c r="I13" s="276"/>
      <c r="J13" s="277"/>
      <c r="K13" s="278"/>
      <c r="L13" s="276"/>
      <c r="M13" s="277"/>
      <c r="N13" s="278"/>
      <c r="O13" s="276"/>
      <c r="P13" s="277"/>
      <c r="Q13" s="278"/>
      <c r="R13" s="276"/>
      <c r="S13" s="275"/>
      <c r="T13" s="276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</row>
    <row r="14" spans="1:45" s="189" customFormat="1" x14ac:dyDescent="0.15">
      <c r="A14" s="231" t="s">
        <v>2</v>
      </c>
      <c r="B14" s="279">
        <v>231</v>
      </c>
      <c r="C14" s="280">
        <v>231</v>
      </c>
      <c r="D14" s="281">
        <v>245</v>
      </c>
      <c r="E14" s="282"/>
      <c r="F14" s="280"/>
      <c r="G14" s="281"/>
      <c r="H14" s="282"/>
      <c r="I14" s="280"/>
      <c r="J14" s="281"/>
      <c r="K14" s="282"/>
      <c r="L14" s="280"/>
      <c r="M14" s="281"/>
      <c r="N14" s="282"/>
      <c r="O14" s="280"/>
      <c r="P14" s="281"/>
      <c r="Q14" s="282"/>
      <c r="R14" s="280"/>
      <c r="S14" s="279"/>
      <c r="T14" s="280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</row>
    <row r="15" spans="1:45" s="189" customFormat="1" x14ac:dyDescent="0.15">
      <c r="A15" s="233">
        <v>200</v>
      </c>
      <c r="B15" s="267"/>
      <c r="C15" s="268"/>
      <c r="D15" s="269"/>
      <c r="E15" s="270"/>
      <c r="F15" s="268"/>
      <c r="G15" s="269"/>
      <c r="H15" s="270"/>
      <c r="I15" s="268"/>
      <c r="J15" s="269"/>
      <c r="K15" s="270"/>
      <c r="L15" s="268"/>
      <c r="M15" s="269"/>
      <c r="N15" s="270"/>
      <c r="O15" s="268"/>
      <c r="P15" s="269"/>
      <c r="Q15" s="270"/>
      <c r="R15" s="268"/>
      <c r="S15" s="267"/>
      <c r="T15" s="26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</row>
    <row r="16" spans="1:45" s="189" customFormat="1" x14ac:dyDescent="0.15">
      <c r="A16" s="231" t="s">
        <v>3</v>
      </c>
      <c r="B16" s="271">
        <v>254</v>
      </c>
      <c r="C16" s="272">
        <v>254</v>
      </c>
      <c r="D16" s="273">
        <v>289</v>
      </c>
      <c r="E16" s="274">
        <v>299</v>
      </c>
      <c r="F16" s="272"/>
      <c r="G16" s="273"/>
      <c r="H16" s="274"/>
      <c r="I16" s="272"/>
      <c r="J16" s="273"/>
      <c r="K16" s="274"/>
      <c r="L16" s="272"/>
      <c r="M16" s="273"/>
      <c r="N16" s="274"/>
      <c r="O16" s="272"/>
      <c r="P16" s="273"/>
      <c r="Q16" s="274"/>
      <c r="R16" s="272"/>
      <c r="S16" s="271"/>
      <c r="T16" s="272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</row>
    <row r="17" spans="1:45" s="189" customFormat="1" x14ac:dyDescent="0.15">
      <c r="A17" s="233">
        <v>250</v>
      </c>
      <c r="B17" s="267"/>
      <c r="C17" s="268"/>
      <c r="D17" s="269"/>
      <c r="E17" s="270"/>
      <c r="F17" s="268"/>
      <c r="G17" s="269"/>
      <c r="H17" s="270"/>
      <c r="I17" s="268"/>
      <c r="J17" s="269"/>
      <c r="K17" s="270"/>
      <c r="L17" s="268"/>
      <c r="M17" s="269"/>
      <c r="N17" s="270"/>
      <c r="O17" s="268"/>
      <c r="P17" s="269"/>
      <c r="Q17" s="270"/>
      <c r="R17" s="268"/>
      <c r="S17" s="267"/>
      <c r="T17" s="26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</row>
    <row r="18" spans="1:45" s="189" customFormat="1" x14ac:dyDescent="0.15">
      <c r="A18" s="235" t="s">
        <v>4</v>
      </c>
      <c r="B18" s="271">
        <v>281</v>
      </c>
      <c r="C18" s="272">
        <v>281</v>
      </c>
      <c r="D18" s="273">
        <v>318</v>
      </c>
      <c r="E18" s="274">
        <v>338</v>
      </c>
      <c r="F18" s="272">
        <v>363</v>
      </c>
      <c r="G18" s="273"/>
      <c r="H18" s="274"/>
      <c r="I18" s="272"/>
      <c r="J18" s="273"/>
      <c r="K18" s="274"/>
      <c r="L18" s="272"/>
      <c r="M18" s="273"/>
      <c r="N18" s="274"/>
      <c r="O18" s="272"/>
      <c r="P18" s="273"/>
      <c r="Q18" s="274"/>
      <c r="R18" s="272"/>
      <c r="S18" s="271"/>
      <c r="T18" s="272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</row>
    <row r="19" spans="1:45" s="189" customFormat="1" x14ac:dyDescent="0.15">
      <c r="A19" s="233">
        <v>300</v>
      </c>
      <c r="B19" s="275"/>
      <c r="C19" s="276"/>
      <c r="D19" s="277"/>
      <c r="E19" s="278"/>
      <c r="F19" s="276"/>
      <c r="G19" s="277"/>
      <c r="H19" s="278"/>
      <c r="I19" s="276"/>
      <c r="J19" s="277"/>
      <c r="K19" s="278"/>
      <c r="L19" s="276"/>
      <c r="M19" s="277"/>
      <c r="N19" s="278"/>
      <c r="O19" s="276"/>
      <c r="P19" s="277"/>
      <c r="Q19" s="278"/>
      <c r="R19" s="276"/>
      <c r="S19" s="275"/>
      <c r="T19" s="276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</row>
    <row r="20" spans="1:45" s="189" customFormat="1" x14ac:dyDescent="0.15">
      <c r="A20" s="231" t="s">
        <v>5</v>
      </c>
      <c r="B20" s="279">
        <v>316</v>
      </c>
      <c r="C20" s="280">
        <v>316</v>
      </c>
      <c r="D20" s="281">
        <v>357</v>
      </c>
      <c r="E20" s="282">
        <v>378</v>
      </c>
      <c r="F20" s="280">
        <v>406</v>
      </c>
      <c r="G20" s="281">
        <v>465</v>
      </c>
      <c r="H20" s="282"/>
      <c r="I20" s="280"/>
      <c r="J20" s="281"/>
      <c r="K20" s="282"/>
      <c r="L20" s="280"/>
      <c r="M20" s="281"/>
      <c r="N20" s="282"/>
      <c r="O20" s="280"/>
      <c r="P20" s="281"/>
      <c r="Q20" s="282"/>
      <c r="R20" s="280"/>
      <c r="S20" s="279"/>
      <c r="T20" s="280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</row>
    <row r="21" spans="1:45" s="189" customFormat="1" x14ac:dyDescent="0.15">
      <c r="A21" s="233">
        <v>350</v>
      </c>
      <c r="B21" s="267"/>
      <c r="C21" s="268"/>
      <c r="D21" s="269"/>
      <c r="E21" s="270"/>
      <c r="F21" s="268"/>
      <c r="G21" s="269"/>
      <c r="H21" s="270"/>
      <c r="I21" s="268"/>
      <c r="J21" s="269"/>
      <c r="K21" s="270"/>
      <c r="L21" s="268"/>
      <c r="M21" s="269"/>
      <c r="N21" s="270"/>
      <c r="O21" s="268"/>
      <c r="P21" s="269"/>
      <c r="Q21" s="270"/>
      <c r="R21" s="268"/>
      <c r="S21" s="267"/>
      <c r="T21" s="26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</row>
    <row r="22" spans="1:45" s="189" customFormat="1" x14ac:dyDescent="0.15">
      <c r="A22" s="231" t="s">
        <v>6</v>
      </c>
      <c r="B22" s="271">
        <v>348</v>
      </c>
      <c r="C22" s="272">
        <v>348</v>
      </c>
      <c r="D22" s="273">
        <v>376</v>
      </c>
      <c r="E22" s="274">
        <v>418</v>
      </c>
      <c r="F22" s="272">
        <v>448</v>
      </c>
      <c r="G22" s="273">
        <v>513</v>
      </c>
      <c r="H22" s="274">
        <v>584</v>
      </c>
      <c r="I22" s="272"/>
      <c r="J22" s="273"/>
      <c r="K22" s="274"/>
      <c r="L22" s="272"/>
      <c r="M22" s="273"/>
      <c r="N22" s="274"/>
      <c r="O22" s="272"/>
      <c r="P22" s="273"/>
      <c r="Q22" s="274"/>
      <c r="R22" s="272"/>
      <c r="S22" s="271"/>
      <c r="T22" s="272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</row>
    <row r="23" spans="1:45" s="189" customFormat="1" x14ac:dyDescent="0.15">
      <c r="A23" s="233">
        <v>400</v>
      </c>
      <c r="B23" s="267"/>
      <c r="C23" s="268"/>
      <c r="D23" s="269"/>
      <c r="E23" s="270"/>
      <c r="F23" s="268"/>
      <c r="G23" s="269"/>
      <c r="H23" s="270"/>
      <c r="I23" s="268"/>
      <c r="J23" s="269"/>
      <c r="K23" s="270"/>
      <c r="L23" s="268"/>
      <c r="M23" s="269"/>
      <c r="N23" s="270"/>
      <c r="O23" s="268"/>
      <c r="P23" s="269"/>
      <c r="Q23" s="270"/>
      <c r="R23" s="268"/>
      <c r="S23" s="267"/>
      <c r="T23" s="26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</row>
    <row r="24" spans="1:45" s="189" customFormat="1" x14ac:dyDescent="0.15">
      <c r="A24" s="231" t="s">
        <v>7</v>
      </c>
      <c r="B24" s="271">
        <v>380</v>
      </c>
      <c r="C24" s="272">
        <v>380</v>
      </c>
      <c r="D24" s="273">
        <v>412</v>
      </c>
      <c r="E24" s="274">
        <v>458</v>
      </c>
      <c r="F24" s="272">
        <v>494</v>
      </c>
      <c r="G24" s="273">
        <v>564</v>
      </c>
      <c r="H24" s="274">
        <v>639</v>
      </c>
      <c r="I24" s="272">
        <v>724</v>
      </c>
      <c r="J24" s="273"/>
      <c r="K24" s="274"/>
      <c r="L24" s="272"/>
      <c r="M24" s="273"/>
      <c r="N24" s="274"/>
      <c r="O24" s="272"/>
      <c r="P24" s="273"/>
      <c r="Q24" s="274"/>
      <c r="R24" s="272"/>
      <c r="S24" s="271"/>
      <c r="T24" s="272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</row>
    <row r="25" spans="1:45" s="189" customFormat="1" x14ac:dyDescent="0.15">
      <c r="A25" s="233">
        <v>450</v>
      </c>
      <c r="B25" s="275"/>
      <c r="C25" s="276"/>
      <c r="D25" s="277"/>
      <c r="E25" s="278"/>
      <c r="F25" s="276"/>
      <c r="G25" s="277"/>
      <c r="H25" s="278"/>
      <c r="I25" s="276"/>
      <c r="J25" s="277"/>
      <c r="K25" s="278"/>
      <c r="L25" s="276"/>
      <c r="M25" s="277"/>
      <c r="N25" s="278"/>
      <c r="O25" s="276"/>
      <c r="P25" s="277"/>
      <c r="Q25" s="278"/>
      <c r="R25" s="276"/>
      <c r="S25" s="275"/>
      <c r="T25" s="276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</row>
    <row r="26" spans="1:45" s="189" customFormat="1" x14ac:dyDescent="0.15">
      <c r="A26" s="231" t="s">
        <v>8</v>
      </c>
      <c r="B26" s="279">
        <v>415</v>
      </c>
      <c r="C26" s="280">
        <v>415</v>
      </c>
      <c r="D26" s="281">
        <v>447</v>
      </c>
      <c r="E26" s="282">
        <v>497</v>
      </c>
      <c r="F26" s="280">
        <v>525</v>
      </c>
      <c r="G26" s="281">
        <v>615</v>
      </c>
      <c r="H26" s="282">
        <v>695</v>
      </c>
      <c r="I26" s="280">
        <v>783</v>
      </c>
      <c r="J26" s="281">
        <v>900</v>
      </c>
      <c r="K26" s="282"/>
      <c r="L26" s="280"/>
      <c r="M26" s="281"/>
      <c r="N26" s="282"/>
      <c r="O26" s="280"/>
      <c r="P26" s="281"/>
      <c r="Q26" s="282"/>
      <c r="R26" s="280"/>
      <c r="S26" s="279"/>
      <c r="T26" s="280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</row>
    <row r="27" spans="1:45" s="189" customFormat="1" x14ac:dyDescent="0.15">
      <c r="A27" s="233">
        <v>500</v>
      </c>
      <c r="B27" s="267"/>
      <c r="C27" s="268"/>
      <c r="D27" s="269"/>
      <c r="E27" s="270"/>
      <c r="F27" s="268"/>
      <c r="G27" s="269"/>
      <c r="H27" s="270"/>
      <c r="I27" s="268"/>
      <c r="J27" s="269"/>
      <c r="K27" s="270"/>
      <c r="L27" s="268"/>
      <c r="M27" s="269"/>
      <c r="N27" s="270"/>
      <c r="O27" s="268"/>
      <c r="P27" s="269"/>
      <c r="Q27" s="270"/>
      <c r="R27" s="268"/>
      <c r="S27" s="267"/>
      <c r="T27" s="26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</row>
    <row r="28" spans="1:45" s="189" customFormat="1" x14ac:dyDescent="0.15">
      <c r="A28" s="235" t="s">
        <v>9</v>
      </c>
      <c r="B28" s="271">
        <v>426</v>
      </c>
      <c r="C28" s="272">
        <v>426</v>
      </c>
      <c r="D28" s="273">
        <v>503</v>
      </c>
      <c r="E28" s="274">
        <v>523</v>
      </c>
      <c r="F28" s="272">
        <v>567</v>
      </c>
      <c r="G28" s="273">
        <v>648</v>
      </c>
      <c r="H28" s="274">
        <v>737</v>
      </c>
      <c r="I28" s="272">
        <v>832</v>
      </c>
      <c r="J28" s="273">
        <v>977</v>
      </c>
      <c r="K28" s="274">
        <v>1059</v>
      </c>
      <c r="L28" s="272"/>
      <c r="M28" s="273"/>
      <c r="N28" s="274"/>
      <c r="O28" s="272"/>
      <c r="P28" s="273"/>
      <c r="Q28" s="274"/>
      <c r="R28" s="272"/>
      <c r="S28" s="271"/>
      <c r="T28" s="272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</row>
    <row r="29" spans="1:45" s="189" customFormat="1" x14ac:dyDescent="0.15">
      <c r="A29" s="233">
        <v>550</v>
      </c>
      <c r="B29" s="267"/>
      <c r="C29" s="268"/>
      <c r="D29" s="269"/>
      <c r="E29" s="270"/>
      <c r="F29" s="268"/>
      <c r="G29" s="269"/>
      <c r="H29" s="270"/>
      <c r="I29" s="268"/>
      <c r="J29" s="269"/>
      <c r="K29" s="270"/>
      <c r="L29" s="268"/>
      <c r="M29" s="269"/>
      <c r="N29" s="270"/>
      <c r="O29" s="268"/>
      <c r="P29" s="269"/>
      <c r="Q29" s="270"/>
      <c r="R29" s="268"/>
      <c r="S29" s="267"/>
      <c r="T29" s="26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</row>
    <row r="30" spans="1:45" s="189" customFormat="1" x14ac:dyDescent="0.15">
      <c r="A30" s="231" t="s">
        <v>10</v>
      </c>
      <c r="B30" s="271">
        <v>457</v>
      </c>
      <c r="C30" s="272">
        <v>457</v>
      </c>
      <c r="D30" s="273">
        <v>510</v>
      </c>
      <c r="E30" s="274">
        <v>558</v>
      </c>
      <c r="F30" s="272">
        <v>606</v>
      </c>
      <c r="G30" s="273">
        <v>695</v>
      </c>
      <c r="H30" s="274">
        <v>787</v>
      </c>
      <c r="I30" s="272">
        <v>892</v>
      </c>
      <c r="J30" s="273">
        <v>1002</v>
      </c>
      <c r="K30" s="274">
        <v>1103</v>
      </c>
      <c r="L30" s="272">
        <v>1179</v>
      </c>
      <c r="M30" s="273"/>
      <c r="N30" s="274"/>
      <c r="O30" s="272"/>
      <c r="P30" s="273"/>
      <c r="Q30" s="274"/>
      <c r="R30" s="272"/>
      <c r="S30" s="271"/>
      <c r="T30" s="272"/>
      <c r="U30" s="257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</row>
    <row r="31" spans="1:45" s="189" customFormat="1" x14ac:dyDescent="0.15">
      <c r="A31" s="233">
        <v>600</v>
      </c>
      <c r="B31" s="275"/>
      <c r="C31" s="276"/>
      <c r="D31" s="277"/>
      <c r="E31" s="278"/>
      <c r="F31" s="276"/>
      <c r="G31" s="277"/>
      <c r="H31" s="278"/>
      <c r="I31" s="276"/>
      <c r="J31" s="277"/>
      <c r="K31" s="278"/>
      <c r="L31" s="276"/>
      <c r="M31" s="277"/>
      <c r="N31" s="278"/>
      <c r="O31" s="276"/>
      <c r="P31" s="277"/>
      <c r="Q31" s="278"/>
      <c r="R31" s="276"/>
      <c r="S31" s="275"/>
      <c r="T31" s="276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</row>
    <row r="32" spans="1:45" s="189" customFormat="1" x14ac:dyDescent="0.15">
      <c r="A32" s="231" t="s">
        <v>11</v>
      </c>
      <c r="B32" s="279">
        <v>486</v>
      </c>
      <c r="C32" s="280">
        <v>486</v>
      </c>
      <c r="D32" s="281">
        <v>538</v>
      </c>
      <c r="E32" s="282">
        <v>595</v>
      </c>
      <c r="F32" s="280">
        <v>650</v>
      </c>
      <c r="G32" s="281">
        <v>741</v>
      </c>
      <c r="H32" s="282">
        <v>840</v>
      </c>
      <c r="I32" s="280">
        <v>951</v>
      </c>
      <c r="J32" s="281">
        <v>1069</v>
      </c>
      <c r="K32" s="282">
        <v>1163</v>
      </c>
      <c r="L32" s="280">
        <v>1253</v>
      </c>
      <c r="M32" s="281">
        <v>1353</v>
      </c>
      <c r="N32" s="282"/>
      <c r="O32" s="280"/>
      <c r="P32" s="281"/>
      <c r="Q32" s="282"/>
      <c r="R32" s="280"/>
      <c r="S32" s="279"/>
      <c r="T32" s="280"/>
      <c r="U32" s="257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</row>
    <row r="33" spans="1:45" s="189" customFormat="1" x14ac:dyDescent="0.15">
      <c r="A33" s="233">
        <v>650</v>
      </c>
      <c r="B33" s="267"/>
      <c r="C33" s="268"/>
      <c r="D33" s="269"/>
      <c r="E33" s="270"/>
      <c r="F33" s="268"/>
      <c r="G33" s="269"/>
      <c r="H33" s="270"/>
      <c r="I33" s="268"/>
      <c r="J33" s="269"/>
      <c r="K33" s="270"/>
      <c r="L33" s="268"/>
      <c r="M33" s="269"/>
      <c r="N33" s="270"/>
      <c r="O33" s="268"/>
      <c r="P33" s="269"/>
      <c r="Q33" s="270"/>
      <c r="R33" s="268"/>
      <c r="S33" s="267"/>
      <c r="T33" s="26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</row>
    <row r="34" spans="1:45" s="189" customFormat="1" x14ac:dyDescent="0.15">
      <c r="A34" s="231" t="s">
        <v>12</v>
      </c>
      <c r="B34" s="271">
        <v>515</v>
      </c>
      <c r="C34" s="272">
        <v>515</v>
      </c>
      <c r="D34" s="273">
        <v>570</v>
      </c>
      <c r="E34" s="274">
        <v>632</v>
      </c>
      <c r="F34" s="272">
        <v>689</v>
      </c>
      <c r="G34" s="273">
        <v>786</v>
      </c>
      <c r="H34" s="274">
        <v>892</v>
      </c>
      <c r="I34" s="272">
        <v>1009</v>
      </c>
      <c r="J34" s="273">
        <v>1134</v>
      </c>
      <c r="K34" s="274">
        <v>1214</v>
      </c>
      <c r="L34" s="272">
        <v>1327</v>
      </c>
      <c r="M34" s="273">
        <v>1436</v>
      </c>
      <c r="N34" s="274">
        <v>1546</v>
      </c>
      <c r="O34" s="272"/>
      <c r="P34" s="273"/>
      <c r="Q34" s="274"/>
      <c r="R34" s="272"/>
      <c r="S34" s="271"/>
      <c r="T34" s="272"/>
      <c r="U34" s="257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</row>
    <row r="35" spans="1:45" s="189" customFormat="1" x14ac:dyDescent="0.15">
      <c r="A35" s="233">
        <v>700</v>
      </c>
      <c r="B35" s="267"/>
      <c r="C35" s="268"/>
      <c r="D35" s="269"/>
      <c r="E35" s="270"/>
      <c r="F35" s="268"/>
      <c r="G35" s="269"/>
      <c r="H35" s="270"/>
      <c r="I35" s="268"/>
      <c r="J35" s="269"/>
      <c r="K35" s="270"/>
      <c r="L35" s="268"/>
      <c r="M35" s="269"/>
      <c r="N35" s="270"/>
      <c r="O35" s="268"/>
      <c r="P35" s="269"/>
      <c r="Q35" s="270"/>
      <c r="R35" s="268"/>
      <c r="S35" s="267"/>
      <c r="T35" s="26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</row>
    <row r="36" spans="1:45" s="189" customFormat="1" x14ac:dyDescent="0.15">
      <c r="A36" s="231" t="s">
        <v>13</v>
      </c>
      <c r="B36" s="271">
        <v>547</v>
      </c>
      <c r="C36" s="272">
        <v>547</v>
      </c>
      <c r="D36" s="273">
        <v>603</v>
      </c>
      <c r="E36" s="274">
        <v>670</v>
      </c>
      <c r="F36" s="272">
        <v>729</v>
      </c>
      <c r="G36" s="273">
        <v>832</v>
      </c>
      <c r="H36" s="274">
        <v>944</v>
      </c>
      <c r="I36" s="272">
        <v>1070</v>
      </c>
      <c r="J36" s="273">
        <v>1201</v>
      </c>
      <c r="K36" s="274">
        <v>1280</v>
      </c>
      <c r="L36" s="272">
        <v>1402</v>
      </c>
      <c r="M36" s="273">
        <v>1516</v>
      </c>
      <c r="N36" s="274">
        <v>1632</v>
      </c>
      <c r="O36" s="272">
        <v>1749</v>
      </c>
      <c r="P36" s="273"/>
      <c r="Q36" s="274"/>
      <c r="R36" s="272"/>
      <c r="S36" s="271"/>
      <c r="T36" s="272"/>
      <c r="U36" s="257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</row>
    <row r="37" spans="1:45" s="189" customFormat="1" x14ac:dyDescent="0.15">
      <c r="A37" s="233">
        <v>750</v>
      </c>
      <c r="B37" s="275"/>
      <c r="C37" s="276"/>
      <c r="D37" s="277"/>
      <c r="E37" s="278"/>
      <c r="F37" s="276"/>
      <c r="G37" s="277"/>
      <c r="H37" s="278"/>
      <c r="I37" s="276"/>
      <c r="J37" s="277"/>
      <c r="K37" s="278"/>
      <c r="L37" s="276"/>
      <c r="M37" s="277"/>
      <c r="N37" s="278"/>
      <c r="O37" s="276"/>
      <c r="P37" s="277"/>
      <c r="Q37" s="278"/>
      <c r="R37" s="276"/>
      <c r="S37" s="275"/>
      <c r="T37" s="276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</row>
    <row r="38" spans="1:45" s="189" customFormat="1" x14ac:dyDescent="0.15">
      <c r="A38" s="231" t="s">
        <v>14</v>
      </c>
      <c r="B38" s="279">
        <v>577</v>
      </c>
      <c r="C38" s="280">
        <v>577</v>
      </c>
      <c r="D38" s="281">
        <v>638</v>
      </c>
      <c r="E38" s="282">
        <v>706</v>
      </c>
      <c r="F38" s="280">
        <v>767</v>
      </c>
      <c r="G38" s="281">
        <v>877</v>
      </c>
      <c r="H38" s="282">
        <v>996</v>
      </c>
      <c r="I38" s="280">
        <v>1128</v>
      </c>
      <c r="J38" s="281">
        <v>1266</v>
      </c>
      <c r="K38" s="282">
        <v>1353</v>
      </c>
      <c r="L38" s="280">
        <v>1476</v>
      </c>
      <c r="M38" s="281">
        <v>1605</v>
      </c>
      <c r="N38" s="282">
        <v>1728</v>
      </c>
      <c r="O38" s="280">
        <v>1851</v>
      </c>
      <c r="P38" s="281">
        <v>1975</v>
      </c>
      <c r="Q38" s="282"/>
      <c r="R38" s="280"/>
      <c r="S38" s="279"/>
      <c r="T38" s="280"/>
      <c r="U38" s="257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</row>
    <row r="39" spans="1:45" s="189" customFormat="1" x14ac:dyDescent="0.15">
      <c r="A39" s="233">
        <v>800</v>
      </c>
      <c r="B39" s="267"/>
      <c r="C39" s="268"/>
      <c r="D39" s="269"/>
      <c r="E39" s="270"/>
      <c r="F39" s="268"/>
      <c r="G39" s="269"/>
      <c r="H39" s="270"/>
      <c r="I39" s="268"/>
      <c r="J39" s="269"/>
      <c r="K39" s="270"/>
      <c r="L39" s="268"/>
      <c r="M39" s="269"/>
      <c r="N39" s="270"/>
      <c r="O39" s="268"/>
      <c r="P39" s="269"/>
      <c r="Q39" s="270"/>
      <c r="R39" s="268"/>
      <c r="S39" s="267"/>
      <c r="T39" s="26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</row>
    <row r="40" spans="1:45" s="189" customFormat="1" x14ac:dyDescent="0.15">
      <c r="A40" s="231" t="s">
        <v>15</v>
      </c>
      <c r="B40" s="271">
        <v>609</v>
      </c>
      <c r="C40" s="272">
        <v>609</v>
      </c>
      <c r="D40" s="273">
        <v>664</v>
      </c>
      <c r="E40" s="274">
        <v>744</v>
      </c>
      <c r="F40" s="272">
        <v>809</v>
      </c>
      <c r="G40" s="273">
        <v>925</v>
      </c>
      <c r="H40" s="274">
        <v>1051</v>
      </c>
      <c r="I40" s="272">
        <v>1188</v>
      </c>
      <c r="J40" s="273">
        <v>1333</v>
      </c>
      <c r="K40" s="274">
        <v>1421</v>
      </c>
      <c r="L40" s="272">
        <v>1549</v>
      </c>
      <c r="M40" s="273">
        <v>1679</v>
      </c>
      <c r="N40" s="274">
        <v>1808</v>
      </c>
      <c r="O40" s="272">
        <v>1937</v>
      </c>
      <c r="P40" s="273">
        <v>2067</v>
      </c>
      <c r="Q40" s="274">
        <v>2196</v>
      </c>
      <c r="R40" s="272"/>
      <c r="S40" s="271"/>
      <c r="T40" s="272"/>
      <c r="U40" s="257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</row>
    <row r="41" spans="1:45" s="189" customFormat="1" x14ac:dyDescent="0.15">
      <c r="A41" s="233">
        <v>850</v>
      </c>
      <c r="B41" s="267"/>
      <c r="C41" s="268"/>
      <c r="D41" s="269"/>
      <c r="E41" s="270"/>
      <c r="F41" s="268"/>
      <c r="G41" s="269"/>
      <c r="H41" s="270"/>
      <c r="I41" s="268"/>
      <c r="J41" s="269"/>
      <c r="K41" s="270"/>
      <c r="L41" s="268"/>
      <c r="M41" s="269"/>
      <c r="N41" s="270"/>
      <c r="O41" s="268"/>
      <c r="P41" s="269"/>
      <c r="Q41" s="270"/>
      <c r="R41" s="268"/>
      <c r="S41" s="267"/>
      <c r="T41" s="26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</row>
    <row r="42" spans="1:45" s="189" customFormat="1" x14ac:dyDescent="0.15">
      <c r="A42" s="231" t="s">
        <v>16</v>
      </c>
      <c r="B42" s="271">
        <v>638</v>
      </c>
      <c r="C42" s="272">
        <v>638</v>
      </c>
      <c r="D42" s="273">
        <v>697</v>
      </c>
      <c r="E42" s="274">
        <v>780</v>
      </c>
      <c r="F42" s="272">
        <v>861</v>
      </c>
      <c r="G42" s="273">
        <v>972</v>
      </c>
      <c r="H42" s="274">
        <v>1102</v>
      </c>
      <c r="I42" s="272">
        <v>1246</v>
      </c>
      <c r="J42" s="273">
        <v>1396</v>
      </c>
      <c r="K42" s="274">
        <v>1488</v>
      </c>
      <c r="L42" s="272">
        <v>1641</v>
      </c>
      <c r="M42" s="273">
        <v>1778</v>
      </c>
      <c r="N42" s="274">
        <v>1915</v>
      </c>
      <c r="O42" s="272">
        <v>2051</v>
      </c>
      <c r="P42" s="273">
        <v>2188</v>
      </c>
      <c r="Q42" s="274">
        <v>2325</v>
      </c>
      <c r="R42" s="272">
        <v>2462</v>
      </c>
      <c r="S42" s="271"/>
      <c r="T42" s="272"/>
      <c r="U42" s="257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</row>
    <row r="43" spans="1:45" s="189" customFormat="1" x14ac:dyDescent="0.15">
      <c r="A43" s="233">
        <v>900</v>
      </c>
      <c r="B43" s="275"/>
      <c r="C43" s="276"/>
      <c r="D43" s="277"/>
      <c r="E43" s="278"/>
      <c r="F43" s="276"/>
      <c r="G43" s="277"/>
      <c r="H43" s="278"/>
      <c r="I43" s="276"/>
      <c r="J43" s="277"/>
      <c r="K43" s="278"/>
      <c r="L43" s="276"/>
      <c r="M43" s="277"/>
      <c r="N43" s="278"/>
      <c r="O43" s="276"/>
      <c r="P43" s="277"/>
      <c r="Q43" s="278"/>
      <c r="R43" s="276"/>
      <c r="S43" s="275"/>
      <c r="T43" s="276"/>
      <c r="V43" s="188"/>
      <c r="W43" s="188"/>
      <c r="X43" s="188"/>
      <c r="Y43" s="188"/>
      <c r="Z43" s="188"/>
      <c r="AA43" s="188"/>
      <c r="AB43" s="188"/>
      <c r="AC43" s="188"/>
      <c r="AD43" s="188"/>
      <c r="AE43" s="188"/>
      <c r="AF43" s="188"/>
      <c r="AG43" s="188"/>
      <c r="AH43" s="188"/>
      <c r="AI43" s="188"/>
      <c r="AJ43" s="188"/>
      <c r="AK43" s="188"/>
      <c r="AL43" s="188"/>
      <c r="AM43" s="188"/>
      <c r="AN43" s="188"/>
      <c r="AO43" s="188"/>
      <c r="AP43" s="188"/>
      <c r="AQ43" s="188"/>
      <c r="AR43" s="188"/>
      <c r="AS43" s="188"/>
    </row>
    <row r="44" spans="1:45" s="189" customFormat="1" x14ac:dyDescent="0.15">
      <c r="A44" s="231" t="s">
        <v>17</v>
      </c>
      <c r="B44" s="279">
        <v>667</v>
      </c>
      <c r="C44" s="280">
        <v>667</v>
      </c>
      <c r="D44" s="281">
        <v>729</v>
      </c>
      <c r="E44" s="282">
        <v>815</v>
      </c>
      <c r="F44" s="280">
        <v>900</v>
      </c>
      <c r="G44" s="281">
        <v>1016</v>
      </c>
      <c r="H44" s="282">
        <v>1154</v>
      </c>
      <c r="I44" s="280">
        <v>1301</v>
      </c>
      <c r="J44" s="281">
        <v>1456</v>
      </c>
      <c r="K44" s="282">
        <v>1554</v>
      </c>
      <c r="L44" s="280">
        <v>1720</v>
      </c>
      <c r="M44" s="281">
        <v>1862</v>
      </c>
      <c r="N44" s="282">
        <v>2006</v>
      </c>
      <c r="O44" s="280">
        <v>2149</v>
      </c>
      <c r="P44" s="281">
        <v>2292</v>
      </c>
      <c r="Q44" s="282">
        <v>2435</v>
      </c>
      <c r="R44" s="280">
        <v>2579</v>
      </c>
      <c r="S44" s="279">
        <v>2722</v>
      </c>
      <c r="T44" s="280"/>
      <c r="U44" s="257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</row>
    <row r="45" spans="1:45" s="189" customFormat="1" x14ac:dyDescent="0.15">
      <c r="A45" s="233">
        <v>950</v>
      </c>
      <c r="B45" s="267"/>
      <c r="C45" s="268"/>
      <c r="D45" s="269"/>
      <c r="E45" s="270"/>
      <c r="F45" s="268"/>
      <c r="G45" s="269"/>
      <c r="H45" s="270"/>
      <c r="I45" s="268"/>
      <c r="J45" s="269"/>
      <c r="K45" s="270"/>
      <c r="L45" s="268"/>
      <c r="M45" s="269"/>
      <c r="N45" s="270"/>
      <c r="O45" s="268"/>
      <c r="P45" s="269"/>
      <c r="Q45" s="270"/>
      <c r="R45" s="268"/>
      <c r="S45" s="267"/>
      <c r="T45" s="26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</row>
    <row r="46" spans="1:45" s="189" customFormat="1" x14ac:dyDescent="0.15">
      <c r="A46" s="231" t="s">
        <v>18</v>
      </c>
      <c r="B46" s="271">
        <v>683</v>
      </c>
      <c r="C46" s="272">
        <v>683</v>
      </c>
      <c r="D46" s="273">
        <v>769</v>
      </c>
      <c r="E46" s="274">
        <v>847</v>
      </c>
      <c r="F46" s="272">
        <v>957</v>
      </c>
      <c r="G46" s="273">
        <v>1072</v>
      </c>
      <c r="H46" s="274">
        <v>1212</v>
      </c>
      <c r="I46" s="272">
        <v>1343</v>
      </c>
      <c r="J46" s="273">
        <v>1494</v>
      </c>
      <c r="K46" s="274">
        <v>1637</v>
      </c>
      <c r="L46" s="272">
        <v>1810</v>
      </c>
      <c r="M46" s="273">
        <v>1960</v>
      </c>
      <c r="N46" s="274">
        <v>2111</v>
      </c>
      <c r="O46" s="272">
        <v>2262</v>
      </c>
      <c r="P46" s="273">
        <v>2413</v>
      </c>
      <c r="Q46" s="274">
        <v>2564</v>
      </c>
      <c r="R46" s="272">
        <v>2714</v>
      </c>
      <c r="S46" s="271">
        <v>2865</v>
      </c>
      <c r="T46" s="272">
        <v>3016</v>
      </c>
      <c r="U46" s="257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</row>
    <row r="47" spans="1:45" s="189" customFormat="1" x14ac:dyDescent="0.15">
      <c r="A47" s="233">
        <v>1000</v>
      </c>
      <c r="B47" s="267"/>
      <c r="C47" s="268"/>
      <c r="D47" s="269"/>
      <c r="E47" s="270"/>
      <c r="F47" s="268"/>
      <c r="G47" s="269"/>
      <c r="H47" s="270"/>
      <c r="I47" s="268"/>
      <c r="J47" s="269"/>
      <c r="K47" s="270"/>
      <c r="L47" s="268"/>
      <c r="M47" s="269"/>
      <c r="N47" s="270"/>
      <c r="O47" s="268"/>
      <c r="P47" s="269"/>
      <c r="Q47" s="270"/>
      <c r="R47" s="268"/>
      <c r="S47" s="267"/>
      <c r="T47" s="268"/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</row>
    <row r="48" spans="1:45" s="189" customFormat="1" x14ac:dyDescent="0.15">
      <c r="A48" s="235" t="s">
        <v>19</v>
      </c>
      <c r="B48" s="271">
        <v>711</v>
      </c>
      <c r="C48" s="272">
        <v>711</v>
      </c>
      <c r="D48" s="273">
        <v>802</v>
      </c>
      <c r="E48" s="274">
        <v>883</v>
      </c>
      <c r="F48" s="272">
        <v>996</v>
      </c>
      <c r="G48" s="273">
        <v>1115</v>
      </c>
      <c r="H48" s="274">
        <v>1263</v>
      </c>
      <c r="I48" s="272">
        <v>1398</v>
      </c>
      <c r="J48" s="273">
        <v>1556</v>
      </c>
      <c r="K48" s="274">
        <v>1708</v>
      </c>
      <c r="L48" s="272">
        <v>1900</v>
      </c>
      <c r="M48" s="273">
        <v>2058</v>
      </c>
      <c r="N48" s="274">
        <v>2217</v>
      </c>
      <c r="O48" s="272">
        <v>2375</v>
      </c>
      <c r="P48" s="273">
        <v>2533</v>
      </c>
      <c r="Q48" s="274">
        <v>2692</v>
      </c>
      <c r="R48" s="272">
        <v>2850</v>
      </c>
      <c r="S48" s="271">
        <v>3008</v>
      </c>
      <c r="T48" s="272">
        <v>3167</v>
      </c>
      <c r="U48" s="257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</row>
    <row r="49" spans="1:45" s="189" customFormat="1" x14ac:dyDescent="0.15">
      <c r="A49" s="233">
        <v>1050</v>
      </c>
      <c r="B49" s="275"/>
      <c r="C49" s="276"/>
      <c r="D49" s="277"/>
      <c r="E49" s="278"/>
      <c r="F49" s="276"/>
      <c r="G49" s="277"/>
      <c r="H49" s="278"/>
      <c r="I49" s="276"/>
      <c r="J49" s="277"/>
      <c r="K49" s="278"/>
      <c r="L49" s="276"/>
      <c r="M49" s="277"/>
      <c r="N49" s="278"/>
      <c r="O49" s="276"/>
      <c r="P49" s="277"/>
      <c r="Q49" s="278"/>
      <c r="R49" s="276"/>
      <c r="S49" s="275"/>
      <c r="T49" s="276"/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</row>
    <row r="50" spans="1:45" s="189" customFormat="1" x14ac:dyDescent="0.15">
      <c r="A50" s="231" t="s">
        <v>20</v>
      </c>
      <c r="B50" s="279">
        <v>741</v>
      </c>
      <c r="C50" s="280">
        <v>741</v>
      </c>
      <c r="D50" s="281">
        <v>835</v>
      </c>
      <c r="E50" s="282">
        <v>919</v>
      </c>
      <c r="F50" s="280">
        <v>1037</v>
      </c>
      <c r="G50" s="281">
        <v>1161</v>
      </c>
      <c r="H50" s="282">
        <v>1314</v>
      </c>
      <c r="I50" s="280">
        <v>1456</v>
      </c>
      <c r="J50" s="281">
        <v>1617</v>
      </c>
      <c r="K50" s="282">
        <v>1773</v>
      </c>
      <c r="L50" s="280">
        <v>1979</v>
      </c>
      <c r="M50" s="281">
        <v>2140</v>
      </c>
      <c r="N50" s="282">
        <v>2304</v>
      </c>
      <c r="O50" s="280">
        <v>2469</v>
      </c>
      <c r="P50" s="281">
        <v>2634</v>
      </c>
      <c r="Q50" s="282">
        <v>2798</v>
      </c>
      <c r="R50" s="280">
        <v>2963</v>
      </c>
      <c r="S50" s="279">
        <v>3127</v>
      </c>
      <c r="T50" s="280">
        <v>3292</v>
      </c>
      <c r="U50" s="257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</row>
    <row r="51" spans="1:45" s="189" customFormat="1" x14ac:dyDescent="0.15">
      <c r="A51" s="233">
        <v>1100</v>
      </c>
      <c r="B51" s="267"/>
      <c r="C51" s="268"/>
      <c r="D51" s="269"/>
      <c r="E51" s="270"/>
      <c r="F51" s="268"/>
      <c r="G51" s="269"/>
      <c r="H51" s="270"/>
      <c r="I51" s="268"/>
      <c r="J51" s="269"/>
      <c r="K51" s="270"/>
      <c r="L51" s="268"/>
      <c r="M51" s="269"/>
      <c r="N51" s="270"/>
      <c r="O51" s="268"/>
      <c r="P51" s="269"/>
      <c r="Q51" s="270"/>
      <c r="R51" s="268"/>
      <c r="S51" s="267"/>
      <c r="T51" s="26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</row>
    <row r="52" spans="1:45" s="189" customFormat="1" x14ac:dyDescent="0.15">
      <c r="A52" s="231" t="s">
        <v>21</v>
      </c>
      <c r="B52" s="271">
        <v>767</v>
      </c>
      <c r="C52" s="272">
        <v>767</v>
      </c>
      <c r="D52" s="273">
        <v>867</v>
      </c>
      <c r="E52" s="274">
        <v>956</v>
      </c>
      <c r="F52" s="272">
        <v>1077</v>
      </c>
      <c r="G52" s="273">
        <v>1205</v>
      </c>
      <c r="H52" s="274">
        <v>1364</v>
      </c>
      <c r="I52" s="272">
        <v>1511</v>
      </c>
      <c r="J52" s="273">
        <v>1679</v>
      </c>
      <c r="K52" s="274">
        <v>1839</v>
      </c>
      <c r="L52" s="272">
        <v>2050</v>
      </c>
      <c r="M52" s="273">
        <v>2220</v>
      </c>
      <c r="N52" s="274">
        <v>2391</v>
      </c>
      <c r="O52" s="272">
        <v>2561</v>
      </c>
      <c r="P52" s="273">
        <v>2732</v>
      </c>
      <c r="Q52" s="274">
        <v>2903</v>
      </c>
      <c r="R52" s="272">
        <v>3074</v>
      </c>
      <c r="S52" s="271">
        <v>3244</v>
      </c>
      <c r="T52" s="272">
        <v>3415</v>
      </c>
      <c r="U52" s="257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</row>
    <row r="53" spans="1:45" s="189" customFormat="1" x14ac:dyDescent="0.15">
      <c r="A53" s="233">
        <v>1150</v>
      </c>
      <c r="B53" s="267"/>
      <c r="C53" s="268"/>
      <c r="D53" s="269"/>
      <c r="E53" s="270"/>
      <c r="F53" s="268"/>
      <c r="G53" s="269"/>
      <c r="H53" s="270"/>
      <c r="I53" s="268"/>
      <c r="J53" s="269"/>
      <c r="K53" s="270"/>
      <c r="L53" s="268"/>
      <c r="M53" s="269"/>
      <c r="N53" s="270"/>
      <c r="O53" s="268"/>
      <c r="P53" s="269"/>
      <c r="Q53" s="270"/>
      <c r="R53" s="268"/>
      <c r="S53" s="267"/>
      <c r="T53" s="268"/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</row>
    <row r="54" spans="1:45" s="189" customFormat="1" x14ac:dyDescent="0.15">
      <c r="A54" s="231" t="s">
        <v>22</v>
      </c>
      <c r="B54" s="271">
        <v>798</v>
      </c>
      <c r="C54" s="272">
        <v>798</v>
      </c>
      <c r="D54" s="273">
        <v>900</v>
      </c>
      <c r="E54" s="274">
        <v>992</v>
      </c>
      <c r="F54" s="272">
        <v>1117</v>
      </c>
      <c r="G54" s="273">
        <v>1264</v>
      </c>
      <c r="H54" s="274">
        <v>1415</v>
      </c>
      <c r="I54" s="272">
        <v>1591</v>
      </c>
      <c r="J54" s="273">
        <v>1768</v>
      </c>
      <c r="K54" s="274">
        <v>1944</v>
      </c>
      <c r="L54" s="272">
        <v>2126</v>
      </c>
      <c r="M54" s="273">
        <v>2298</v>
      </c>
      <c r="N54" s="274">
        <v>2475</v>
      </c>
      <c r="O54" s="272">
        <v>2652</v>
      </c>
      <c r="P54" s="273">
        <v>2829</v>
      </c>
      <c r="Q54" s="274">
        <v>3005</v>
      </c>
      <c r="R54" s="272">
        <v>3182</v>
      </c>
      <c r="S54" s="271">
        <v>3359</v>
      </c>
      <c r="T54" s="272">
        <v>3536</v>
      </c>
      <c r="U54" s="257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</row>
    <row r="55" spans="1:45" s="189" customFormat="1" x14ac:dyDescent="0.15">
      <c r="A55" s="233">
        <v>1200</v>
      </c>
      <c r="B55" s="275"/>
      <c r="C55" s="276"/>
      <c r="D55" s="277"/>
      <c r="E55" s="278"/>
      <c r="F55" s="276"/>
      <c r="G55" s="277"/>
      <c r="H55" s="278"/>
      <c r="I55" s="276"/>
      <c r="J55" s="277"/>
      <c r="K55" s="278"/>
      <c r="L55" s="276"/>
      <c r="M55" s="277"/>
      <c r="N55" s="278"/>
      <c r="O55" s="276"/>
      <c r="P55" s="277"/>
      <c r="Q55" s="278"/>
      <c r="R55" s="276"/>
      <c r="S55" s="275"/>
      <c r="T55" s="276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</row>
    <row r="56" spans="1:45" s="189" customFormat="1" x14ac:dyDescent="0.15">
      <c r="A56" s="231" t="s">
        <v>130</v>
      </c>
      <c r="B56" s="279">
        <v>798</v>
      </c>
      <c r="C56" s="280">
        <v>831</v>
      </c>
      <c r="D56" s="281">
        <v>940</v>
      </c>
      <c r="E56" s="282">
        <v>1037</v>
      </c>
      <c r="F56" s="280">
        <v>1166</v>
      </c>
      <c r="G56" s="281">
        <v>1320</v>
      </c>
      <c r="H56" s="282">
        <v>1473</v>
      </c>
      <c r="I56" s="280">
        <v>1657</v>
      </c>
      <c r="J56" s="281">
        <v>1842</v>
      </c>
      <c r="K56" s="282">
        <v>2026</v>
      </c>
      <c r="L56" s="280">
        <v>2210</v>
      </c>
      <c r="M56" s="281">
        <v>2394</v>
      </c>
      <c r="N56" s="282">
        <v>2578</v>
      </c>
      <c r="O56" s="280">
        <v>2762</v>
      </c>
      <c r="P56" s="281">
        <v>2946</v>
      </c>
      <c r="Q56" s="282">
        <v>3131</v>
      </c>
      <c r="R56" s="280">
        <v>3315</v>
      </c>
      <c r="S56" s="279">
        <v>3499</v>
      </c>
      <c r="T56" s="280">
        <v>3683</v>
      </c>
      <c r="U56" s="257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</row>
    <row r="57" spans="1:45" s="189" customFormat="1" x14ac:dyDescent="0.15">
      <c r="A57" s="233">
        <v>1250</v>
      </c>
      <c r="B57" s="267"/>
      <c r="C57" s="268"/>
      <c r="D57" s="269"/>
      <c r="E57" s="270"/>
      <c r="F57" s="268"/>
      <c r="G57" s="269"/>
      <c r="H57" s="270"/>
      <c r="I57" s="268"/>
      <c r="J57" s="269"/>
      <c r="K57" s="270"/>
      <c r="L57" s="268"/>
      <c r="M57" s="269"/>
      <c r="N57" s="270"/>
      <c r="O57" s="268"/>
      <c r="P57" s="269"/>
      <c r="Q57" s="270"/>
      <c r="R57" s="268"/>
      <c r="S57" s="267"/>
      <c r="T57" s="26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</row>
    <row r="58" spans="1:45" s="189" customFormat="1" x14ac:dyDescent="0.15">
      <c r="A58" s="231" t="s">
        <v>131</v>
      </c>
      <c r="B58" s="271">
        <v>829</v>
      </c>
      <c r="C58" s="272">
        <v>864</v>
      </c>
      <c r="D58" s="273">
        <v>977</v>
      </c>
      <c r="E58" s="274">
        <v>1078</v>
      </c>
      <c r="F58" s="272">
        <v>1212</v>
      </c>
      <c r="G58" s="273">
        <v>1372</v>
      </c>
      <c r="H58" s="274">
        <v>1532</v>
      </c>
      <c r="I58" s="272">
        <v>1724</v>
      </c>
      <c r="J58" s="273">
        <v>1915</v>
      </c>
      <c r="K58" s="274">
        <v>2107</v>
      </c>
      <c r="L58" s="272">
        <v>2298</v>
      </c>
      <c r="M58" s="273">
        <v>2490</v>
      </c>
      <c r="N58" s="274">
        <v>2681</v>
      </c>
      <c r="O58" s="272">
        <v>2873</v>
      </c>
      <c r="P58" s="273">
        <v>3064</v>
      </c>
      <c r="Q58" s="274">
        <v>3256</v>
      </c>
      <c r="R58" s="272">
        <v>3447</v>
      </c>
      <c r="S58" s="271">
        <v>3639</v>
      </c>
      <c r="T58" s="272">
        <v>3830</v>
      </c>
      <c r="U58" s="257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</row>
    <row r="59" spans="1:45" s="189" customFormat="1" x14ac:dyDescent="0.15">
      <c r="A59" s="233">
        <v>1300</v>
      </c>
      <c r="B59" s="267"/>
      <c r="C59" s="268"/>
      <c r="D59" s="269"/>
      <c r="E59" s="270"/>
      <c r="F59" s="268"/>
      <c r="G59" s="269"/>
      <c r="H59" s="270"/>
      <c r="I59" s="268"/>
      <c r="J59" s="269"/>
      <c r="K59" s="270"/>
      <c r="L59" s="268"/>
      <c r="M59" s="269"/>
      <c r="N59" s="270"/>
      <c r="O59" s="268"/>
      <c r="P59" s="269"/>
      <c r="Q59" s="270"/>
      <c r="R59" s="268"/>
      <c r="S59" s="267"/>
      <c r="T59" s="268"/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</row>
    <row r="60" spans="1:45" s="189" customFormat="1" x14ac:dyDescent="0.15">
      <c r="A60" s="231" t="s">
        <v>132</v>
      </c>
      <c r="B60" s="271">
        <v>861</v>
      </c>
      <c r="C60" s="272">
        <v>897</v>
      </c>
      <c r="D60" s="273">
        <v>1015</v>
      </c>
      <c r="E60" s="274">
        <v>1120</v>
      </c>
      <c r="F60" s="272">
        <v>1259</v>
      </c>
      <c r="G60" s="273">
        <v>1425</v>
      </c>
      <c r="H60" s="274">
        <v>1591</v>
      </c>
      <c r="I60" s="272">
        <v>1790</v>
      </c>
      <c r="J60" s="273">
        <v>1989</v>
      </c>
      <c r="K60" s="274">
        <v>2188</v>
      </c>
      <c r="L60" s="272">
        <v>2387</v>
      </c>
      <c r="M60" s="273">
        <v>2585</v>
      </c>
      <c r="N60" s="274">
        <v>2784</v>
      </c>
      <c r="O60" s="272">
        <v>2983</v>
      </c>
      <c r="P60" s="273">
        <v>3182</v>
      </c>
      <c r="Q60" s="274">
        <v>3381</v>
      </c>
      <c r="R60" s="272">
        <v>3580</v>
      </c>
      <c r="S60" s="271">
        <v>3779</v>
      </c>
      <c r="T60" s="272">
        <v>3978</v>
      </c>
      <c r="U60" s="257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</row>
    <row r="61" spans="1:45" s="189" customFormat="1" x14ac:dyDescent="0.15">
      <c r="A61" s="233">
        <v>1350</v>
      </c>
      <c r="B61" s="275"/>
      <c r="C61" s="276"/>
      <c r="D61" s="277"/>
      <c r="E61" s="278"/>
      <c r="F61" s="276"/>
      <c r="G61" s="277"/>
      <c r="H61" s="278"/>
      <c r="I61" s="276"/>
      <c r="J61" s="277"/>
      <c r="K61" s="278"/>
      <c r="L61" s="276"/>
      <c r="M61" s="277"/>
      <c r="N61" s="278"/>
      <c r="O61" s="276"/>
      <c r="P61" s="277"/>
      <c r="Q61" s="278"/>
      <c r="R61" s="276"/>
      <c r="S61" s="275"/>
      <c r="T61" s="276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</row>
    <row r="62" spans="1:45" s="189" customFormat="1" x14ac:dyDescent="0.15">
      <c r="A62" s="231" t="s">
        <v>133</v>
      </c>
      <c r="B62" s="279">
        <v>893</v>
      </c>
      <c r="C62" s="280">
        <v>931</v>
      </c>
      <c r="D62" s="281">
        <v>1052</v>
      </c>
      <c r="E62" s="282">
        <v>1161</v>
      </c>
      <c r="F62" s="280">
        <v>1306</v>
      </c>
      <c r="G62" s="281">
        <v>1478</v>
      </c>
      <c r="H62" s="282">
        <v>1650</v>
      </c>
      <c r="I62" s="280">
        <v>1856</v>
      </c>
      <c r="J62" s="281">
        <v>2062</v>
      </c>
      <c r="K62" s="282">
        <v>2269</v>
      </c>
      <c r="L62" s="280">
        <v>2475</v>
      </c>
      <c r="M62" s="281">
        <v>2681</v>
      </c>
      <c r="N62" s="282">
        <v>2887</v>
      </c>
      <c r="O62" s="280">
        <v>3094</v>
      </c>
      <c r="P62" s="281">
        <v>3300</v>
      </c>
      <c r="Q62" s="282">
        <v>3506</v>
      </c>
      <c r="R62" s="280">
        <v>3712</v>
      </c>
      <c r="S62" s="279">
        <v>3919</v>
      </c>
      <c r="T62" s="280">
        <v>4125</v>
      </c>
      <c r="U62" s="257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</row>
    <row r="63" spans="1:45" s="189" customFormat="1" x14ac:dyDescent="0.15">
      <c r="A63" s="233">
        <v>1400</v>
      </c>
      <c r="B63" s="267"/>
      <c r="C63" s="268"/>
      <c r="D63" s="269"/>
      <c r="E63" s="270"/>
      <c r="F63" s="268"/>
      <c r="G63" s="269"/>
      <c r="H63" s="270"/>
      <c r="I63" s="268"/>
      <c r="J63" s="269"/>
      <c r="K63" s="270"/>
      <c r="L63" s="268"/>
      <c r="M63" s="269"/>
      <c r="N63" s="270"/>
      <c r="O63" s="268"/>
      <c r="P63" s="269"/>
      <c r="Q63" s="270"/>
      <c r="R63" s="268"/>
      <c r="S63" s="267"/>
      <c r="T63" s="268"/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</row>
    <row r="64" spans="1:45" s="189" customFormat="1" x14ac:dyDescent="0.15">
      <c r="A64" s="231" t="s">
        <v>134</v>
      </c>
      <c r="B64" s="271">
        <v>925</v>
      </c>
      <c r="C64" s="272">
        <v>964</v>
      </c>
      <c r="D64" s="273">
        <v>1090</v>
      </c>
      <c r="E64" s="274">
        <v>1203</v>
      </c>
      <c r="F64" s="272">
        <v>1352</v>
      </c>
      <c r="G64" s="273">
        <v>1531</v>
      </c>
      <c r="H64" s="274">
        <v>1709</v>
      </c>
      <c r="I64" s="272">
        <v>1923</v>
      </c>
      <c r="J64" s="273">
        <v>2136</v>
      </c>
      <c r="K64" s="274">
        <v>2350</v>
      </c>
      <c r="L64" s="272">
        <v>2563</v>
      </c>
      <c r="M64" s="273">
        <v>2777</v>
      </c>
      <c r="N64" s="274">
        <v>2991</v>
      </c>
      <c r="O64" s="272">
        <v>3204</v>
      </c>
      <c r="P64" s="273">
        <v>3418</v>
      </c>
      <c r="Q64" s="274">
        <v>3631</v>
      </c>
      <c r="R64" s="272">
        <v>3845</v>
      </c>
      <c r="S64" s="271">
        <v>4059</v>
      </c>
      <c r="T64" s="272">
        <v>4272</v>
      </c>
      <c r="U64" s="257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</row>
    <row r="65" spans="1:42" x14ac:dyDescent="0.15">
      <c r="A65" s="233">
        <v>1450</v>
      </c>
      <c r="B65" s="267"/>
      <c r="C65" s="268"/>
      <c r="D65" s="269"/>
      <c r="E65" s="270"/>
      <c r="F65" s="268"/>
      <c r="G65" s="269"/>
      <c r="H65" s="270"/>
      <c r="I65" s="268"/>
      <c r="J65" s="269"/>
      <c r="K65" s="270"/>
      <c r="L65" s="268"/>
      <c r="M65" s="269"/>
      <c r="N65" s="270"/>
      <c r="O65" s="268"/>
      <c r="P65" s="269"/>
      <c r="Q65" s="270"/>
      <c r="R65" s="268"/>
      <c r="S65" s="267"/>
      <c r="T65" s="268"/>
    </row>
    <row r="66" spans="1:42" x14ac:dyDescent="0.15">
      <c r="A66" s="231" t="s">
        <v>135</v>
      </c>
      <c r="B66" s="271">
        <v>957</v>
      </c>
      <c r="C66" s="272">
        <v>997</v>
      </c>
      <c r="D66" s="273">
        <v>1128</v>
      </c>
      <c r="E66" s="274">
        <v>1244</v>
      </c>
      <c r="F66" s="272">
        <v>1399</v>
      </c>
      <c r="G66" s="273">
        <v>1583</v>
      </c>
      <c r="H66" s="274">
        <v>1768</v>
      </c>
      <c r="I66" s="272">
        <v>1989</v>
      </c>
      <c r="J66" s="273">
        <v>2210</v>
      </c>
      <c r="K66" s="274">
        <v>2431</v>
      </c>
      <c r="L66" s="272">
        <v>2652</v>
      </c>
      <c r="M66" s="273">
        <v>2873</v>
      </c>
      <c r="N66" s="274">
        <v>3094</v>
      </c>
      <c r="O66" s="272">
        <v>3315</v>
      </c>
      <c r="P66" s="273">
        <v>3536</v>
      </c>
      <c r="Q66" s="274">
        <v>3757</v>
      </c>
      <c r="R66" s="272">
        <v>3978</v>
      </c>
      <c r="S66" s="271">
        <v>4199</v>
      </c>
      <c r="T66" s="272">
        <v>4420</v>
      </c>
      <c r="U66" s="257"/>
    </row>
    <row r="67" spans="1:42" x14ac:dyDescent="0.15">
      <c r="A67" s="233">
        <v>1500</v>
      </c>
      <c r="B67" s="275"/>
      <c r="C67" s="276"/>
      <c r="D67" s="277"/>
      <c r="E67" s="278"/>
      <c r="F67" s="276"/>
      <c r="G67" s="277"/>
      <c r="H67" s="278"/>
      <c r="I67" s="276"/>
      <c r="J67" s="277"/>
      <c r="K67" s="278"/>
      <c r="L67" s="276"/>
      <c r="M67" s="277"/>
      <c r="N67" s="278"/>
      <c r="O67" s="276"/>
      <c r="P67" s="277"/>
      <c r="Q67" s="278"/>
      <c r="R67" s="276"/>
      <c r="S67" s="275"/>
      <c r="T67" s="276"/>
    </row>
    <row r="68" spans="1:42" x14ac:dyDescent="0.15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</row>
    <row r="69" spans="1:42" x14ac:dyDescent="0.15">
      <c r="A69" s="191" t="s">
        <v>23</v>
      </c>
      <c r="B69" s="191"/>
      <c r="C69" s="192" t="s">
        <v>24</v>
      </c>
      <c r="E69" s="192"/>
      <c r="F69" s="192"/>
      <c r="G69" s="192"/>
      <c r="H69" s="192"/>
      <c r="I69" s="192"/>
      <c r="J69" s="192"/>
      <c r="K69" s="192"/>
      <c r="L69" s="192"/>
      <c r="M69" s="192"/>
      <c r="N69" s="192"/>
      <c r="O69" s="192"/>
      <c r="P69" s="192"/>
      <c r="Q69" s="192"/>
      <c r="R69" s="192"/>
      <c r="S69" s="193" t="s">
        <v>223</v>
      </c>
    </row>
    <row r="70" spans="1:42" x14ac:dyDescent="0.15">
      <c r="A70" s="194"/>
      <c r="B70" s="194"/>
      <c r="C70" s="191" t="s">
        <v>25</v>
      </c>
      <c r="E70" s="192"/>
      <c r="F70" s="192"/>
      <c r="G70" s="192"/>
      <c r="H70" s="192"/>
      <c r="I70" s="192"/>
      <c r="J70" s="192"/>
      <c r="K70" s="192"/>
      <c r="L70" s="192"/>
      <c r="M70" s="192"/>
      <c r="N70" s="192"/>
      <c r="O70" s="192"/>
      <c r="P70" s="192"/>
      <c r="Q70" s="192"/>
      <c r="R70" s="192"/>
      <c r="S70" s="192"/>
      <c r="T70" s="192"/>
    </row>
    <row r="71" spans="1:42" x14ac:dyDescent="0.15">
      <c r="A71" s="194"/>
      <c r="B71" s="194"/>
      <c r="C71" s="191"/>
      <c r="E71" s="192"/>
      <c r="F71" s="192"/>
      <c r="G71" s="192"/>
      <c r="H71" s="192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2"/>
      <c r="T71" s="192"/>
    </row>
    <row r="72" spans="1:42" x14ac:dyDescent="0.15">
      <c r="A72" s="194"/>
      <c r="B72" s="194"/>
      <c r="C72" s="191"/>
      <c r="E72" s="192"/>
      <c r="F72" s="192"/>
      <c r="G72" s="192"/>
      <c r="H72" s="192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</row>
    <row r="73" spans="1:42" x14ac:dyDescent="0.15">
      <c r="A73" s="194"/>
      <c r="B73" s="194"/>
      <c r="C73" s="191"/>
      <c r="E73" s="192"/>
      <c r="F73" s="192"/>
      <c r="G73" s="192"/>
      <c r="H73" s="192"/>
      <c r="I73" s="192"/>
      <c r="J73" s="192"/>
      <c r="K73" s="192"/>
      <c r="L73" s="192"/>
      <c r="M73" s="192"/>
      <c r="N73" s="192"/>
      <c r="O73" s="192"/>
      <c r="P73" s="192"/>
      <c r="Q73" s="192"/>
      <c r="R73" s="192"/>
      <c r="S73" s="192"/>
      <c r="T73" s="192"/>
    </row>
    <row r="74" spans="1:42" ht="13" thickBot="1" x14ac:dyDescent="0.2"/>
    <row r="75" spans="1:42" x14ac:dyDescent="0.15">
      <c r="A75" s="202" t="s">
        <v>0</v>
      </c>
      <c r="B75" s="198" t="s">
        <v>28</v>
      </c>
      <c r="C75" s="198" t="s">
        <v>1</v>
      </c>
      <c r="D75" s="196" t="s">
        <v>2</v>
      </c>
      <c r="E75" s="196" t="s">
        <v>3</v>
      </c>
      <c r="F75" s="196" t="s">
        <v>4</v>
      </c>
      <c r="G75" s="196" t="s">
        <v>5</v>
      </c>
      <c r="H75" s="196" t="s">
        <v>6</v>
      </c>
      <c r="I75" s="196" t="s">
        <v>7</v>
      </c>
      <c r="J75" s="196" t="s">
        <v>8</v>
      </c>
      <c r="K75" s="196" t="s">
        <v>9</v>
      </c>
      <c r="L75" s="196" t="s">
        <v>10</v>
      </c>
      <c r="M75" s="196" t="s">
        <v>11</v>
      </c>
      <c r="N75" s="196" t="s">
        <v>12</v>
      </c>
      <c r="O75" s="196" t="s">
        <v>13</v>
      </c>
      <c r="P75" s="196" t="s">
        <v>14</v>
      </c>
      <c r="Q75" s="196" t="s">
        <v>15</v>
      </c>
      <c r="R75" s="196" t="s">
        <v>16</v>
      </c>
      <c r="S75" s="196" t="s">
        <v>17</v>
      </c>
      <c r="T75" s="197" t="s">
        <v>18</v>
      </c>
      <c r="V75" s="203" t="s">
        <v>0</v>
      </c>
      <c r="W75" s="203">
        <v>4</v>
      </c>
      <c r="X75" s="203">
        <v>6</v>
      </c>
      <c r="Y75" s="203">
        <v>8</v>
      </c>
      <c r="Z75" s="203">
        <v>10</v>
      </c>
      <c r="AA75" s="203">
        <v>12</v>
      </c>
      <c r="AB75" s="203">
        <v>14</v>
      </c>
      <c r="AC75" s="203">
        <v>16</v>
      </c>
      <c r="AD75" s="203">
        <v>18</v>
      </c>
      <c r="AE75" s="203">
        <v>20</v>
      </c>
      <c r="AF75" s="203">
        <v>22</v>
      </c>
      <c r="AG75" s="203">
        <v>24</v>
      </c>
      <c r="AH75" s="203">
        <v>26</v>
      </c>
      <c r="AI75" s="203">
        <v>28</v>
      </c>
      <c r="AJ75" s="203">
        <v>30</v>
      </c>
      <c r="AK75" s="203">
        <v>32</v>
      </c>
      <c r="AL75" s="203">
        <v>34</v>
      </c>
      <c r="AM75" s="203">
        <v>36</v>
      </c>
      <c r="AN75" s="203">
        <v>38</v>
      </c>
      <c r="AO75" s="203">
        <v>40</v>
      </c>
      <c r="AP75" s="189"/>
    </row>
    <row r="76" spans="1:42" ht="13" thickBot="1" x14ac:dyDescent="0.2">
      <c r="A76" s="204"/>
      <c r="B76" s="201">
        <v>100</v>
      </c>
      <c r="C76" s="201">
        <v>150</v>
      </c>
      <c r="D76" s="199">
        <v>200</v>
      </c>
      <c r="E76" s="199">
        <v>250</v>
      </c>
      <c r="F76" s="199">
        <v>300</v>
      </c>
      <c r="G76" s="199">
        <v>350</v>
      </c>
      <c r="H76" s="199">
        <v>400</v>
      </c>
      <c r="I76" s="199">
        <v>450</v>
      </c>
      <c r="J76" s="199">
        <v>500</v>
      </c>
      <c r="K76" s="199">
        <v>550</v>
      </c>
      <c r="L76" s="199">
        <v>600</v>
      </c>
      <c r="M76" s="199">
        <v>650</v>
      </c>
      <c r="N76" s="199">
        <v>700</v>
      </c>
      <c r="O76" s="199">
        <v>750</v>
      </c>
      <c r="P76" s="199">
        <v>800</v>
      </c>
      <c r="Q76" s="199">
        <v>850</v>
      </c>
      <c r="R76" s="199">
        <v>900</v>
      </c>
      <c r="S76" s="199">
        <v>950</v>
      </c>
      <c r="T76" s="200">
        <v>1000</v>
      </c>
      <c r="V76" s="203"/>
      <c r="W76" s="203">
        <v>100</v>
      </c>
      <c r="X76" s="203">
        <v>150</v>
      </c>
      <c r="Y76" s="203">
        <v>200</v>
      </c>
      <c r="Z76" s="203">
        <v>250</v>
      </c>
      <c r="AA76" s="203">
        <v>300</v>
      </c>
      <c r="AB76" s="203">
        <v>350</v>
      </c>
      <c r="AC76" s="203">
        <v>400</v>
      </c>
      <c r="AD76" s="203">
        <v>450</v>
      </c>
      <c r="AE76" s="203">
        <v>500</v>
      </c>
      <c r="AF76" s="203">
        <v>550</v>
      </c>
      <c r="AG76" s="203">
        <v>600</v>
      </c>
      <c r="AH76" s="203">
        <v>650</v>
      </c>
      <c r="AI76" s="203">
        <v>700</v>
      </c>
      <c r="AJ76" s="203">
        <v>750</v>
      </c>
      <c r="AK76" s="203">
        <v>800</v>
      </c>
      <c r="AL76" s="203">
        <v>850</v>
      </c>
      <c r="AM76" s="203">
        <v>900</v>
      </c>
      <c r="AN76" s="203">
        <v>950</v>
      </c>
      <c r="AO76" s="203">
        <v>1000</v>
      </c>
      <c r="AP76" s="189"/>
    </row>
    <row r="77" spans="1:42" x14ac:dyDescent="0.15">
      <c r="A77" s="202" t="s">
        <v>28</v>
      </c>
      <c r="B77" s="205">
        <f>ROUND(W77*$T$77,0)</f>
        <v>200</v>
      </c>
      <c r="C77" s="205"/>
      <c r="D77" s="205"/>
      <c r="E77" s="205"/>
      <c r="F77" s="205"/>
      <c r="G77" s="205"/>
      <c r="H77" s="205"/>
      <c r="I77" s="205"/>
      <c r="J77" s="205"/>
      <c r="K77" s="205"/>
      <c r="L77" s="205"/>
      <c r="M77" s="205"/>
      <c r="N77" s="205"/>
      <c r="O77" s="205"/>
      <c r="P77" s="205"/>
      <c r="Q77" s="205"/>
      <c r="R77" s="205"/>
      <c r="S77" s="205"/>
      <c r="T77" s="225">
        <v>1.45</v>
      </c>
      <c r="U77" s="188"/>
      <c r="V77" s="203">
        <v>4</v>
      </c>
      <c r="W77" s="207">
        <v>138</v>
      </c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</row>
    <row r="78" spans="1:42" x14ac:dyDescent="0.15">
      <c r="A78" s="208">
        <v>100</v>
      </c>
      <c r="B78" s="209"/>
      <c r="C78" s="209"/>
      <c r="D78" s="209"/>
      <c r="E78" s="209"/>
      <c r="F78" s="209"/>
      <c r="G78" s="209"/>
      <c r="H78" s="209"/>
      <c r="I78" s="209"/>
      <c r="J78" s="209"/>
      <c r="K78" s="209"/>
      <c r="L78" s="209"/>
      <c r="M78" s="209"/>
      <c r="N78" s="209"/>
      <c r="O78" s="209"/>
      <c r="P78" s="209"/>
      <c r="Q78" s="209"/>
      <c r="R78" s="209"/>
      <c r="S78" s="209"/>
      <c r="T78" s="210"/>
      <c r="V78" s="203">
        <v>100</v>
      </c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189"/>
    </row>
    <row r="79" spans="1:42" x14ac:dyDescent="0.15">
      <c r="A79" s="211" t="s">
        <v>1</v>
      </c>
      <c r="B79" s="212">
        <f>ROUND(W79*$T$77,0)</f>
        <v>200</v>
      </c>
      <c r="C79" s="212">
        <f>ROUND(X79*$T$77,0)</f>
        <v>200</v>
      </c>
      <c r="D79" s="212"/>
      <c r="E79" s="212"/>
      <c r="F79" s="212"/>
      <c r="G79" s="212"/>
      <c r="H79" s="212"/>
      <c r="I79" s="212"/>
      <c r="J79" s="212"/>
      <c r="K79" s="212"/>
      <c r="L79" s="212"/>
      <c r="M79" s="212"/>
      <c r="N79" s="212"/>
      <c r="O79" s="212"/>
      <c r="P79" s="212"/>
      <c r="Q79" s="212"/>
      <c r="R79" s="212"/>
      <c r="S79" s="212"/>
      <c r="T79" s="213"/>
      <c r="V79" s="203">
        <v>6</v>
      </c>
      <c r="W79" s="207">
        <v>138</v>
      </c>
      <c r="X79" s="214">
        <v>138</v>
      </c>
      <c r="Y79" s="214"/>
      <c r="Z79" s="214"/>
      <c r="AA79" s="214"/>
      <c r="AB79" s="214"/>
      <c r="AC79" s="214"/>
      <c r="AD79" s="214"/>
      <c r="AE79" s="214"/>
      <c r="AF79" s="214"/>
      <c r="AG79" s="214"/>
      <c r="AH79" s="207"/>
      <c r="AI79" s="207"/>
      <c r="AJ79" s="207"/>
      <c r="AK79" s="207"/>
      <c r="AL79" s="207"/>
      <c r="AM79" s="207"/>
      <c r="AN79" s="207"/>
      <c r="AO79" s="207"/>
      <c r="AP79" s="189"/>
    </row>
    <row r="80" spans="1:42" x14ac:dyDescent="0.15">
      <c r="A80" s="208">
        <v>150</v>
      </c>
      <c r="B80" s="209"/>
      <c r="C80" s="209"/>
      <c r="D80" s="209"/>
      <c r="E80" s="209"/>
      <c r="F80" s="209"/>
      <c r="G80" s="209"/>
      <c r="H80" s="209"/>
      <c r="I80" s="209"/>
      <c r="J80" s="209"/>
      <c r="K80" s="209"/>
      <c r="L80" s="209"/>
      <c r="M80" s="209"/>
      <c r="N80" s="209"/>
      <c r="O80" s="209"/>
      <c r="P80" s="209"/>
      <c r="Q80" s="209"/>
      <c r="R80" s="209"/>
      <c r="S80" s="209"/>
      <c r="T80" s="210"/>
      <c r="V80" s="203">
        <v>150</v>
      </c>
      <c r="W80" s="207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207"/>
      <c r="AI80" s="207"/>
      <c r="AJ80" s="207"/>
      <c r="AK80" s="207"/>
      <c r="AL80" s="207"/>
      <c r="AM80" s="207"/>
      <c r="AN80" s="207"/>
      <c r="AO80" s="207"/>
      <c r="AP80" s="189"/>
    </row>
    <row r="81" spans="1:42" x14ac:dyDescent="0.15">
      <c r="A81" s="215" t="s">
        <v>2</v>
      </c>
      <c r="B81" s="212">
        <f>ROUND(W81*$T$77,0)</f>
        <v>231</v>
      </c>
      <c r="C81" s="212">
        <f>ROUND(X81*$T$77,0)</f>
        <v>231</v>
      </c>
      <c r="D81" s="212">
        <f>ROUND(Y81*$T$77,0)</f>
        <v>245</v>
      </c>
      <c r="E81" s="212"/>
      <c r="F81" s="212"/>
      <c r="G81" s="212"/>
      <c r="H81" s="212"/>
      <c r="I81" s="212"/>
      <c r="J81" s="212"/>
      <c r="K81" s="212"/>
      <c r="L81" s="212"/>
      <c r="M81" s="212"/>
      <c r="N81" s="212"/>
      <c r="O81" s="212"/>
      <c r="P81" s="212"/>
      <c r="Q81" s="212"/>
      <c r="R81" s="212"/>
      <c r="S81" s="212"/>
      <c r="T81" s="213"/>
      <c r="V81" s="203">
        <v>8</v>
      </c>
      <c r="W81" s="207">
        <v>159</v>
      </c>
      <c r="X81" s="214">
        <v>159</v>
      </c>
      <c r="Y81" s="214">
        <v>169</v>
      </c>
      <c r="Z81" s="214"/>
      <c r="AA81" s="214"/>
      <c r="AB81" s="214"/>
      <c r="AC81" s="214"/>
      <c r="AD81" s="214"/>
      <c r="AE81" s="214"/>
      <c r="AF81" s="214"/>
      <c r="AG81" s="214"/>
      <c r="AH81" s="207"/>
      <c r="AI81" s="207"/>
      <c r="AJ81" s="207"/>
      <c r="AK81" s="207"/>
      <c r="AL81" s="207"/>
      <c r="AM81" s="207"/>
      <c r="AN81" s="207"/>
      <c r="AO81" s="207"/>
      <c r="AP81" s="189"/>
    </row>
    <row r="82" spans="1:42" x14ac:dyDescent="0.15">
      <c r="A82" s="208">
        <v>200</v>
      </c>
      <c r="B82" s="209"/>
      <c r="C82" s="209"/>
      <c r="D82" s="209"/>
      <c r="E82" s="209"/>
      <c r="F82" s="209"/>
      <c r="G82" s="209"/>
      <c r="H82" s="209"/>
      <c r="I82" s="209"/>
      <c r="J82" s="209"/>
      <c r="K82" s="209"/>
      <c r="L82" s="209"/>
      <c r="M82" s="209"/>
      <c r="N82" s="209"/>
      <c r="O82" s="209"/>
      <c r="P82" s="209"/>
      <c r="Q82" s="209"/>
      <c r="R82" s="209"/>
      <c r="S82" s="209"/>
      <c r="T82" s="210"/>
      <c r="V82" s="203">
        <v>200</v>
      </c>
      <c r="W82" s="207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207"/>
      <c r="AI82" s="207"/>
      <c r="AJ82" s="207"/>
      <c r="AK82" s="207"/>
      <c r="AL82" s="207"/>
      <c r="AM82" s="207"/>
      <c r="AN82" s="207"/>
      <c r="AO82" s="207"/>
      <c r="AP82" s="189"/>
    </row>
    <row r="83" spans="1:42" x14ac:dyDescent="0.15">
      <c r="A83" s="215" t="s">
        <v>3</v>
      </c>
      <c r="B83" s="212">
        <f>ROUND(W83*$T$77,0)</f>
        <v>254</v>
      </c>
      <c r="C83" s="212">
        <f>ROUND(X83*$T$77,0)</f>
        <v>254</v>
      </c>
      <c r="D83" s="212">
        <f>ROUND(Y83*$T$77,0)</f>
        <v>289</v>
      </c>
      <c r="E83" s="212">
        <f>ROUND(Z83*$T$77,0)</f>
        <v>299</v>
      </c>
      <c r="F83" s="212"/>
      <c r="G83" s="212"/>
      <c r="H83" s="212"/>
      <c r="I83" s="212"/>
      <c r="J83" s="212"/>
      <c r="K83" s="212"/>
      <c r="L83" s="212"/>
      <c r="M83" s="212"/>
      <c r="N83" s="212"/>
      <c r="O83" s="212"/>
      <c r="P83" s="212"/>
      <c r="Q83" s="212"/>
      <c r="R83" s="212"/>
      <c r="S83" s="212"/>
      <c r="T83" s="213"/>
      <c r="V83" s="203">
        <v>10</v>
      </c>
      <c r="W83" s="207">
        <v>175</v>
      </c>
      <c r="X83" s="214">
        <v>175</v>
      </c>
      <c r="Y83" s="214">
        <v>199</v>
      </c>
      <c r="Z83" s="214">
        <v>206</v>
      </c>
      <c r="AA83" s="214"/>
      <c r="AB83" s="214"/>
      <c r="AC83" s="214"/>
      <c r="AD83" s="214"/>
      <c r="AE83" s="214"/>
      <c r="AF83" s="214"/>
      <c r="AG83" s="214"/>
      <c r="AH83" s="207"/>
      <c r="AI83" s="207"/>
      <c r="AJ83" s="207"/>
      <c r="AK83" s="207"/>
      <c r="AL83" s="207"/>
      <c r="AM83" s="207"/>
      <c r="AN83" s="207"/>
      <c r="AO83" s="207"/>
      <c r="AP83" s="189"/>
    </row>
    <row r="84" spans="1:42" x14ac:dyDescent="0.15">
      <c r="A84" s="208">
        <v>250</v>
      </c>
      <c r="B84" s="209"/>
      <c r="C84" s="209"/>
      <c r="D84" s="209"/>
      <c r="E84" s="209"/>
      <c r="F84" s="209"/>
      <c r="G84" s="209"/>
      <c r="H84" s="209"/>
      <c r="I84" s="209"/>
      <c r="J84" s="209"/>
      <c r="K84" s="209"/>
      <c r="L84" s="209"/>
      <c r="M84" s="209"/>
      <c r="N84" s="209"/>
      <c r="O84" s="209"/>
      <c r="P84" s="209"/>
      <c r="Q84" s="209"/>
      <c r="R84" s="209"/>
      <c r="S84" s="209"/>
      <c r="T84" s="210"/>
      <c r="V84" s="203">
        <v>250</v>
      </c>
      <c r="W84" s="207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207"/>
      <c r="AI84" s="207"/>
      <c r="AJ84" s="207"/>
      <c r="AK84" s="207"/>
      <c r="AL84" s="207"/>
      <c r="AM84" s="207"/>
      <c r="AN84" s="207"/>
      <c r="AO84" s="207"/>
      <c r="AP84" s="189"/>
    </row>
    <row r="85" spans="1:42" x14ac:dyDescent="0.15">
      <c r="A85" s="215" t="s">
        <v>4</v>
      </c>
      <c r="B85" s="212">
        <f>ROUND(W85*$T$77,0)</f>
        <v>281</v>
      </c>
      <c r="C85" s="212">
        <f>ROUND(X85*$T$77,0)</f>
        <v>281</v>
      </c>
      <c r="D85" s="212">
        <f>ROUND(Y85*$T$77,0)</f>
        <v>318</v>
      </c>
      <c r="E85" s="212">
        <f>ROUND(Z85*$T$77,0)</f>
        <v>338</v>
      </c>
      <c r="F85" s="212">
        <f>ROUND(AA85*$T$77,0)</f>
        <v>363</v>
      </c>
      <c r="G85" s="212"/>
      <c r="H85" s="212"/>
      <c r="I85" s="212"/>
      <c r="J85" s="212"/>
      <c r="K85" s="212"/>
      <c r="L85" s="212"/>
      <c r="M85" s="212"/>
      <c r="N85" s="212"/>
      <c r="O85" s="212"/>
      <c r="P85" s="212"/>
      <c r="Q85" s="212"/>
      <c r="R85" s="212"/>
      <c r="S85" s="212"/>
      <c r="T85" s="213"/>
      <c r="V85" s="203">
        <v>12</v>
      </c>
      <c r="W85" s="207">
        <v>194</v>
      </c>
      <c r="X85" s="214">
        <v>194</v>
      </c>
      <c r="Y85" s="214">
        <v>219</v>
      </c>
      <c r="Z85" s="214">
        <v>233</v>
      </c>
      <c r="AA85" s="214">
        <v>250</v>
      </c>
      <c r="AB85" s="214"/>
      <c r="AC85" s="214"/>
      <c r="AD85" s="214"/>
      <c r="AE85" s="214"/>
      <c r="AF85" s="214"/>
      <c r="AG85" s="214"/>
      <c r="AH85" s="207"/>
      <c r="AI85" s="207"/>
      <c r="AJ85" s="207"/>
      <c r="AK85" s="207"/>
      <c r="AL85" s="207"/>
      <c r="AM85" s="207"/>
      <c r="AN85" s="207"/>
      <c r="AO85" s="207"/>
      <c r="AP85" s="189"/>
    </row>
    <row r="86" spans="1:42" ht="13" thickBot="1" x14ac:dyDescent="0.2">
      <c r="A86" s="204">
        <v>300</v>
      </c>
      <c r="B86" s="216"/>
      <c r="C86" s="216"/>
      <c r="D86" s="216"/>
      <c r="E86" s="216"/>
      <c r="F86" s="216"/>
      <c r="G86" s="216"/>
      <c r="H86" s="216"/>
      <c r="I86" s="216"/>
      <c r="J86" s="216"/>
      <c r="K86" s="216"/>
      <c r="L86" s="216"/>
      <c r="M86" s="216"/>
      <c r="N86" s="216"/>
      <c r="O86" s="216"/>
      <c r="P86" s="216"/>
      <c r="Q86" s="216"/>
      <c r="R86" s="216"/>
      <c r="S86" s="216"/>
      <c r="T86" s="217"/>
      <c r="V86" s="203">
        <v>300</v>
      </c>
      <c r="W86" s="207"/>
      <c r="X86" s="214"/>
      <c r="Y86" s="214"/>
      <c r="Z86" s="214"/>
      <c r="AA86" s="214"/>
      <c r="AB86" s="214"/>
      <c r="AC86" s="214"/>
      <c r="AD86" s="214"/>
      <c r="AE86" s="214"/>
      <c r="AF86" s="214"/>
      <c r="AG86" s="214"/>
      <c r="AH86" s="207"/>
      <c r="AI86" s="207"/>
      <c r="AJ86" s="207"/>
      <c r="AK86" s="207"/>
      <c r="AL86" s="207"/>
      <c r="AM86" s="207"/>
      <c r="AN86" s="207"/>
      <c r="AO86" s="207"/>
      <c r="AP86" s="189"/>
    </row>
    <row r="87" spans="1:42" x14ac:dyDescent="0.15">
      <c r="A87" s="202" t="s">
        <v>5</v>
      </c>
      <c r="B87" s="205">
        <f t="shared" ref="B87:G87" si="0">ROUND(W87*$T$77,0)</f>
        <v>316</v>
      </c>
      <c r="C87" s="205">
        <f t="shared" si="0"/>
        <v>316</v>
      </c>
      <c r="D87" s="205">
        <f t="shared" si="0"/>
        <v>357</v>
      </c>
      <c r="E87" s="205">
        <f t="shared" si="0"/>
        <v>378</v>
      </c>
      <c r="F87" s="205">
        <f t="shared" si="0"/>
        <v>406</v>
      </c>
      <c r="G87" s="205">
        <f t="shared" si="0"/>
        <v>465</v>
      </c>
      <c r="H87" s="205"/>
      <c r="I87" s="205"/>
      <c r="J87" s="205"/>
      <c r="K87" s="205"/>
      <c r="L87" s="205"/>
      <c r="M87" s="205"/>
      <c r="N87" s="205"/>
      <c r="O87" s="205"/>
      <c r="P87" s="205"/>
      <c r="Q87" s="205"/>
      <c r="R87" s="205"/>
      <c r="S87" s="205"/>
      <c r="T87" s="206"/>
      <c r="V87" s="203">
        <v>14</v>
      </c>
      <c r="W87" s="207">
        <v>218</v>
      </c>
      <c r="X87" s="214">
        <v>218</v>
      </c>
      <c r="Y87" s="214">
        <v>246</v>
      </c>
      <c r="Z87" s="214">
        <v>261</v>
      </c>
      <c r="AA87" s="214">
        <v>280</v>
      </c>
      <c r="AB87" s="214">
        <v>321</v>
      </c>
      <c r="AC87" s="214"/>
      <c r="AD87" s="214"/>
      <c r="AE87" s="214"/>
      <c r="AF87" s="214"/>
      <c r="AG87" s="214"/>
      <c r="AH87" s="207"/>
      <c r="AI87" s="207"/>
      <c r="AJ87" s="207"/>
      <c r="AK87" s="207"/>
      <c r="AL87" s="207"/>
      <c r="AM87" s="207"/>
      <c r="AN87" s="207"/>
      <c r="AO87" s="207"/>
      <c r="AP87" s="189"/>
    </row>
    <row r="88" spans="1:42" x14ac:dyDescent="0.15">
      <c r="A88" s="208">
        <v>350</v>
      </c>
      <c r="B88" s="209"/>
      <c r="C88" s="209"/>
      <c r="D88" s="209"/>
      <c r="E88" s="209"/>
      <c r="F88" s="209"/>
      <c r="G88" s="209"/>
      <c r="H88" s="209"/>
      <c r="I88" s="209"/>
      <c r="J88" s="209"/>
      <c r="K88" s="209"/>
      <c r="L88" s="209"/>
      <c r="M88" s="209"/>
      <c r="N88" s="209"/>
      <c r="O88" s="209"/>
      <c r="P88" s="209"/>
      <c r="Q88" s="209"/>
      <c r="R88" s="209"/>
      <c r="S88" s="209"/>
      <c r="T88" s="210"/>
      <c r="V88" s="203">
        <v>350</v>
      </c>
      <c r="W88" s="207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207"/>
      <c r="AI88" s="207"/>
      <c r="AJ88" s="207"/>
      <c r="AK88" s="207"/>
      <c r="AL88" s="207"/>
      <c r="AM88" s="207"/>
      <c r="AN88" s="207"/>
      <c r="AO88" s="207"/>
      <c r="AP88" s="189"/>
    </row>
    <row r="89" spans="1:42" x14ac:dyDescent="0.15">
      <c r="A89" s="215" t="s">
        <v>6</v>
      </c>
      <c r="B89" s="212">
        <f t="shared" ref="B89:H89" si="1">ROUND(W89*$T$77,0)</f>
        <v>348</v>
      </c>
      <c r="C89" s="212">
        <f t="shared" si="1"/>
        <v>348</v>
      </c>
      <c r="D89" s="212">
        <f t="shared" si="1"/>
        <v>376</v>
      </c>
      <c r="E89" s="212">
        <f t="shared" si="1"/>
        <v>418</v>
      </c>
      <c r="F89" s="212">
        <f t="shared" si="1"/>
        <v>448</v>
      </c>
      <c r="G89" s="212">
        <f t="shared" si="1"/>
        <v>513</v>
      </c>
      <c r="H89" s="212">
        <f t="shared" si="1"/>
        <v>584</v>
      </c>
      <c r="I89" s="212"/>
      <c r="J89" s="212"/>
      <c r="K89" s="212"/>
      <c r="L89" s="212"/>
      <c r="M89" s="212"/>
      <c r="N89" s="212"/>
      <c r="O89" s="212"/>
      <c r="P89" s="212"/>
      <c r="Q89" s="212"/>
      <c r="R89" s="212"/>
      <c r="S89" s="212"/>
      <c r="T89" s="213"/>
      <c r="V89" s="203">
        <v>16</v>
      </c>
      <c r="W89" s="207">
        <v>240</v>
      </c>
      <c r="X89" s="214">
        <v>240</v>
      </c>
      <c r="Y89" s="214">
        <v>259</v>
      </c>
      <c r="Z89" s="214">
        <v>288</v>
      </c>
      <c r="AA89" s="214">
        <v>309</v>
      </c>
      <c r="AB89" s="214">
        <v>354</v>
      </c>
      <c r="AC89" s="214">
        <v>403</v>
      </c>
      <c r="AD89" s="214"/>
      <c r="AE89" s="214"/>
      <c r="AF89" s="214"/>
      <c r="AG89" s="214"/>
      <c r="AH89" s="207"/>
      <c r="AI89" s="207"/>
      <c r="AJ89" s="207"/>
      <c r="AK89" s="207"/>
      <c r="AL89" s="207"/>
      <c r="AM89" s="207"/>
      <c r="AN89" s="207"/>
      <c r="AO89" s="207"/>
      <c r="AP89" s="189"/>
    </row>
    <row r="90" spans="1:42" x14ac:dyDescent="0.15">
      <c r="A90" s="208">
        <v>400</v>
      </c>
      <c r="B90" s="209"/>
      <c r="C90" s="209"/>
      <c r="D90" s="209"/>
      <c r="E90" s="209"/>
      <c r="F90" s="209"/>
      <c r="G90" s="209"/>
      <c r="H90" s="209"/>
      <c r="I90" s="209"/>
      <c r="J90" s="209"/>
      <c r="K90" s="209"/>
      <c r="L90" s="209"/>
      <c r="M90" s="209"/>
      <c r="N90" s="209"/>
      <c r="O90" s="209"/>
      <c r="P90" s="209"/>
      <c r="Q90" s="209"/>
      <c r="R90" s="209"/>
      <c r="S90" s="209"/>
      <c r="T90" s="210"/>
      <c r="V90" s="203">
        <v>400</v>
      </c>
      <c r="W90" s="207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207"/>
      <c r="AI90" s="207"/>
      <c r="AJ90" s="207"/>
      <c r="AK90" s="207"/>
      <c r="AL90" s="207"/>
      <c r="AM90" s="207"/>
      <c r="AN90" s="207"/>
      <c r="AO90" s="207"/>
      <c r="AP90" s="189"/>
    </row>
    <row r="91" spans="1:42" x14ac:dyDescent="0.15">
      <c r="A91" s="215" t="s">
        <v>7</v>
      </c>
      <c r="B91" s="212">
        <f t="shared" ref="B91:I91" si="2">ROUND(W91*$T$77,0)</f>
        <v>380</v>
      </c>
      <c r="C91" s="212">
        <f t="shared" si="2"/>
        <v>380</v>
      </c>
      <c r="D91" s="212">
        <f t="shared" si="2"/>
        <v>412</v>
      </c>
      <c r="E91" s="212">
        <f t="shared" si="2"/>
        <v>458</v>
      </c>
      <c r="F91" s="212">
        <f t="shared" si="2"/>
        <v>494</v>
      </c>
      <c r="G91" s="212">
        <f t="shared" si="2"/>
        <v>564</v>
      </c>
      <c r="H91" s="212">
        <f t="shared" si="2"/>
        <v>639</v>
      </c>
      <c r="I91" s="212">
        <f t="shared" si="2"/>
        <v>724</v>
      </c>
      <c r="J91" s="212"/>
      <c r="K91" s="212"/>
      <c r="L91" s="212"/>
      <c r="M91" s="212"/>
      <c r="N91" s="212"/>
      <c r="O91" s="212"/>
      <c r="P91" s="212"/>
      <c r="Q91" s="212"/>
      <c r="R91" s="212"/>
      <c r="S91" s="212"/>
      <c r="T91" s="213"/>
      <c r="V91" s="203">
        <v>18</v>
      </c>
      <c r="W91" s="207">
        <v>262</v>
      </c>
      <c r="X91" s="214">
        <v>262</v>
      </c>
      <c r="Y91" s="214">
        <v>284</v>
      </c>
      <c r="Z91" s="214">
        <v>316</v>
      </c>
      <c r="AA91" s="214">
        <v>341</v>
      </c>
      <c r="AB91" s="214">
        <v>389</v>
      </c>
      <c r="AC91" s="214">
        <v>441</v>
      </c>
      <c r="AD91" s="214">
        <v>499</v>
      </c>
      <c r="AE91" s="214"/>
      <c r="AF91" s="214"/>
      <c r="AG91" s="214"/>
      <c r="AH91" s="207"/>
      <c r="AI91" s="207"/>
      <c r="AJ91" s="207"/>
      <c r="AK91" s="207"/>
      <c r="AL91" s="207"/>
      <c r="AM91" s="207"/>
      <c r="AN91" s="207"/>
      <c r="AO91" s="207"/>
      <c r="AP91" s="189"/>
    </row>
    <row r="92" spans="1:42" x14ac:dyDescent="0.15">
      <c r="A92" s="208">
        <v>450</v>
      </c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09"/>
      <c r="O92" s="209"/>
      <c r="P92" s="209"/>
      <c r="Q92" s="209"/>
      <c r="R92" s="209"/>
      <c r="S92" s="209"/>
      <c r="T92" s="210"/>
      <c r="V92" s="203">
        <v>450</v>
      </c>
      <c r="W92" s="207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207"/>
      <c r="AI92" s="207"/>
      <c r="AJ92" s="207"/>
      <c r="AK92" s="207"/>
      <c r="AL92" s="207"/>
      <c r="AM92" s="207"/>
      <c r="AN92" s="207"/>
      <c r="AO92" s="207"/>
      <c r="AP92" s="189"/>
    </row>
    <row r="93" spans="1:42" x14ac:dyDescent="0.15">
      <c r="A93" s="215" t="s">
        <v>8</v>
      </c>
      <c r="B93" s="212">
        <f t="shared" ref="B93:J93" si="3">ROUND(W93*$T$77,0)</f>
        <v>415</v>
      </c>
      <c r="C93" s="212">
        <f t="shared" si="3"/>
        <v>415</v>
      </c>
      <c r="D93" s="212">
        <f t="shared" si="3"/>
        <v>447</v>
      </c>
      <c r="E93" s="212">
        <f t="shared" si="3"/>
        <v>497</v>
      </c>
      <c r="F93" s="212">
        <f t="shared" si="3"/>
        <v>525</v>
      </c>
      <c r="G93" s="212">
        <f t="shared" si="3"/>
        <v>615</v>
      </c>
      <c r="H93" s="212">
        <f t="shared" si="3"/>
        <v>695</v>
      </c>
      <c r="I93" s="212">
        <f t="shared" si="3"/>
        <v>783</v>
      </c>
      <c r="J93" s="212">
        <f t="shared" si="3"/>
        <v>900</v>
      </c>
      <c r="K93" s="212"/>
      <c r="L93" s="212"/>
      <c r="M93" s="212"/>
      <c r="N93" s="212"/>
      <c r="O93" s="212"/>
      <c r="P93" s="212"/>
      <c r="Q93" s="212"/>
      <c r="R93" s="212"/>
      <c r="S93" s="212"/>
      <c r="T93" s="213"/>
      <c r="V93" s="203">
        <v>20</v>
      </c>
      <c r="W93" s="207">
        <v>286</v>
      </c>
      <c r="X93" s="214">
        <v>286</v>
      </c>
      <c r="Y93" s="214">
        <v>308</v>
      </c>
      <c r="Z93" s="214">
        <v>343</v>
      </c>
      <c r="AA93" s="214">
        <v>362</v>
      </c>
      <c r="AB93" s="214">
        <v>424</v>
      </c>
      <c r="AC93" s="214">
        <v>479</v>
      </c>
      <c r="AD93" s="214">
        <v>540</v>
      </c>
      <c r="AE93" s="214">
        <v>621</v>
      </c>
      <c r="AF93" s="214"/>
      <c r="AG93" s="214"/>
      <c r="AH93" s="207"/>
      <c r="AI93" s="207"/>
      <c r="AJ93" s="207"/>
      <c r="AK93" s="207"/>
      <c r="AL93" s="207"/>
      <c r="AM93" s="207"/>
      <c r="AN93" s="207"/>
      <c r="AO93" s="207"/>
      <c r="AP93" s="189"/>
    </row>
    <row r="94" spans="1:42" x14ac:dyDescent="0.15">
      <c r="A94" s="208">
        <v>500</v>
      </c>
      <c r="B94" s="209"/>
      <c r="C94" s="209"/>
      <c r="D94" s="209"/>
      <c r="E94" s="209"/>
      <c r="F94" s="209"/>
      <c r="G94" s="209"/>
      <c r="H94" s="209"/>
      <c r="I94" s="209"/>
      <c r="J94" s="209"/>
      <c r="K94" s="209"/>
      <c r="L94" s="209"/>
      <c r="M94" s="209"/>
      <c r="N94" s="209"/>
      <c r="O94" s="209"/>
      <c r="P94" s="209"/>
      <c r="Q94" s="209"/>
      <c r="R94" s="209"/>
      <c r="S94" s="209"/>
      <c r="T94" s="210"/>
      <c r="V94" s="203">
        <v>500</v>
      </c>
      <c r="W94" s="207"/>
      <c r="X94" s="214"/>
      <c r="Y94" s="214"/>
      <c r="Z94" s="214"/>
      <c r="AA94" s="214"/>
      <c r="AB94" s="214"/>
      <c r="AC94" s="214"/>
      <c r="AD94" s="214"/>
      <c r="AE94" s="214"/>
      <c r="AF94" s="214"/>
      <c r="AG94" s="214"/>
      <c r="AH94" s="207"/>
      <c r="AI94" s="207"/>
      <c r="AJ94" s="207"/>
      <c r="AK94" s="207"/>
      <c r="AL94" s="207"/>
      <c r="AM94" s="207"/>
      <c r="AN94" s="207"/>
      <c r="AO94" s="207"/>
      <c r="AP94" s="189"/>
    </row>
    <row r="95" spans="1:42" x14ac:dyDescent="0.15">
      <c r="A95" s="215" t="s">
        <v>9</v>
      </c>
      <c r="B95" s="212">
        <f t="shared" ref="B95:K95" si="4">ROUND(W95*$T$77,0)</f>
        <v>426</v>
      </c>
      <c r="C95" s="212">
        <f t="shared" si="4"/>
        <v>426</v>
      </c>
      <c r="D95" s="212">
        <f t="shared" si="4"/>
        <v>503</v>
      </c>
      <c r="E95" s="212">
        <f t="shared" si="4"/>
        <v>523</v>
      </c>
      <c r="F95" s="212">
        <f t="shared" si="4"/>
        <v>567</v>
      </c>
      <c r="G95" s="212">
        <f t="shared" si="4"/>
        <v>648</v>
      </c>
      <c r="H95" s="212">
        <f t="shared" si="4"/>
        <v>737</v>
      </c>
      <c r="I95" s="212">
        <f t="shared" si="4"/>
        <v>832</v>
      </c>
      <c r="J95" s="212">
        <f t="shared" si="4"/>
        <v>977</v>
      </c>
      <c r="K95" s="212">
        <f t="shared" si="4"/>
        <v>1059</v>
      </c>
      <c r="L95" s="212"/>
      <c r="M95" s="212"/>
      <c r="N95" s="212"/>
      <c r="O95" s="212"/>
      <c r="P95" s="212"/>
      <c r="Q95" s="212"/>
      <c r="R95" s="212"/>
      <c r="S95" s="212"/>
      <c r="T95" s="213"/>
      <c r="V95" s="203">
        <v>22</v>
      </c>
      <c r="W95" s="207">
        <v>294</v>
      </c>
      <c r="X95" s="214">
        <v>294</v>
      </c>
      <c r="Y95" s="214">
        <v>347</v>
      </c>
      <c r="Z95" s="214">
        <v>361</v>
      </c>
      <c r="AA95" s="214">
        <v>391</v>
      </c>
      <c r="AB95" s="214">
        <v>447</v>
      </c>
      <c r="AC95" s="214">
        <v>508</v>
      </c>
      <c r="AD95" s="214">
        <v>574</v>
      </c>
      <c r="AE95" s="214">
        <v>674</v>
      </c>
      <c r="AF95" s="214">
        <v>730</v>
      </c>
      <c r="AG95" s="214"/>
      <c r="AH95" s="207"/>
      <c r="AI95" s="207"/>
      <c r="AJ95" s="207"/>
      <c r="AK95" s="207"/>
      <c r="AL95" s="207"/>
      <c r="AM95" s="207"/>
      <c r="AN95" s="207"/>
      <c r="AO95" s="207"/>
      <c r="AP95" s="189"/>
    </row>
    <row r="96" spans="1:42" x14ac:dyDescent="0.15">
      <c r="A96" s="208">
        <v>550</v>
      </c>
      <c r="B96" s="209"/>
      <c r="C96" s="209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09"/>
      <c r="O96" s="209"/>
      <c r="P96" s="209"/>
      <c r="Q96" s="209"/>
      <c r="R96" s="209"/>
      <c r="S96" s="209"/>
      <c r="T96" s="210"/>
      <c r="V96" s="203">
        <v>550</v>
      </c>
      <c r="W96" s="207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207"/>
      <c r="AI96" s="207"/>
      <c r="AJ96" s="207"/>
      <c r="AK96" s="207"/>
      <c r="AL96" s="207"/>
      <c r="AM96" s="207"/>
      <c r="AN96" s="207"/>
      <c r="AO96" s="207"/>
      <c r="AP96" s="189"/>
    </row>
    <row r="97" spans="1:42" x14ac:dyDescent="0.15">
      <c r="A97" s="215" t="s">
        <v>10</v>
      </c>
      <c r="B97" s="212">
        <f t="shared" ref="B97:L97" si="5">ROUND(W97*$T$77,0)</f>
        <v>457</v>
      </c>
      <c r="C97" s="212">
        <f t="shared" si="5"/>
        <v>457</v>
      </c>
      <c r="D97" s="212">
        <f t="shared" si="5"/>
        <v>510</v>
      </c>
      <c r="E97" s="212">
        <f t="shared" si="5"/>
        <v>558</v>
      </c>
      <c r="F97" s="212">
        <f t="shared" si="5"/>
        <v>606</v>
      </c>
      <c r="G97" s="212">
        <f t="shared" si="5"/>
        <v>695</v>
      </c>
      <c r="H97" s="212">
        <f t="shared" si="5"/>
        <v>787</v>
      </c>
      <c r="I97" s="212">
        <f t="shared" si="5"/>
        <v>892</v>
      </c>
      <c r="J97" s="212">
        <f t="shared" si="5"/>
        <v>1002</v>
      </c>
      <c r="K97" s="212">
        <f t="shared" si="5"/>
        <v>1103</v>
      </c>
      <c r="L97" s="212">
        <f t="shared" si="5"/>
        <v>1179</v>
      </c>
      <c r="M97" s="212"/>
      <c r="N97" s="212"/>
      <c r="O97" s="212"/>
      <c r="P97" s="212"/>
      <c r="Q97" s="212"/>
      <c r="R97" s="212"/>
      <c r="S97" s="212"/>
      <c r="T97" s="213"/>
      <c r="V97" s="203">
        <v>24</v>
      </c>
      <c r="W97" s="207">
        <v>315</v>
      </c>
      <c r="X97" s="214">
        <v>315</v>
      </c>
      <c r="Y97" s="214">
        <v>352</v>
      </c>
      <c r="Z97" s="214">
        <v>385</v>
      </c>
      <c r="AA97" s="214">
        <v>418</v>
      </c>
      <c r="AB97" s="214">
        <v>479</v>
      </c>
      <c r="AC97" s="214">
        <v>543</v>
      </c>
      <c r="AD97" s="214">
        <v>615</v>
      </c>
      <c r="AE97" s="214">
        <v>691</v>
      </c>
      <c r="AF97" s="214">
        <v>761</v>
      </c>
      <c r="AG97" s="214">
        <v>813</v>
      </c>
      <c r="AH97" s="207"/>
      <c r="AI97" s="207"/>
      <c r="AJ97" s="207"/>
      <c r="AK97" s="207"/>
      <c r="AL97" s="207"/>
      <c r="AM97" s="207"/>
      <c r="AN97" s="207"/>
      <c r="AO97" s="207"/>
      <c r="AP97" s="189">
        <v>1.41</v>
      </c>
    </row>
    <row r="98" spans="1:42" ht="13" thickBot="1" x14ac:dyDescent="0.2">
      <c r="A98" s="204">
        <v>600</v>
      </c>
      <c r="B98" s="216"/>
      <c r="C98" s="216"/>
      <c r="D98" s="216"/>
      <c r="E98" s="216"/>
      <c r="F98" s="216"/>
      <c r="G98" s="216"/>
      <c r="H98" s="216"/>
      <c r="I98" s="216"/>
      <c r="J98" s="216"/>
      <c r="K98" s="216"/>
      <c r="L98" s="216"/>
      <c r="M98" s="216"/>
      <c r="N98" s="216"/>
      <c r="O98" s="216"/>
      <c r="P98" s="216"/>
      <c r="Q98" s="216"/>
      <c r="R98" s="216"/>
      <c r="S98" s="216"/>
      <c r="T98" s="217"/>
      <c r="V98" s="203">
        <v>600</v>
      </c>
      <c r="W98" s="207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07"/>
      <c r="AI98" s="207"/>
      <c r="AJ98" s="207"/>
      <c r="AK98" s="207"/>
      <c r="AL98" s="207"/>
      <c r="AM98" s="207"/>
      <c r="AN98" s="207"/>
      <c r="AO98" s="207"/>
      <c r="AP98" s="189"/>
    </row>
    <row r="99" spans="1:42" x14ac:dyDescent="0.15">
      <c r="A99" s="202" t="s">
        <v>11</v>
      </c>
      <c r="B99" s="205">
        <f t="shared" ref="B99:M99" si="6">ROUND(W99*$T$77,0)</f>
        <v>486</v>
      </c>
      <c r="C99" s="205">
        <f t="shared" si="6"/>
        <v>486</v>
      </c>
      <c r="D99" s="205">
        <f t="shared" si="6"/>
        <v>538</v>
      </c>
      <c r="E99" s="205">
        <f t="shared" si="6"/>
        <v>595</v>
      </c>
      <c r="F99" s="205">
        <f t="shared" si="6"/>
        <v>650</v>
      </c>
      <c r="G99" s="205">
        <f t="shared" si="6"/>
        <v>741</v>
      </c>
      <c r="H99" s="205">
        <f t="shared" si="6"/>
        <v>840</v>
      </c>
      <c r="I99" s="205">
        <f t="shared" si="6"/>
        <v>951</v>
      </c>
      <c r="J99" s="205">
        <f t="shared" si="6"/>
        <v>1069</v>
      </c>
      <c r="K99" s="205">
        <f t="shared" si="6"/>
        <v>1163</v>
      </c>
      <c r="L99" s="205">
        <f t="shared" si="6"/>
        <v>1253</v>
      </c>
      <c r="M99" s="205">
        <f t="shared" si="6"/>
        <v>1353</v>
      </c>
      <c r="N99" s="205"/>
      <c r="O99" s="205"/>
      <c r="P99" s="205"/>
      <c r="Q99" s="205"/>
      <c r="R99" s="205"/>
      <c r="S99" s="205"/>
      <c r="T99" s="206"/>
      <c r="V99" s="203">
        <v>26</v>
      </c>
      <c r="W99" s="207">
        <v>335</v>
      </c>
      <c r="X99" s="214">
        <v>335</v>
      </c>
      <c r="Y99" s="214">
        <v>371</v>
      </c>
      <c r="Z99" s="214">
        <v>410</v>
      </c>
      <c r="AA99" s="214">
        <v>448</v>
      </c>
      <c r="AB99" s="214">
        <v>511</v>
      </c>
      <c r="AC99" s="214">
        <v>579</v>
      </c>
      <c r="AD99" s="214">
        <v>656</v>
      </c>
      <c r="AE99" s="214">
        <v>737</v>
      </c>
      <c r="AF99" s="214">
        <v>802</v>
      </c>
      <c r="AG99" s="214">
        <v>864</v>
      </c>
      <c r="AH99" s="207">
        <f>$AH$75*V99*AP99</f>
        <v>932.87999999999988</v>
      </c>
      <c r="AI99" s="207"/>
      <c r="AJ99" s="207"/>
      <c r="AK99" s="207"/>
      <c r="AL99" s="207"/>
      <c r="AM99" s="207"/>
      <c r="AN99" s="207"/>
      <c r="AO99" s="207"/>
      <c r="AP99" s="189">
        <v>1.38</v>
      </c>
    </row>
    <row r="100" spans="1:42" x14ac:dyDescent="0.15">
      <c r="A100" s="208">
        <v>650</v>
      </c>
      <c r="B100" s="209"/>
      <c r="C100" s="209"/>
      <c r="D100" s="209"/>
      <c r="E100" s="209"/>
      <c r="F100" s="209"/>
      <c r="G100" s="209"/>
      <c r="H100" s="209"/>
      <c r="I100" s="209"/>
      <c r="J100" s="209"/>
      <c r="K100" s="209"/>
      <c r="L100" s="209"/>
      <c r="M100" s="209"/>
      <c r="N100" s="209"/>
      <c r="O100" s="209"/>
      <c r="P100" s="209"/>
      <c r="Q100" s="209"/>
      <c r="R100" s="209"/>
      <c r="S100" s="209"/>
      <c r="T100" s="210"/>
      <c r="V100" s="203">
        <v>650</v>
      </c>
      <c r="W100" s="207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207"/>
      <c r="AI100" s="207"/>
      <c r="AJ100" s="207"/>
      <c r="AK100" s="207"/>
      <c r="AL100" s="207"/>
      <c r="AM100" s="207"/>
      <c r="AN100" s="207"/>
      <c r="AO100" s="207"/>
      <c r="AP100" s="189"/>
    </row>
    <row r="101" spans="1:42" x14ac:dyDescent="0.15">
      <c r="A101" s="215" t="s">
        <v>12</v>
      </c>
      <c r="B101" s="212">
        <f t="shared" ref="B101:N101" si="7">ROUND(W101*$T$77,0)</f>
        <v>515</v>
      </c>
      <c r="C101" s="212">
        <f t="shared" si="7"/>
        <v>515</v>
      </c>
      <c r="D101" s="212">
        <f t="shared" si="7"/>
        <v>570</v>
      </c>
      <c r="E101" s="212">
        <f t="shared" si="7"/>
        <v>632</v>
      </c>
      <c r="F101" s="212">
        <f t="shared" si="7"/>
        <v>689</v>
      </c>
      <c r="G101" s="212">
        <f t="shared" si="7"/>
        <v>786</v>
      </c>
      <c r="H101" s="212">
        <f t="shared" si="7"/>
        <v>892</v>
      </c>
      <c r="I101" s="212">
        <f t="shared" si="7"/>
        <v>1009</v>
      </c>
      <c r="J101" s="212">
        <f t="shared" si="7"/>
        <v>1134</v>
      </c>
      <c r="K101" s="212">
        <f t="shared" si="7"/>
        <v>1214</v>
      </c>
      <c r="L101" s="212">
        <f t="shared" si="7"/>
        <v>1327</v>
      </c>
      <c r="M101" s="212">
        <f t="shared" si="7"/>
        <v>1436</v>
      </c>
      <c r="N101" s="212">
        <f t="shared" si="7"/>
        <v>1546</v>
      </c>
      <c r="O101" s="212"/>
      <c r="P101" s="212"/>
      <c r="Q101" s="212"/>
      <c r="R101" s="212"/>
      <c r="S101" s="212"/>
      <c r="T101" s="213"/>
      <c r="V101" s="203">
        <v>28</v>
      </c>
      <c r="W101" s="207">
        <v>355</v>
      </c>
      <c r="X101" s="214">
        <v>355</v>
      </c>
      <c r="Y101" s="214">
        <v>393</v>
      </c>
      <c r="Z101" s="214">
        <v>436</v>
      </c>
      <c r="AA101" s="214">
        <v>475</v>
      </c>
      <c r="AB101" s="214">
        <v>542</v>
      </c>
      <c r="AC101" s="214">
        <v>615</v>
      </c>
      <c r="AD101" s="214">
        <v>696</v>
      </c>
      <c r="AE101" s="214">
        <v>782</v>
      </c>
      <c r="AF101" s="214">
        <v>837</v>
      </c>
      <c r="AG101" s="214">
        <v>915</v>
      </c>
      <c r="AH101" s="207">
        <f>$AH$75*V101*AP101</f>
        <v>990.08</v>
      </c>
      <c r="AI101" s="207">
        <f>$AI$75*V101*AP101</f>
        <v>1066.24</v>
      </c>
      <c r="AJ101" s="207"/>
      <c r="AK101" s="207"/>
      <c r="AL101" s="207"/>
      <c r="AM101" s="207"/>
      <c r="AN101" s="207"/>
      <c r="AO101" s="207"/>
      <c r="AP101" s="189">
        <v>1.36</v>
      </c>
    </row>
    <row r="102" spans="1:42" x14ac:dyDescent="0.15">
      <c r="A102" s="208">
        <v>700</v>
      </c>
      <c r="B102" s="209"/>
      <c r="C102" s="209"/>
      <c r="D102" s="209"/>
      <c r="E102" s="209"/>
      <c r="F102" s="209"/>
      <c r="G102" s="209"/>
      <c r="H102" s="209"/>
      <c r="I102" s="209"/>
      <c r="J102" s="209"/>
      <c r="K102" s="209"/>
      <c r="L102" s="209"/>
      <c r="M102" s="209"/>
      <c r="N102" s="209"/>
      <c r="O102" s="209"/>
      <c r="P102" s="209"/>
      <c r="Q102" s="209"/>
      <c r="R102" s="209"/>
      <c r="S102" s="209"/>
      <c r="T102" s="210"/>
      <c r="V102" s="203">
        <v>700</v>
      </c>
      <c r="W102" s="207"/>
      <c r="X102" s="214"/>
      <c r="Y102" s="214"/>
      <c r="Z102" s="214"/>
      <c r="AA102" s="214"/>
      <c r="AB102" s="214"/>
      <c r="AC102" s="214"/>
      <c r="AD102" s="214"/>
      <c r="AE102" s="214"/>
      <c r="AF102" s="214"/>
      <c r="AG102" s="214"/>
      <c r="AH102" s="207"/>
      <c r="AI102" s="207"/>
      <c r="AJ102" s="207"/>
      <c r="AK102" s="207"/>
      <c r="AL102" s="207"/>
      <c r="AM102" s="207"/>
      <c r="AN102" s="207"/>
      <c r="AO102" s="207"/>
      <c r="AP102" s="189"/>
    </row>
    <row r="103" spans="1:42" x14ac:dyDescent="0.15">
      <c r="A103" s="215" t="s">
        <v>13</v>
      </c>
      <c r="B103" s="212">
        <f t="shared" ref="B103:O103" si="8">ROUND(W103*$T$77,0)</f>
        <v>547</v>
      </c>
      <c r="C103" s="212">
        <f t="shared" si="8"/>
        <v>547</v>
      </c>
      <c r="D103" s="212">
        <f t="shared" si="8"/>
        <v>603</v>
      </c>
      <c r="E103" s="212">
        <f t="shared" si="8"/>
        <v>670</v>
      </c>
      <c r="F103" s="212">
        <f t="shared" si="8"/>
        <v>729</v>
      </c>
      <c r="G103" s="212">
        <f t="shared" si="8"/>
        <v>832</v>
      </c>
      <c r="H103" s="212">
        <f t="shared" si="8"/>
        <v>944</v>
      </c>
      <c r="I103" s="212">
        <f t="shared" si="8"/>
        <v>1070</v>
      </c>
      <c r="J103" s="212">
        <f t="shared" si="8"/>
        <v>1201</v>
      </c>
      <c r="K103" s="212">
        <f t="shared" si="8"/>
        <v>1280</v>
      </c>
      <c r="L103" s="212">
        <f t="shared" si="8"/>
        <v>1402</v>
      </c>
      <c r="M103" s="212">
        <f t="shared" si="8"/>
        <v>1516</v>
      </c>
      <c r="N103" s="212">
        <f t="shared" si="8"/>
        <v>1632</v>
      </c>
      <c r="O103" s="212">
        <f t="shared" si="8"/>
        <v>1749</v>
      </c>
      <c r="P103" s="212"/>
      <c r="Q103" s="212"/>
      <c r="R103" s="212"/>
      <c r="S103" s="212"/>
      <c r="T103" s="213"/>
      <c r="V103" s="203">
        <v>30</v>
      </c>
      <c r="W103" s="207">
        <v>377</v>
      </c>
      <c r="X103" s="214">
        <v>377</v>
      </c>
      <c r="Y103" s="214">
        <v>416</v>
      </c>
      <c r="Z103" s="214">
        <v>462</v>
      </c>
      <c r="AA103" s="214">
        <v>503</v>
      </c>
      <c r="AB103" s="214">
        <v>574</v>
      </c>
      <c r="AC103" s="214">
        <v>651</v>
      </c>
      <c r="AD103" s="214">
        <v>738</v>
      </c>
      <c r="AE103" s="214">
        <v>828</v>
      </c>
      <c r="AF103" s="214">
        <v>883</v>
      </c>
      <c r="AG103" s="214">
        <v>967</v>
      </c>
      <c r="AH103" s="207">
        <f>$AH$75*V103*AP103</f>
        <v>1045.2</v>
      </c>
      <c r="AI103" s="207">
        <f>$AI$75*V103*AP103</f>
        <v>1125.6000000000001</v>
      </c>
      <c r="AJ103" s="207">
        <f>$AJ$75*V103*AP103</f>
        <v>1206</v>
      </c>
      <c r="AK103" s="207"/>
      <c r="AL103" s="207"/>
      <c r="AM103" s="207"/>
      <c r="AN103" s="207"/>
      <c r="AO103" s="207"/>
      <c r="AP103" s="189">
        <v>1.34</v>
      </c>
    </row>
    <row r="104" spans="1:42" x14ac:dyDescent="0.15">
      <c r="A104" s="208">
        <v>750</v>
      </c>
      <c r="B104" s="209"/>
      <c r="C104" s="209"/>
      <c r="D104" s="209"/>
      <c r="E104" s="209"/>
      <c r="F104" s="209"/>
      <c r="G104" s="209"/>
      <c r="H104" s="209"/>
      <c r="I104" s="209"/>
      <c r="J104" s="209"/>
      <c r="K104" s="209"/>
      <c r="L104" s="209"/>
      <c r="M104" s="209"/>
      <c r="N104" s="209"/>
      <c r="O104" s="209"/>
      <c r="P104" s="209"/>
      <c r="Q104" s="209"/>
      <c r="R104" s="209"/>
      <c r="S104" s="209"/>
      <c r="T104" s="210"/>
      <c r="V104" s="203">
        <v>750</v>
      </c>
      <c r="W104" s="207"/>
      <c r="X104" s="214"/>
      <c r="Y104" s="214"/>
      <c r="Z104" s="214"/>
      <c r="AA104" s="214"/>
      <c r="AB104" s="214"/>
      <c r="AC104" s="214"/>
      <c r="AD104" s="214"/>
      <c r="AE104" s="214"/>
      <c r="AF104" s="214"/>
      <c r="AG104" s="214"/>
      <c r="AH104" s="207"/>
      <c r="AI104" s="207"/>
      <c r="AJ104" s="207"/>
      <c r="AK104" s="207"/>
      <c r="AL104" s="207"/>
      <c r="AM104" s="207"/>
      <c r="AN104" s="207"/>
      <c r="AO104" s="207"/>
      <c r="AP104" s="189"/>
    </row>
    <row r="105" spans="1:42" x14ac:dyDescent="0.15">
      <c r="A105" s="215" t="s">
        <v>14</v>
      </c>
      <c r="B105" s="212">
        <f t="shared" ref="B105:P105" si="9">ROUND(W105*$T$77,0)</f>
        <v>577</v>
      </c>
      <c r="C105" s="212">
        <f t="shared" si="9"/>
        <v>577</v>
      </c>
      <c r="D105" s="212">
        <f t="shared" si="9"/>
        <v>638</v>
      </c>
      <c r="E105" s="212">
        <f t="shared" si="9"/>
        <v>706</v>
      </c>
      <c r="F105" s="212">
        <f t="shared" si="9"/>
        <v>767</v>
      </c>
      <c r="G105" s="212">
        <f t="shared" si="9"/>
        <v>877</v>
      </c>
      <c r="H105" s="212">
        <f t="shared" si="9"/>
        <v>996</v>
      </c>
      <c r="I105" s="212">
        <f t="shared" si="9"/>
        <v>1128</v>
      </c>
      <c r="J105" s="212">
        <f t="shared" si="9"/>
        <v>1266</v>
      </c>
      <c r="K105" s="212">
        <f t="shared" si="9"/>
        <v>1353</v>
      </c>
      <c r="L105" s="212">
        <f t="shared" si="9"/>
        <v>1476</v>
      </c>
      <c r="M105" s="212">
        <f t="shared" si="9"/>
        <v>1605</v>
      </c>
      <c r="N105" s="212">
        <f t="shared" si="9"/>
        <v>1728</v>
      </c>
      <c r="O105" s="212">
        <f t="shared" si="9"/>
        <v>1851</v>
      </c>
      <c r="P105" s="212">
        <f t="shared" si="9"/>
        <v>1975</v>
      </c>
      <c r="Q105" s="212"/>
      <c r="R105" s="212"/>
      <c r="S105" s="212"/>
      <c r="T105" s="213"/>
      <c r="V105" s="203">
        <v>32</v>
      </c>
      <c r="W105" s="207">
        <v>398</v>
      </c>
      <c r="X105" s="214">
        <v>398</v>
      </c>
      <c r="Y105" s="214">
        <v>440</v>
      </c>
      <c r="Z105" s="214">
        <v>487</v>
      </c>
      <c r="AA105" s="214">
        <v>529</v>
      </c>
      <c r="AB105" s="214">
        <v>605</v>
      </c>
      <c r="AC105" s="214">
        <v>687</v>
      </c>
      <c r="AD105" s="214">
        <v>778</v>
      </c>
      <c r="AE105" s="214">
        <v>873</v>
      </c>
      <c r="AF105" s="214">
        <v>933</v>
      </c>
      <c r="AG105" s="214">
        <v>1018</v>
      </c>
      <c r="AH105" s="207">
        <f>$AH$75*V105*AP105</f>
        <v>1106.56</v>
      </c>
      <c r="AI105" s="207">
        <f>$AI$75*V105*AP105</f>
        <v>1191.68</v>
      </c>
      <c r="AJ105" s="207">
        <f>$AJ$75*V105*AP105</f>
        <v>1276.8000000000002</v>
      </c>
      <c r="AK105" s="207">
        <f>$AK$75*V105*AP105</f>
        <v>1361.92</v>
      </c>
      <c r="AL105" s="207"/>
      <c r="AM105" s="207"/>
      <c r="AN105" s="207"/>
      <c r="AO105" s="207"/>
      <c r="AP105" s="189">
        <v>1.33</v>
      </c>
    </row>
    <row r="106" spans="1:42" x14ac:dyDescent="0.15">
      <c r="A106" s="208">
        <v>800</v>
      </c>
      <c r="B106" s="209"/>
      <c r="C106" s="209"/>
      <c r="D106" s="209"/>
      <c r="E106" s="209"/>
      <c r="F106" s="209"/>
      <c r="G106" s="209"/>
      <c r="H106" s="209"/>
      <c r="I106" s="209"/>
      <c r="J106" s="209"/>
      <c r="K106" s="209"/>
      <c r="L106" s="209"/>
      <c r="M106" s="209"/>
      <c r="N106" s="209"/>
      <c r="O106" s="209"/>
      <c r="P106" s="209"/>
      <c r="Q106" s="209"/>
      <c r="R106" s="209"/>
      <c r="S106" s="209"/>
      <c r="T106" s="210"/>
      <c r="V106" s="203">
        <v>800</v>
      </c>
      <c r="W106" s="207"/>
      <c r="X106" s="214"/>
      <c r="Y106" s="214"/>
      <c r="Z106" s="214"/>
      <c r="AA106" s="214"/>
      <c r="AB106" s="214"/>
      <c r="AC106" s="214"/>
      <c r="AD106" s="214"/>
      <c r="AE106" s="214"/>
      <c r="AF106" s="214"/>
      <c r="AG106" s="214"/>
      <c r="AH106" s="207"/>
      <c r="AI106" s="207"/>
      <c r="AJ106" s="207"/>
      <c r="AK106" s="207"/>
      <c r="AL106" s="207"/>
      <c r="AM106" s="207"/>
      <c r="AN106" s="207"/>
      <c r="AO106" s="207"/>
      <c r="AP106" s="189"/>
    </row>
    <row r="107" spans="1:42" x14ac:dyDescent="0.15">
      <c r="A107" s="215" t="s">
        <v>15</v>
      </c>
      <c r="B107" s="212">
        <f t="shared" ref="B107:Q107" si="10">ROUND(W107*$T$77,0)</f>
        <v>609</v>
      </c>
      <c r="C107" s="212">
        <f t="shared" si="10"/>
        <v>609</v>
      </c>
      <c r="D107" s="212">
        <f t="shared" si="10"/>
        <v>664</v>
      </c>
      <c r="E107" s="212">
        <f t="shared" si="10"/>
        <v>744</v>
      </c>
      <c r="F107" s="212">
        <f t="shared" si="10"/>
        <v>809</v>
      </c>
      <c r="G107" s="212">
        <f t="shared" si="10"/>
        <v>925</v>
      </c>
      <c r="H107" s="212">
        <f t="shared" si="10"/>
        <v>1051</v>
      </c>
      <c r="I107" s="212">
        <f t="shared" si="10"/>
        <v>1188</v>
      </c>
      <c r="J107" s="212">
        <f t="shared" si="10"/>
        <v>1333</v>
      </c>
      <c r="K107" s="212">
        <f t="shared" si="10"/>
        <v>1421</v>
      </c>
      <c r="L107" s="212">
        <f t="shared" si="10"/>
        <v>1549</v>
      </c>
      <c r="M107" s="212">
        <f t="shared" si="10"/>
        <v>1679</v>
      </c>
      <c r="N107" s="212">
        <f t="shared" si="10"/>
        <v>1808</v>
      </c>
      <c r="O107" s="212">
        <f t="shared" si="10"/>
        <v>1937</v>
      </c>
      <c r="P107" s="212">
        <f t="shared" si="10"/>
        <v>2067</v>
      </c>
      <c r="Q107" s="212">
        <f t="shared" si="10"/>
        <v>2196</v>
      </c>
      <c r="R107" s="212"/>
      <c r="S107" s="212"/>
      <c r="T107" s="213"/>
      <c r="V107" s="203">
        <v>34</v>
      </c>
      <c r="W107" s="207">
        <v>420</v>
      </c>
      <c r="X107" s="214">
        <v>420</v>
      </c>
      <c r="Y107" s="214">
        <v>458</v>
      </c>
      <c r="Z107" s="214">
        <v>513</v>
      </c>
      <c r="AA107" s="214">
        <v>558</v>
      </c>
      <c r="AB107" s="214">
        <v>638</v>
      </c>
      <c r="AC107" s="214">
        <v>725</v>
      </c>
      <c r="AD107" s="214">
        <v>819</v>
      </c>
      <c r="AE107" s="214">
        <v>919</v>
      </c>
      <c r="AF107" s="214">
        <v>980</v>
      </c>
      <c r="AG107" s="214">
        <v>1068</v>
      </c>
      <c r="AH107" s="207">
        <f>$AH$75*V107*AP107</f>
        <v>1158.04</v>
      </c>
      <c r="AI107" s="207">
        <f>$AI$75*V107*AP107</f>
        <v>1247.1200000000001</v>
      </c>
      <c r="AJ107" s="207">
        <f>$AJ$75*V107*AP107</f>
        <v>1336.2</v>
      </c>
      <c r="AK107" s="207">
        <f>$AK$75*V107*AP107</f>
        <v>1425.28</v>
      </c>
      <c r="AL107" s="207">
        <f>$AL$75*V107*AP107</f>
        <v>1514.3600000000001</v>
      </c>
      <c r="AM107" s="207"/>
      <c r="AN107" s="207"/>
      <c r="AO107" s="207"/>
      <c r="AP107" s="189">
        <v>1.31</v>
      </c>
    </row>
    <row r="108" spans="1:42" x14ac:dyDescent="0.15">
      <c r="A108" s="208">
        <v>850</v>
      </c>
      <c r="B108" s="209"/>
      <c r="C108" s="209"/>
      <c r="D108" s="209"/>
      <c r="E108" s="209"/>
      <c r="F108" s="209"/>
      <c r="G108" s="209"/>
      <c r="H108" s="209"/>
      <c r="I108" s="209"/>
      <c r="J108" s="209"/>
      <c r="K108" s="209"/>
      <c r="L108" s="209"/>
      <c r="M108" s="209"/>
      <c r="N108" s="209"/>
      <c r="O108" s="209"/>
      <c r="P108" s="209"/>
      <c r="Q108" s="209"/>
      <c r="R108" s="209"/>
      <c r="S108" s="209"/>
      <c r="T108" s="210"/>
      <c r="V108" s="203">
        <v>850</v>
      </c>
      <c r="W108" s="207"/>
      <c r="X108" s="214"/>
      <c r="Y108" s="214"/>
      <c r="Z108" s="214"/>
      <c r="AA108" s="214"/>
      <c r="AB108" s="214"/>
      <c r="AC108" s="214"/>
      <c r="AD108" s="214"/>
      <c r="AE108" s="214"/>
      <c r="AF108" s="214"/>
      <c r="AG108" s="214"/>
      <c r="AH108" s="207"/>
      <c r="AI108" s="207"/>
      <c r="AJ108" s="207"/>
      <c r="AK108" s="207"/>
      <c r="AL108" s="207"/>
      <c r="AM108" s="207"/>
      <c r="AN108" s="207"/>
      <c r="AO108" s="207"/>
      <c r="AP108" s="189"/>
    </row>
    <row r="109" spans="1:42" x14ac:dyDescent="0.15">
      <c r="A109" s="215" t="s">
        <v>16</v>
      </c>
      <c r="B109" s="212">
        <f t="shared" ref="B109:R109" si="11">ROUND(W109*$T$77,0)</f>
        <v>638</v>
      </c>
      <c r="C109" s="212">
        <f t="shared" si="11"/>
        <v>638</v>
      </c>
      <c r="D109" s="212">
        <f t="shared" si="11"/>
        <v>697</v>
      </c>
      <c r="E109" s="212">
        <f t="shared" si="11"/>
        <v>780</v>
      </c>
      <c r="F109" s="212">
        <f t="shared" si="11"/>
        <v>861</v>
      </c>
      <c r="G109" s="212">
        <f t="shared" si="11"/>
        <v>972</v>
      </c>
      <c r="H109" s="212">
        <f t="shared" si="11"/>
        <v>1102</v>
      </c>
      <c r="I109" s="212">
        <f t="shared" si="11"/>
        <v>1246</v>
      </c>
      <c r="J109" s="212">
        <f t="shared" si="11"/>
        <v>1396</v>
      </c>
      <c r="K109" s="212">
        <f t="shared" si="11"/>
        <v>1488</v>
      </c>
      <c r="L109" s="212">
        <f t="shared" si="11"/>
        <v>1641</v>
      </c>
      <c r="M109" s="212">
        <f t="shared" si="11"/>
        <v>1778</v>
      </c>
      <c r="N109" s="212">
        <f t="shared" si="11"/>
        <v>1915</v>
      </c>
      <c r="O109" s="212">
        <f t="shared" si="11"/>
        <v>2051</v>
      </c>
      <c r="P109" s="212">
        <f t="shared" si="11"/>
        <v>2188</v>
      </c>
      <c r="Q109" s="212">
        <f t="shared" si="11"/>
        <v>2325</v>
      </c>
      <c r="R109" s="212">
        <f t="shared" si="11"/>
        <v>2462</v>
      </c>
      <c r="S109" s="212"/>
      <c r="T109" s="213"/>
      <c r="V109" s="203">
        <v>36</v>
      </c>
      <c r="W109" s="207">
        <v>440</v>
      </c>
      <c r="X109" s="214">
        <v>440</v>
      </c>
      <c r="Y109" s="214">
        <v>481</v>
      </c>
      <c r="Z109" s="214">
        <v>538</v>
      </c>
      <c r="AA109" s="214">
        <v>594</v>
      </c>
      <c r="AB109" s="214">
        <v>670</v>
      </c>
      <c r="AC109" s="214">
        <v>760</v>
      </c>
      <c r="AD109" s="214">
        <v>859</v>
      </c>
      <c r="AE109" s="214">
        <v>963</v>
      </c>
      <c r="AF109" s="214">
        <v>1026</v>
      </c>
      <c r="AG109" s="214">
        <v>1132</v>
      </c>
      <c r="AH109" s="207">
        <f>$AH$75*V109*AP109</f>
        <v>1226.1600000000001</v>
      </c>
      <c r="AI109" s="207">
        <f>$AI$75*V109*AP109</f>
        <v>1320.48</v>
      </c>
      <c r="AJ109" s="207">
        <f>$AJ$75*V109*AP109</f>
        <v>1414.8</v>
      </c>
      <c r="AK109" s="207">
        <f>$AK$75*V109*AP109</f>
        <v>1509.1200000000001</v>
      </c>
      <c r="AL109" s="207">
        <f>$AL$75*V109*AP109</f>
        <v>1603.44</v>
      </c>
      <c r="AM109" s="207">
        <f>$AM$75*V109*AP109</f>
        <v>1697.76</v>
      </c>
      <c r="AN109" s="207"/>
      <c r="AO109" s="207"/>
      <c r="AP109" s="189">
        <v>1.31</v>
      </c>
    </row>
    <row r="110" spans="1:42" ht="13" thickBot="1" x14ac:dyDescent="0.2">
      <c r="A110" s="204">
        <v>900</v>
      </c>
      <c r="B110" s="216"/>
      <c r="C110" s="216"/>
      <c r="D110" s="216"/>
      <c r="E110" s="216"/>
      <c r="F110" s="216"/>
      <c r="G110" s="216"/>
      <c r="H110" s="216"/>
      <c r="I110" s="216"/>
      <c r="J110" s="216"/>
      <c r="K110" s="216"/>
      <c r="L110" s="216"/>
      <c r="M110" s="216"/>
      <c r="N110" s="216"/>
      <c r="O110" s="216"/>
      <c r="P110" s="216"/>
      <c r="Q110" s="216"/>
      <c r="R110" s="216"/>
      <c r="S110" s="216"/>
      <c r="T110" s="217"/>
      <c r="V110" s="203">
        <v>900</v>
      </c>
      <c r="W110" s="207"/>
      <c r="X110" s="214"/>
      <c r="Y110" s="214"/>
      <c r="Z110" s="214"/>
      <c r="AA110" s="214"/>
      <c r="AB110" s="214"/>
      <c r="AC110" s="214"/>
      <c r="AD110" s="214"/>
      <c r="AE110" s="214"/>
      <c r="AF110" s="214"/>
      <c r="AG110" s="214"/>
      <c r="AH110" s="207"/>
      <c r="AI110" s="207"/>
      <c r="AJ110" s="207"/>
      <c r="AK110" s="207"/>
      <c r="AL110" s="207"/>
      <c r="AM110" s="207"/>
      <c r="AN110" s="207"/>
      <c r="AO110" s="207"/>
      <c r="AP110" s="189"/>
    </row>
    <row r="111" spans="1:42" x14ac:dyDescent="0.15">
      <c r="A111" s="202" t="s">
        <v>17</v>
      </c>
      <c r="B111" s="205">
        <f t="shared" ref="B111:S111" si="12">ROUND(W111*$T$77,0)</f>
        <v>667</v>
      </c>
      <c r="C111" s="205">
        <f t="shared" si="12"/>
        <v>667</v>
      </c>
      <c r="D111" s="205">
        <f t="shared" si="12"/>
        <v>729</v>
      </c>
      <c r="E111" s="205">
        <f t="shared" si="12"/>
        <v>815</v>
      </c>
      <c r="F111" s="205">
        <f t="shared" si="12"/>
        <v>900</v>
      </c>
      <c r="G111" s="205">
        <f t="shared" si="12"/>
        <v>1016</v>
      </c>
      <c r="H111" s="205">
        <f t="shared" si="12"/>
        <v>1154</v>
      </c>
      <c r="I111" s="205">
        <f t="shared" si="12"/>
        <v>1301</v>
      </c>
      <c r="J111" s="205">
        <f t="shared" si="12"/>
        <v>1456</v>
      </c>
      <c r="K111" s="205">
        <f t="shared" si="12"/>
        <v>1554</v>
      </c>
      <c r="L111" s="205">
        <f t="shared" si="12"/>
        <v>1720</v>
      </c>
      <c r="M111" s="205">
        <f t="shared" si="12"/>
        <v>1862</v>
      </c>
      <c r="N111" s="205">
        <f t="shared" si="12"/>
        <v>2006</v>
      </c>
      <c r="O111" s="205">
        <f t="shared" si="12"/>
        <v>2149</v>
      </c>
      <c r="P111" s="205">
        <f t="shared" si="12"/>
        <v>2292</v>
      </c>
      <c r="Q111" s="205">
        <f t="shared" si="12"/>
        <v>2435</v>
      </c>
      <c r="R111" s="205">
        <f t="shared" si="12"/>
        <v>2579</v>
      </c>
      <c r="S111" s="205">
        <f t="shared" si="12"/>
        <v>2722</v>
      </c>
      <c r="T111" s="206"/>
      <c r="V111" s="203">
        <v>38</v>
      </c>
      <c r="W111" s="207">
        <v>460</v>
      </c>
      <c r="X111" s="214">
        <v>460</v>
      </c>
      <c r="Y111" s="214">
        <v>503</v>
      </c>
      <c r="Z111" s="214">
        <v>562</v>
      </c>
      <c r="AA111" s="214">
        <v>621</v>
      </c>
      <c r="AB111" s="214">
        <v>701</v>
      </c>
      <c r="AC111" s="214">
        <v>796</v>
      </c>
      <c r="AD111" s="214">
        <v>897</v>
      </c>
      <c r="AE111" s="214">
        <v>1004</v>
      </c>
      <c r="AF111" s="214">
        <v>1072</v>
      </c>
      <c r="AG111" s="214">
        <v>1186</v>
      </c>
      <c r="AH111" s="207">
        <f>$AH$75*V111*AP111</f>
        <v>1284.4000000000001</v>
      </c>
      <c r="AI111" s="207">
        <f>$AI$75*V111*AP111</f>
        <v>1383.2</v>
      </c>
      <c r="AJ111" s="207">
        <f>$AJ$75*V111*AP111</f>
        <v>1482</v>
      </c>
      <c r="AK111" s="207">
        <f>$AK$75*V111*AP111</f>
        <v>1580.8</v>
      </c>
      <c r="AL111" s="207">
        <f>$AL$75*V111*AP111</f>
        <v>1679.6000000000001</v>
      </c>
      <c r="AM111" s="207">
        <f>$AM$75*V111*AP111</f>
        <v>1778.4</v>
      </c>
      <c r="AN111" s="207">
        <f>$AN$75*V111*AP111</f>
        <v>1877.2</v>
      </c>
      <c r="AO111" s="207"/>
      <c r="AP111" s="189">
        <v>1.3</v>
      </c>
    </row>
    <row r="112" spans="1:42" x14ac:dyDescent="0.15">
      <c r="A112" s="208">
        <v>950</v>
      </c>
      <c r="B112" s="209"/>
      <c r="C112" s="209"/>
      <c r="D112" s="209"/>
      <c r="E112" s="209"/>
      <c r="F112" s="209"/>
      <c r="G112" s="209"/>
      <c r="H112" s="209"/>
      <c r="I112" s="209"/>
      <c r="J112" s="209"/>
      <c r="K112" s="209"/>
      <c r="L112" s="209"/>
      <c r="M112" s="209"/>
      <c r="N112" s="209"/>
      <c r="O112" s="209"/>
      <c r="P112" s="209"/>
      <c r="Q112" s="209"/>
      <c r="R112" s="209"/>
      <c r="S112" s="209"/>
      <c r="T112" s="210"/>
      <c r="V112" s="203">
        <v>950</v>
      </c>
      <c r="W112" s="207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207"/>
      <c r="AI112" s="207"/>
      <c r="AJ112" s="207"/>
      <c r="AK112" s="207"/>
      <c r="AL112" s="207"/>
      <c r="AM112" s="207"/>
      <c r="AN112" s="207"/>
      <c r="AO112" s="207"/>
      <c r="AP112" s="189"/>
    </row>
    <row r="113" spans="1:42" x14ac:dyDescent="0.15">
      <c r="A113" s="215" t="s">
        <v>18</v>
      </c>
      <c r="B113" s="212">
        <f t="shared" ref="B113:T113" si="13">ROUND(W113*$T$77,0)</f>
        <v>683</v>
      </c>
      <c r="C113" s="212">
        <f t="shared" si="13"/>
        <v>683</v>
      </c>
      <c r="D113" s="212">
        <f t="shared" si="13"/>
        <v>769</v>
      </c>
      <c r="E113" s="212">
        <f t="shared" si="13"/>
        <v>847</v>
      </c>
      <c r="F113" s="212">
        <f t="shared" si="13"/>
        <v>957</v>
      </c>
      <c r="G113" s="212">
        <f t="shared" si="13"/>
        <v>1072</v>
      </c>
      <c r="H113" s="212">
        <f t="shared" si="13"/>
        <v>1212</v>
      </c>
      <c r="I113" s="212">
        <f t="shared" si="13"/>
        <v>1343</v>
      </c>
      <c r="J113" s="212">
        <f t="shared" si="13"/>
        <v>1494</v>
      </c>
      <c r="K113" s="212">
        <f t="shared" si="13"/>
        <v>1637</v>
      </c>
      <c r="L113" s="212">
        <f t="shared" si="13"/>
        <v>1810</v>
      </c>
      <c r="M113" s="212">
        <f t="shared" si="13"/>
        <v>1960</v>
      </c>
      <c r="N113" s="212">
        <f t="shared" si="13"/>
        <v>2111</v>
      </c>
      <c r="O113" s="212">
        <f t="shared" si="13"/>
        <v>2262</v>
      </c>
      <c r="P113" s="212">
        <f t="shared" si="13"/>
        <v>2413</v>
      </c>
      <c r="Q113" s="212">
        <f t="shared" si="13"/>
        <v>2564</v>
      </c>
      <c r="R113" s="212">
        <f t="shared" si="13"/>
        <v>2714</v>
      </c>
      <c r="S113" s="212">
        <f t="shared" si="13"/>
        <v>2865</v>
      </c>
      <c r="T113" s="213">
        <f t="shared" si="13"/>
        <v>3016</v>
      </c>
      <c r="V113" s="203">
        <v>40</v>
      </c>
      <c r="W113" s="207">
        <v>471</v>
      </c>
      <c r="X113" s="214">
        <v>471</v>
      </c>
      <c r="Y113" s="214">
        <v>530</v>
      </c>
      <c r="Z113" s="214">
        <v>584</v>
      </c>
      <c r="AA113" s="214">
        <v>660</v>
      </c>
      <c r="AB113" s="214">
        <v>739</v>
      </c>
      <c r="AC113" s="214">
        <v>836</v>
      </c>
      <c r="AD113" s="214">
        <v>926</v>
      </c>
      <c r="AE113" s="214">
        <v>1030</v>
      </c>
      <c r="AF113" s="214">
        <v>1129</v>
      </c>
      <c r="AG113" s="214">
        <v>1248</v>
      </c>
      <c r="AH113" s="207">
        <f>$AH$75*V113*AP113</f>
        <v>1352</v>
      </c>
      <c r="AI113" s="207">
        <f>$AI$75*V113*AP113</f>
        <v>1456</v>
      </c>
      <c r="AJ113" s="207">
        <f>$AJ$75*V113*AP113</f>
        <v>1560</v>
      </c>
      <c r="AK113" s="207">
        <f>$AK$75*V113*AP113</f>
        <v>1664</v>
      </c>
      <c r="AL113" s="207">
        <f>$AL$75*V113*AP113</f>
        <v>1768</v>
      </c>
      <c r="AM113" s="207">
        <f>$AM$75*V113*AP113</f>
        <v>1872</v>
      </c>
      <c r="AN113" s="207">
        <f>$AN$75*V113*AP113</f>
        <v>1976</v>
      </c>
      <c r="AO113" s="207">
        <f>$AO$75*V113*AP113</f>
        <v>2080</v>
      </c>
      <c r="AP113" s="189">
        <v>1.3</v>
      </c>
    </row>
    <row r="114" spans="1:42" x14ac:dyDescent="0.15">
      <c r="A114" s="208">
        <v>1000</v>
      </c>
      <c r="B114" s="209"/>
      <c r="C114" s="209"/>
      <c r="D114" s="209"/>
      <c r="E114" s="209"/>
      <c r="F114" s="209"/>
      <c r="G114" s="209"/>
      <c r="H114" s="209"/>
      <c r="I114" s="209"/>
      <c r="J114" s="209"/>
      <c r="K114" s="209"/>
      <c r="L114" s="209"/>
      <c r="M114" s="209"/>
      <c r="N114" s="209"/>
      <c r="O114" s="209"/>
      <c r="P114" s="209"/>
      <c r="Q114" s="209"/>
      <c r="R114" s="209"/>
      <c r="S114" s="209"/>
      <c r="T114" s="210"/>
      <c r="V114" s="203">
        <v>1000</v>
      </c>
      <c r="W114" s="207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07"/>
      <c r="AI114" s="207"/>
      <c r="AJ114" s="207"/>
      <c r="AK114" s="207"/>
      <c r="AL114" s="207"/>
      <c r="AM114" s="207"/>
      <c r="AN114" s="207"/>
      <c r="AO114" s="207"/>
      <c r="AP114" s="189"/>
    </row>
    <row r="115" spans="1:42" x14ac:dyDescent="0.15">
      <c r="A115" s="215" t="s">
        <v>19</v>
      </c>
      <c r="B115" s="212">
        <f t="shared" ref="B115:T115" si="14">ROUND(W115*$T$77,0)</f>
        <v>711</v>
      </c>
      <c r="C115" s="212">
        <f t="shared" si="14"/>
        <v>711</v>
      </c>
      <c r="D115" s="212">
        <f t="shared" si="14"/>
        <v>802</v>
      </c>
      <c r="E115" s="212">
        <f t="shared" si="14"/>
        <v>883</v>
      </c>
      <c r="F115" s="212">
        <f t="shared" si="14"/>
        <v>996</v>
      </c>
      <c r="G115" s="212">
        <f t="shared" si="14"/>
        <v>1115</v>
      </c>
      <c r="H115" s="212">
        <f t="shared" si="14"/>
        <v>1263</v>
      </c>
      <c r="I115" s="212">
        <f t="shared" si="14"/>
        <v>1398</v>
      </c>
      <c r="J115" s="212">
        <f t="shared" si="14"/>
        <v>1556</v>
      </c>
      <c r="K115" s="212">
        <f t="shared" si="14"/>
        <v>1708</v>
      </c>
      <c r="L115" s="212">
        <f t="shared" si="14"/>
        <v>1900</v>
      </c>
      <c r="M115" s="212">
        <f t="shared" si="14"/>
        <v>2058</v>
      </c>
      <c r="N115" s="212">
        <f t="shared" si="14"/>
        <v>2217</v>
      </c>
      <c r="O115" s="212">
        <f t="shared" si="14"/>
        <v>2375</v>
      </c>
      <c r="P115" s="212">
        <f t="shared" si="14"/>
        <v>2533</v>
      </c>
      <c r="Q115" s="212">
        <f t="shared" si="14"/>
        <v>2692</v>
      </c>
      <c r="R115" s="212">
        <f t="shared" si="14"/>
        <v>2850</v>
      </c>
      <c r="S115" s="212">
        <f t="shared" si="14"/>
        <v>3008</v>
      </c>
      <c r="T115" s="213">
        <f t="shared" si="14"/>
        <v>3167</v>
      </c>
      <c r="V115" s="203">
        <v>42</v>
      </c>
      <c r="W115" s="207">
        <v>490</v>
      </c>
      <c r="X115" s="214">
        <v>490</v>
      </c>
      <c r="Y115" s="214">
        <v>553</v>
      </c>
      <c r="Z115" s="214">
        <v>609</v>
      </c>
      <c r="AA115" s="214">
        <v>687</v>
      </c>
      <c r="AB115" s="214">
        <v>769</v>
      </c>
      <c r="AC115" s="214">
        <v>871</v>
      </c>
      <c r="AD115" s="214">
        <v>964</v>
      </c>
      <c r="AE115" s="214">
        <v>1073</v>
      </c>
      <c r="AF115" s="214">
        <v>1178</v>
      </c>
      <c r="AG115" s="214">
        <v>1310</v>
      </c>
      <c r="AH115" s="207">
        <f>$AH$75*V115*AP115</f>
        <v>1419.6000000000001</v>
      </c>
      <c r="AI115" s="207">
        <f>$AI$75*V115*AP115</f>
        <v>1528.8</v>
      </c>
      <c r="AJ115" s="207">
        <f>$AJ$75*V115*AP115</f>
        <v>1638</v>
      </c>
      <c r="AK115" s="207">
        <f>$AK$75*V115*AP115</f>
        <v>1747.2</v>
      </c>
      <c r="AL115" s="207">
        <f>$AL$75*V115*AP115</f>
        <v>1856.4</v>
      </c>
      <c r="AM115" s="207">
        <f>$AM$75*V115*AP115</f>
        <v>1965.6000000000001</v>
      </c>
      <c r="AN115" s="207">
        <f>$AN$75*V115*AP115</f>
        <v>2074.8000000000002</v>
      </c>
      <c r="AO115" s="207">
        <f>$AO$75*V115*AP115</f>
        <v>2184</v>
      </c>
      <c r="AP115" s="189">
        <v>1.3</v>
      </c>
    </row>
    <row r="116" spans="1:42" x14ac:dyDescent="0.15">
      <c r="A116" s="208">
        <v>1050</v>
      </c>
      <c r="B116" s="209"/>
      <c r="C116" s="209"/>
      <c r="D116" s="209"/>
      <c r="E116" s="209"/>
      <c r="F116" s="209"/>
      <c r="G116" s="209"/>
      <c r="H116" s="209"/>
      <c r="I116" s="209"/>
      <c r="J116" s="209"/>
      <c r="K116" s="209"/>
      <c r="L116" s="209"/>
      <c r="M116" s="209"/>
      <c r="N116" s="209"/>
      <c r="O116" s="209"/>
      <c r="P116" s="209"/>
      <c r="Q116" s="209"/>
      <c r="R116" s="209"/>
      <c r="S116" s="209"/>
      <c r="T116" s="210"/>
      <c r="V116" s="203">
        <v>1050</v>
      </c>
      <c r="W116" s="207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207"/>
      <c r="AI116" s="207"/>
      <c r="AJ116" s="207"/>
      <c r="AK116" s="207"/>
      <c r="AL116" s="207"/>
      <c r="AM116" s="207"/>
      <c r="AN116" s="207"/>
      <c r="AO116" s="207"/>
      <c r="AP116" s="189"/>
    </row>
    <row r="117" spans="1:42" x14ac:dyDescent="0.15">
      <c r="A117" s="215" t="s">
        <v>20</v>
      </c>
      <c r="B117" s="212">
        <f t="shared" ref="B117:T117" si="15">ROUND(W117*$T$77,0)</f>
        <v>741</v>
      </c>
      <c r="C117" s="212">
        <f t="shared" si="15"/>
        <v>741</v>
      </c>
      <c r="D117" s="212">
        <f t="shared" si="15"/>
        <v>835</v>
      </c>
      <c r="E117" s="212">
        <f t="shared" si="15"/>
        <v>919</v>
      </c>
      <c r="F117" s="212">
        <f t="shared" si="15"/>
        <v>1037</v>
      </c>
      <c r="G117" s="212">
        <f t="shared" si="15"/>
        <v>1161</v>
      </c>
      <c r="H117" s="212">
        <f t="shared" si="15"/>
        <v>1314</v>
      </c>
      <c r="I117" s="212">
        <f t="shared" si="15"/>
        <v>1456</v>
      </c>
      <c r="J117" s="212">
        <f t="shared" si="15"/>
        <v>1617</v>
      </c>
      <c r="K117" s="212">
        <f t="shared" si="15"/>
        <v>1773</v>
      </c>
      <c r="L117" s="212">
        <f t="shared" si="15"/>
        <v>1979</v>
      </c>
      <c r="M117" s="212">
        <f t="shared" si="15"/>
        <v>2140</v>
      </c>
      <c r="N117" s="212">
        <f t="shared" si="15"/>
        <v>2304</v>
      </c>
      <c r="O117" s="212">
        <f t="shared" si="15"/>
        <v>2469</v>
      </c>
      <c r="P117" s="212">
        <f t="shared" si="15"/>
        <v>2634</v>
      </c>
      <c r="Q117" s="212">
        <f t="shared" si="15"/>
        <v>2798</v>
      </c>
      <c r="R117" s="212">
        <f t="shared" si="15"/>
        <v>2963</v>
      </c>
      <c r="S117" s="212">
        <f t="shared" si="15"/>
        <v>3127</v>
      </c>
      <c r="T117" s="213">
        <f t="shared" si="15"/>
        <v>3292</v>
      </c>
      <c r="V117" s="203">
        <v>44</v>
      </c>
      <c r="W117" s="207">
        <v>511</v>
      </c>
      <c r="X117" s="214">
        <v>511</v>
      </c>
      <c r="Y117" s="214">
        <v>576</v>
      </c>
      <c r="Z117" s="214">
        <v>634</v>
      </c>
      <c r="AA117" s="214">
        <v>715</v>
      </c>
      <c r="AB117" s="214">
        <v>801</v>
      </c>
      <c r="AC117" s="214">
        <v>906</v>
      </c>
      <c r="AD117" s="214">
        <v>1004</v>
      </c>
      <c r="AE117" s="214">
        <v>1115</v>
      </c>
      <c r="AF117" s="214">
        <v>1223</v>
      </c>
      <c r="AG117" s="214">
        <v>1365</v>
      </c>
      <c r="AH117" s="207">
        <f>$AH$75*V117*AP117</f>
        <v>1475.76</v>
      </c>
      <c r="AI117" s="207">
        <f>$AI$75*V117*AP117</f>
        <v>1589.28</v>
      </c>
      <c r="AJ117" s="207">
        <f>$AJ$75*V117*AP117</f>
        <v>1702.8</v>
      </c>
      <c r="AK117" s="207">
        <f>$AK$75*V117*AP117</f>
        <v>1816.3200000000002</v>
      </c>
      <c r="AL117" s="207">
        <f>$AL$75*V117*AP117</f>
        <v>1929.8400000000001</v>
      </c>
      <c r="AM117" s="207">
        <f>$AM$75*V117*AP117</f>
        <v>2043.3600000000001</v>
      </c>
      <c r="AN117" s="207">
        <f>$AN$75*V117*AP117</f>
        <v>2156.88</v>
      </c>
      <c r="AO117" s="207">
        <f>$AO$75*V117*AP117</f>
        <v>2270.4</v>
      </c>
      <c r="AP117" s="189">
        <v>1.29</v>
      </c>
    </row>
    <row r="118" spans="1:42" x14ac:dyDescent="0.15">
      <c r="A118" s="208">
        <v>1100</v>
      </c>
      <c r="B118" s="209"/>
      <c r="C118" s="209"/>
      <c r="D118" s="209"/>
      <c r="E118" s="209"/>
      <c r="F118" s="209"/>
      <c r="G118" s="209"/>
      <c r="H118" s="209"/>
      <c r="I118" s="209"/>
      <c r="J118" s="209"/>
      <c r="K118" s="209"/>
      <c r="L118" s="209"/>
      <c r="M118" s="209"/>
      <c r="N118" s="209"/>
      <c r="O118" s="209"/>
      <c r="P118" s="209"/>
      <c r="Q118" s="209"/>
      <c r="R118" s="209"/>
      <c r="S118" s="209"/>
      <c r="T118" s="210"/>
      <c r="V118" s="203">
        <v>1100</v>
      </c>
      <c r="W118" s="207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07"/>
      <c r="AI118" s="207"/>
      <c r="AJ118" s="207"/>
      <c r="AK118" s="207"/>
      <c r="AL118" s="207"/>
      <c r="AM118" s="207"/>
      <c r="AN118" s="207"/>
      <c r="AO118" s="207"/>
      <c r="AP118" s="189"/>
    </row>
    <row r="119" spans="1:42" x14ac:dyDescent="0.15">
      <c r="A119" s="215" t="s">
        <v>21</v>
      </c>
      <c r="B119" s="212">
        <f t="shared" ref="B119:T119" si="16">ROUND(W119*$T$77,0)</f>
        <v>767</v>
      </c>
      <c r="C119" s="212">
        <f t="shared" si="16"/>
        <v>767</v>
      </c>
      <c r="D119" s="212">
        <f t="shared" si="16"/>
        <v>867</v>
      </c>
      <c r="E119" s="212">
        <f t="shared" si="16"/>
        <v>956</v>
      </c>
      <c r="F119" s="212">
        <f t="shared" si="16"/>
        <v>1077</v>
      </c>
      <c r="G119" s="212">
        <f t="shared" si="16"/>
        <v>1205</v>
      </c>
      <c r="H119" s="212">
        <f t="shared" si="16"/>
        <v>1364</v>
      </c>
      <c r="I119" s="212">
        <f t="shared" si="16"/>
        <v>1511</v>
      </c>
      <c r="J119" s="212">
        <f t="shared" si="16"/>
        <v>1679</v>
      </c>
      <c r="K119" s="212">
        <f t="shared" si="16"/>
        <v>1839</v>
      </c>
      <c r="L119" s="212">
        <f t="shared" si="16"/>
        <v>2050</v>
      </c>
      <c r="M119" s="212">
        <f t="shared" si="16"/>
        <v>2220</v>
      </c>
      <c r="N119" s="212">
        <f t="shared" si="16"/>
        <v>2391</v>
      </c>
      <c r="O119" s="212">
        <f t="shared" si="16"/>
        <v>2561</v>
      </c>
      <c r="P119" s="212">
        <f t="shared" si="16"/>
        <v>2732</v>
      </c>
      <c r="Q119" s="212">
        <f t="shared" si="16"/>
        <v>2903</v>
      </c>
      <c r="R119" s="212">
        <f t="shared" si="16"/>
        <v>3074</v>
      </c>
      <c r="S119" s="212">
        <f t="shared" si="16"/>
        <v>3244</v>
      </c>
      <c r="T119" s="213">
        <f t="shared" si="16"/>
        <v>3415</v>
      </c>
      <c r="V119" s="203">
        <v>46</v>
      </c>
      <c r="W119" s="207">
        <v>529</v>
      </c>
      <c r="X119" s="214">
        <v>529</v>
      </c>
      <c r="Y119" s="214">
        <v>598</v>
      </c>
      <c r="Z119" s="214">
        <v>659</v>
      </c>
      <c r="AA119" s="214">
        <v>743</v>
      </c>
      <c r="AB119" s="214">
        <v>831</v>
      </c>
      <c r="AC119" s="214">
        <v>941</v>
      </c>
      <c r="AD119" s="214">
        <v>1042</v>
      </c>
      <c r="AE119" s="214">
        <v>1158</v>
      </c>
      <c r="AF119" s="214">
        <v>1268</v>
      </c>
      <c r="AG119" s="214">
        <v>1414</v>
      </c>
      <c r="AH119" s="207">
        <f>$AH$75*V119*AP119</f>
        <v>1530.88</v>
      </c>
      <c r="AI119" s="207">
        <f>$AI$75*V119*AP119</f>
        <v>1648.64</v>
      </c>
      <c r="AJ119" s="207">
        <f>$AJ$75*V119*AP119</f>
        <v>1766.4</v>
      </c>
      <c r="AK119" s="207">
        <f>$AK$75*V119*AP119</f>
        <v>1884.16</v>
      </c>
      <c r="AL119" s="207">
        <f>$AL$75*V119*AP119</f>
        <v>2001.92</v>
      </c>
      <c r="AM119" s="207">
        <f>$AM$75*V119*AP119</f>
        <v>2119.6799999999998</v>
      </c>
      <c r="AN119" s="207">
        <f>$AN$75*V119*AP119</f>
        <v>2237.44</v>
      </c>
      <c r="AO119" s="207">
        <f>$AO$75*V119*AP119</f>
        <v>2355.2000000000003</v>
      </c>
      <c r="AP119" s="189">
        <v>1.28</v>
      </c>
    </row>
    <row r="120" spans="1:42" x14ac:dyDescent="0.15">
      <c r="A120" s="208">
        <v>1150</v>
      </c>
      <c r="B120" s="209"/>
      <c r="C120" s="209"/>
      <c r="D120" s="209"/>
      <c r="E120" s="209"/>
      <c r="F120" s="209"/>
      <c r="G120" s="209"/>
      <c r="H120" s="209"/>
      <c r="I120" s="209"/>
      <c r="J120" s="209"/>
      <c r="K120" s="209"/>
      <c r="L120" s="209"/>
      <c r="M120" s="209"/>
      <c r="N120" s="209"/>
      <c r="O120" s="209"/>
      <c r="P120" s="209"/>
      <c r="Q120" s="209"/>
      <c r="R120" s="209"/>
      <c r="S120" s="209"/>
      <c r="T120" s="210"/>
      <c r="V120" s="203">
        <v>1150</v>
      </c>
      <c r="W120" s="207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07"/>
      <c r="AI120" s="207"/>
      <c r="AJ120" s="207"/>
      <c r="AK120" s="207"/>
      <c r="AL120" s="207"/>
      <c r="AM120" s="207"/>
      <c r="AN120" s="207"/>
      <c r="AO120" s="207"/>
      <c r="AP120" s="189"/>
    </row>
    <row r="121" spans="1:42" x14ac:dyDescent="0.15">
      <c r="A121" s="215" t="s">
        <v>22</v>
      </c>
      <c r="B121" s="212">
        <f t="shared" ref="B121:T121" si="17">ROUND(W121*$T$77,0)</f>
        <v>798</v>
      </c>
      <c r="C121" s="212">
        <f t="shared" si="17"/>
        <v>798</v>
      </c>
      <c r="D121" s="212">
        <f t="shared" si="17"/>
        <v>900</v>
      </c>
      <c r="E121" s="212">
        <f t="shared" si="17"/>
        <v>992</v>
      </c>
      <c r="F121" s="212">
        <f t="shared" si="17"/>
        <v>1117</v>
      </c>
      <c r="G121" s="212">
        <f t="shared" si="17"/>
        <v>1264</v>
      </c>
      <c r="H121" s="212">
        <f t="shared" si="17"/>
        <v>1415</v>
      </c>
      <c r="I121" s="212">
        <f t="shared" si="17"/>
        <v>1591</v>
      </c>
      <c r="J121" s="212">
        <f t="shared" si="17"/>
        <v>1768</v>
      </c>
      <c r="K121" s="212">
        <f t="shared" si="17"/>
        <v>1944</v>
      </c>
      <c r="L121" s="212">
        <f t="shared" si="17"/>
        <v>2126</v>
      </c>
      <c r="M121" s="212">
        <f t="shared" si="17"/>
        <v>2298</v>
      </c>
      <c r="N121" s="212">
        <f t="shared" si="17"/>
        <v>2475</v>
      </c>
      <c r="O121" s="212">
        <f t="shared" si="17"/>
        <v>2652</v>
      </c>
      <c r="P121" s="212">
        <f t="shared" si="17"/>
        <v>2829</v>
      </c>
      <c r="Q121" s="212">
        <f t="shared" si="17"/>
        <v>3005</v>
      </c>
      <c r="R121" s="212">
        <f t="shared" si="17"/>
        <v>3182</v>
      </c>
      <c r="S121" s="212">
        <f t="shared" si="17"/>
        <v>3359</v>
      </c>
      <c r="T121" s="213">
        <f t="shared" si="17"/>
        <v>3536</v>
      </c>
      <c r="V121" s="203">
        <v>48</v>
      </c>
      <c r="W121" s="207">
        <v>550</v>
      </c>
      <c r="X121" s="214">
        <v>550</v>
      </c>
      <c r="Y121" s="214">
        <v>621</v>
      </c>
      <c r="Z121" s="214">
        <v>684</v>
      </c>
      <c r="AA121" s="214">
        <v>770</v>
      </c>
      <c r="AB121" s="214">
        <v>872</v>
      </c>
      <c r="AC121" s="214">
        <v>976</v>
      </c>
      <c r="AD121" s="214">
        <v>1097</v>
      </c>
      <c r="AE121" s="214">
        <v>1219</v>
      </c>
      <c r="AF121" s="214">
        <v>1341</v>
      </c>
      <c r="AG121" s="214">
        <v>1466</v>
      </c>
      <c r="AH121" s="207">
        <f>$AH$75*V121*AP121</f>
        <v>1584.96</v>
      </c>
      <c r="AI121" s="207">
        <f>$AI$75*V121*AP121</f>
        <v>1706.88</v>
      </c>
      <c r="AJ121" s="207">
        <f>$AJ$75*V121*AP121</f>
        <v>1828.8</v>
      </c>
      <c r="AK121" s="207">
        <f>$AK$75*V121*AP121</f>
        <v>1950.72</v>
      </c>
      <c r="AL121" s="207">
        <f>$AL$75*V121*AP121</f>
        <v>2072.64</v>
      </c>
      <c r="AM121" s="207">
        <f>$AM$75*V121*AP121</f>
        <v>2194.56</v>
      </c>
      <c r="AN121" s="207">
        <f>$AN$75*V121*AP121</f>
        <v>2316.48</v>
      </c>
      <c r="AO121" s="207">
        <f>$AO$75*V121*AP121</f>
        <v>2438.4</v>
      </c>
      <c r="AP121" s="189">
        <v>1.27</v>
      </c>
    </row>
    <row r="122" spans="1:42" ht="13" thickBot="1" x14ac:dyDescent="0.2">
      <c r="A122" s="204">
        <v>1200</v>
      </c>
      <c r="B122" s="216"/>
      <c r="C122" s="216"/>
      <c r="D122" s="216"/>
      <c r="E122" s="216"/>
      <c r="F122" s="216"/>
      <c r="G122" s="216"/>
      <c r="H122" s="216"/>
      <c r="I122" s="216"/>
      <c r="J122" s="216"/>
      <c r="K122" s="216"/>
      <c r="L122" s="216"/>
      <c r="M122" s="216"/>
      <c r="N122" s="216"/>
      <c r="O122" s="216"/>
      <c r="P122" s="216"/>
      <c r="Q122" s="216"/>
      <c r="R122" s="216"/>
      <c r="S122" s="216"/>
      <c r="T122" s="217"/>
      <c r="V122" s="203">
        <v>1200</v>
      </c>
      <c r="W122" s="207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207"/>
      <c r="AI122" s="207"/>
      <c r="AJ122" s="207"/>
      <c r="AK122" s="207"/>
      <c r="AL122" s="207"/>
      <c r="AM122" s="207"/>
      <c r="AN122" s="207"/>
      <c r="AO122" s="207"/>
      <c r="AP122" s="189"/>
    </row>
    <row r="123" spans="1:42" x14ac:dyDescent="0.15">
      <c r="A123" s="202" t="s">
        <v>130</v>
      </c>
      <c r="B123" s="205">
        <f t="shared" ref="B123:T123" si="18">ROUND(W123*$T$77,0)</f>
        <v>798</v>
      </c>
      <c r="C123" s="205">
        <f t="shared" si="18"/>
        <v>831</v>
      </c>
      <c r="D123" s="205">
        <f t="shared" si="18"/>
        <v>940</v>
      </c>
      <c r="E123" s="205">
        <f t="shared" si="18"/>
        <v>1037</v>
      </c>
      <c r="F123" s="205">
        <f t="shared" si="18"/>
        <v>1166</v>
      </c>
      <c r="G123" s="205">
        <f t="shared" si="18"/>
        <v>1320</v>
      </c>
      <c r="H123" s="205">
        <f t="shared" si="18"/>
        <v>1473</v>
      </c>
      <c r="I123" s="205">
        <f t="shared" si="18"/>
        <v>1657</v>
      </c>
      <c r="J123" s="205">
        <f t="shared" si="18"/>
        <v>1842</v>
      </c>
      <c r="K123" s="205">
        <f t="shared" si="18"/>
        <v>2026</v>
      </c>
      <c r="L123" s="205">
        <f t="shared" si="18"/>
        <v>2210</v>
      </c>
      <c r="M123" s="205">
        <f t="shared" si="18"/>
        <v>2394</v>
      </c>
      <c r="N123" s="205">
        <f t="shared" si="18"/>
        <v>2578</v>
      </c>
      <c r="O123" s="205">
        <f t="shared" si="18"/>
        <v>2762</v>
      </c>
      <c r="P123" s="205">
        <f t="shared" si="18"/>
        <v>2946</v>
      </c>
      <c r="Q123" s="205">
        <f t="shared" si="18"/>
        <v>3131</v>
      </c>
      <c r="R123" s="205">
        <f t="shared" si="18"/>
        <v>3315</v>
      </c>
      <c r="S123" s="205">
        <f t="shared" si="18"/>
        <v>3499</v>
      </c>
      <c r="T123" s="206">
        <f t="shared" si="18"/>
        <v>3683</v>
      </c>
      <c r="V123" s="203">
        <v>50</v>
      </c>
      <c r="W123" s="207">
        <f t="shared" ref="W123:AO123" si="19">W75*$V$123*W135</f>
        <v>550</v>
      </c>
      <c r="X123" s="207">
        <f t="shared" si="19"/>
        <v>573</v>
      </c>
      <c r="Y123" s="207">
        <f t="shared" si="19"/>
        <v>648</v>
      </c>
      <c r="Z123" s="207">
        <f t="shared" si="19"/>
        <v>715</v>
      </c>
      <c r="AA123" s="207">
        <f t="shared" si="19"/>
        <v>804</v>
      </c>
      <c r="AB123" s="207">
        <f t="shared" si="19"/>
        <v>910</v>
      </c>
      <c r="AC123" s="207">
        <f t="shared" si="19"/>
        <v>1016</v>
      </c>
      <c r="AD123" s="207">
        <f t="shared" si="19"/>
        <v>1143</v>
      </c>
      <c r="AE123" s="207">
        <f t="shared" si="19"/>
        <v>1270</v>
      </c>
      <c r="AF123" s="207">
        <f t="shared" si="19"/>
        <v>1397</v>
      </c>
      <c r="AG123" s="207">
        <f t="shared" si="19"/>
        <v>1524</v>
      </c>
      <c r="AH123" s="207">
        <f t="shared" si="19"/>
        <v>1651</v>
      </c>
      <c r="AI123" s="207">
        <f t="shared" si="19"/>
        <v>1778</v>
      </c>
      <c r="AJ123" s="207">
        <f t="shared" si="19"/>
        <v>1905</v>
      </c>
      <c r="AK123" s="207">
        <f t="shared" si="19"/>
        <v>2032</v>
      </c>
      <c r="AL123" s="207">
        <f t="shared" si="19"/>
        <v>2159</v>
      </c>
      <c r="AM123" s="207">
        <f t="shared" si="19"/>
        <v>2286</v>
      </c>
      <c r="AN123" s="207">
        <f t="shared" si="19"/>
        <v>2413</v>
      </c>
      <c r="AO123" s="207">
        <f t="shared" si="19"/>
        <v>2540</v>
      </c>
      <c r="AP123" s="189">
        <v>1.27</v>
      </c>
    </row>
    <row r="124" spans="1:42" x14ac:dyDescent="0.15">
      <c r="A124" s="208">
        <v>1250</v>
      </c>
      <c r="B124" s="209"/>
      <c r="C124" s="209"/>
      <c r="D124" s="209"/>
      <c r="E124" s="209"/>
      <c r="F124" s="209"/>
      <c r="G124" s="209"/>
      <c r="H124" s="209"/>
      <c r="I124" s="209"/>
      <c r="J124" s="209"/>
      <c r="K124" s="209"/>
      <c r="L124" s="209"/>
      <c r="M124" s="209"/>
      <c r="N124" s="209"/>
      <c r="O124" s="209"/>
      <c r="P124" s="209"/>
      <c r="Q124" s="209"/>
      <c r="R124" s="209"/>
      <c r="S124" s="209"/>
      <c r="T124" s="210"/>
      <c r="V124" s="203">
        <v>1250</v>
      </c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207"/>
      <c r="AI124" s="207"/>
      <c r="AJ124" s="207"/>
      <c r="AK124" s="207"/>
      <c r="AL124" s="207"/>
      <c r="AM124" s="207"/>
      <c r="AN124" s="207"/>
      <c r="AO124" s="207"/>
      <c r="AP124" s="189"/>
    </row>
    <row r="125" spans="1:42" x14ac:dyDescent="0.15">
      <c r="A125" s="215" t="s">
        <v>131</v>
      </c>
      <c r="B125" s="212">
        <f t="shared" ref="B125:T125" si="20">ROUND(W125*$T$77,0)</f>
        <v>829</v>
      </c>
      <c r="C125" s="212">
        <f t="shared" si="20"/>
        <v>864</v>
      </c>
      <c r="D125" s="212">
        <f t="shared" si="20"/>
        <v>977</v>
      </c>
      <c r="E125" s="212">
        <f t="shared" si="20"/>
        <v>1078</v>
      </c>
      <c r="F125" s="212">
        <f t="shared" si="20"/>
        <v>1212</v>
      </c>
      <c r="G125" s="212">
        <f t="shared" si="20"/>
        <v>1372</v>
      </c>
      <c r="H125" s="212">
        <f t="shared" si="20"/>
        <v>1532</v>
      </c>
      <c r="I125" s="212">
        <f t="shared" si="20"/>
        <v>1724</v>
      </c>
      <c r="J125" s="212">
        <f t="shared" si="20"/>
        <v>1915</v>
      </c>
      <c r="K125" s="212">
        <f t="shared" si="20"/>
        <v>2107</v>
      </c>
      <c r="L125" s="212">
        <f t="shared" si="20"/>
        <v>2298</v>
      </c>
      <c r="M125" s="212">
        <f t="shared" si="20"/>
        <v>2490</v>
      </c>
      <c r="N125" s="212">
        <f t="shared" si="20"/>
        <v>2681</v>
      </c>
      <c r="O125" s="212">
        <f t="shared" si="20"/>
        <v>2873</v>
      </c>
      <c r="P125" s="212">
        <f t="shared" si="20"/>
        <v>3064</v>
      </c>
      <c r="Q125" s="212">
        <f t="shared" si="20"/>
        <v>3256</v>
      </c>
      <c r="R125" s="212">
        <f t="shared" si="20"/>
        <v>3447</v>
      </c>
      <c r="S125" s="212">
        <f t="shared" si="20"/>
        <v>3639</v>
      </c>
      <c r="T125" s="213">
        <f t="shared" si="20"/>
        <v>3830</v>
      </c>
      <c r="V125" s="203">
        <v>52</v>
      </c>
      <c r="W125" s="207">
        <f t="shared" ref="W125:AO125" si="21">W75*$V$125*W135</f>
        <v>572</v>
      </c>
      <c r="X125" s="207">
        <f t="shared" si="21"/>
        <v>595.91999999999996</v>
      </c>
      <c r="Y125" s="207">
        <f t="shared" si="21"/>
        <v>673.92000000000007</v>
      </c>
      <c r="Z125" s="207">
        <f t="shared" si="21"/>
        <v>743.6</v>
      </c>
      <c r="AA125" s="207">
        <f t="shared" si="21"/>
        <v>836.16000000000008</v>
      </c>
      <c r="AB125" s="207">
        <f t="shared" si="21"/>
        <v>946.4</v>
      </c>
      <c r="AC125" s="207">
        <f t="shared" si="21"/>
        <v>1056.6400000000001</v>
      </c>
      <c r="AD125" s="207">
        <f t="shared" si="21"/>
        <v>1188.72</v>
      </c>
      <c r="AE125" s="207">
        <f t="shared" si="21"/>
        <v>1320.8</v>
      </c>
      <c r="AF125" s="207">
        <f t="shared" si="21"/>
        <v>1452.88</v>
      </c>
      <c r="AG125" s="207">
        <f t="shared" si="21"/>
        <v>1584.96</v>
      </c>
      <c r="AH125" s="207">
        <f t="shared" si="21"/>
        <v>1717.04</v>
      </c>
      <c r="AI125" s="207">
        <f t="shared" si="21"/>
        <v>1849.1200000000001</v>
      </c>
      <c r="AJ125" s="207">
        <f t="shared" si="21"/>
        <v>1981.2</v>
      </c>
      <c r="AK125" s="207">
        <f t="shared" si="21"/>
        <v>2113.2800000000002</v>
      </c>
      <c r="AL125" s="207">
        <f t="shared" si="21"/>
        <v>2245.36</v>
      </c>
      <c r="AM125" s="207">
        <f t="shared" si="21"/>
        <v>2377.44</v>
      </c>
      <c r="AN125" s="207">
        <f t="shared" si="21"/>
        <v>2509.52</v>
      </c>
      <c r="AO125" s="207">
        <f t="shared" si="21"/>
        <v>2641.6</v>
      </c>
      <c r="AP125" s="189">
        <v>1.27</v>
      </c>
    </row>
    <row r="126" spans="1:42" x14ac:dyDescent="0.15">
      <c r="A126" s="208">
        <v>1300</v>
      </c>
      <c r="B126" s="209"/>
      <c r="C126" s="209"/>
      <c r="D126" s="209"/>
      <c r="E126" s="209"/>
      <c r="F126" s="209"/>
      <c r="G126" s="209"/>
      <c r="H126" s="209"/>
      <c r="I126" s="209"/>
      <c r="J126" s="209"/>
      <c r="K126" s="209"/>
      <c r="L126" s="209"/>
      <c r="M126" s="209"/>
      <c r="N126" s="209"/>
      <c r="O126" s="209"/>
      <c r="P126" s="209"/>
      <c r="Q126" s="209"/>
      <c r="R126" s="209"/>
      <c r="S126" s="209"/>
      <c r="T126" s="210"/>
      <c r="V126" s="203">
        <v>1300</v>
      </c>
      <c r="W126" s="207"/>
      <c r="X126" s="207"/>
      <c r="Y126" s="207"/>
      <c r="Z126" s="207"/>
      <c r="AA126" s="207"/>
      <c r="AB126" s="207"/>
      <c r="AC126" s="207"/>
      <c r="AD126" s="207"/>
      <c r="AE126" s="207"/>
      <c r="AF126" s="207"/>
      <c r="AG126" s="207"/>
      <c r="AH126" s="207"/>
      <c r="AI126" s="207"/>
      <c r="AJ126" s="207"/>
      <c r="AK126" s="207"/>
      <c r="AL126" s="207"/>
      <c r="AM126" s="207"/>
      <c r="AN126" s="207"/>
      <c r="AO126" s="207"/>
      <c r="AP126" s="189"/>
    </row>
    <row r="127" spans="1:42" x14ac:dyDescent="0.15">
      <c r="A127" s="215" t="s">
        <v>132</v>
      </c>
      <c r="B127" s="212">
        <f t="shared" ref="B127:T127" si="22">ROUND(W127*$T$77,0)</f>
        <v>861</v>
      </c>
      <c r="C127" s="212">
        <f t="shared" si="22"/>
        <v>897</v>
      </c>
      <c r="D127" s="212">
        <f t="shared" si="22"/>
        <v>1015</v>
      </c>
      <c r="E127" s="212">
        <f t="shared" si="22"/>
        <v>1120</v>
      </c>
      <c r="F127" s="212">
        <f t="shared" si="22"/>
        <v>1259</v>
      </c>
      <c r="G127" s="212">
        <f t="shared" si="22"/>
        <v>1425</v>
      </c>
      <c r="H127" s="212">
        <f t="shared" si="22"/>
        <v>1591</v>
      </c>
      <c r="I127" s="212">
        <f t="shared" si="22"/>
        <v>1790</v>
      </c>
      <c r="J127" s="212">
        <f t="shared" si="22"/>
        <v>1989</v>
      </c>
      <c r="K127" s="212">
        <f t="shared" si="22"/>
        <v>2188</v>
      </c>
      <c r="L127" s="212">
        <f t="shared" si="22"/>
        <v>2387</v>
      </c>
      <c r="M127" s="212">
        <f t="shared" si="22"/>
        <v>2585</v>
      </c>
      <c r="N127" s="212">
        <f t="shared" si="22"/>
        <v>2784</v>
      </c>
      <c r="O127" s="212">
        <f t="shared" si="22"/>
        <v>2983</v>
      </c>
      <c r="P127" s="212">
        <f t="shared" si="22"/>
        <v>3182</v>
      </c>
      <c r="Q127" s="212">
        <f t="shared" si="22"/>
        <v>3381</v>
      </c>
      <c r="R127" s="212">
        <f t="shared" si="22"/>
        <v>3580</v>
      </c>
      <c r="S127" s="212">
        <f t="shared" si="22"/>
        <v>3779</v>
      </c>
      <c r="T127" s="213">
        <f t="shared" si="22"/>
        <v>3978</v>
      </c>
      <c r="V127" s="203">
        <v>54</v>
      </c>
      <c r="W127" s="207">
        <f t="shared" ref="W127:AO127" si="23">W75*$V$127*W135</f>
        <v>594</v>
      </c>
      <c r="X127" s="207">
        <f t="shared" si="23"/>
        <v>618.83999999999992</v>
      </c>
      <c r="Y127" s="207">
        <f t="shared" si="23"/>
        <v>699.84</v>
      </c>
      <c r="Z127" s="207">
        <f t="shared" si="23"/>
        <v>772.19999999999993</v>
      </c>
      <c r="AA127" s="207">
        <f t="shared" si="23"/>
        <v>868.32</v>
      </c>
      <c r="AB127" s="207">
        <f t="shared" si="23"/>
        <v>982.80000000000007</v>
      </c>
      <c r="AC127" s="207">
        <f t="shared" si="23"/>
        <v>1097.28</v>
      </c>
      <c r="AD127" s="207">
        <f t="shared" si="23"/>
        <v>1234.44</v>
      </c>
      <c r="AE127" s="207">
        <f t="shared" si="23"/>
        <v>1371.6</v>
      </c>
      <c r="AF127" s="207">
        <f t="shared" si="23"/>
        <v>1508.76</v>
      </c>
      <c r="AG127" s="207">
        <f t="shared" si="23"/>
        <v>1645.92</v>
      </c>
      <c r="AH127" s="207">
        <f t="shared" si="23"/>
        <v>1783.08</v>
      </c>
      <c r="AI127" s="207">
        <f t="shared" si="23"/>
        <v>1920.24</v>
      </c>
      <c r="AJ127" s="207">
        <f t="shared" si="23"/>
        <v>2057.4</v>
      </c>
      <c r="AK127" s="207">
        <f t="shared" si="23"/>
        <v>2194.56</v>
      </c>
      <c r="AL127" s="207">
        <f t="shared" si="23"/>
        <v>2331.7200000000003</v>
      </c>
      <c r="AM127" s="207">
        <f t="shared" si="23"/>
        <v>2468.88</v>
      </c>
      <c r="AN127" s="207">
        <f t="shared" si="23"/>
        <v>2606.04</v>
      </c>
      <c r="AO127" s="207">
        <f t="shared" si="23"/>
        <v>2743.2</v>
      </c>
      <c r="AP127" s="189">
        <v>1.27</v>
      </c>
    </row>
    <row r="128" spans="1:42" x14ac:dyDescent="0.15">
      <c r="A128" s="208">
        <v>1350</v>
      </c>
      <c r="B128" s="209"/>
      <c r="C128" s="209"/>
      <c r="D128" s="209"/>
      <c r="E128" s="209"/>
      <c r="F128" s="209"/>
      <c r="G128" s="209"/>
      <c r="H128" s="209"/>
      <c r="I128" s="209"/>
      <c r="J128" s="209"/>
      <c r="K128" s="209"/>
      <c r="L128" s="209"/>
      <c r="M128" s="209"/>
      <c r="N128" s="209"/>
      <c r="O128" s="209"/>
      <c r="P128" s="209"/>
      <c r="Q128" s="209"/>
      <c r="R128" s="209"/>
      <c r="S128" s="209"/>
      <c r="T128" s="210"/>
      <c r="V128" s="203">
        <v>1350</v>
      </c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207"/>
      <c r="AI128" s="207"/>
      <c r="AJ128" s="207"/>
      <c r="AK128" s="207"/>
      <c r="AL128" s="207"/>
      <c r="AM128" s="207"/>
      <c r="AN128" s="207"/>
      <c r="AO128" s="207"/>
      <c r="AP128" s="189"/>
    </row>
    <row r="129" spans="1:45" x14ac:dyDescent="0.15">
      <c r="A129" s="215" t="s">
        <v>133</v>
      </c>
      <c r="B129" s="212">
        <f t="shared" ref="B129:T129" si="24">ROUND(W129*$T$77,0)</f>
        <v>893</v>
      </c>
      <c r="C129" s="212">
        <f t="shared" si="24"/>
        <v>931</v>
      </c>
      <c r="D129" s="212">
        <f t="shared" si="24"/>
        <v>1052</v>
      </c>
      <c r="E129" s="212">
        <f t="shared" si="24"/>
        <v>1161</v>
      </c>
      <c r="F129" s="212">
        <f t="shared" si="24"/>
        <v>1306</v>
      </c>
      <c r="G129" s="212">
        <f t="shared" si="24"/>
        <v>1478</v>
      </c>
      <c r="H129" s="212">
        <f t="shared" si="24"/>
        <v>1650</v>
      </c>
      <c r="I129" s="212">
        <f t="shared" si="24"/>
        <v>1856</v>
      </c>
      <c r="J129" s="212">
        <f t="shared" si="24"/>
        <v>2062</v>
      </c>
      <c r="K129" s="212">
        <f t="shared" si="24"/>
        <v>2269</v>
      </c>
      <c r="L129" s="212">
        <f t="shared" si="24"/>
        <v>2475</v>
      </c>
      <c r="M129" s="212">
        <f t="shared" si="24"/>
        <v>2681</v>
      </c>
      <c r="N129" s="212">
        <f t="shared" si="24"/>
        <v>2887</v>
      </c>
      <c r="O129" s="212">
        <f t="shared" si="24"/>
        <v>3094</v>
      </c>
      <c r="P129" s="212">
        <f t="shared" si="24"/>
        <v>3300</v>
      </c>
      <c r="Q129" s="212">
        <f t="shared" si="24"/>
        <v>3506</v>
      </c>
      <c r="R129" s="212">
        <f t="shared" si="24"/>
        <v>3712</v>
      </c>
      <c r="S129" s="212">
        <f t="shared" si="24"/>
        <v>3919</v>
      </c>
      <c r="T129" s="213">
        <f t="shared" si="24"/>
        <v>4125</v>
      </c>
      <c r="V129" s="203">
        <v>56</v>
      </c>
      <c r="W129" s="207">
        <f t="shared" ref="W129:AO129" si="25">W75*$V$129*W135</f>
        <v>616</v>
      </c>
      <c r="X129" s="207">
        <f t="shared" si="25"/>
        <v>641.76</v>
      </c>
      <c r="Y129" s="207">
        <f t="shared" si="25"/>
        <v>725.76</v>
      </c>
      <c r="Z129" s="207">
        <f t="shared" si="25"/>
        <v>800.8</v>
      </c>
      <c r="AA129" s="207">
        <f t="shared" si="25"/>
        <v>900.48</v>
      </c>
      <c r="AB129" s="207">
        <f t="shared" si="25"/>
        <v>1019.2</v>
      </c>
      <c r="AC129" s="207">
        <f t="shared" si="25"/>
        <v>1137.92</v>
      </c>
      <c r="AD129" s="207">
        <f t="shared" si="25"/>
        <v>1280.1600000000001</v>
      </c>
      <c r="AE129" s="207">
        <f t="shared" si="25"/>
        <v>1422.4</v>
      </c>
      <c r="AF129" s="207">
        <f t="shared" si="25"/>
        <v>1564.64</v>
      </c>
      <c r="AG129" s="207">
        <f t="shared" si="25"/>
        <v>1706.88</v>
      </c>
      <c r="AH129" s="207">
        <f t="shared" si="25"/>
        <v>1849.1200000000001</v>
      </c>
      <c r="AI129" s="207">
        <f t="shared" si="25"/>
        <v>1991.3600000000001</v>
      </c>
      <c r="AJ129" s="207">
        <f t="shared" si="25"/>
        <v>2133.6</v>
      </c>
      <c r="AK129" s="207">
        <f t="shared" si="25"/>
        <v>2275.84</v>
      </c>
      <c r="AL129" s="207">
        <f t="shared" si="25"/>
        <v>2418.08</v>
      </c>
      <c r="AM129" s="207">
        <f t="shared" si="25"/>
        <v>2560.3200000000002</v>
      </c>
      <c r="AN129" s="207">
        <f t="shared" si="25"/>
        <v>2702.56</v>
      </c>
      <c r="AO129" s="207">
        <f t="shared" si="25"/>
        <v>2844.8</v>
      </c>
      <c r="AP129" s="189">
        <v>1.27</v>
      </c>
    </row>
    <row r="130" spans="1:45" x14ac:dyDescent="0.15">
      <c r="A130" s="208">
        <v>1400</v>
      </c>
      <c r="B130" s="209"/>
      <c r="C130" s="209"/>
      <c r="D130" s="209"/>
      <c r="E130" s="209"/>
      <c r="F130" s="209"/>
      <c r="G130" s="209"/>
      <c r="H130" s="209"/>
      <c r="I130" s="209"/>
      <c r="J130" s="209"/>
      <c r="K130" s="209"/>
      <c r="L130" s="209"/>
      <c r="M130" s="209"/>
      <c r="N130" s="209"/>
      <c r="O130" s="209"/>
      <c r="P130" s="209"/>
      <c r="Q130" s="209"/>
      <c r="R130" s="209"/>
      <c r="S130" s="209"/>
      <c r="T130" s="210"/>
      <c r="V130" s="203">
        <v>1400</v>
      </c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207"/>
      <c r="AI130" s="207"/>
      <c r="AJ130" s="207"/>
      <c r="AK130" s="207"/>
      <c r="AL130" s="207"/>
      <c r="AM130" s="207"/>
      <c r="AN130" s="207"/>
      <c r="AO130" s="207"/>
      <c r="AP130" s="189"/>
    </row>
    <row r="131" spans="1:45" x14ac:dyDescent="0.15">
      <c r="A131" s="215" t="s">
        <v>134</v>
      </c>
      <c r="B131" s="212">
        <f t="shared" ref="B131:T131" si="26">ROUND(W131*$T$77,0)</f>
        <v>925</v>
      </c>
      <c r="C131" s="212">
        <f t="shared" si="26"/>
        <v>964</v>
      </c>
      <c r="D131" s="212">
        <f t="shared" si="26"/>
        <v>1090</v>
      </c>
      <c r="E131" s="212">
        <f t="shared" si="26"/>
        <v>1203</v>
      </c>
      <c r="F131" s="212">
        <f t="shared" si="26"/>
        <v>1352</v>
      </c>
      <c r="G131" s="212">
        <f t="shared" si="26"/>
        <v>1531</v>
      </c>
      <c r="H131" s="212">
        <f t="shared" si="26"/>
        <v>1709</v>
      </c>
      <c r="I131" s="212">
        <f t="shared" si="26"/>
        <v>1923</v>
      </c>
      <c r="J131" s="212">
        <f t="shared" si="26"/>
        <v>2136</v>
      </c>
      <c r="K131" s="212">
        <f t="shared" si="26"/>
        <v>2350</v>
      </c>
      <c r="L131" s="212">
        <f t="shared" si="26"/>
        <v>2563</v>
      </c>
      <c r="M131" s="212">
        <f t="shared" si="26"/>
        <v>2777</v>
      </c>
      <c r="N131" s="212">
        <f t="shared" si="26"/>
        <v>2991</v>
      </c>
      <c r="O131" s="212">
        <f t="shared" si="26"/>
        <v>3204</v>
      </c>
      <c r="P131" s="212">
        <f t="shared" si="26"/>
        <v>3418</v>
      </c>
      <c r="Q131" s="212">
        <f t="shared" si="26"/>
        <v>3631</v>
      </c>
      <c r="R131" s="212">
        <f t="shared" si="26"/>
        <v>3845</v>
      </c>
      <c r="S131" s="212">
        <f t="shared" si="26"/>
        <v>4059</v>
      </c>
      <c r="T131" s="213">
        <f t="shared" si="26"/>
        <v>4272</v>
      </c>
      <c r="V131" s="203">
        <v>58</v>
      </c>
      <c r="W131" s="207">
        <f t="shared" ref="W131:AO131" si="27">W75*$V$131*W135</f>
        <v>638</v>
      </c>
      <c r="X131" s="207">
        <f t="shared" si="27"/>
        <v>664.68</v>
      </c>
      <c r="Y131" s="207">
        <f t="shared" si="27"/>
        <v>751.68000000000006</v>
      </c>
      <c r="Z131" s="207">
        <f t="shared" si="27"/>
        <v>829.4</v>
      </c>
      <c r="AA131" s="207">
        <f t="shared" si="27"/>
        <v>932.6400000000001</v>
      </c>
      <c r="AB131" s="207">
        <f t="shared" si="27"/>
        <v>1055.6000000000001</v>
      </c>
      <c r="AC131" s="207">
        <f t="shared" si="27"/>
        <v>1178.56</v>
      </c>
      <c r="AD131" s="207">
        <f t="shared" si="27"/>
        <v>1325.88</v>
      </c>
      <c r="AE131" s="207">
        <f t="shared" si="27"/>
        <v>1473.2</v>
      </c>
      <c r="AF131" s="207">
        <f t="shared" si="27"/>
        <v>1620.52</v>
      </c>
      <c r="AG131" s="207">
        <f t="shared" si="27"/>
        <v>1767.84</v>
      </c>
      <c r="AH131" s="207">
        <f t="shared" si="27"/>
        <v>1915.16</v>
      </c>
      <c r="AI131" s="207">
        <f t="shared" si="27"/>
        <v>2062.48</v>
      </c>
      <c r="AJ131" s="207">
        <f t="shared" si="27"/>
        <v>2209.8000000000002</v>
      </c>
      <c r="AK131" s="207">
        <f t="shared" si="27"/>
        <v>2357.12</v>
      </c>
      <c r="AL131" s="207">
        <f t="shared" si="27"/>
        <v>2504.44</v>
      </c>
      <c r="AM131" s="207">
        <f t="shared" si="27"/>
        <v>2651.76</v>
      </c>
      <c r="AN131" s="207">
        <f t="shared" si="27"/>
        <v>2799.08</v>
      </c>
      <c r="AO131" s="207">
        <f t="shared" si="27"/>
        <v>2946.4</v>
      </c>
      <c r="AP131" s="189">
        <v>1.27</v>
      </c>
    </row>
    <row r="132" spans="1:45" x14ac:dyDescent="0.15">
      <c r="A132" s="208">
        <v>1450</v>
      </c>
      <c r="B132" s="209"/>
      <c r="C132" s="209"/>
      <c r="D132" s="209"/>
      <c r="E132" s="209"/>
      <c r="F132" s="209"/>
      <c r="G132" s="209"/>
      <c r="H132" s="209"/>
      <c r="I132" s="209"/>
      <c r="J132" s="209"/>
      <c r="K132" s="209"/>
      <c r="L132" s="209"/>
      <c r="M132" s="209"/>
      <c r="N132" s="209"/>
      <c r="O132" s="209"/>
      <c r="P132" s="209"/>
      <c r="Q132" s="209"/>
      <c r="R132" s="209"/>
      <c r="S132" s="209"/>
      <c r="T132" s="210"/>
      <c r="V132" s="203">
        <v>1450</v>
      </c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207"/>
      <c r="AI132" s="207"/>
      <c r="AJ132" s="207"/>
      <c r="AK132" s="207"/>
      <c r="AL132" s="207"/>
      <c r="AM132" s="207"/>
      <c r="AN132" s="207"/>
      <c r="AO132" s="207"/>
      <c r="AP132" s="189"/>
    </row>
    <row r="133" spans="1:45" x14ac:dyDescent="0.15">
      <c r="A133" s="215" t="s">
        <v>135</v>
      </c>
      <c r="B133" s="212">
        <f t="shared" ref="B133:T133" si="28">ROUND(W133*$T$77,0)</f>
        <v>957</v>
      </c>
      <c r="C133" s="212">
        <f t="shared" si="28"/>
        <v>997</v>
      </c>
      <c r="D133" s="212">
        <f t="shared" si="28"/>
        <v>1128</v>
      </c>
      <c r="E133" s="212">
        <f t="shared" si="28"/>
        <v>1244</v>
      </c>
      <c r="F133" s="212">
        <f t="shared" si="28"/>
        <v>1399</v>
      </c>
      <c r="G133" s="212">
        <f t="shared" si="28"/>
        <v>1583</v>
      </c>
      <c r="H133" s="212">
        <f t="shared" si="28"/>
        <v>1768</v>
      </c>
      <c r="I133" s="212">
        <f t="shared" si="28"/>
        <v>1989</v>
      </c>
      <c r="J133" s="212">
        <f t="shared" si="28"/>
        <v>2210</v>
      </c>
      <c r="K133" s="212">
        <f t="shared" si="28"/>
        <v>2431</v>
      </c>
      <c r="L133" s="212">
        <f t="shared" si="28"/>
        <v>2652</v>
      </c>
      <c r="M133" s="212">
        <f t="shared" si="28"/>
        <v>2873</v>
      </c>
      <c r="N133" s="212">
        <f t="shared" si="28"/>
        <v>3094</v>
      </c>
      <c r="O133" s="212">
        <f t="shared" si="28"/>
        <v>3315</v>
      </c>
      <c r="P133" s="212">
        <f t="shared" si="28"/>
        <v>3536</v>
      </c>
      <c r="Q133" s="212">
        <f t="shared" si="28"/>
        <v>3757</v>
      </c>
      <c r="R133" s="212">
        <f t="shared" si="28"/>
        <v>3978</v>
      </c>
      <c r="S133" s="212">
        <f t="shared" si="28"/>
        <v>4199</v>
      </c>
      <c r="T133" s="213">
        <f t="shared" si="28"/>
        <v>4420</v>
      </c>
      <c r="V133" s="203">
        <v>60</v>
      </c>
      <c r="W133" s="207">
        <f t="shared" ref="W133:AO133" si="29">W75*$V$133*W135</f>
        <v>660</v>
      </c>
      <c r="X133" s="207">
        <f t="shared" si="29"/>
        <v>687.6</v>
      </c>
      <c r="Y133" s="207">
        <f t="shared" si="29"/>
        <v>777.6</v>
      </c>
      <c r="Z133" s="207">
        <f t="shared" si="29"/>
        <v>858</v>
      </c>
      <c r="AA133" s="207">
        <f t="shared" si="29"/>
        <v>964.80000000000007</v>
      </c>
      <c r="AB133" s="207">
        <f t="shared" si="29"/>
        <v>1092</v>
      </c>
      <c r="AC133" s="207">
        <f t="shared" si="29"/>
        <v>1219.2</v>
      </c>
      <c r="AD133" s="207">
        <f t="shared" si="29"/>
        <v>1371.6</v>
      </c>
      <c r="AE133" s="207">
        <f t="shared" si="29"/>
        <v>1524</v>
      </c>
      <c r="AF133" s="207">
        <f t="shared" si="29"/>
        <v>1676.4</v>
      </c>
      <c r="AG133" s="207">
        <f t="shared" si="29"/>
        <v>1828.8</v>
      </c>
      <c r="AH133" s="207">
        <f t="shared" si="29"/>
        <v>1981.2</v>
      </c>
      <c r="AI133" s="207">
        <f t="shared" si="29"/>
        <v>2133.6</v>
      </c>
      <c r="AJ133" s="207">
        <f t="shared" si="29"/>
        <v>2286</v>
      </c>
      <c r="AK133" s="207">
        <f t="shared" si="29"/>
        <v>2438.4</v>
      </c>
      <c r="AL133" s="207">
        <f t="shared" si="29"/>
        <v>2590.8000000000002</v>
      </c>
      <c r="AM133" s="207">
        <f t="shared" si="29"/>
        <v>2743.2</v>
      </c>
      <c r="AN133" s="207">
        <f t="shared" si="29"/>
        <v>2895.6</v>
      </c>
      <c r="AO133" s="207">
        <f t="shared" si="29"/>
        <v>3048</v>
      </c>
      <c r="AP133" s="189">
        <v>1.27</v>
      </c>
    </row>
    <row r="134" spans="1:45" ht="13" thickBot="1" x14ac:dyDescent="0.2">
      <c r="A134" s="204">
        <v>1500</v>
      </c>
      <c r="B134" s="216"/>
      <c r="C134" s="216"/>
      <c r="D134" s="216"/>
      <c r="E134" s="216"/>
      <c r="F134" s="216"/>
      <c r="G134" s="216"/>
      <c r="H134" s="216"/>
      <c r="I134" s="216"/>
      <c r="J134" s="216"/>
      <c r="K134" s="216"/>
      <c r="L134" s="216"/>
      <c r="M134" s="216"/>
      <c r="N134" s="216"/>
      <c r="O134" s="216"/>
      <c r="P134" s="216"/>
      <c r="Q134" s="216"/>
      <c r="R134" s="216"/>
      <c r="S134" s="216"/>
      <c r="T134" s="217"/>
      <c r="V134" s="203">
        <v>1500</v>
      </c>
      <c r="W134" s="207"/>
      <c r="X134" s="207"/>
      <c r="Y134" s="207"/>
      <c r="Z134" s="207"/>
      <c r="AA134" s="207"/>
      <c r="AB134" s="207"/>
      <c r="AC134" s="207"/>
      <c r="AD134" s="207"/>
      <c r="AE134" s="207"/>
      <c r="AF134" s="207"/>
      <c r="AG134" s="207"/>
      <c r="AH134" s="207"/>
      <c r="AI134" s="207"/>
      <c r="AJ134" s="207"/>
      <c r="AK134" s="207"/>
      <c r="AL134" s="207"/>
      <c r="AM134" s="207"/>
      <c r="AN134" s="207"/>
      <c r="AO134" s="207"/>
      <c r="AP134" s="189"/>
    </row>
    <row r="135" spans="1:45" x14ac:dyDescent="0.15">
      <c r="W135" s="227">
        <v>2.75</v>
      </c>
      <c r="X135" s="188">
        <v>1.91</v>
      </c>
      <c r="Y135" s="188">
        <v>1.62</v>
      </c>
      <c r="Z135" s="188">
        <v>1.43</v>
      </c>
      <c r="AA135" s="188">
        <v>1.34</v>
      </c>
      <c r="AB135" s="188">
        <v>1.3</v>
      </c>
      <c r="AC135" s="188">
        <v>1.27</v>
      </c>
      <c r="AD135" s="188">
        <v>1.27</v>
      </c>
      <c r="AE135" s="188">
        <v>1.27</v>
      </c>
      <c r="AF135" s="188">
        <v>1.27</v>
      </c>
      <c r="AG135" s="188">
        <v>1.27</v>
      </c>
      <c r="AH135" s="188">
        <v>1.27</v>
      </c>
      <c r="AI135" s="188">
        <v>1.27</v>
      </c>
      <c r="AJ135" s="188">
        <v>1.27</v>
      </c>
      <c r="AK135" s="188">
        <v>1.27</v>
      </c>
      <c r="AL135" s="188">
        <v>1.27</v>
      </c>
      <c r="AM135" s="188">
        <v>1.27</v>
      </c>
      <c r="AN135" s="188">
        <v>1.27</v>
      </c>
      <c r="AO135" s="188">
        <v>1.27</v>
      </c>
    </row>
    <row r="136" spans="1:45" x14ac:dyDescent="0.15">
      <c r="B136" s="224"/>
      <c r="C136" s="224"/>
      <c r="D136" s="224"/>
      <c r="E136" s="224"/>
      <c r="F136" s="224"/>
      <c r="G136" s="224"/>
      <c r="H136" s="224"/>
      <c r="I136" s="224"/>
      <c r="J136" s="224"/>
      <c r="K136" s="224"/>
      <c r="L136" s="224"/>
      <c r="M136" s="224"/>
      <c r="N136" s="224"/>
      <c r="O136" s="224"/>
      <c r="P136" s="224"/>
      <c r="Q136" s="224"/>
      <c r="R136" s="224"/>
      <c r="S136" s="224"/>
      <c r="T136" s="224"/>
      <c r="X136" s="230"/>
      <c r="Y136" s="230"/>
      <c r="Z136" s="230"/>
      <c r="AA136" s="230"/>
      <c r="AB136" s="230"/>
      <c r="AC136" s="230"/>
      <c r="AD136" s="230"/>
      <c r="AE136" s="230"/>
      <c r="AF136" s="230"/>
      <c r="AG136" s="230"/>
      <c r="AH136" s="230"/>
      <c r="AI136" s="230"/>
      <c r="AJ136" s="230"/>
      <c r="AK136" s="230"/>
      <c r="AL136" s="230"/>
      <c r="AM136" s="230"/>
      <c r="AN136" s="230"/>
      <c r="AO136" s="230"/>
      <c r="AS136" s="188" t="s">
        <v>164</v>
      </c>
    </row>
    <row r="138" spans="1:45" x14ac:dyDescent="0.15">
      <c r="B138" s="224"/>
      <c r="C138" s="224"/>
      <c r="D138" s="224"/>
      <c r="E138" s="224"/>
      <c r="F138" s="224"/>
      <c r="G138" s="224"/>
      <c r="H138" s="224"/>
      <c r="I138" s="224"/>
      <c r="J138" s="224"/>
      <c r="K138" s="224"/>
      <c r="L138" s="224"/>
      <c r="M138" s="224"/>
      <c r="N138" s="224"/>
      <c r="O138" s="224"/>
      <c r="P138" s="224"/>
      <c r="Q138" s="224"/>
      <c r="R138" s="224"/>
      <c r="S138" s="224"/>
      <c r="T138" s="224"/>
    </row>
    <row r="141" spans="1:45" x14ac:dyDescent="0.15">
      <c r="B141" s="224"/>
      <c r="C141" s="224"/>
      <c r="D141" s="224"/>
      <c r="E141" s="224"/>
      <c r="F141" s="224"/>
      <c r="G141" s="224"/>
      <c r="H141" s="224"/>
      <c r="I141" s="224"/>
      <c r="J141" s="224"/>
      <c r="K141" s="224"/>
      <c r="L141" s="224"/>
      <c r="M141" s="224"/>
      <c r="N141" s="224"/>
      <c r="O141" s="224"/>
      <c r="P141" s="224"/>
      <c r="Q141" s="224"/>
      <c r="R141" s="224"/>
      <c r="S141" s="224"/>
      <c r="T141" s="224"/>
    </row>
    <row r="143" spans="1:45" x14ac:dyDescent="0.15">
      <c r="A143" s="194"/>
    </row>
  </sheetData>
  <pageMargins left="0.35433070866141736" right="0.15748031496062992" top="0.19685039370078741" bottom="0" header="0.51181102362204722" footer="0.51181102362204722"/>
  <pageSetup paperSize="9" orientation="portrait"/>
  <headerFooter alignWithMargins="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CF3C2-A70B-764D-84DA-7DED3603EAC0}">
  <dimension ref="A1"/>
  <sheetViews>
    <sheetView view="pageBreakPreview" topLeftCell="A5" zoomScale="60" zoomScaleNormal="100" workbookViewId="0">
      <selection activeCell="O37" sqref="O37"/>
    </sheetView>
  </sheetViews>
  <sheetFormatPr baseColWidth="10" defaultRowHeight="13" x14ac:dyDescent="0.15"/>
  <cols>
    <col min="1" max="256" width="8.83203125" customWidth="1"/>
  </cols>
  <sheetData/>
  <pageMargins left="0.25" right="0.25" top="0.75" bottom="0.75" header="0.3" footer="0.3"/>
  <pageSetup paperSize="9" orientation="portrait" horizontalDpi="300" verticalDpi="30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D5536-C16C-1942-937B-B4C92093B4D8}">
  <dimension ref="A1"/>
  <sheetViews>
    <sheetView workbookViewId="0">
      <selection activeCell="H35" sqref="H35"/>
    </sheetView>
  </sheetViews>
  <sheetFormatPr baseColWidth="10" defaultRowHeight="13" x14ac:dyDescent="0.15"/>
  <cols>
    <col min="1" max="256" width="8.83203125" customWidth="1"/>
  </cols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7FB33-F6F3-B44D-9849-5B44C971BF9B}">
  <dimension ref="A1:K39"/>
  <sheetViews>
    <sheetView workbookViewId="0">
      <selection activeCell="N17" sqref="N17"/>
    </sheetView>
  </sheetViews>
  <sheetFormatPr baseColWidth="10" defaultRowHeight="13" x14ac:dyDescent="0.15"/>
  <cols>
    <col min="1" max="1" width="9.33203125" customWidth="1"/>
    <col min="2" max="11" width="8.1640625" customWidth="1"/>
    <col min="12" max="256" width="8.83203125" customWidth="1"/>
  </cols>
  <sheetData>
    <row r="1" spans="1:11" ht="101.25" customHeight="1" x14ac:dyDescent="0.15"/>
    <row r="2" spans="1:11" ht="18" x14ac:dyDescent="0.2">
      <c r="A2" s="1" t="s">
        <v>45</v>
      </c>
    </row>
    <row r="3" spans="1:11" ht="18" x14ac:dyDescent="0.2">
      <c r="A3" s="10" t="s">
        <v>46</v>
      </c>
      <c r="K3" s="8"/>
    </row>
    <row r="4" spans="1:11" ht="12.75" customHeight="1" x14ac:dyDescent="0.2">
      <c r="A4" s="10"/>
      <c r="K4" s="8"/>
    </row>
    <row r="5" spans="1:11" ht="66.75" customHeight="1" x14ac:dyDescent="0.2">
      <c r="A5" s="10"/>
      <c r="K5" s="8"/>
    </row>
    <row r="6" spans="1:11" ht="17.25" customHeight="1" x14ac:dyDescent="0.2">
      <c r="A6" s="10"/>
      <c r="B6" s="481" t="s">
        <v>79</v>
      </c>
      <c r="C6" s="481"/>
      <c r="D6" s="481"/>
      <c r="E6" s="481"/>
      <c r="F6" s="481" t="s">
        <v>80</v>
      </c>
      <c r="G6" s="481"/>
      <c r="H6" s="481"/>
      <c r="I6" s="481"/>
      <c r="K6" s="8"/>
    </row>
    <row r="7" spans="1:11" ht="68.25" customHeight="1" x14ac:dyDescent="0.2">
      <c r="A7" s="10"/>
      <c r="K7" s="8"/>
    </row>
    <row r="8" spans="1:11" ht="18" customHeight="1" x14ac:dyDescent="0.2">
      <c r="A8" s="10"/>
      <c r="B8" s="481" t="s">
        <v>81</v>
      </c>
      <c r="C8" s="481"/>
      <c r="D8" s="481"/>
      <c r="E8" s="481"/>
      <c r="F8" s="481" t="s">
        <v>82</v>
      </c>
      <c r="G8" s="481"/>
      <c r="H8" s="481"/>
      <c r="I8" s="481"/>
      <c r="K8" s="8"/>
    </row>
    <row r="9" spans="1:11" ht="14" thickBot="1" x14ac:dyDescent="0.2"/>
    <row r="10" spans="1:11" ht="17" thickBot="1" x14ac:dyDescent="0.25">
      <c r="A10" s="28" t="s">
        <v>0</v>
      </c>
      <c r="B10" s="29" t="s">
        <v>1</v>
      </c>
      <c r="C10" s="30" t="s">
        <v>2</v>
      </c>
      <c r="D10" s="30" t="s">
        <v>3</v>
      </c>
      <c r="E10" s="30" t="s">
        <v>4</v>
      </c>
      <c r="F10" s="30" t="s">
        <v>5</v>
      </c>
      <c r="G10" s="30" t="s">
        <v>6</v>
      </c>
      <c r="H10" s="30" t="s">
        <v>7</v>
      </c>
      <c r="I10" s="30" t="s">
        <v>8</v>
      </c>
      <c r="J10" s="30" t="s">
        <v>9</v>
      </c>
      <c r="K10" s="31" t="s">
        <v>10</v>
      </c>
    </row>
    <row r="11" spans="1:11" ht="16" x14ac:dyDescent="0.2">
      <c r="A11" s="27" t="s">
        <v>1</v>
      </c>
      <c r="B11" s="24">
        <v>138</v>
      </c>
      <c r="C11" s="11"/>
      <c r="D11" s="5"/>
      <c r="E11" s="5"/>
      <c r="F11" s="5"/>
      <c r="G11" s="5"/>
      <c r="H11" s="5"/>
      <c r="I11" s="5"/>
      <c r="J11" s="5"/>
      <c r="K11" s="18"/>
    </row>
    <row r="12" spans="1:11" ht="16" x14ac:dyDescent="0.2">
      <c r="A12" s="25" t="s">
        <v>2</v>
      </c>
      <c r="B12" s="22">
        <v>159</v>
      </c>
      <c r="C12" s="3">
        <v>169</v>
      </c>
      <c r="D12" s="4"/>
      <c r="E12" s="5"/>
      <c r="F12" s="5"/>
      <c r="G12" s="5"/>
      <c r="H12" s="5"/>
      <c r="I12" s="5"/>
      <c r="J12" s="5"/>
      <c r="K12" s="18"/>
    </row>
    <row r="13" spans="1:11" ht="16" x14ac:dyDescent="0.2">
      <c r="A13" s="25" t="s">
        <v>3</v>
      </c>
      <c r="B13" s="22">
        <v>175</v>
      </c>
      <c r="C13" s="3">
        <v>199</v>
      </c>
      <c r="D13" s="3">
        <v>206</v>
      </c>
      <c r="E13" s="4"/>
      <c r="F13" s="5"/>
      <c r="G13" s="5"/>
      <c r="H13" s="5"/>
      <c r="I13" s="5"/>
      <c r="J13" s="5"/>
      <c r="K13" s="18"/>
    </row>
    <row r="14" spans="1:11" ht="16" x14ac:dyDescent="0.2">
      <c r="A14" s="25" t="s">
        <v>4</v>
      </c>
      <c r="B14" s="22">
        <v>194</v>
      </c>
      <c r="C14" s="3">
        <v>219</v>
      </c>
      <c r="D14" s="2">
        <v>233</v>
      </c>
      <c r="E14" s="3">
        <v>250</v>
      </c>
      <c r="F14" s="4"/>
      <c r="G14" s="5"/>
      <c r="H14" s="5"/>
      <c r="I14" s="5"/>
      <c r="J14" s="5"/>
      <c r="K14" s="18"/>
    </row>
    <row r="15" spans="1:11" ht="16" x14ac:dyDescent="0.2">
      <c r="A15" s="25" t="s">
        <v>5</v>
      </c>
      <c r="B15" s="22">
        <v>218</v>
      </c>
      <c r="C15" s="3">
        <v>246</v>
      </c>
      <c r="D15" s="2">
        <v>261</v>
      </c>
      <c r="E15" s="2">
        <v>280</v>
      </c>
      <c r="F15" s="3">
        <v>321</v>
      </c>
      <c r="G15" s="5"/>
      <c r="H15" s="5"/>
      <c r="I15" s="5"/>
      <c r="J15" s="5"/>
      <c r="K15" s="18"/>
    </row>
    <row r="16" spans="1:11" ht="16" x14ac:dyDescent="0.2">
      <c r="A16" s="25" t="s">
        <v>6</v>
      </c>
      <c r="B16" s="22">
        <v>240</v>
      </c>
      <c r="C16" s="3">
        <v>259</v>
      </c>
      <c r="D16" s="2">
        <v>288</v>
      </c>
      <c r="E16" s="2">
        <v>309</v>
      </c>
      <c r="F16" s="3">
        <v>354</v>
      </c>
      <c r="G16" s="2">
        <v>403</v>
      </c>
      <c r="H16" s="4"/>
      <c r="I16" s="5"/>
      <c r="J16" s="5"/>
      <c r="K16" s="18"/>
    </row>
    <row r="17" spans="1:11" ht="16" x14ac:dyDescent="0.2">
      <c r="A17" s="25" t="s">
        <v>7</v>
      </c>
      <c r="B17" s="22">
        <v>262</v>
      </c>
      <c r="C17" s="3">
        <v>284</v>
      </c>
      <c r="D17" s="2">
        <v>316</v>
      </c>
      <c r="E17" s="2">
        <v>341</v>
      </c>
      <c r="F17" s="2">
        <v>389</v>
      </c>
      <c r="G17" s="2">
        <v>441</v>
      </c>
      <c r="H17" s="3">
        <v>499</v>
      </c>
      <c r="I17" s="4"/>
      <c r="J17" s="5"/>
      <c r="K17" s="18"/>
    </row>
    <row r="18" spans="1:11" ht="16" x14ac:dyDescent="0.2">
      <c r="A18" s="25" t="s">
        <v>8</v>
      </c>
      <c r="B18" s="22">
        <v>286</v>
      </c>
      <c r="C18" s="3">
        <v>308</v>
      </c>
      <c r="D18" s="2">
        <v>343</v>
      </c>
      <c r="E18" s="2">
        <v>362</v>
      </c>
      <c r="F18" s="2">
        <v>424</v>
      </c>
      <c r="G18" s="2">
        <v>479</v>
      </c>
      <c r="H18" s="2">
        <v>540</v>
      </c>
      <c r="I18" s="3">
        <v>621</v>
      </c>
      <c r="J18" s="4"/>
      <c r="K18" s="18"/>
    </row>
    <row r="19" spans="1:11" ht="16" x14ac:dyDescent="0.2">
      <c r="A19" s="25" t="s">
        <v>9</v>
      </c>
      <c r="B19" s="22">
        <v>294</v>
      </c>
      <c r="C19" s="3">
        <v>347</v>
      </c>
      <c r="D19" s="2">
        <v>361</v>
      </c>
      <c r="E19" s="2">
        <v>391</v>
      </c>
      <c r="F19" s="2">
        <v>447</v>
      </c>
      <c r="G19" s="2">
        <v>508</v>
      </c>
      <c r="H19" s="2">
        <v>574</v>
      </c>
      <c r="I19" s="2">
        <v>674</v>
      </c>
      <c r="J19" s="3">
        <v>730</v>
      </c>
      <c r="K19" s="18"/>
    </row>
    <row r="20" spans="1:11" ht="16" x14ac:dyDescent="0.2">
      <c r="A20" s="25" t="s">
        <v>10</v>
      </c>
      <c r="B20" s="22">
        <v>315</v>
      </c>
      <c r="C20" s="3">
        <v>352</v>
      </c>
      <c r="D20" s="2">
        <v>385</v>
      </c>
      <c r="E20" s="2">
        <v>418</v>
      </c>
      <c r="F20" s="2">
        <v>479</v>
      </c>
      <c r="G20" s="2">
        <v>543</v>
      </c>
      <c r="H20" s="2">
        <v>615</v>
      </c>
      <c r="I20" s="2">
        <v>691</v>
      </c>
      <c r="J20" s="3">
        <v>761</v>
      </c>
      <c r="K20" s="21">
        <v>813</v>
      </c>
    </row>
    <row r="21" spans="1:11" ht="16" x14ac:dyDescent="0.2">
      <c r="A21" s="25" t="s">
        <v>11</v>
      </c>
      <c r="B21" s="22">
        <v>335</v>
      </c>
      <c r="C21" s="3">
        <v>371</v>
      </c>
      <c r="D21" s="2">
        <v>410</v>
      </c>
      <c r="E21" s="2">
        <v>448</v>
      </c>
      <c r="F21" s="2">
        <v>511</v>
      </c>
      <c r="G21" s="2">
        <v>579</v>
      </c>
      <c r="H21" s="2">
        <v>656</v>
      </c>
      <c r="I21" s="2">
        <v>737</v>
      </c>
      <c r="J21" s="3">
        <v>802</v>
      </c>
      <c r="K21" s="21">
        <v>864</v>
      </c>
    </row>
    <row r="22" spans="1:11" ht="16" x14ac:dyDescent="0.2">
      <c r="A22" s="25" t="s">
        <v>12</v>
      </c>
      <c r="B22" s="22">
        <v>355</v>
      </c>
      <c r="C22" s="3">
        <v>393</v>
      </c>
      <c r="D22" s="2">
        <v>436</v>
      </c>
      <c r="E22" s="2">
        <v>475</v>
      </c>
      <c r="F22" s="2">
        <v>542</v>
      </c>
      <c r="G22" s="2">
        <v>615</v>
      </c>
      <c r="H22" s="2">
        <v>696</v>
      </c>
      <c r="I22" s="2">
        <v>782</v>
      </c>
      <c r="J22" s="3">
        <v>837</v>
      </c>
      <c r="K22" s="21">
        <v>915</v>
      </c>
    </row>
    <row r="23" spans="1:11" ht="16" x14ac:dyDescent="0.2">
      <c r="A23" s="25" t="s">
        <v>13</v>
      </c>
      <c r="B23" s="22">
        <v>377</v>
      </c>
      <c r="C23" s="3">
        <v>416</v>
      </c>
      <c r="D23" s="2">
        <v>462</v>
      </c>
      <c r="E23" s="2">
        <v>503</v>
      </c>
      <c r="F23" s="2">
        <v>574</v>
      </c>
      <c r="G23" s="2">
        <v>651</v>
      </c>
      <c r="H23" s="2">
        <v>738</v>
      </c>
      <c r="I23" s="2">
        <v>828</v>
      </c>
      <c r="J23" s="3">
        <v>883</v>
      </c>
      <c r="K23" s="21">
        <v>967</v>
      </c>
    </row>
    <row r="24" spans="1:11" ht="16" x14ac:dyDescent="0.2">
      <c r="A24" s="25" t="s">
        <v>14</v>
      </c>
      <c r="B24" s="22">
        <v>398</v>
      </c>
      <c r="C24" s="3">
        <v>440</v>
      </c>
      <c r="D24" s="2">
        <v>487</v>
      </c>
      <c r="E24" s="2">
        <v>529</v>
      </c>
      <c r="F24" s="2">
        <v>605</v>
      </c>
      <c r="G24" s="2">
        <v>687</v>
      </c>
      <c r="H24" s="2">
        <v>778</v>
      </c>
      <c r="I24" s="2">
        <v>873</v>
      </c>
      <c r="J24" s="3">
        <v>933</v>
      </c>
      <c r="K24" s="21">
        <v>1018</v>
      </c>
    </row>
    <row r="25" spans="1:11" ht="16" x14ac:dyDescent="0.2">
      <c r="A25" s="25" t="s">
        <v>15</v>
      </c>
      <c r="B25" s="22">
        <v>420</v>
      </c>
      <c r="C25" s="3">
        <v>458</v>
      </c>
      <c r="D25" s="2">
        <v>513</v>
      </c>
      <c r="E25" s="2">
        <v>558</v>
      </c>
      <c r="F25" s="2">
        <v>638</v>
      </c>
      <c r="G25" s="2">
        <v>725</v>
      </c>
      <c r="H25" s="2">
        <v>819</v>
      </c>
      <c r="I25" s="2">
        <v>919</v>
      </c>
      <c r="J25" s="3">
        <v>980</v>
      </c>
      <c r="K25" s="21">
        <v>1068</v>
      </c>
    </row>
    <row r="26" spans="1:11" ht="16" x14ac:dyDescent="0.2">
      <c r="A26" s="25" t="s">
        <v>16</v>
      </c>
      <c r="B26" s="22">
        <v>440</v>
      </c>
      <c r="C26" s="3">
        <v>481</v>
      </c>
      <c r="D26" s="2">
        <v>538</v>
      </c>
      <c r="E26" s="2">
        <v>594</v>
      </c>
      <c r="F26" s="2">
        <v>670</v>
      </c>
      <c r="G26" s="2">
        <v>760</v>
      </c>
      <c r="H26" s="2">
        <v>859</v>
      </c>
      <c r="I26" s="2">
        <v>963</v>
      </c>
      <c r="J26" s="3">
        <v>1026</v>
      </c>
      <c r="K26" s="21">
        <v>1132</v>
      </c>
    </row>
    <row r="27" spans="1:11" ht="16" x14ac:dyDescent="0.2">
      <c r="A27" s="25" t="s">
        <v>17</v>
      </c>
      <c r="B27" s="22">
        <v>460</v>
      </c>
      <c r="C27" s="3">
        <v>503</v>
      </c>
      <c r="D27" s="2">
        <v>562</v>
      </c>
      <c r="E27" s="2">
        <v>621</v>
      </c>
      <c r="F27" s="2">
        <v>701</v>
      </c>
      <c r="G27" s="2">
        <v>796</v>
      </c>
      <c r="H27" s="2">
        <v>897</v>
      </c>
      <c r="I27" s="2">
        <v>1004</v>
      </c>
      <c r="J27" s="3">
        <v>1072</v>
      </c>
      <c r="K27" s="21">
        <v>1186</v>
      </c>
    </row>
    <row r="28" spans="1:11" ht="16" x14ac:dyDescent="0.2">
      <c r="A28" s="25" t="s">
        <v>18</v>
      </c>
      <c r="B28" s="22">
        <v>471</v>
      </c>
      <c r="C28" s="3">
        <v>530</v>
      </c>
      <c r="D28" s="2">
        <v>584</v>
      </c>
      <c r="E28" s="2">
        <v>660</v>
      </c>
      <c r="F28" s="2">
        <v>739</v>
      </c>
      <c r="G28" s="2">
        <v>836</v>
      </c>
      <c r="H28" s="2">
        <v>926</v>
      </c>
      <c r="I28" s="2">
        <v>1030</v>
      </c>
      <c r="J28" s="3">
        <v>1129</v>
      </c>
      <c r="K28" s="21">
        <v>1248</v>
      </c>
    </row>
    <row r="29" spans="1:11" ht="16" x14ac:dyDescent="0.2">
      <c r="A29" s="25" t="s">
        <v>19</v>
      </c>
      <c r="B29" s="22">
        <v>490</v>
      </c>
      <c r="C29" s="3">
        <v>553</v>
      </c>
      <c r="D29" s="2">
        <v>609</v>
      </c>
      <c r="E29" s="2">
        <v>687</v>
      </c>
      <c r="F29" s="2">
        <v>769</v>
      </c>
      <c r="G29" s="2">
        <v>871</v>
      </c>
      <c r="H29" s="2">
        <v>964</v>
      </c>
      <c r="I29" s="2">
        <v>1073</v>
      </c>
      <c r="J29" s="3">
        <v>1178</v>
      </c>
      <c r="K29" s="21">
        <v>1310</v>
      </c>
    </row>
    <row r="30" spans="1:11" ht="16" x14ac:dyDescent="0.2">
      <c r="A30" s="25" t="s">
        <v>20</v>
      </c>
      <c r="B30" s="22">
        <v>511</v>
      </c>
      <c r="C30" s="3">
        <v>576</v>
      </c>
      <c r="D30" s="2">
        <v>634</v>
      </c>
      <c r="E30" s="2">
        <v>715</v>
      </c>
      <c r="F30" s="2">
        <v>801</v>
      </c>
      <c r="G30" s="2">
        <v>906</v>
      </c>
      <c r="H30" s="2">
        <v>1004</v>
      </c>
      <c r="I30" s="2">
        <v>1115</v>
      </c>
      <c r="J30" s="3">
        <v>1223</v>
      </c>
      <c r="K30" s="21">
        <v>1365</v>
      </c>
    </row>
    <row r="31" spans="1:11" ht="16" x14ac:dyDescent="0.2">
      <c r="A31" s="25" t="s">
        <v>21</v>
      </c>
      <c r="B31" s="22">
        <v>529</v>
      </c>
      <c r="C31" s="3">
        <v>598</v>
      </c>
      <c r="D31" s="2">
        <v>659</v>
      </c>
      <c r="E31" s="2">
        <v>743</v>
      </c>
      <c r="F31" s="2">
        <v>831</v>
      </c>
      <c r="G31" s="2">
        <v>941</v>
      </c>
      <c r="H31" s="2">
        <v>1042</v>
      </c>
      <c r="I31" s="2">
        <v>1158</v>
      </c>
      <c r="J31" s="3">
        <v>1268</v>
      </c>
      <c r="K31" s="21">
        <v>1414</v>
      </c>
    </row>
    <row r="32" spans="1:11" ht="17" thickBot="1" x14ac:dyDescent="0.25">
      <c r="A32" s="26" t="s">
        <v>22</v>
      </c>
      <c r="B32" s="23">
        <v>550</v>
      </c>
      <c r="C32" s="17">
        <v>621</v>
      </c>
      <c r="D32" s="16">
        <v>684</v>
      </c>
      <c r="E32" s="16">
        <v>770</v>
      </c>
      <c r="F32" s="16">
        <v>872</v>
      </c>
      <c r="G32" s="16">
        <v>976</v>
      </c>
      <c r="H32" s="16">
        <v>1097</v>
      </c>
      <c r="I32" s="16">
        <v>1219</v>
      </c>
      <c r="J32" s="17">
        <v>1341</v>
      </c>
      <c r="K32" s="20">
        <v>1466</v>
      </c>
    </row>
    <row r="34" spans="1:2" x14ac:dyDescent="0.15">
      <c r="A34" s="7" t="s">
        <v>23</v>
      </c>
      <c r="B34" t="s">
        <v>24</v>
      </c>
    </row>
    <row r="35" spans="1:2" x14ac:dyDescent="0.15">
      <c r="A35" s="6"/>
      <c r="B35" s="6" t="s">
        <v>25</v>
      </c>
    </row>
    <row r="36" spans="1:2" x14ac:dyDescent="0.15">
      <c r="B36" s="85" t="s">
        <v>89</v>
      </c>
    </row>
    <row r="37" spans="1:2" x14ac:dyDescent="0.15">
      <c r="B37" s="85" t="s">
        <v>90</v>
      </c>
    </row>
    <row r="39" spans="1:2" x14ac:dyDescent="0.15">
      <c r="B39" s="85" t="s">
        <v>91</v>
      </c>
    </row>
  </sheetData>
  <mergeCells count="4">
    <mergeCell ref="B6:E6"/>
    <mergeCell ref="F6:I6"/>
    <mergeCell ref="B8:E8"/>
    <mergeCell ref="F8:I8"/>
  </mergeCells>
  <phoneticPr fontId="1" type="noConversion"/>
  <pageMargins left="0.74803149606299213" right="0.35433070866141736" top="0.39370078740157483" bottom="0" header="0.51181102362204722" footer="0.51181102362204722"/>
  <pageSetup paperSize="9" orientation="portrait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22B-4DBA-7E42-9967-4FDE7CBCDC52}">
  <dimension ref="A1:I59"/>
  <sheetViews>
    <sheetView topLeftCell="A2" workbookViewId="0">
      <selection activeCell="B12" sqref="B12:I54"/>
    </sheetView>
  </sheetViews>
  <sheetFormatPr baseColWidth="10" defaultRowHeight="13" x14ac:dyDescent="0.15"/>
  <cols>
    <col min="1" max="1" width="9.33203125" customWidth="1"/>
    <col min="2" max="9" width="9.6640625" customWidth="1"/>
    <col min="10" max="256" width="8.83203125" customWidth="1"/>
  </cols>
  <sheetData>
    <row r="1" spans="1:9" ht="100.5" customHeight="1" x14ac:dyDescent="0.15"/>
    <row r="2" spans="1:9" ht="18" x14ac:dyDescent="0.2">
      <c r="A2" s="1" t="s">
        <v>47</v>
      </c>
      <c r="B2" s="1"/>
    </row>
    <row r="3" spans="1:9" ht="18" x14ac:dyDescent="0.2">
      <c r="A3" s="10" t="s">
        <v>48</v>
      </c>
      <c r="B3" s="10"/>
    </row>
    <row r="4" spans="1:9" ht="18" x14ac:dyDescent="0.2">
      <c r="A4" s="10"/>
      <c r="B4" s="10"/>
    </row>
    <row r="5" spans="1:9" ht="68.25" customHeight="1" x14ac:dyDescent="0.2">
      <c r="A5" s="10"/>
      <c r="B5" s="10"/>
    </row>
    <row r="6" spans="1:9" ht="18" x14ac:dyDescent="0.2">
      <c r="A6" s="10"/>
      <c r="B6" s="10"/>
      <c r="C6" s="481" t="s">
        <v>77</v>
      </c>
      <c r="D6" s="481"/>
      <c r="F6" s="481" t="s">
        <v>78</v>
      </c>
      <c r="G6" s="481"/>
    </row>
    <row r="7" spans="1:9" ht="68.25" customHeight="1" x14ac:dyDescent="0.2">
      <c r="A7" s="10"/>
      <c r="B7" s="10"/>
    </row>
    <row r="8" spans="1:9" ht="18" x14ac:dyDescent="0.2">
      <c r="A8" s="10"/>
      <c r="B8" s="10"/>
      <c r="C8" s="481" t="s">
        <v>75</v>
      </c>
      <c r="D8" s="481"/>
      <c r="F8" s="481" t="s">
        <v>76</v>
      </c>
      <c r="G8" s="481"/>
    </row>
    <row r="9" spans="1:9" ht="18" x14ac:dyDescent="0.2">
      <c r="A9" s="10"/>
      <c r="B9" s="10"/>
    </row>
    <row r="10" spans="1:9" ht="14" thickBot="1" x14ac:dyDescent="0.2"/>
    <row r="11" spans="1:9" ht="17" thickBot="1" x14ac:dyDescent="0.25">
      <c r="A11" s="28" t="s">
        <v>0</v>
      </c>
      <c r="B11" s="58" t="s">
        <v>28</v>
      </c>
      <c r="C11" s="30" t="s">
        <v>1</v>
      </c>
      <c r="D11" s="30" t="s">
        <v>2</v>
      </c>
      <c r="E11" s="30" t="s">
        <v>3</v>
      </c>
      <c r="F11" s="30" t="s">
        <v>4</v>
      </c>
      <c r="G11" s="30" t="s">
        <v>5</v>
      </c>
      <c r="H11" s="30" t="s">
        <v>6</v>
      </c>
      <c r="I11" s="31" t="s">
        <v>7</v>
      </c>
    </row>
    <row r="12" spans="1:9" ht="16" x14ac:dyDescent="0.2">
      <c r="A12" s="27" t="s">
        <v>1</v>
      </c>
      <c r="B12" s="69">
        <v>157</v>
      </c>
      <c r="C12" s="59">
        <v>181</v>
      </c>
      <c r="D12" s="9"/>
      <c r="E12" s="60"/>
      <c r="F12" s="60"/>
      <c r="G12" s="60"/>
      <c r="H12" s="60"/>
      <c r="I12" s="61"/>
    </row>
    <row r="13" spans="1:9" ht="16" x14ac:dyDescent="0.2">
      <c r="A13" s="27"/>
      <c r="B13" s="69"/>
      <c r="C13" s="59"/>
      <c r="D13" s="9"/>
      <c r="E13" s="60"/>
      <c r="F13" s="60"/>
      <c r="G13" s="60"/>
      <c r="H13" s="60"/>
      <c r="I13" s="61"/>
    </row>
    <row r="14" spans="1:9" ht="16" x14ac:dyDescent="0.2">
      <c r="A14" s="25" t="s">
        <v>2</v>
      </c>
      <c r="B14" s="70">
        <v>182</v>
      </c>
      <c r="C14" s="62">
        <v>204</v>
      </c>
      <c r="D14" s="63">
        <v>223</v>
      </c>
      <c r="E14" s="59"/>
      <c r="F14" s="60"/>
      <c r="G14" s="60"/>
      <c r="H14" s="60"/>
      <c r="I14" s="61"/>
    </row>
    <row r="15" spans="1:9" ht="16" x14ac:dyDescent="0.2">
      <c r="A15" s="25"/>
      <c r="B15" s="70"/>
      <c r="C15" s="62"/>
      <c r="D15" s="63"/>
      <c r="E15" s="92"/>
      <c r="F15" s="60"/>
      <c r="G15" s="60"/>
      <c r="H15" s="60"/>
      <c r="I15" s="61"/>
    </row>
    <row r="16" spans="1:9" ht="16" x14ac:dyDescent="0.2">
      <c r="A16" s="25" t="s">
        <v>3</v>
      </c>
      <c r="B16" s="70">
        <v>206</v>
      </c>
      <c r="C16" s="62">
        <v>233</v>
      </c>
      <c r="D16" s="63">
        <v>257</v>
      </c>
      <c r="E16" s="63">
        <v>281</v>
      </c>
      <c r="F16" s="59"/>
      <c r="G16" s="60"/>
      <c r="H16" s="60"/>
      <c r="I16" s="61"/>
    </row>
    <row r="17" spans="1:9" ht="16" x14ac:dyDescent="0.2">
      <c r="A17" s="25"/>
      <c r="B17" s="70"/>
      <c r="C17" s="62"/>
      <c r="D17" s="63"/>
      <c r="E17" s="63"/>
      <c r="F17" s="92"/>
      <c r="G17" s="60"/>
      <c r="H17" s="60"/>
      <c r="I17" s="61"/>
    </row>
    <row r="18" spans="1:9" ht="16" x14ac:dyDescent="0.2">
      <c r="A18" s="25" t="s">
        <v>4</v>
      </c>
      <c r="B18" s="70">
        <v>224</v>
      </c>
      <c r="C18" s="62">
        <v>260</v>
      </c>
      <c r="D18" s="63">
        <v>288</v>
      </c>
      <c r="E18" s="62">
        <v>326</v>
      </c>
      <c r="F18" s="63">
        <v>353</v>
      </c>
      <c r="G18" s="59"/>
      <c r="H18" s="60"/>
      <c r="I18" s="61"/>
    </row>
    <row r="19" spans="1:9" ht="16" x14ac:dyDescent="0.2">
      <c r="A19" s="25"/>
      <c r="B19" s="70"/>
      <c r="C19" s="62"/>
      <c r="D19" s="63"/>
      <c r="E19" s="62"/>
      <c r="F19" s="63"/>
      <c r="G19" s="92"/>
      <c r="H19" s="60"/>
      <c r="I19" s="61"/>
    </row>
    <row r="20" spans="1:9" ht="16" x14ac:dyDescent="0.2">
      <c r="A20" s="25" t="s">
        <v>5</v>
      </c>
      <c r="B20" s="70">
        <v>247</v>
      </c>
      <c r="C20" s="62">
        <v>283</v>
      </c>
      <c r="D20" s="63">
        <v>320</v>
      </c>
      <c r="E20" s="62">
        <v>363</v>
      </c>
      <c r="F20" s="62">
        <v>396</v>
      </c>
      <c r="G20" s="63">
        <v>445</v>
      </c>
      <c r="H20" s="60"/>
      <c r="I20" s="61"/>
    </row>
    <row r="21" spans="1:9" ht="16" x14ac:dyDescent="0.2">
      <c r="A21" s="25"/>
      <c r="B21" s="70"/>
      <c r="C21" s="62"/>
      <c r="D21" s="63"/>
      <c r="E21" s="62"/>
      <c r="F21" s="62"/>
      <c r="G21" s="63"/>
      <c r="H21" s="60"/>
      <c r="I21" s="61"/>
    </row>
    <row r="22" spans="1:9" ht="16" x14ac:dyDescent="0.2">
      <c r="A22" s="25" t="s">
        <v>6</v>
      </c>
      <c r="B22" s="70">
        <v>264</v>
      </c>
      <c r="C22" s="62">
        <v>309</v>
      </c>
      <c r="D22" s="63">
        <v>348</v>
      </c>
      <c r="E22" s="62">
        <v>406</v>
      </c>
      <c r="F22" s="62">
        <v>442</v>
      </c>
      <c r="G22" s="63">
        <v>499</v>
      </c>
      <c r="H22" s="62">
        <v>559</v>
      </c>
      <c r="I22" s="64"/>
    </row>
    <row r="23" spans="1:9" ht="16" x14ac:dyDescent="0.2">
      <c r="A23" s="25"/>
      <c r="B23" s="70"/>
      <c r="C23" s="62"/>
      <c r="D23" s="63"/>
      <c r="E23" s="62"/>
      <c r="F23" s="62"/>
      <c r="G23" s="63"/>
      <c r="H23" s="62"/>
      <c r="I23" s="64"/>
    </row>
    <row r="24" spans="1:9" ht="16" x14ac:dyDescent="0.2">
      <c r="A24" s="25" t="s">
        <v>7</v>
      </c>
      <c r="B24" s="70">
        <v>288</v>
      </c>
      <c r="C24" s="62">
        <v>337</v>
      </c>
      <c r="D24" s="63">
        <v>379</v>
      </c>
      <c r="E24" s="62">
        <v>445</v>
      </c>
      <c r="F24" s="62">
        <v>482</v>
      </c>
      <c r="G24" s="62">
        <v>543</v>
      </c>
      <c r="H24" s="62">
        <v>610</v>
      </c>
      <c r="I24" s="65">
        <v>668</v>
      </c>
    </row>
    <row r="25" spans="1:9" ht="16" x14ac:dyDescent="0.2">
      <c r="A25" s="25"/>
      <c r="B25" s="70"/>
      <c r="C25" s="62"/>
      <c r="D25" s="63"/>
      <c r="E25" s="62"/>
      <c r="F25" s="62"/>
      <c r="G25" s="62"/>
      <c r="H25" s="62"/>
      <c r="I25" s="65"/>
    </row>
    <row r="26" spans="1:9" ht="16" x14ac:dyDescent="0.2">
      <c r="A26" s="25" t="s">
        <v>8</v>
      </c>
      <c r="B26" s="70">
        <v>306</v>
      </c>
      <c r="C26" s="62">
        <v>360</v>
      </c>
      <c r="D26" s="63">
        <v>416</v>
      </c>
      <c r="E26" s="62">
        <v>489</v>
      </c>
      <c r="F26" s="62">
        <v>530</v>
      </c>
      <c r="G26" s="62">
        <v>596</v>
      </c>
      <c r="H26" s="62">
        <v>669</v>
      </c>
      <c r="I26" s="65">
        <v>735</v>
      </c>
    </row>
    <row r="27" spans="1:9" ht="16" x14ac:dyDescent="0.2">
      <c r="A27" s="25"/>
      <c r="B27" s="70"/>
      <c r="C27" s="62"/>
      <c r="D27" s="63"/>
      <c r="E27" s="62"/>
      <c r="F27" s="62"/>
      <c r="G27" s="62"/>
      <c r="H27" s="62"/>
      <c r="I27" s="65"/>
    </row>
    <row r="28" spans="1:9" ht="16" x14ac:dyDescent="0.2">
      <c r="A28" s="25" t="s">
        <v>9</v>
      </c>
      <c r="B28" s="70">
        <v>332</v>
      </c>
      <c r="C28" s="62">
        <v>382</v>
      </c>
      <c r="D28" s="63">
        <v>445</v>
      </c>
      <c r="E28" s="62">
        <v>512</v>
      </c>
      <c r="F28" s="62">
        <v>597</v>
      </c>
      <c r="G28" s="62">
        <v>668</v>
      </c>
      <c r="H28" s="62">
        <v>751</v>
      </c>
      <c r="I28" s="65">
        <v>832</v>
      </c>
    </row>
    <row r="29" spans="1:9" ht="16" x14ac:dyDescent="0.2">
      <c r="A29" s="25"/>
      <c r="B29" s="70"/>
      <c r="C29" s="62"/>
      <c r="D29" s="63"/>
      <c r="E29" s="62"/>
      <c r="F29" s="62"/>
      <c r="G29" s="62"/>
      <c r="H29" s="62"/>
      <c r="I29" s="65"/>
    </row>
    <row r="30" spans="1:9" ht="16" x14ac:dyDescent="0.2">
      <c r="A30" s="25" t="s">
        <v>10</v>
      </c>
      <c r="B30" s="70">
        <v>349</v>
      </c>
      <c r="C30" s="62">
        <v>419</v>
      </c>
      <c r="D30" s="63">
        <v>486</v>
      </c>
      <c r="E30" s="62">
        <v>547</v>
      </c>
      <c r="F30" s="62">
        <v>638</v>
      </c>
      <c r="G30" s="62">
        <v>712</v>
      </c>
      <c r="H30" s="62">
        <v>802</v>
      </c>
      <c r="I30" s="65">
        <v>887</v>
      </c>
    </row>
    <row r="31" spans="1:9" ht="16" x14ac:dyDescent="0.2">
      <c r="A31" s="25"/>
      <c r="B31" s="70"/>
      <c r="C31" s="62"/>
      <c r="D31" s="63"/>
      <c r="E31" s="62"/>
      <c r="F31" s="62"/>
      <c r="G31" s="62"/>
      <c r="H31" s="62"/>
      <c r="I31" s="65"/>
    </row>
    <row r="32" spans="1:9" ht="16" x14ac:dyDescent="0.2">
      <c r="A32" s="25" t="s">
        <v>11</v>
      </c>
      <c r="B32" s="70">
        <v>374</v>
      </c>
      <c r="C32" s="62">
        <v>440</v>
      </c>
      <c r="D32" s="63">
        <v>508</v>
      </c>
      <c r="E32" s="62">
        <v>587</v>
      </c>
      <c r="F32" s="62">
        <v>684</v>
      </c>
      <c r="G32" s="62">
        <v>764</v>
      </c>
      <c r="H32" s="62">
        <v>861</v>
      </c>
      <c r="I32" s="65">
        <v>955</v>
      </c>
    </row>
    <row r="33" spans="1:9" ht="16" x14ac:dyDescent="0.2">
      <c r="A33" s="25"/>
      <c r="B33" s="70"/>
      <c r="C33" s="62"/>
      <c r="D33" s="63"/>
      <c r="E33" s="62"/>
      <c r="F33" s="62"/>
      <c r="G33" s="62"/>
      <c r="H33" s="62"/>
      <c r="I33" s="65"/>
    </row>
    <row r="34" spans="1:9" ht="16" x14ac:dyDescent="0.2">
      <c r="A34" s="25" t="s">
        <v>12</v>
      </c>
      <c r="B34" s="70">
        <v>397</v>
      </c>
      <c r="C34" s="62">
        <v>465</v>
      </c>
      <c r="D34" s="63">
        <v>540</v>
      </c>
      <c r="E34" s="62">
        <v>621</v>
      </c>
      <c r="F34" s="62">
        <v>726</v>
      </c>
      <c r="G34" s="62">
        <v>808</v>
      </c>
      <c r="H34" s="62">
        <v>912</v>
      </c>
      <c r="I34" s="65">
        <v>1013</v>
      </c>
    </row>
    <row r="35" spans="1:9" ht="16" x14ac:dyDescent="0.2">
      <c r="A35" s="25"/>
      <c r="B35" s="70"/>
      <c r="C35" s="62"/>
      <c r="D35" s="63"/>
      <c r="E35" s="62"/>
      <c r="F35" s="62"/>
      <c r="G35" s="62"/>
      <c r="H35" s="62"/>
      <c r="I35" s="65"/>
    </row>
    <row r="36" spans="1:9" ht="16" x14ac:dyDescent="0.2">
      <c r="A36" s="25" t="s">
        <v>13</v>
      </c>
      <c r="B36" s="70">
        <v>420</v>
      </c>
      <c r="C36" s="62">
        <v>494</v>
      </c>
      <c r="D36" s="63">
        <v>575</v>
      </c>
      <c r="E36" s="62">
        <v>660</v>
      </c>
      <c r="F36" s="62">
        <v>774</v>
      </c>
      <c r="G36" s="62">
        <v>859</v>
      </c>
      <c r="H36" s="62">
        <v>971</v>
      </c>
      <c r="I36" s="65">
        <v>1079</v>
      </c>
    </row>
    <row r="37" spans="1:9" ht="16" x14ac:dyDescent="0.2">
      <c r="A37" s="25"/>
      <c r="B37" s="70"/>
      <c r="C37" s="62"/>
      <c r="D37" s="63"/>
      <c r="E37" s="62"/>
      <c r="F37" s="62"/>
      <c r="G37" s="62"/>
      <c r="H37" s="62"/>
      <c r="I37" s="65"/>
    </row>
    <row r="38" spans="1:9" ht="16" x14ac:dyDescent="0.2">
      <c r="A38" s="25" t="s">
        <v>14</v>
      </c>
      <c r="B38" s="70">
        <v>442</v>
      </c>
      <c r="C38" s="62">
        <v>520</v>
      </c>
      <c r="D38" s="63">
        <v>596</v>
      </c>
      <c r="E38" s="62">
        <v>695</v>
      </c>
      <c r="F38" s="62">
        <v>814</v>
      </c>
      <c r="G38" s="62">
        <v>903</v>
      </c>
      <c r="H38" s="62">
        <v>1022</v>
      </c>
      <c r="I38" s="65">
        <v>1135</v>
      </c>
    </row>
    <row r="39" spans="1:9" ht="16" x14ac:dyDescent="0.2">
      <c r="A39" s="25"/>
      <c r="B39" s="70"/>
      <c r="C39" s="62"/>
      <c r="D39" s="63"/>
      <c r="E39" s="62"/>
      <c r="F39" s="62"/>
      <c r="G39" s="62"/>
      <c r="H39" s="62"/>
      <c r="I39" s="65"/>
    </row>
    <row r="40" spans="1:9" ht="16" x14ac:dyDescent="0.2">
      <c r="A40" s="25" t="s">
        <v>15</v>
      </c>
      <c r="B40" s="70">
        <v>465</v>
      </c>
      <c r="C40" s="62">
        <v>549</v>
      </c>
      <c r="D40" s="63">
        <v>632</v>
      </c>
      <c r="E40" s="62">
        <v>735</v>
      </c>
      <c r="F40" s="62">
        <v>860</v>
      </c>
      <c r="G40" s="62">
        <v>955</v>
      </c>
      <c r="H40" s="62">
        <v>1082</v>
      </c>
      <c r="I40" s="65">
        <v>1202</v>
      </c>
    </row>
    <row r="41" spans="1:9" ht="16" x14ac:dyDescent="0.2">
      <c r="A41" s="25"/>
      <c r="B41" s="70"/>
      <c r="C41" s="62"/>
      <c r="D41" s="63"/>
      <c r="E41" s="62"/>
      <c r="F41" s="62"/>
      <c r="G41" s="62"/>
      <c r="H41" s="62"/>
      <c r="I41" s="65"/>
    </row>
    <row r="42" spans="1:9" ht="16" x14ac:dyDescent="0.2">
      <c r="A42" s="25" t="s">
        <v>16</v>
      </c>
      <c r="B42" s="70">
        <v>488</v>
      </c>
      <c r="C42" s="62">
        <v>574</v>
      </c>
      <c r="D42" s="63">
        <v>663</v>
      </c>
      <c r="E42" s="62">
        <v>769</v>
      </c>
      <c r="F42" s="62">
        <v>900</v>
      </c>
      <c r="G42" s="62">
        <v>1001</v>
      </c>
      <c r="H42" s="62">
        <v>1132</v>
      </c>
      <c r="I42" s="65">
        <v>1270</v>
      </c>
    </row>
    <row r="43" spans="1:9" ht="16" x14ac:dyDescent="0.2">
      <c r="A43" s="25"/>
      <c r="B43" s="70"/>
      <c r="C43" s="62"/>
      <c r="D43" s="63"/>
      <c r="E43" s="62"/>
      <c r="F43" s="62"/>
      <c r="G43" s="62"/>
      <c r="H43" s="62"/>
      <c r="I43" s="65"/>
    </row>
    <row r="44" spans="1:9" ht="16" x14ac:dyDescent="0.2">
      <c r="A44" s="25" t="s">
        <v>17</v>
      </c>
      <c r="B44" s="70">
        <v>512</v>
      </c>
      <c r="C44" s="62">
        <v>603</v>
      </c>
      <c r="D44" s="63">
        <v>698</v>
      </c>
      <c r="E44" s="62">
        <v>811</v>
      </c>
      <c r="F44" s="62">
        <v>946</v>
      </c>
      <c r="G44" s="62">
        <v>1054</v>
      </c>
      <c r="H44" s="62">
        <v>1192</v>
      </c>
      <c r="I44" s="65">
        <v>1334</v>
      </c>
    </row>
    <row r="45" spans="1:9" ht="16" x14ac:dyDescent="0.2">
      <c r="A45" s="25"/>
      <c r="B45" s="70"/>
      <c r="C45" s="62"/>
      <c r="D45" s="63"/>
      <c r="E45" s="62"/>
      <c r="F45" s="62"/>
      <c r="G45" s="62"/>
      <c r="H45" s="62"/>
      <c r="I45" s="65"/>
    </row>
    <row r="46" spans="1:9" ht="16" x14ac:dyDescent="0.2">
      <c r="A46" s="25" t="s">
        <v>18</v>
      </c>
      <c r="B46" s="70">
        <v>519</v>
      </c>
      <c r="C46" s="62">
        <v>626</v>
      </c>
      <c r="D46" s="63">
        <v>741</v>
      </c>
      <c r="E46" s="62">
        <v>860</v>
      </c>
      <c r="F46" s="62">
        <v>1003</v>
      </c>
      <c r="G46" s="62">
        <v>1119</v>
      </c>
      <c r="H46" s="62">
        <v>1266</v>
      </c>
      <c r="I46" s="65">
        <v>1405</v>
      </c>
    </row>
    <row r="47" spans="1:9" ht="16" x14ac:dyDescent="0.2">
      <c r="A47" s="25"/>
      <c r="B47" s="70"/>
      <c r="C47" s="62"/>
      <c r="D47" s="63"/>
      <c r="E47" s="62"/>
      <c r="F47" s="62"/>
      <c r="G47" s="62"/>
      <c r="H47" s="62"/>
      <c r="I47" s="65"/>
    </row>
    <row r="48" spans="1:9" ht="16" x14ac:dyDescent="0.2">
      <c r="A48" s="25" t="s">
        <v>19</v>
      </c>
      <c r="B48" s="70">
        <v>542</v>
      </c>
      <c r="C48" s="62">
        <v>641</v>
      </c>
      <c r="D48" s="63">
        <v>776</v>
      </c>
      <c r="E48" s="62">
        <v>902</v>
      </c>
      <c r="F48" s="62">
        <v>1051</v>
      </c>
      <c r="G48" s="62">
        <v>1172</v>
      </c>
      <c r="H48" s="62">
        <v>1326</v>
      </c>
      <c r="I48" s="65">
        <v>1471</v>
      </c>
    </row>
    <row r="49" spans="1:9" ht="16" x14ac:dyDescent="0.2">
      <c r="A49" s="25"/>
      <c r="B49" s="70"/>
      <c r="C49" s="62"/>
      <c r="D49" s="63"/>
      <c r="E49" s="62"/>
      <c r="F49" s="62"/>
      <c r="G49" s="62"/>
      <c r="H49" s="62"/>
      <c r="I49" s="65"/>
    </row>
    <row r="50" spans="1:9" ht="16" x14ac:dyDescent="0.2">
      <c r="A50" s="25" t="s">
        <v>20</v>
      </c>
      <c r="B50" s="70">
        <v>564</v>
      </c>
      <c r="C50" s="62">
        <v>665</v>
      </c>
      <c r="D50" s="63">
        <v>807</v>
      </c>
      <c r="E50" s="62">
        <v>936</v>
      </c>
      <c r="F50" s="62">
        <v>1072</v>
      </c>
      <c r="G50" s="62">
        <v>1219</v>
      </c>
      <c r="H50" s="62">
        <v>1379</v>
      </c>
      <c r="I50" s="65">
        <v>1526</v>
      </c>
    </row>
    <row r="51" spans="1:9" ht="16" x14ac:dyDescent="0.2">
      <c r="A51" s="25"/>
      <c r="B51" s="70"/>
      <c r="C51" s="62"/>
      <c r="D51" s="63"/>
      <c r="E51" s="62"/>
      <c r="F51" s="62"/>
      <c r="G51" s="62"/>
      <c r="H51" s="62"/>
      <c r="I51" s="65"/>
    </row>
    <row r="52" spans="1:9" ht="16" x14ac:dyDescent="0.2">
      <c r="A52" s="25" t="s">
        <v>21</v>
      </c>
      <c r="B52" s="70">
        <v>588</v>
      </c>
      <c r="C52" s="62">
        <v>694</v>
      </c>
      <c r="D52" s="63">
        <v>841</v>
      </c>
      <c r="E52" s="62">
        <v>976</v>
      </c>
      <c r="F52" s="62">
        <v>1141</v>
      </c>
      <c r="G52" s="62">
        <v>1276</v>
      </c>
      <c r="H52" s="62">
        <v>1441</v>
      </c>
      <c r="I52" s="65">
        <v>1590</v>
      </c>
    </row>
    <row r="53" spans="1:9" ht="16" x14ac:dyDescent="0.2">
      <c r="A53" s="258"/>
      <c r="B53" s="259"/>
      <c r="C53" s="260"/>
      <c r="D53" s="261"/>
      <c r="E53" s="260"/>
      <c r="F53" s="260"/>
      <c r="G53" s="260"/>
      <c r="H53" s="260"/>
      <c r="I53" s="262"/>
    </row>
    <row r="54" spans="1:9" ht="17" thickBot="1" x14ac:dyDescent="0.25">
      <c r="A54" s="26" t="s">
        <v>22</v>
      </c>
      <c r="B54" s="71">
        <v>612</v>
      </c>
      <c r="C54" s="66">
        <v>724</v>
      </c>
      <c r="D54" s="67">
        <v>876</v>
      </c>
      <c r="E54" s="66">
        <v>1018</v>
      </c>
      <c r="F54" s="66">
        <v>1189</v>
      </c>
      <c r="G54" s="66">
        <v>1333</v>
      </c>
      <c r="H54" s="66">
        <v>1504</v>
      </c>
      <c r="I54" s="68">
        <v>1655</v>
      </c>
    </row>
    <row r="56" spans="1:9" x14ac:dyDescent="0.15">
      <c r="A56" s="7" t="s">
        <v>23</v>
      </c>
      <c r="B56" t="s">
        <v>24</v>
      </c>
    </row>
    <row r="57" spans="1:9" x14ac:dyDescent="0.15">
      <c r="A57" s="6"/>
      <c r="B57" s="6" t="s">
        <v>25</v>
      </c>
    </row>
    <row r="58" spans="1:9" x14ac:dyDescent="0.15">
      <c r="B58" s="85" t="s">
        <v>89</v>
      </c>
    </row>
    <row r="59" spans="1:9" x14ac:dyDescent="0.15">
      <c r="B59" s="85" t="s">
        <v>90</v>
      </c>
      <c r="G59" s="85" t="s">
        <v>91</v>
      </c>
    </row>
  </sheetData>
  <mergeCells count="4">
    <mergeCell ref="C6:D6"/>
    <mergeCell ref="F6:G6"/>
    <mergeCell ref="C8:D8"/>
    <mergeCell ref="F8:G8"/>
  </mergeCells>
  <phoneticPr fontId="1" type="noConversion"/>
  <pageMargins left="0.74803149606299213" right="0.35433070866141736" top="0.98425196850393704" bottom="0" header="0.51181102362204722" footer="0.51181102362204722"/>
  <pageSetup paperSize="9" orientation="portrait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66230-3AD5-D641-9C5E-8EA67E9AEE06}">
  <dimension ref="B1:Q23"/>
  <sheetViews>
    <sheetView topLeftCell="A2" workbookViewId="0">
      <selection activeCell="F5" sqref="F5"/>
    </sheetView>
  </sheetViews>
  <sheetFormatPr baseColWidth="10" defaultRowHeight="13" x14ac:dyDescent="0.15"/>
  <cols>
    <col min="1" max="1" width="14.33203125" customWidth="1"/>
    <col min="2" max="2" width="13.33203125" customWidth="1"/>
    <col min="3" max="3" width="20.1640625" customWidth="1"/>
    <col min="4" max="4" width="21.33203125" customWidth="1"/>
    <col min="5" max="5" width="17.83203125" customWidth="1"/>
    <col min="6" max="256" width="8.83203125" customWidth="1"/>
  </cols>
  <sheetData>
    <row r="1" spans="2:17" ht="114" customHeight="1" x14ac:dyDescent="0.15"/>
    <row r="2" spans="2:17" ht="18" x14ac:dyDescent="0.2">
      <c r="B2" s="1" t="s">
        <v>151</v>
      </c>
    </row>
    <row r="3" spans="2:17" ht="18" x14ac:dyDescent="0.2">
      <c r="B3" s="1" t="s">
        <v>152</v>
      </c>
    </row>
    <row r="4" spans="2:17" ht="18" x14ac:dyDescent="0.2">
      <c r="B4" s="1"/>
    </row>
    <row r="5" spans="2:17" ht="130.5" customHeight="1" x14ac:dyDescent="0.2">
      <c r="B5" s="1"/>
    </row>
    <row r="6" spans="2:17" ht="14" thickBot="1" x14ac:dyDescent="0.2"/>
    <row r="7" spans="2:17" ht="18" customHeight="1" thickBot="1" x14ac:dyDescent="0.25">
      <c r="B7" s="482" t="s">
        <v>0</v>
      </c>
      <c r="C7" s="484" t="s">
        <v>63</v>
      </c>
      <c r="D7" s="485"/>
    </row>
    <row r="8" spans="2:17" ht="21.75" customHeight="1" thickBot="1" x14ac:dyDescent="0.25">
      <c r="B8" s="483"/>
      <c r="C8" s="53" t="s">
        <v>65</v>
      </c>
      <c r="D8" s="55" t="s">
        <v>64</v>
      </c>
      <c r="I8" t="s">
        <v>153</v>
      </c>
      <c r="J8" t="s">
        <v>154</v>
      </c>
      <c r="M8" t="s">
        <v>157</v>
      </c>
      <c r="Q8" t="s">
        <v>158</v>
      </c>
    </row>
    <row r="9" spans="2:17" ht="18" customHeight="1" x14ac:dyDescent="0.15">
      <c r="B9" s="57" t="s">
        <v>1</v>
      </c>
      <c r="C9" s="57">
        <v>1006</v>
      </c>
      <c r="D9" s="57">
        <v>1509</v>
      </c>
      <c r="H9">
        <v>347</v>
      </c>
      <c r="I9">
        <f>H9*2</f>
        <v>694</v>
      </c>
      <c r="J9">
        <v>347</v>
      </c>
      <c r="L9">
        <f>I9*1.45</f>
        <v>1006.3</v>
      </c>
      <c r="M9">
        <f>ROUND(L9,0)</f>
        <v>1006</v>
      </c>
      <c r="O9">
        <f>I9+J9</f>
        <v>1041</v>
      </c>
      <c r="P9">
        <f>O9*1.45</f>
        <v>1509.45</v>
      </c>
      <c r="Q9">
        <f>ROUND(P9,0)</f>
        <v>1509</v>
      </c>
    </row>
    <row r="10" spans="2:17" ht="18" customHeight="1" x14ac:dyDescent="0.15">
      <c r="B10" s="50" t="s">
        <v>2</v>
      </c>
      <c r="C10" s="50">
        <v>1270</v>
      </c>
      <c r="D10" s="50">
        <v>1905</v>
      </c>
      <c r="H10">
        <v>438</v>
      </c>
      <c r="I10">
        <f t="shared" ref="I10:I16" si="0">H10*2</f>
        <v>876</v>
      </c>
      <c r="J10">
        <v>438</v>
      </c>
      <c r="L10">
        <f t="shared" ref="L10:L16" si="1">I10*1.45</f>
        <v>1270.2</v>
      </c>
      <c r="M10">
        <f t="shared" ref="M10:M16" si="2">ROUND(L10,0)</f>
        <v>1270</v>
      </c>
      <c r="O10">
        <f t="shared" ref="O10:O16" si="3">I10+J10</f>
        <v>1314</v>
      </c>
      <c r="P10">
        <f t="shared" ref="P10:P16" si="4">O10*1.45</f>
        <v>1905.3</v>
      </c>
      <c r="Q10">
        <f t="shared" ref="Q10:Q16" si="5">ROUND(P10,0)</f>
        <v>1905</v>
      </c>
    </row>
    <row r="11" spans="2:17" ht="18" customHeight="1" x14ac:dyDescent="0.15">
      <c r="B11" s="50" t="s">
        <v>3</v>
      </c>
      <c r="C11" s="50">
        <v>1531</v>
      </c>
      <c r="D11" s="50">
        <v>2297</v>
      </c>
      <c r="H11">
        <v>528</v>
      </c>
      <c r="I11">
        <f t="shared" si="0"/>
        <v>1056</v>
      </c>
      <c r="J11">
        <v>528</v>
      </c>
      <c r="L11">
        <f t="shared" si="1"/>
        <v>1531.2</v>
      </c>
      <c r="M11">
        <f t="shared" si="2"/>
        <v>1531</v>
      </c>
      <c r="O11">
        <f t="shared" si="3"/>
        <v>1584</v>
      </c>
      <c r="P11">
        <f t="shared" si="4"/>
        <v>2296.7999999999997</v>
      </c>
      <c r="Q11">
        <f t="shared" si="5"/>
        <v>2297</v>
      </c>
    </row>
    <row r="12" spans="2:17" ht="18" customHeight="1" x14ac:dyDescent="0.15">
      <c r="B12" s="50" t="s">
        <v>4</v>
      </c>
      <c r="C12" s="50">
        <v>1975</v>
      </c>
      <c r="D12" s="50">
        <v>2962</v>
      </c>
      <c r="H12">
        <v>681</v>
      </c>
      <c r="I12">
        <f t="shared" si="0"/>
        <v>1362</v>
      </c>
      <c r="J12">
        <v>681</v>
      </c>
      <c r="L12">
        <f t="shared" si="1"/>
        <v>1974.8999999999999</v>
      </c>
      <c r="M12">
        <f t="shared" si="2"/>
        <v>1975</v>
      </c>
      <c r="O12">
        <f t="shared" si="3"/>
        <v>2043</v>
      </c>
      <c r="P12">
        <f t="shared" si="4"/>
        <v>2962.35</v>
      </c>
      <c r="Q12">
        <f t="shared" si="5"/>
        <v>2962</v>
      </c>
    </row>
    <row r="13" spans="2:17" ht="18" customHeight="1" x14ac:dyDescent="0.15">
      <c r="B13" s="50" t="s">
        <v>5</v>
      </c>
      <c r="C13" s="50">
        <v>2587</v>
      </c>
      <c r="D13" s="50">
        <v>3880</v>
      </c>
      <c r="H13">
        <v>892</v>
      </c>
      <c r="I13">
        <f t="shared" si="0"/>
        <v>1784</v>
      </c>
      <c r="J13">
        <v>892</v>
      </c>
      <c r="L13">
        <f t="shared" si="1"/>
        <v>2586.7999999999997</v>
      </c>
      <c r="M13">
        <f t="shared" si="2"/>
        <v>2587</v>
      </c>
      <c r="O13">
        <f t="shared" si="3"/>
        <v>2676</v>
      </c>
      <c r="P13">
        <f t="shared" si="4"/>
        <v>3880.2</v>
      </c>
      <c r="Q13">
        <f t="shared" si="5"/>
        <v>3880</v>
      </c>
    </row>
    <row r="14" spans="2:17" ht="18" customHeight="1" x14ac:dyDescent="0.15">
      <c r="B14" s="50" t="s">
        <v>6</v>
      </c>
      <c r="C14" s="50">
        <v>3468</v>
      </c>
      <c r="D14" s="50">
        <v>5203</v>
      </c>
      <c r="H14">
        <v>1196</v>
      </c>
      <c r="I14">
        <f t="shared" si="0"/>
        <v>2392</v>
      </c>
      <c r="J14">
        <v>1196</v>
      </c>
      <c r="L14">
        <f t="shared" si="1"/>
        <v>3468.4</v>
      </c>
      <c r="M14">
        <f t="shared" si="2"/>
        <v>3468</v>
      </c>
      <c r="O14">
        <f t="shared" si="3"/>
        <v>3588</v>
      </c>
      <c r="P14">
        <f t="shared" si="4"/>
        <v>5202.5999999999995</v>
      </c>
      <c r="Q14">
        <f t="shared" si="5"/>
        <v>5203</v>
      </c>
    </row>
    <row r="15" spans="2:17" ht="18" customHeight="1" x14ac:dyDescent="0.15">
      <c r="B15" s="50" t="s">
        <v>7</v>
      </c>
      <c r="C15" s="50">
        <v>4083</v>
      </c>
      <c r="D15" s="50">
        <v>6125</v>
      </c>
      <c r="H15">
        <v>1408</v>
      </c>
      <c r="I15">
        <f t="shared" si="0"/>
        <v>2816</v>
      </c>
      <c r="J15">
        <v>1408</v>
      </c>
      <c r="L15">
        <f t="shared" si="1"/>
        <v>4083.2</v>
      </c>
      <c r="M15">
        <f t="shared" si="2"/>
        <v>4083</v>
      </c>
      <c r="O15">
        <f t="shared" si="3"/>
        <v>4224</v>
      </c>
      <c r="P15">
        <f t="shared" si="4"/>
        <v>6124.8</v>
      </c>
      <c r="Q15">
        <f t="shared" si="5"/>
        <v>6125</v>
      </c>
    </row>
    <row r="16" spans="2:17" ht="18" customHeight="1" thickBot="1" x14ac:dyDescent="0.2">
      <c r="B16" s="72" t="s">
        <v>8</v>
      </c>
      <c r="C16" s="72">
        <v>5046</v>
      </c>
      <c r="D16" s="72">
        <v>7569</v>
      </c>
      <c r="H16">
        <v>1740</v>
      </c>
      <c r="I16">
        <f t="shared" si="0"/>
        <v>3480</v>
      </c>
      <c r="J16">
        <v>1740</v>
      </c>
      <c r="L16">
        <f t="shared" si="1"/>
        <v>5046</v>
      </c>
      <c r="M16">
        <f t="shared" si="2"/>
        <v>5046</v>
      </c>
      <c r="O16">
        <f t="shared" si="3"/>
        <v>5220</v>
      </c>
      <c r="P16">
        <f t="shared" si="4"/>
        <v>7569</v>
      </c>
      <c r="Q16">
        <f t="shared" si="5"/>
        <v>7569</v>
      </c>
    </row>
    <row r="17" spans="2:4" ht="15.75" customHeight="1" x14ac:dyDescent="0.15">
      <c r="C17" s="11"/>
      <c r="D17" s="12"/>
    </row>
    <row r="18" spans="2:4" x14ac:dyDescent="0.15">
      <c r="B18" s="7" t="s">
        <v>23</v>
      </c>
      <c r="C18" t="s">
        <v>24</v>
      </c>
    </row>
    <row r="19" spans="2:4" x14ac:dyDescent="0.15">
      <c r="B19" s="6"/>
      <c r="C19" s="6" t="s">
        <v>25</v>
      </c>
    </row>
    <row r="20" spans="2:4" x14ac:dyDescent="0.15">
      <c r="C20" s="85" t="s">
        <v>155</v>
      </c>
    </row>
    <row r="21" spans="2:4" x14ac:dyDescent="0.15">
      <c r="C21" s="85"/>
    </row>
    <row r="23" spans="2:4" x14ac:dyDescent="0.15">
      <c r="C23" s="85" t="s">
        <v>156</v>
      </c>
    </row>
  </sheetData>
  <mergeCells count="2">
    <mergeCell ref="B7:B8"/>
    <mergeCell ref="C7:D7"/>
  </mergeCells>
  <pageMargins left="0.74803149606299213" right="0.74803149606299213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0C1D8-ED42-8E42-9396-1D52DDDA3A3E}">
  <dimension ref="A1:Z52"/>
  <sheetViews>
    <sheetView topLeftCell="A4" workbookViewId="0">
      <selection activeCell="L27" sqref="L27"/>
    </sheetView>
  </sheetViews>
  <sheetFormatPr baseColWidth="10" defaultRowHeight="13" x14ac:dyDescent="0.15"/>
  <cols>
    <col min="1" max="1" width="9.33203125" customWidth="1"/>
    <col min="2" max="11" width="8.1640625" customWidth="1"/>
    <col min="12" max="256" width="8.83203125" customWidth="1"/>
  </cols>
  <sheetData>
    <row r="1" spans="1:26" ht="114" customHeight="1" x14ac:dyDescent="0.15"/>
    <row r="2" spans="1:26" ht="18" x14ac:dyDescent="0.2">
      <c r="A2" s="1" t="s">
        <v>35</v>
      </c>
      <c r="K2" s="8" t="s">
        <v>114</v>
      </c>
    </row>
    <row r="3" spans="1:26" ht="18" x14ac:dyDescent="0.2">
      <c r="A3" s="1"/>
      <c r="K3" s="8"/>
    </row>
    <row r="4" spans="1:26" ht="169.5" customHeight="1" x14ac:dyDescent="0.2">
      <c r="A4" s="1"/>
      <c r="K4" s="8"/>
    </row>
    <row r="5" spans="1:26" ht="18.75" customHeight="1" x14ac:dyDescent="0.2">
      <c r="A5" s="1"/>
      <c r="C5" s="486" t="s">
        <v>115</v>
      </c>
      <c r="D5" s="486"/>
      <c r="G5" s="481"/>
      <c r="H5" s="481"/>
      <c r="K5" s="8"/>
    </row>
    <row r="6" spans="1:26" ht="14" thickBot="1" x14ac:dyDescent="0.2"/>
    <row r="7" spans="1:26" ht="17" thickBot="1" x14ac:dyDescent="0.25">
      <c r="A7" s="28" t="s">
        <v>0</v>
      </c>
      <c r="B7" s="29" t="s">
        <v>1</v>
      </c>
      <c r="C7" s="30" t="s">
        <v>2</v>
      </c>
      <c r="D7" s="30" t="s">
        <v>3</v>
      </c>
      <c r="E7" s="30" t="s">
        <v>4</v>
      </c>
      <c r="F7" s="30" t="s">
        <v>5</v>
      </c>
      <c r="G7" s="30" t="s">
        <v>6</v>
      </c>
      <c r="H7" s="30" t="s">
        <v>7</v>
      </c>
      <c r="I7" s="30" t="s">
        <v>8</v>
      </c>
      <c r="J7" s="30" t="s">
        <v>9</v>
      </c>
      <c r="K7" s="31" t="s">
        <v>10</v>
      </c>
      <c r="P7" t="s">
        <v>0</v>
      </c>
      <c r="Q7" t="s">
        <v>1</v>
      </c>
      <c r="R7" t="s">
        <v>2</v>
      </c>
      <c r="S7" t="s">
        <v>3</v>
      </c>
      <c r="T7" t="s">
        <v>4</v>
      </c>
      <c r="U7" t="s">
        <v>5</v>
      </c>
      <c r="V7" t="s">
        <v>6</v>
      </c>
      <c r="W7" t="s">
        <v>7</v>
      </c>
      <c r="X7" t="s">
        <v>8</v>
      </c>
      <c r="Y7" t="s">
        <v>9</v>
      </c>
      <c r="Z7" t="s">
        <v>10</v>
      </c>
    </row>
    <row r="8" spans="1:26" ht="16" x14ac:dyDescent="0.2">
      <c r="A8" s="27" t="s">
        <v>1</v>
      </c>
      <c r="B8" s="24">
        <v>276</v>
      </c>
      <c r="C8" s="11"/>
      <c r="D8" s="5"/>
      <c r="E8" s="5"/>
      <c r="F8" s="5"/>
      <c r="G8" s="5"/>
      <c r="H8" s="5"/>
      <c r="I8" s="5"/>
      <c r="J8" s="5"/>
      <c r="K8" s="18"/>
      <c r="P8" t="s">
        <v>1</v>
      </c>
      <c r="Q8">
        <v>138</v>
      </c>
    </row>
    <row r="9" spans="1:26" ht="16" x14ac:dyDescent="0.2">
      <c r="A9" s="25" t="s">
        <v>2</v>
      </c>
      <c r="B9" s="22">
        <v>318</v>
      </c>
      <c r="C9" s="3">
        <v>338</v>
      </c>
      <c r="D9" s="4"/>
      <c r="E9" s="5"/>
      <c r="F9" s="5"/>
      <c r="G9" s="5"/>
      <c r="H9" s="5"/>
      <c r="I9" s="5"/>
      <c r="J9" s="5"/>
      <c r="K9" s="18"/>
      <c r="P9" t="s">
        <v>2</v>
      </c>
      <c r="Q9">
        <v>159</v>
      </c>
      <c r="R9">
        <v>169</v>
      </c>
    </row>
    <row r="10" spans="1:26" ht="16" x14ac:dyDescent="0.2">
      <c r="A10" s="25" t="s">
        <v>3</v>
      </c>
      <c r="B10" s="22">
        <v>350</v>
      </c>
      <c r="C10" s="3">
        <v>398</v>
      </c>
      <c r="D10" s="3">
        <v>412</v>
      </c>
      <c r="E10" s="4"/>
      <c r="F10" s="5"/>
      <c r="G10" s="5"/>
      <c r="H10" s="5"/>
      <c r="I10" s="5"/>
      <c r="J10" s="5"/>
      <c r="K10" s="18"/>
      <c r="P10" t="s">
        <v>3</v>
      </c>
      <c r="Q10">
        <v>175</v>
      </c>
      <c r="R10">
        <v>199</v>
      </c>
      <c r="S10">
        <v>206</v>
      </c>
    </row>
    <row r="11" spans="1:26" ht="16" x14ac:dyDescent="0.2">
      <c r="A11" s="25" t="s">
        <v>4</v>
      </c>
      <c r="B11" s="22">
        <v>388</v>
      </c>
      <c r="C11" s="3">
        <v>438</v>
      </c>
      <c r="D11" s="2">
        <v>466</v>
      </c>
      <c r="E11" s="3">
        <v>500</v>
      </c>
      <c r="F11" s="4"/>
      <c r="G11" s="5"/>
      <c r="H11" s="5"/>
      <c r="I11" s="5"/>
      <c r="J11" s="5"/>
      <c r="K11" s="18"/>
      <c r="P11" t="s">
        <v>4</v>
      </c>
      <c r="Q11">
        <v>194</v>
      </c>
      <c r="R11">
        <v>219</v>
      </c>
      <c r="S11">
        <v>233</v>
      </c>
      <c r="T11">
        <v>250</v>
      </c>
    </row>
    <row r="12" spans="1:26" ht="16" x14ac:dyDescent="0.2">
      <c r="A12" s="25" t="s">
        <v>5</v>
      </c>
      <c r="B12" s="22">
        <v>436</v>
      </c>
      <c r="C12" s="3">
        <v>492</v>
      </c>
      <c r="D12" s="2">
        <v>522</v>
      </c>
      <c r="E12" s="2">
        <v>560</v>
      </c>
      <c r="F12" s="3">
        <v>642</v>
      </c>
      <c r="G12" s="5"/>
      <c r="H12" s="5"/>
      <c r="I12" s="5"/>
      <c r="J12" s="5"/>
      <c r="K12" s="18"/>
      <c r="P12" t="s">
        <v>5</v>
      </c>
      <c r="Q12">
        <v>218</v>
      </c>
      <c r="R12">
        <v>246</v>
      </c>
      <c r="S12">
        <v>261</v>
      </c>
      <c r="T12">
        <v>280</v>
      </c>
      <c r="U12">
        <v>321</v>
      </c>
    </row>
    <row r="13" spans="1:26" ht="16" x14ac:dyDescent="0.2">
      <c r="A13" s="25" t="s">
        <v>6</v>
      </c>
      <c r="B13" s="22">
        <v>480</v>
      </c>
      <c r="C13" s="3">
        <v>518</v>
      </c>
      <c r="D13" s="2">
        <v>576</v>
      </c>
      <c r="E13" s="2">
        <v>618</v>
      </c>
      <c r="F13" s="3">
        <v>708</v>
      </c>
      <c r="G13" s="2">
        <v>806</v>
      </c>
      <c r="H13" s="4"/>
      <c r="I13" s="5"/>
      <c r="J13" s="5"/>
      <c r="K13" s="18"/>
      <c r="P13" t="s">
        <v>6</v>
      </c>
      <c r="Q13">
        <v>240</v>
      </c>
      <c r="R13">
        <v>259</v>
      </c>
      <c r="S13">
        <v>288</v>
      </c>
      <c r="T13">
        <v>309</v>
      </c>
      <c r="U13">
        <v>354</v>
      </c>
      <c r="V13">
        <v>403</v>
      </c>
    </row>
    <row r="14" spans="1:26" ht="16" x14ac:dyDescent="0.2">
      <c r="A14" s="25" t="s">
        <v>7</v>
      </c>
      <c r="B14" s="22">
        <v>524</v>
      </c>
      <c r="C14" s="3">
        <v>568</v>
      </c>
      <c r="D14" s="2">
        <v>632</v>
      </c>
      <c r="E14" s="2">
        <v>682</v>
      </c>
      <c r="F14" s="2">
        <v>778</v>
      </c>
      <c r="G14" s="2">
        <v>882</v>
      </c>
      <c r="H14" s="3">
        <v>998</v>
      </c>
      <c r="I14" s="4"/>
      <c r="J14" s="5"/>
      <c r="K14" s="18"/>
      <c r="P14" t="s">
        <v>7</v>
      </c>
      <c r="Q14">
        <v>262</v>
      </c>
      <c r="R14">
        <v>284</v>
      </c>
      <c r="S14">
        <v>316</v>
      </c>
      <c r="T14">
        <v>341</v>
      </c>
      <c r="U14">
        <v>389</v>
      </c>
      <c r="V14">
        <v>441</v>
      </c>
      <c r="W14">
        <v>499</v>
      </c>
    </row>
    <row r="15" spans="1:26" ht="16" x14ac:dyDescent="0.2">
      <c r="A15" s="25" t="s">
        <v>8</v>
      </c>
      <c r="B15" s="22">
        <v>572</v>
      </c>
      <c r="C15" s="3">
        <v>616</v>
      </c>
      <c r="D15" s="2">
        <v>686</v>
      </c>
      <c r="E15" s="2">
        <v>724</v>
      </c>
      <c r="F15" s="2">
        <v>848</v>
      </c>
      <c r="G15" s="2">
        <v>958</v>
      </c>
      <c r="H15" s="2">
        <v>1080</v>
      </c>
      <c r="I15" s="3">
        <v>1242</v>
      </c>
      <c r="J15" s="4"/>
      <c r="K15" s="18"/>
      <c r="P15" t="s">
        <v>8</v>
      </c>
      <c r="Q15">
        <v>286</v>
      </c>
      <c r="R15">
        <v>308</v>
      </c>
      <c r="S15">
        <v>343</v>
      </c>
      <c r="T15">
        <v>362</v>
      </c>
      <c r="U15">
        <v>424</v>
      </c>
      <c r="V15">
        <v>479</v>
      </c>
      <c r="W15">
        <v>540</v>
      </c>
      <c r="X15">
        <v>621</v>
      </c>
    </row>
    <row r="16" spans="1:26" ht="16" x14ac:dyDescent="0.2">
      <c r="A16" s="25" t="s">
        <v>9</v>
      </c>
      <c r="B16" s="22">
        <v>588</v>
      </c>
      <c r="C16" s="3">
        <v>694</v>
      </c>
      <c r="D16" s="2">
        <v>722</v>
      </c>
      <c r="E16" s="2">
        <v>782</v>
      </c>
      <c r="F16" s="2">
        <v>894</v>
      </c>
      <c r="G16" s="2">
        <v>1016</v>
      </c>
      <c r="H16" s="2">
        <v>1148</v>
      </c>
      <c r="I16" s="2">
        <v>1348</v>
      </c>
      <c r="J16" s="3">
        <v>1460</v>
      </c>
      <c r="K16" s="18"/>
      <c r="P16" t="s">
        <v>9</v>
      </c>
      <c r="Q16">
        <v>294</v>
      </c>
      <c r="R16">
        <v>347</v>
      </c>
      <c r="S16">
        <v>361</v>
      </c>
      <c r="T16">
        <v>391</v>
      </c>
      <c r="U16">
        <v>447</v>
      </c>
      <c r="V16">
        <v>508</v>
      </c>
      <c r="W16">
        <v>574</v>
      </c>
      <c r="X16">
        <v>674</v>
      </c>
      <c r="Y16">
        <v>730</v>
      </c>
    </row>
    <row r="17" spans="1:26" ht="16" x14ac:dyDescent="0.2">
      <c r="A17" s="25" t="s">
        <v>10</v>
      </c>
      <c r="B17" s="22">
        <v>630</v>
      </c>
      <c r="C17" s="3">
        <v>704</v>
      </c>
      <c r="D17" s="2">
        <v>770</v>
      </c>
      <c r="E17" s="2">
        <v>836</v>
      </c>
      <c r="F17" s="2">
        <v>958</v>
      </c>
      <c r="G17" s="2">
        <v>1086</v>
      </c>
      <c r="H17" s="2">
        <v>1230</v>
      </c>
      <c r="I17" s="2">
        <v>1382</v>
      </c>
      <c r="J17" s="3">
        <v>1522</v>
      </c>
      <c r="K17" s="21">
        <v>1626</v>
      </c>
      <c r="P17" t="s">
        <v>10</v>
      </c>
      <c r="Q17">
        <v>315</v>
      </c>
      <c r="R17">
        <v>352</v>
      </c>
      <c r="S17">
        <v>385</v>
      </c>
      <c r="T17">
        <v>418</v>
      </c>
      <c r="U17">
        <v>479</v>
      </c>
      <c r="V17">
        <v>543</v>
      </c>
      <c r="W17">
        <v>615</v>
      </c>
      <c r="X17">
        <v>691</v>
      </c>
      <c r="Y17">
        <v>761</v>
      </c>
      <c r="Z17">
        <v>813</v>
      </c>
    </row>
    <row r="18" spans="1:26" ht="16" x14ac:dyDescent="0.2">
      <c r="A18" s="25" t="s">
        <v>11</v>
      </c>
      <c r="B18" s="22">
        <v>670</v>
      </c>
      <c r="C18" s="3">
        <v>742</v>
      </c>
      <c r="D18" s="2">
        <v>820</v>
      </c>
      <c r="E18" s="2">
        <v>896</v>
      </c>
      <c r="F18" s="2">
        <v>1022</v>
      </c>
      <c r="G18" s="2">
        <v>1158</v>
      </c>
      <c r="H18" s="2">
        <v>1312</v>
      </c>
      <c r="I18" s="2">
        <v>1474</v>
      </c>
      <c r="J18" s="3">
        <v>1604</v>
      </c>
      <c r="K18" s="21">
        <v>1728</v>
      </c>
      <c r="P18" t="s">
        <v>11</v>
      </c>
      <c r="Q18">
        <v>335</v>
      </c>
      <c r="R18">
        <v>371</v>
      </c>
      <c r="S18">
        <v>410</v>
      </c>
      <c r="T18">
        <v>448</v>
      </c>
      <c r="U18">
        <v>511</v>
      </c>
      <c r="V18">
        <v>579</v>
      </c>
      <c r="W18">
        <v>656</v>
      </c>
      <c r="X18">
        <v>737</v>
      </c>
      <c r="Y18">
        <v>802</v>
      </c>
      <c r="Z18">
        <v>864</v>
      </c>
    </row>
    <row r="19" spans="1:26" ht="16" x14ac:dyDescent="0.2">
      <c r="A19" s="25" t="s">
        <v>12</v>
      </c>
      <c r="B19" s="22">
        <v>710</v>
      </c>
      <c r="C19" s="3">
        <v>786</v>
      </c>
      <c r="D19" s="2">
        <v>872</v>
      </c>
      <c r="E19" s="2">
        <v>950</v>
      </c>
      <c r="F19" s="2">
        <v>1084</v>
      </c>
      <c r="G19" s="2">
        <v>1230</v>
      </c>
      <c r="H19" s="2">
        <v>1392</v>
      </c>
      <c r="I19" s="2">
        <v>1564</v>
      </c>
      <c r="J19" s="3">
        <v>1674</v>
      </c>
      <c r="K19" s="21">
        <v>1830</v>
      </c>
      <c r="P19" t="s">
        <v>12</v>
      </c>
      <c r="Q19">
        <v>355</v>
      </c>
      <c r="R19">
        <v>393</v>
      </c>
      <c r="S19">
        <v>436</v>
      </c>
      <c r="T19">
        <v>475</v>
      </c>
      <c r="U19">
        <v>542</v>
      </c>
      <c r="V19">
        <v>615</v>
      </c>
      <c r="W19">
        <v>696</v>
      </c>
      <c r="X19">
        <v>782</v>
      </c>
      <c r="Y19">
        <v>837</v>
      </c>
      <c r="Z19">
        <v>915</v>
      </c>
    </row>
    <row r="20" spans="1:26" ht="16" x14ac:dyDescent="0.2">
      <c r="A20" s="25" t="s">
        <v>13</v>
      </c>
      <c r="B20" s="22">
        <v>754</v>
      </c>
      <c r="C20" s="3">
        <v>832</v>
      </c>
      <c r="D20" s="2">
        <v>924</v>
      </c>
      <c r="E20" s="2">
        <v>1006</v>
      </c>
      <c r="F20" s="2">
        <v>1148</v>
      </c>
      <c r="G20" s="2">
        <v>1302</v>
      </c>
      <c r="H20" s="2">
        <v>1476</v>
      </c>
      <c r="I20" s="2">
        <v>1656</v>
      </c>
      <c r="J20" s="3">
        <v>1766</v>
      </c>
      <c r="K20" s="21">
        <v>1934</v>
      </c>
      <c r="P20" t="s">
        <v>13</v>
      </c>
      <c r="Q20">
        <v>377</v>
      </c>
      <c r="R20">
        <v>416</v>
      </c>
      <c r="S20">
        <v>462</v>
      </c>
      <c r="T20">
        <v>503</v>
      </c>
      <c r="U20">
        <v>574</v>
      </c>
      <c r="V20">
        <v>651</v>
      </c>
      <c r="W20">
        <v>738</v>
      </c>
      <c r="X20">
        <v>828</v>
      </c>
      <c r="Y20">
        <v>883</v>
      </c>
      <c r="Z20">
        <v>967</v>
      </c>
    </row>
    <row r="21" spans="1:26" ht="16" x14ac:dyDescent="0.2">
      <c r="A21" s="25" t="s">
        <v>14</v>
      </c>
      <c r="B21" s="22">
        <v>796</v>
      </c>
      <c r="C21" s="3">
        <v>880</v>
      </c>
      <c r="D21" s="2">
        <v>974</v>
      </c>
      <c r="E21" s="2">
        <v>1058</v>
      </c>
      <c r="F21" s="2">
        <v>1210</v>
      </c>
      <c r="G21" s="2">
        <v>1374</v>
      </c>
      <c r="H21" s="2">
        <v>1556</v>
      </c>
      <c r="I21" s="2">
        <v>1746</v>
      </c>
      <c r="J21" s="3">
        <v>1866</v>
      </c>
      <c r="K21" s="21">
        <v>2036</v>
      </c>
      <c r="P21" t="s">
        <v>14</v>
      </c>
      <c r="Q21">
        <v>398</v>
      </c>
      <c r="R21">
        <v>440</v>
      </c>
      <c r="S21">
        <v>487</v>
      </c>
      <c r="T21">
        <v>529</v>
      </c>
      <c r="U21">
        <v>605</v>
      </c>
      <c r="V21">
        <v>687</v>
      </c>
      <c r="W21">
        <v>778</v>
      </c>
      <c r="X21">
        <v>873</v>
      </c>
      <c r="Y21">
        <v>933</v>
      </c>
      <c r="Z21">
        <v>1018</v>
      </c>
    </row>
    <row r="22" spans="1:26" ht="16" x14ac:dyDescent="0.2">
      <c r="A22" s="25" t="s">
        <v>15</v>
      </c>
      <c r="B22" s="22">
        <v>840</v>
      </c>
      <c r="C22" s="3">
        <v>916</v>
      </c>
      <c r="D22" s="2">
        <v>1026</v>
      </c>
      <c r="E22" s="2">
        <v>1116</v>
      </c>
      <c r="F22" s="2">
        <v>1276</v>
      </c>
      <c r="G22" s="2">
        <v>1450</v>
      </c>
      <c r="H22" s="2">
        <v>1638</v>
      </c>
      <c r="I22" s="2">
        <v>1838</v>
      </c>
      <c r="J22" s="3">
        <v>1960</v>
      </c>
      <c r="K22" s="21">
        <v>2136</v>
      </c>
      <c r="P22" t="s">
        <v>15</v>
      </c>
      <c r="Q22">
        <v>420</v>
      </c>
      <c r="R22">
        <v>458</v>
      </c>
      <c r="S22">
        <v>513</v>
      </c>
      <c r="T22">
        <v>558</v>
      </c>
      <c r="U22">
        <v>638</v>
      </c>
      <c r="V22">
        <v>725</v>
      </c>
      <c r="W22">
        <v>819</v>
      </c>
      <c r="X22">
        <v>919</v>
      </c>
      <c r="Y22">
        <v>980</v>
      </c>
      <c r="Z22">
        <v>1068</v>
      </c>
    </row>
    <row r="23" spans="1:26" ht="16" x14ac:dyDescent="0.2">
      <c r="A23" s="25" t="s">
        <v>16</v>
      </c>
      <c r="B23" s="22">
        <v>880</v>
      </c>
      <c r="C23" s="3">
        <v>962</v>
      </c>
      <c r="D23" s="2">
        <v>1076</v>
      </c>
      <c r="E23" s="2">
        <v>1188</v>
      </c>
      <c r="F23" s="2">
        <v>1340</v>
      </c>
      <c r="G23" s="2">
        <v>1520</v>
      </c>
      <c r="H23" s="2">
        <v>1718</v>
      </c>
      <c r="I23" s="2">
        <v>1926</v>
      </c>
      <c r="J23" s="3">
        <v>2052</v>
      </c>
      <c r="K23" s="21">
        <v>2264</v>
      </c>
      <c r="P23" t="s">
        <v>16</v>
      </c>
      <c r="Q23">
        <v>440</v>
      </c>
      <c r="R23">
        <v>481</v>
      </c>
      <c r="S23">
        <v>538</v>
      </c>
      <c r="T23">
        <v>594</v>
      </c>
      <c r="U23">
        <v>670</v>
      </c>
      <c r="V23">
        <v>760</v>
      </c>
      <c r="W23">
        <v>859</v>
      </c>
      <c r="X23">
        <v>963</v>
      </c>
      <c r="Y23">
        <v>1026</v>
      </c>
      <c r="Z23">
        <v>1132</v>
      </c>
    </row>
    <row r="24" spans="1:26" ht="16" x14ac:dyDescent="0.2">
      <c r="A24" s="25" t="s">
        <v>17</v>
      </c>
      <c r="B24" s="22">
        <v>920</v>
      </c>
      <c r="C24" s="3">
        <v>1006</v>
      </c>
      <c r="D24" s="2">
        <v>1124</v>
      </c>
      <c r="E24" s="2">
        <v>1242</v>
      </c>
      <c r="F24" s="2">
        <v>1402</v>
      </c>
      <c r="G24" s="2">
        <v>1592</v>
      </c>
      <c r="H24" s="2">
        <v>1794</v>
      </c>
      <c r="I24" s="2">
        <v>2008</v>
      </c>
      <c r="J24" s="3">
        <v>2144</v>
      </c>
      <c r="K24" s="21">
        <v>2372</v>
      </c>
      <c r="P24" t="s">
        <v>17</v>
      </c>
      <c r="Q24">
        <v>460</v>
      </c>
      <c r="R24">
        <v>503</v>
      </c>
      <c r="S24">
        <v>562</v>
      </c>
      <c r="T24">
        <v>621</v>
      </c>
      <c r="U24">
        <v>701</v>
      </c>
      <c r="V24">
        <v>796</v>
      </c>
      <c r="W24">
        <v>897</v>
      </c>
      <c r="X24">
        <v>1004</v>
      </c>
      <c r="Y24">
        <v>1072</v>
      </c>
      <c r="Z24">
        <v>1186</v>
      </c>
    </row>
    <row r="25" spans="1:26" ht="16" x14ac:dyDescent="0.2">
      <c r="A25" s="25" t="s">
        <v>18</v>
      </c>
      <c r="B25" s="22">
        <v>942</v>
      </c>
      <c r="C25" s="3">
        <v>1060</v>
      </c>
      <c r="D25" s="2">
        <v>1168</v>
      </c>
      <c r="E25" s="2">
        <v>1320</v>
      </c>
      <c r="F25" s="2">
        <v>1478</v>
      </c>
      <c r="G25" s="2">
        <v>1672</v>
      </c>
      <c r="H25" s="2">
        <v>1852</v>
      </c>
      <c r="I25" s="2">
        <v>2060</v>
      </c>
      <c r="J25" s="3">
        <v>2258</v>
      </c>
      <c r="K25" s="21">
        <v>2496</v>
      </c>
      <c r="P25" t="s">
        <v>18</v>
      </c>
      <c r="Q25">
        <v>471</v>
      </c>
      <c r="R25">
        <v>530</v>
      </c>
      <c r="S25">
        <v>584</v>
      </c>
      <c r="T25">
        <v>660</v>
      </c>
      <c r="U25">
        <v>739</v>
      </c>
      <c r="V25">
        <v>836</v>
      </c>
      <c r="W25">
        <v>926</v>
      </c>
      <c r="X25">
        <v>1030</v>
      </c>
      <c r="Y25">
        <v>1129</v>
      </c>
      <c r="Z25">
        <v>1248</v>
      </c>
    </row>
    <row r="26" spans="1:26" ht="16" x14ac:dyDescent="0.2">
      <c r="A26" s="25" t="s">
        <v>19</v>
      </c>
      <c r="B26" s="22">
        <v>980</v>
      </c>
      <c r="C26" s="3">
        <v>1106</v>
      </c>
      <c r="D26" s="2">
        <v>1218</v>
      </c>
      <c r="E26" s="2">
        <v>1374</v>
      </c>
      <c r="F26" s="2">
        <v>1538</v>
      </c>
      <c r="G26" s="2">
        <v>1742</v>
      </c>
      <c r="H26" s="2">
        <v>1928</v>
      </c>
      <c r="I26" s="2">
        <v>2146</v>
      </c>
      <c r="J26" s="3">
        <v>2356</v>
      </c>
      <c r="K26" s="21">
        <v>2620</v>
      </c>
      <c r="P26" t="s">
        <v>19</v>
      </c>
      <c r="Q26">
        <v>490</v>
      </c>
      <c r="R26">
        <v>553</v>
      </c>
      <c r="S26">
        <v>609</v>
      </c>
      <c r="T26">
        <v>687</v>
      </c>
      <c r="U26">
        <v>769</v>
      </c>
      <c r="V26">
        <v>871</v>
      </c>
      <c r="W26">
        <v>964</v>
      </c>
      <c r="X26">
        <v>1073</v>
      </c>
      <c r="Y26">
        <v>1178</v>
      </c>
      <c r="Z26">
        <v>1310</v>
      </c>
    </row>
    <row r="27" spans="1:26" ht="16" x14ac:dyDescent="0.2">
      <c r="A27" s="25" t="s">
        <v>20</v>
      </c>
      <c r="B27" s="22">
        <v>1022</v>
      </c>
      <c r="C27" s="3">
        <v>1152</v>
      </c>
      <c r="D27" s="2">
        <v>1268</v>
      </c>
      <c r="E27" s="2">
        <v>1430</v>
      </c>
      <c r="F27" s="2">
        <v>1602</v>
      </c>
      <c r="G27" s="2">
        <v>1812</v>
      </c>
      <c r="H27" s="2">
        <v>2008</v>
      </c>
      <c r="I27" s="2">
        <v>2230</v>
      </c>
      <c r="J27" s="3">
        <v>2446</v>
      </c>
      <c r="K27" s="21">
        <v>2730</v>
      </c>
      <c r="P27" t="s">
        <v>20</v>
      </c>
      <c r="Q27">
        <v>511</v>
      </c>
      <c r="R27">
        <v>576</v>
      </c>
      <c r="S27">
        <v>634</v>
      </c>
      <c r="T27">
        <v>715</v>
      </c>
      <c r="U27">
        <v>801</v>
      </c>
      <c r="V27">
        <v>906</v>
      </c>
      <c r="W27">
        <v>1004</v>
      </c>
      <c r="X27">
        <v>1115</v>
      </c>
      <c r="Y27">
        <v>1223</v>
      </c>
      <c r="Z27">
        <v>1365</v>
      </c>
    </row>
    <row r="28" spans="1:26" ht="16" x14ac:dyDescent="0.2">
      <c r="A28" s="25" t="s">
        <v>21</v>
      </c>
      <c r="B28" s="22">
        <v>1058</v>
      </c>
      <c r="C28" s="3">
        <v>1196</v>
      </c>
      <c r="D28" s="2">
        <v>1318</v>
      </c>
      <c r="E28" s="2">
        <v>1486</v>
      </c>
      <c r="F28" s="2">
        <v>1662</v>
      </c>
      <c r="G28" s="2">
        <v>1882</v>
      </c>
      <c r="H28" s="2">
        <v>2084</v>
      </c>
      <c r="I28" s="2">
        <v>2316</v>
      </c>
      <c r="J28" s="3">
        <v>2536</v>
      </c>
      <c r="K28" s="21">
        <v>2828</v>
      </c>
      <c r="P28" t="s">
        <v>21</v>
      </c>
      <c r="Q28">
        <v>529</v>
      </c>
      <c r="R28">
        <v>598</v>
      </c>
      <c r="S28">
        <v>659</v>
      </c>
      <c r="T28">
        <v>743</v>
      </c>
      <c r="U28">
        <v>831</v>
      </c>
      <c r="V28">
        <v>941</v>
      </c>
      <c r="W28">
        <v>1042</v>
      </c>
      <c r="X28">
        <v>1158</v>
      </c>
      <c r="Y28">
        <v>1268</v>
      </c>
      <c r="Z28">
        <v>1414</v>
      </c>
    </row>
    <row r="29" spans="1:26" ht="17" thickBot="1" x14ac:dyDescent="0.25">
      <c r="A29" s="26" t="s">
        <v>22</v>
      </c>
      <c r="B29" s="23">
        <v>1100</v>
      </c>
      <c r="C29" s="17">
        <v>1242</v>
      </c>
      <c r="D29" s="16">
        <v>1368</v>
      </c>
      <c r="E29" s="16">
        <v>1540</v>
      </c>
      <c r="F29" s="16">
        <v>1744</v>
      </c>
      <c r="G29" s="16">
        <v>1952</v>
      </c>
      <c r="H29" s="16">
        <v>2194</v>
      </c>
      <c r="I29" s="16">
        <v>2438</v>
      </c>
      <c r="J29" s="17">
        <v>2682</v>
      </c>
      <c r="K29" s="20">
        <v>2932</v>
      </c>
      <c r="P29" t="s">
        <v>22</v>
      </c>
      <c r="Q29">
        <v>550</v>
      </c>
      <c r="R29">
        <v>621</v>
      </c>
      <c r="S29">
        <v>684</v>
      </c>
      <c r="T29">
        <v>770</v>
      </c>
      <c r="U29">
        <v>872</v>
      </c>
      <c r="V29">
        <v>976</v>
      </c>
      <c r="W29">
        <v>1097</v>
      </c>
      <c r="X29">
        <v>1219</v>
      </c>
      <c r="Y29">
        <v>1341</v>
      </c>
      <c r="Z29">
        <v>1466</v>
      </c>
    </row>
    <row r="31" spans="1:26" x14ac:dyDescent="0.15">
      <c r="A31" s="7" t="s">
        <v>23</v>
      </c>
      <c r="B31" t="s">
        <v>24</v>
      </c>
      <c r="Q31">
        <f>Q8*2</f>
        <v>276</v>
      </c>
    </row>
    <row r="32" spans="1:26" x14ac:dyDescent="0.15">
      <c r="A32" s="6"/>
      <c r="B32" s="6" t="s">
        <v>25</v>
      </c>
      <c r="Q32">
        <f t="shared" ref="Q32:S33" si="0">Q9*2</f>
        <v>318</v>
      </c>
      <c r="R32">
        <f t="shared" si="0"/>
        <v>338</v>
      </c>
    </row>
    <row r="33" spans="2:26" x14ac:dyDescent="0.15">
      <c r="B33" s="85" t="s">
        <v>89</v>
      </c>
      <c r="Q33">
        <f t="shared" si="0"/>
        <v>350</v>
      </c>
      <c r="R33">
        <f t="shared" si="0"/>
        <v>398</v>
      </c>
      <c r="S33">
        <f t="shared" si="0"/>
        <v>412</v>
      </c>
    </row>
    <row r="34" spans="2:26" x14ac:dyDescent="0.15">
      <c r="B34" s="85" t="s">
        <v>116</v>
      </c>
      <c r="Q34">
        <f t="shared" ref="Q34:T52" si="1">Q11*2</f>
        <v>388</v>
      </c>
      <c r="R34">
        <f t="shared" si="1"/>
        <v>438</v>
      </c>
      <c r="S34">
        <f t="shared" si="1"/>
        <v>466</v>
      </c>
      <c r="T34">
        <f t="shared" si="1"/>
        <v>500</v>
      </c>
    </row>
    <row r="35" spans="2:26" x14ac:dyDescent="0.15">
      <c r="B35" s="85"/>
      <c r="Q35">
        <f t="shared" si="1"/>
        <v>436</v>
      </c>
      <c r="R35">
        <f t="shared" si="1"/>
        <v>492</v>
      </c>
      <c r="S35">
        <f t="shared" si="1"/>
        <v>522</v>
      </c>
      <c r="T35">
        <f t="shared" si="1"/>
        <v>560</v>
      </c>
      <c r="U35">
        <f t="shared" ref="U35:U52" si="2">U12*2</f>
        <v>642</v>
      </c>
    </row>
    <row r="36" spans="2:26" x14ac:dyDescent="0.15">
      <c r="B36" s="85"/>
      <c r="J36" s="85" t="s">
        <v>91</v>
      </c>
      <c r="Q36">
        <f t="shared" si="1"/>
        <v>480</v>
      </c>
      <c r="R36">
        <f t="shared" si="1"/>
        <v>518</v>
      </c>
      <c r="S36">
        <f t="shared" si="1"/>
        <v>576</v>
      </c>
      <c r="T36">
        <f t="shared" si="1"/>
        <v>618</v>
      </c>
      <c r="U36">
        <f t="shared" si="2"/>
        <v>708</v>
      </c>
      <c r="V36">
        <f t="shared" ref="V36:V52" si="3">V13*2</f>
        <v>806</v>
      </c>
    </row>
    <row r="37" spans="2:26" x14ac:dyDescent="0.15">
      <c r="B37" s="85"/>
      <c r="Q37">
        <f t="shared" si="1"/>
        <v>524</v>
      </c>
      <c r="R37">
        <f t="shared" si="1"/>
        <v>568</v>
      </c>
      <c r="S37">
        <f t="shared" si="1"/>
        <v>632</v>
      </c>
      <c r="T37">
        <f t="shared" si="1"/>
        <v>682</v>
      </c>
      <c r="U37">
        <f t="shared" si="2"/>
        <v>778</v>
      </c>
      <c r="V37">
        <f t="shared" si="3"/>
        <v>882</v>
      </c>
      <c r="W37">
        <f t="shared" ref="W37:W52" si="4">W14*2</f>
        <v>998</v>
      </c>
    </row>
    <row r="38" spans="2:26" x14ac:dyDescent="0.15">
      <c r="Q38">
        <f t="shared" si="1"/>
        <v>572</v>
      </c>
      <c r="R38">
        <f t="shared" si="1"/>
        <v>616</v>
      </c>
      <c r="S38">
        <f t="shared" si="1"/>
        <v>686</v>
      </c>
      <c r="T38">
        <f t="shared" si="1"/>
        <v>724</v>
      </c>
      <c r="U38">
        <f t="shared" si="2"/>
        <v>848</v>
      </c>
      <c r="V38">
        <f t="shared" si="3"/>
        <v>958</v>
      </c>
      <c r="W38">
        <f t="shared" si="4"/>
        <v>1080</v>
      </c>
      <c r="X38">
        <f t="shared" ref="X38:X52" si="5">X15*2</f>
        <v>1242</v>
      </c>
    </row>
    <row r="39" spans="2:26" x14ac:dyDescent="0.15">
      <c r="Q39">
        <f t="shared" si="1"/>
        <v>588</v>
      </c>
      <c r="R39">
        <f t="shared" si="1"/>
        <v>694</v>
      </c>
      <c r="S39">
        <f t="shared" si="1"/>
        <v>722</v>
      </c>
      <c r="T39">
        <f t="shared" si="1"/>
        <v>782</v>
      </c>
      <c r="U39">
        <f t="shared" si="2"/>
        <v>894</v>
      </c>
      <c r="V39">
        <f t="shared" si="3"/>
        <v>1016</v>
      </c>
      <c r="W39">
        <f t="shared" si="4"/>
        <v>1148</v>
      </c>
      <c r="X39">
        <f t="shared" si="5"/>
        <v>1348</v>
      </c>
      <c r="Y39">
        <f t="shared" ref="Y39:Y52" si="6">Y16*2</f>
        <v>1460</v>
      </c>
    </row>
    <row r="40" spans="2:26" x14ac:dyDescent="0.15">
      <c r="Q40">
        <f t="shared" si="1"/>
        <v>630</v>
      </c>
      <c r="R40">
        <f t="shared" si="1"/>
        <v>704</v>
      </c>
      <c r="S40">
        <f t="shared" si="1"/>
        <v>770</v>
      </c>
      <c r="T40">
        <f t="shared" si="1"/>
        <v>836</v>
      </c>
      <c r="U40">
        <f t="shared" si="2"/>
        <v>958</v>
      </c>
      <c r="V40">
        <f t="shared" si="3"/>
        <v>1086</v>
      </c>
      <c r="W40">
        <f t="shared" si="4"/>
        <v>1230</v>
      </c>
      <c r="X40">
        <f t="shared" si="5"/>
        <v>1382</v>
      </c>
      <c r="Y40">
        <f t="shared" si="6"/>
        <v>1522</v>
      </c>
      <c r="Z40">
        <f t="shared" ref="Z40:Z52" si="7">Z17*2</f>
        <v>1626</v>
      </c>
    </row>
    <row r="41" spans="2:26" x14ac:dyDescent="0.15">
      <c r="Q41">
        <f t="shared" si="1"/>
        <v>670</v>
      </c>
      <c r="R41">
        <f t="shared" si="1"/>
        <v>742</v>
      </c>
      <c r="S41">
        <f t="shared" si="1"/>
        <v>820</v>
      </c>
      <c r="T41">
        <f t="shared" si="1"/>
        <v>896</v>
      </c>
      <c r="U41">
        <f t="shared" si="2"/>
        <v>1022</v>
      </c>
      <c r="V41">
        <f t="shared" si="3"/>
        <v>1158</v>
      </c>
      <c r="W41">
        <f t="shared" si="4"/>
        <v>1312</v>
      </c>
      <c r="X41">
        <f t="shared" si="5"/>
        <v>1474</v>
      </c>
      <c r="Y41">
        <f t="shared" si="6"/>
        <v>1604</v>
      </c>
      <c r="Z41">
        <f t="shared" si="7"/>
        <v>1728</v>
      </c>
    </row>
    <row r="42" spans="2:26" x14ac:dyDescent="0.15">
      <c r="Q42">
        <f t="shared" si="1"/>
        <v>710</v>
      </c>
      <c r="R42">
        <f t="shared" si="1"/>
        <v>786</v>
      </c>
      <c r="S42">
        <f t="shared" si="1"/>
        <v>872</v>
      </c>
      <c r="T42">
        <f t="shared" si="1"/>
        <v>950</v>
      </c>
      <c r="U42">
        <f t="shared" si="2"/>
        <v>1084</v>
      </c>
      <c r="V42">
        <f t="shared" si="3"/>
        <v>1230</v>
      </c>
      <c r="W42">
        <f t="shared" si="4"/>
        <v>1392</v>
      </c>
      <c r="X42">
        <f t="shared" si="5"/>
        <v>1564</v>
      </c>
      <c r="Y42">
        <f t="shared" si="6"/>
        <v>1674</v>
      </c>
      <c r="Z42">
        <f t="shared" si="7"/>
        <v>1830</v>
      </c>
    </row>
    <row r="43" spans="2:26" x14ac:dyDescent="0.15">
      <c r="Q43">
        <f t="shared" si="1"/>
        <v>754</v>
      </c>
      <c r="R43">
        <f t="shared" si="1"/>
        <v>832</v>
      </c>
      <c r="S43">
        <f t="shared" si="1"/>
        <v>924</v>
      </c>
      <c r="T43">
        <f t="shared" si="1"/>
        <v>1006</v>
      </c>
      <c r="U43">
        <f t="shared" si="2"/>
        <v>1148</v>
      </c>
      <c r="V43">
        <f t="shared" si="3"/>
        <v>1302</v>
      </c>
      <c r="W43">
        <f t="shared" si="4"/>
        <v>1476</v>
      </c>
      <c r="X43">
        <f t="shared" si="5"/>
        <v>1656</v>
      </c>
      <c r="Y43">
        <f t="shared" si="6"/>
        <v>1766</v>
      </c>
      <c r="Z43">
        <f t="shared" si="7"/>
        <v>1934</v>
      </c>
    </row>
    <row r="44" spans="2:26" x14ac:dyDescent="0.15">
      <c r="Q44">
        <f t="shared" si="1"/>
        <v>796</v>
      </c>
      <c r="R44">
        <f t="shared" si="1"/>
        <v>880</v>
      </c>
      <c r="S44">
        <f t="shared" si="1"/>
        <v>974</v>
      </c>
      <c r="T44">
        <f t="shared" si="1"/>
        <v>1058</v>
      </c>
      <c r="U44">
        <f t="shared" si="2"/>
        <v>1210</v>
      </c>
      <c r="V44">
        <f t="shared" si="3"/>
        <v>1374</v>
      </c>
      <c r="W44">
        <f t="shared" si="4"/>
        <v>1556</v>
      </c>
      <c r="X44">
        <f t="shared" si="5"/>
        <v>1746</v>
      </c>
      <c r="Y44">
        <f t="shared" si="6"/>
        <v>1866</v>
      </c>
      <c r="Z44">
        <f t="shared" si="7"/>
        <v>2036</v>
      </c>
    </row>
    <row r="45" spans="2:26" x14ac:dyDescent="0.15">
      <c r="Q45">
        <f t="shared" si="1"/>
        <v>840</v>
      </c>
      <c r="R45">
        <f t="shared" si="1"/>
        <v>916</v>
      </c>
      <c r="S45">
        <f t="shared" si="1"/>
        <v>1026</v>
      </c>
      <c r="T45">
        <f t="shared" si="1"/>
        <v>1116</v>
      </c>
      <c r="U45">
        <f t="shared" si="2"/>
        <v>1276</v>
      </c>
      <c r="V45">
        <f t="shared" si="3"/>
        <v>1450</v>
      </c>
      <c r="W45">
        <f t="shared" si="4"/>
        <v>1638</v>
      </c>
      <c r="X45">
        <f t="shared" si="5"/>
        <v>1838</v>
      </c>
      <c r="Y45">
        <f t="shared" si="6"/>
        <v>1960</v>
      </c>
      <c r="Z45">
        <f t="shared" si="7"/>
        <v>2136</v>
      </c>
    </row>
    <row r="46" spans="2:26" x14ac:dyDescent="0.15">
      <c r="Q46">
        <f t="shared" si="1"/>
        <v>880</v>
      </c>
      <c r="R46">
        <f t="shared" si="1"/>
        <v>962</v>
      </c>
      <c r="S46">
        <f t="shared" si="1"/>
        <v>1076</v>
      </c>
      <c r="T46">
        <f t="shared" si="1"/>
        <v>1188</v>
      </c>
      <c r="U46">
        <f t="shared" si="2"/>
        <v>1340</v>
      </c>
      <c r="V46">
        <f t="shared" si="3"/>
        <v>1520</v>
      </c>
      <c r="W46">
        <f t="shared" si="4"/>
        <v>1718</v>
      </c>
      <c r="X46">
        <f t="shared" si="5"/>
        <v>1926</v>
      </c>
      <c r="Y46">
        <f t="shared" si="6"/>
        <v>2052</v>
      </c>
      <c r="Z46">
        <f t="shared" si="7"/>
        <v>2264</v>
      </c>
    </row>
    <row r="47" spans="2:26" x14ac:dyDescent="0.15">
      <c r="Q47">
        <f t="shared" si="1"/>
        <v>920</v>
      </c>
      <c r="R47">
        <f t="shared" si="1"/>
        <v>1006</v>
      </c>
      <c r="S47">
        <f t="shared" si="1"/>
        <v>1124</v>
      </c>
      <c r="T47">
        <f t="shared" si="1"/>
        <v>1242</v>
      </c>
      <c r="U47">
        <f t="shared" si="2"/>
        <v>1402</v>
      </c>
      <c r="V47">
        <f t="shared" si="3"/>
        <v>1592</v>
      </c>
      <c r="W47">
        <f t="shared" si="4"/>
        <v>1794</v>
      </c>
      <c r="X47">
        <f t="shared" si="5"/>
        <v>2008</v>
      </c>
      <c r="Y47">
        <f t="shared" si="6"/>
        <v>2144</v>
      </c>
      <c r="Z47">
        <f t="shared" si="7"/>
        <v>2372</v>
      </c>
    </row>
    <row r="48" spans="2:26" x14ac:dyDescent="0.15">
      <c r="Q48">
        <f t="shared" si="1"/>
        <v>942</v>
      </c>
      <c r="R48">
        <f t="shared" si="1"/>
        <v>1060</v>
      </c>
      <c r="S48">
        <f t="shared" si="1"/>
        <v>1168</v>
      </c>
      <c r="T48">
        <f t="shared" si="1"/>
        <v>1320</v>
      </c>
      <c r="U48">
        <f t="shared" si="2"/>
        <v>1478</v>
      </c>
      <c r="V48">
        <f t="shared" si="3"/>
        <v>1672</v>
      </c>
      <c r="W48">
        <f t="shared" si="4"/>
        <v>1852</v>
      </c>
      <c r="X48">
        <f t="shared" si="5"/>
        <v>2060</v>
      </c>
      <c r="Y48">
        <f t="shared" si="6"/>
        <v>2258</v>
      </c>
      <c r="Z48">
        <f t="shared" si="7"/>
        <v>2496</v>
      </c>
    </row>
    <row r="49" spans="17:26" x14ac:dyDescent="0.15">
      <c r="Q49">
        <f t="shared" si="1"/>
        <v>980</v>
      </c>
      <c r="R49">
        <f t="shared" si="1"/>
        <v>1106</v>
      </c>
      <c r="S49">
        <f t="shared" si="1"/>
        <v>1218</v>
      </c>
      <c r="T49">
        <f t="shared" si="1"/>
        <v>1374</v>
      </c>
      <c r="U49">
        <f t="shared" si="2"/>
        <v>1538</v>
      </c>
      <c r="V49">
        <f t="shared" si="3"/>
        <v>1742</v>
      </c>
      <c r="W49">
        <f t="shared" si="4"/>
        <v>1928</v>
      </c>
      <c r="X49">
        <f t="shared" si="5"/>
        <v>2146</v>
      </c>
      <c r="Y49">
        <f t="shared" si="6"/>
        <v>2356</v>
      </c>
      <c r="Z49">
        <f t="shared" si="7"/>
        <v>2620</v>
      </c>
    </row>
    <row r="50" spans="17:26" x14ac:dyDescent="0.15">
      <c r="Q50">
        <f t="shared" si="1"/>
        <v>1022</v>
      </c>
      <c r="R50">
        <f t="shared" si="1"/>
        <v>1152</v>
      </c>
      <c r="S50">
        <f t="shared" si="1"/>
        <v>1268</v>
      </c>
      <c r="T50">
        <f t="shared" si="1"/>
        <v>1430</v>
      </c>
      <c r="U50">
        <f t="shared" si="2"/>
        <v>1602</v>
      </c>
      <c r="V50">
        <f t="shared" si="3"/>
        <v>1812</v>
      </c>
      <c r="W50">
        <f t="shared" si="4"/>
        <v>2008</v>
      </c>
      <c r="X50">
        <f t="shared" si="5"/>
        <v>2230</v>
      </c>
      <c r="Y50">
        <f t="shared" si="6"/>
        <v>2446</v>
      </c>
      <c r="Z50">
        <f t="shared" si="7"/>
        <v>2730</v>
      </c>
    </row>
    <row r="51" spans="17:26" x14ac:dyDescent="0.15">
      <c r="Q51">
        <f t="shared" si="1"/>
        <v>1058</v>
      </c>
      <c r="R51">
        <f t="shared" si="1"/>
        <v>1196</v>
      </c>
      <c r="S51">
        <f t="shared" si="1"/>
        <v>1318</v>
      </c>
      <c r="T51">
        <f t="shared" si="1"/>
        <v>1486</v>
      </c>
      <c r="U51">
        <f t="shared" si="2"/>
        <v>1662</v>
      </c>
      <c r="V51">
        <f t="shared" si="3"/>
        <v>1882</v>
      </c>
      <c r="W51">
        <f t="shared" si="4"/>
        <v>2084</v>
      </c>
      <c r="X51">
        <f t="shared" si="5"/>
        <v>2316</v>
      </c>
      <c r="Y51">
        <f t="shared" si="6"/>
        <v>2536</v>
      </c>
      <c r="Z51">
        <f t="shared" si="7"/>
        <v>2828</v>
      </c>
    </row>
    <row r="52" spans="17:26" x14ac:dyDescent="0.15">
      <c r="Q52">
        <f t="shared" si="1"/>
        <v>1100</v>
      </c>
      <c r="R52">
        <f t="shared" si="1"/>
        <v>1242</v>
      </c>
      <c r="S52">
        <f t="shared" si="1"/>
        <v>1368</v>
      </c>
      <c r="T52">
        <f t="shared" si="1"/>
        <v>1540</v>
      </c>
      <c r="U52">
        <f t="shared" si="2"/>
        <v>1744</v>
      </c>
      <c r="V52">
        <f t="shared" si="3"/>
        <v>1952</v>
      </c>
      <c r="W52">
        <f t="shared" si="4"/>
        <v>2194</v>
      </c>
      <c r="X52">
        <f t="shared" si="5"/>
        <v>2438</v>
      </c>
      <c r="Y52">
        <f t="shared" si="6"/>
        <v>2682</v>
      </c>
      <c r="Z52">
        <f t="shared" si="7"/>
        <v>2932</v>
      </c>
    </row>
  </sheetData>
  <mergeCells count="2">
    <mergeCell ref="C5:D5"/>
    <mergeCell ref="G5:H5"/>
  </mergeCells>
  <pageMargins left="0.74803149606299213" right="0.35433070866141736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B98CE-B73F-E84F-AEE1-5F4555ED7F75}">
  <dimension ref="B1:C19"/>
  <sheetViews>
    <sheetView workbookViewId="0">
      <selection activeCell="G13" sqref="G13"/>
    </sheetView>
  </sheetViews>
  <sheetFormatPr baseColWidth="10" defaultRowHeight="13" x14ac:dyDescent="0.15"/>
  <cols>
    <col min="1" max="1" width="14.33203125" customWidth="1"/>
    <col min="2" max="2" width="13.33203125" customWidth="1"/>
    <col min="3" max="3" width="36.1640625" customWidth="1"/>
    <col min="4" max="4" width="17.83203125" customWidth="1"/>
    <col min="5" max="256" width="8.83203125" customWidth="1"/>
  </cols>
  <sheetData>
    <row r="1" spans="2:3" ht="114" customHeight="1" x14ac:dyDescent="0.15"/>
    <row r="2" spans="2:3" ht="18" x14ac:dyDescent="0.2">
      <c r="B2" s="1" t="s">
        <v>109</v>
      </c>
    </row>
    <row r="3" spans="2:3" ht="18" x14ac:dyDescent="0.2">
      <c r="B3" s="1" t="s">
        <v>110</v>
      </c>
    </row>
    <row r="4" spans="2:3" ht="18" x14ac:dyDescent="0.2">
      <c r="B4" s="1"/>
    </row>
    <row r="5" spans="2:3" ht="177" customHeight="1" x14ac:dyDescent="0.2">
      <c r="B5" s="1"/>
    </row>
    <row r="6" spans="2:3" ht="14" thickBot="1" x14ac:dyDescent="0.2"/>
    <row r="7" spans="2:3" ht="18" customHeight="1" x14ac:dyDescent="0.15">
      <c r="B7" s="487" t="s">
        <v>0</v>
      </c>
      <c r="C7" s="482" t="s">
        <v>63</v>
      </c>
    </row>
    <row r="8" spans="2:3" ht="21.75" customHeight="1" thickBot="1" x14ac:dyDescent="0.2">
      <c r="B8" s="488"/>
      <c r="C8" s="489"/>
    </row>
    <row r="9" spans="2:3" ht="18" customHeight="1" x14ac:dyDescent="0.15">
      <c r="B9" s="49" t="s">
        <v>28</v>
      </c>
      <c r="C9" s="49">
        <v>500</v>
      </c>
    </row>
    <row r="10" spans="2:3" ht="18" customHeight="1" x14ac:dyDescent="0.15">
      <c r="B10" s="50" t="s">
        <v>1</v>
      </c>
      <c r="C10" s="50">
        <v>750</v>
      </c>
    </row>
    <row r="11" spans="2:3" ht="18" customHeight="1" x14ac:dyDescent="0.15">
      <c r="B11" s="50" t="s">
        <v>2</v>
      </c>
      <c r="C11" s="50">
        <v>1200</v>
      </c>
    </row>
    <row r="12" spans="2:3" ht="18" customHeight="1" x14ac:dyDescent="0.15">
      <c r="B12" s="50" t="s">
        <v>3</v>
      </c>
      <c r="C12" s="50">
        <v>1500</v>
      </c>
    </row>
    <row r="13" spans="2:3" ht="18" customHeight="1" thickBot="1" x14ac:dyDescent="0.2">
      <c r="B13" s="87" t="s">
        <v>4</v>
      </c>
      <c r="C13" s="72">
        <v>1800</v>
      </c>
    </row>
    <row r="14" spans="2:3" ht="15.75" customHeight="1" x14ac:dyDescent="0.15">
      <c r="C14" s="11"/>
    </row>
    <row r="15" spans="2:3" x14ac:dyDescent="0.15">
      <c r="B15" s="7" t="s">
        <v>23</v>
      </c>
      <c r="C15" t="s">
        <v>24</v>
      </c>
    </row>
    <row r="16" spans="2:3" x14ac:dyDescent="0.15">
      <c r="B16" s="6"/>
      <c r="C16" s="6" t="s">
        <v>25</v>
      </c>
    </row>
    <row r="17" spans="3:3" x14ac:dyDescent="0.15">
      <c r="C17" s="85" t="s">
        <v>111</v>
      </c>
    </row>
    <row r="19" spans="3:3" x14ac:dyDescent="0.15">
      <c r="C19" s="85" t="s">
        <v>112</v>
      </c>
    </row>
  </sheetData>
  <mergeCells count="2">
    <mergeCell ref="B7:B8"/>
    <mergeCell ref="C7:C8"/>
  </mergeCells>
  <pageMargins left="0.74803149606299213" right="0.74803149606299213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2AE63-48D0-F04A-AF8C-21B76371AEC6}">
  <dimension ref="B1:D28"/>
  <sheetViews>
    <sheetView topLeftCell="A4" zoomScaleNormal="100" zoomScaleSheetLayoutView="100" workbookViewId="0">
      <selection activeCell="C10" sqref="C10:D21"/>
    </sheetView>
  </sheetViews>
  <sheetFormatPr baseColWidth="10" defaultRowHeight="13" x14ac:dyDescent="0.15"/>
  <cols>
    <col min="1" max="1" width="14" customWidth="1"/>
    <col min="2" max="2" width="13.33203125" customWidth="1"/>
    <col min="3" max="3" width="20.1640625" customWidth="1"/>
    <col min="4" max="4" width="21.33203125" customWidth="1"/>
    <col min="5" max="5" width="18.1640625" customWidth="1"/>
    <col min="6" max="256" width="8.83203125" customWidth="1"/>
  </cols>
  <sheetData>
    <row r="1" spans="2:4" ht="114" customHeight="1" x14ac:dyDescent="0.15"/>
    <row r="2" spans="2:4" ht="18" x14ac:dyDescent="0.2">
      <c r="B2" s="1" t="s">
        <v>50</v>
      </c>
    </row>
    <row r="3" spans="2:4" ht="18" x14ac:dyDescent="0.2">
      <c r="B3" s="1" t="s">
        <v>49</v>
      </c>
    </row>
    <row r="4" spans="2:4" ht="18" customHeight="1" x14ac:dyDescent="0.15"/>
    <row r="5" spans="2:4" ht="88.5" customHeight="1" x14ac:dyDescent="0.15"/>
    <row r="6" spans="2:4" ht="18" customHeight="1" x14ac:dyDescent="0.15">
      <c r="B6" s="490" t="s">
        <v>73</v>
      </c>
      <c r="C6" s="490"/>
      <c r="D6" s="490"/>
    </row>
    <row r="7" spans="2:4" ht="21" customHeight="1" thickBot="1" x14ac:dyDescent="0.2"/>
    <row r="8" spans="2:4" ht="18" customHeight="1" thickBot="1" x14ac:dyDescent="0.25">
      <c r="B8" s="482" t="s">
        <v>0</v>
      </c>
      <c r="C8" s="484" t="s">
        <v>63</v>
      </c>
      <c r="D8" s="485"/>
    </row>
    <row r="9" spans="2:4" ht="18" customHeight="1" thickBot="1" x14ac:dyDescent="0.25">
      <c r="B9" s="483"/>
      <c r="C9" s="53" t="s">
        <v>65</v>
      </c>
      <c r="D9" s="55" t="s">
        <v>64</v>
      </c>
    </row>
    <row r="10" spans="2:4" ht="18" customHeight="1" x14ac:dyDescent="0.15">
      <c r="B10" s="57" t="s">
        <v>51</v>
      </c>
      <c r="C10" s="57">
        <v>182</v>
      </c>
      <c r="D10" s="57">
        <v>320</v>
      </c>
    </row>
    <row r="11" spans="2:4" ht="18" customHeight="1" x14ac:dyDescent="0.15">
      <c r="B11" s="50" t="s">
        <v>52</v>
      </c>
      <c r="C11" s="50">
        <v>228</v>
      </c>
      <c r="D11" s="50">
        <v>396</v>
      </c>
    </row>
    <row r="12" spans="2:4" ht="18" customHeight="1" x14ac:dyDescent="0.15">
      <c r="B12" s="50" t="s">
        <v>53</v>
      </c>
      <c r="C12" s="50">
        <v>261</v>
      </c>
      <c r="D12" s="50">
        <v>458</v>
      </c>
    </row>
    <row r="13" spans="2:4" ht="18" customHeight="1" x14ac:dyDescent="0.15">
      <c r="B13" s="50" t="s">
        <v>54</v>
      </c>
      <c r="C13" s="50">
        <v>285</v>
      </c>
      <c r="D13" s="50">
        <v>482</v>
      </c>
    </row>
    <row r="14" spans="2:4" ht="18" customHeight="1" x14ac:dyDescent="0.15">
      <c r="B14" s="50" t="s">
        <v>55</v>
      </c>
      <c r="C14" s="50">
        <v>366</v>
      </c>
      <c r="D14" s="50">
        <v>605</v>
      </c>
    </row>
    <row r="15" spans="2:4" ht="18" customHeight="1" x14ac:dyDescent="0.15">
      <c r="B15" s="50" t="s">
        <v>56</v>
      </c>
      <c r="C15" s="50">
        <v>480</v>
      </c>
      <c r="D15" s="50">
        <v>769</v>
      </c>
    </row>
    <row r="16" spans="2:4" ht="18" customHeight="1" x14ac:dyDescent="0.15">
      <c r="B16" s="50" t="s">
        <v>57</v>
      </c>
      <c r="C16" s="50">
        <v>567</v>
      </c>
      <c r="D16" s="50">
        <v>931</v>
      </c>
    </row>
    <row r="17" spans="2:4" ht="18" customHeight="1" x14ac:dyDescent="0.15">
      <c r="B17" s="50" t="s">
        <v>58</v>
      </c>
      <c r="C17" s="50">
        <v>640</v>
      </c>
      <c r="D17" s="50">
        <v>1004</v>
      </c>
    </row>
    <row r="18" spans="2:4" ht="18" customHeight="1" x14ac:dyDescent="0.15">
      <c r="B18" s="50" t="s">
        <v>59</v>
      </c>
      <c r="C18" s="50">
        <v>755</v>
      </c>
      <c r="D18" s="50">
        <v>1205</v>
      </c>
    </row>
    <row r="19" spans="2:4" ht="18" customHeight="1" x14ac:dyDescent="0.15">
      <c r="B19" s="50" t="s">
        <v>60</v>
      </c>
      <c r="C19" s="50">
        <v>885</v>
      </c>
      <c r="D19" s="50">
        <v>1432</v>
      </c>
    </row>
    <row r="20" spans="2:4" ht="18" customHeight="1" x14ac:dyDescent="0.15">
      <c r="B20" s="50" t="s">
        <v>61</v>
      </c>
      <c r="C20" s="50">
        <v>1006</v>
      </c>
      <c r="D20" s="50">
        <v>1671</v>
      </c>
    </row>
    <row r="21" spans="2:4" ht="18" customHeight="1" thickBot="1" x14ac:dyDescent="0.2">
      <c r="B21" s="72" t="s">
        <v>62</v>
      </c>
      <c r="C21" s="72">
        <v>1155</v>
      </c>
      <c r="D21" s="72">
        <v>1923</v>
      </c>
    </row>
    <row r="22" spans="2:4" ht="15.75" customHeight="1" x14ac:dyDescent="0.15">
      <c r="C22" s="11"/>
      <c r="D22" s="12"/>
    </row>
    <row r="23" spans="2:4" x14ac:dyDescent="0.15">
      <c r="B23" s="7" t="s">
        <v>23</v>
      </c>
      <c r="C23" t="s">
        <v>24</v>
      </c>
    </row>
    <row r="24" spans="2:4" x14ac:dyDescent="0.15">
      <c r="B24" s="6"/>
      <c r="C24" s="6" t="s">
        <v>25</v>
      </c>
    </row>
    <row r="25" spans="2:4" x14ac:dyDescent="0.15">
      <c r="C25" s="85" t="s">
        <v>89</v>
      </c>
    </row>
    <row r="26" spans="2:4" x14ac:dyDescent="0.15">
      <c r="C26" s="85" t="s">
        <v>90</v>
      </c>
    </row>
    <row r="28" spans="2:4" x14ac:dyDescent="0.15">
      <c r="C28" s="85" t="s">
        <v>91</v>
      </c>
    </row>
  </sheetData>
  <mergeCells count="3">
    <mergeCell ref="B8:B9"/>
    <mergeCell ref="C8:D8"/>
    <mergeCell ref="B6:D6"/>
  </mergeCells>
  <phoneticPr fontId="1" type="noConversion"/>
  <pageMargins left="0.74803149606299213" right="0.74803149606299213" top="0.39370078740157483" bottom="0.98425196850393704" header="0.51181102362204722" footer="0.51181102362204722"/>
  <pageSetup paperSize="9" orientation="portrait"/>
  <headerFooter alignWithMargins="0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51597-54A0-EA43-B66D-14E8B1A1C1E5}">
  <dimension ref="A1:D30"/>
  <sheetViews>
    <sheetView topLeftCell="A4" workbookViewId="0">
      <selection activeCell="E21" sqref="E21"/>
    </sheetView>
  </sheetViews>
  <sheetFormatPr baseColWidth="10" defaultRowHeight="13" x14ac:dyDescent="0.15"/>
  <cols>
    <col min="1" max="1" width="14.33203125" customWidth="1"/>
    <col min="2" max="2" width="13.1640625" customWidth="1"/>
    <col min="3" max="3" width="20.1640625" customWidth="1"/>
    <col min="4" max="4" width="21.33203125" customWidth="1"/>
    <col min="5" max="5" width="17.33203125" customWidth="1"/>
    <col min="6" max="256" width="8.83203125" customWidth="1"/>
  </cols>
  <sheetData>
    <row r="1" spans="1:4" ht="114" customHeight="1" x14ac:dyDescent="0.15"/>
    <row r="2" spans="1:4" ht="16" x14ac:dyDescent="0.2">
      <c r="A2" s="53"/>
      <c r="B2" s="53"/>
    </row>
    <row r="3" spans="1:4" ht="18" x14ac:dyDescent="0.2">
      <c r="B3" s="1" t="s">
        <v>68</v>
      </c>
    </row>
    <row r="4" spans="1:4" ht="18" x14ac:dyDescent="0.2">
      <c r="B4" s="1"/>
    </row>
    <row r="5" spans="1:4" ht="81" customHeight="1" x14ac:dyDescent="0.2">
      <c r="B5" s="1"/>
    </row>
    <row r="6" spans="1:4" ht="18" customHeight="1" x14ac:dyDescent="0.15">
      <c r="B6" s="491" t="s">
        <v>74</v>
      </c>
      <c r="C6" s="492"/>
      <c r="D6" s="492"/>
    </row>
    <row r="7" spans="1:4" ht="14" thickBot="1" x14ac:dyDescent="0.2"/>
    <row r="8" spans="1:4" ht="18" customHeight="1" thickBot="1" x14ac:dyDescent="0.25">
      <c r="B8" s="482" t="s">
        <v>0</v>
      </c>
      <c r="C8" s="484" t="s">
        <v>63</v>
      </c>
      <c r="D8" s="485"/>
    </row>
    <row r="9" spans="1:4" ht="18" customHeight="1" thickBot="1" x14ac:dyDescent="0.25">
      <c r="B9" s="483"/>
      <c r="C9" s="55" t="s">
        <v>65</v>
      </c>
      <c r="D9" s="55" t="s">
        <v>64</v>
      </c>
    </row>
    <row r="10" spans="1:4" ht="18" customHeight="1" x14ac:dyDescent="0.15">
      <c r="B10" s="57" t="s">
        <v>51</v>
      </c>
      <c r="C10" s="57">
        <v>215</v>
      </c>
      <c r="D10" s="57">
        <v>353</v>
      </c>
    </row>
    <row r="11" spans="1:4" ht="18" customHeight="1" x14ac:dyDescent="0.15">
      <c r="B11" s="50" t="s">
        <v>52</v>
      </c>
      <c r="C11" s="50">
        <v>289</v>
      </c>
      <c r="D11" s="50">
        <v>457</v>
      </c>
    </row>
    <row r="12" spans="1:4" ht="18" customHeight="1" x14ac:dyDescent="0.15">
      <c r="B12" s="50" t="s">
        <v>53</v>
      </c>
      <c r="C12" s="50">
        <v>310</v>
      </c>
      <c r="D12" s="50">
        <v>507</v>
      </c>
    </row>
    <row r="13" spans="1:4" ht="18" customHeight="1" x14ac:dyDescent="0.15">
      <c r="B13" s="50" t="s">
        <v>54</v>
      </c>
      <c r="C13" s="50">
        <v>335</v>
      </c>
      <c r="D13" s="50">
        <v>532</v>
      </c>
    </row>
    <row r="14" spans="1:4" ht="18" customHeight="1" x14ac:dyDescent="0.15">
      <c r="B14" s="50" t="s">
        <v>55</v>
      </c>
      <c r="C14" s="50">
        <v>434</v>
      </c>
      <c r="D14" s="50">
        <v>673</v>
      </c>
    </row>
    <row r="15" spans="1:4" ht="18" customHeight="1" x14ac:dyDescent="0.15">
      <c r="B15" s="50" t="s">
        <v>56</v>
      </c>
      <c r="C15" s="50">
        <v>560</v>
      </c>
      <c r="D15" s="50">
        <v>849</v>
      </c>
    </row>
    <row r="16" spans="1:4" ht="18" customHeight="1" x14ac:dyDescent="0.15">
      <c r="B16" s="50" t="s">
        <v>57</v>
      </c>
      <c r="C16" s="50">
        <v>665</v>
      </c>
      <c r="D16" s="50">
        <v>1029</v>
      </c>
    </row>
    <row r="17" spans="2:4" ht="18" customHeight="1" x14ac:dyDescent="0.15">
      <c r="B17" s="50" t="s">
        <v>58</v>
      </c>
      <c r="C17" s="50">
        <v>747</v>
      </c>
      <c r="D17" s="50">
        <v>1111</v>
      </c>
    </row>
    <row r="18" spans="2:4" ht="18" customHeight="1" x14ac:dyDescent="0.15">
      <c r="B18" s="50" t="s">
        <v>59</v>
      </c>
      <c r="C18" s="50">
        <v>889</v>
      </c>
      <c r="D18" s="50">
        <v>1339</v>
      </c>
    </row>
    <row r="19" spans="2:4" ht="18" customHeight="1" x14ac:dyDescent="0.15">
      <c r="B19" s="50" t="s">
        <v>60</v>
      </c>
      <c r="C19" s="50">
        <v>1008</v>
      </c>
      <c r="D19" s="50">
        <v>1555</v>
      </c>
    </row>
    <row r="20" spans="2:4" ht="18" customHeight="1" x14ac:dyDescent="0.15">
      <c r="B20" s="50" t="s">
        <v>61</v>
      </c>
      <c r="C20" s="50">
        <v>1178</v>
      </c>
      <c r="D20" s="50">
        <v>1843</v>
      </c>
    </row>
    <row r="21" spans="2:4" ht="18" customHeight="1" x14ac:dyDescent="0.15">
      <c r="B21" s="50" t="s">
        <v>62</v>
      </c>
      <c r="C21" s="50">
        <v>1360</v>
      </c>
      <c r="D21" s="50">
        <v>2128</v>
      </c>
    </row>
    <row r="22" spans="2:4" ht="18" customHeight="1" x14ac:dyDescent="0.15">
      <c r="B22" s="50" t="s">
        <v>66</v>
      </c>
      <c r="C22" s="50">
        <v>1520</v>
      </c>
      <c r="D22" s="50">
        <v>2412</v>
      </c>
    </row>
    <row r="23" spans="2:4" ht="18" customHeight="1" thickBot="1" x14ac:dyDescent="0.2">
      <c r="B23" s="72" t="s">
        <v>67</v>
      </c>
      <c r="C23" s="72">
        <v>1680</v>
      </c>
      <c r="D23" s="72">
        <v>2707</v>
      </c>
    </row>
    <row r="24" spans="2:4" ht="15.75" customHeight="1" x14ac:dyDescent="0.15">
      <c r="C24" s="11"/>
      <c r="D24" s="12"/>
    </row>
    <row r="25" spans="2:4" x14ac:dyDescent="0.15">
      <c r="B25" s="7" t="s">
        <v>23</v>
      </c>
      <c r="C25" t="s">
        <v>24</v>
      </c>
    </row>
    <row r="26" spans="2:4" x14ac:dyDescent="0.15">
      <c r="B26" s="6"/>
      <c r="C26" s="6" t="s">
        <v>25</v>
      </c>
    </row>
    <row r="27" spans="2:4" x14ac:dyDescent="0.15">
      <c r="C27" s="85" t="s">
        <v>89</v>
      </c>
    </row>
    <row r="28" spans="2:4" x14ac:dyDescent="0.15">
      <c r="C28" s="85" t="s">
        <v>90</v>
      </c>
    </row>
    <row r="30" spans="2:4" x14ac:dyDescent="0.15">
      <c r="C30" s="85" t="s">
        <v>91</v>
      </c>
    </row>
  </sheetData>
  <mergeCells count="3">
    <mergeCell ref="B8:B9"/>
    <mergeCell ref="C8:D8"/>
    <mergeCell ref="B6:D6"/>
  </mergeCells>
  <phoneticPr fontId="1" type="noConversion"/>
  <pageMargins left="0.74803149606299213" right="0.74803149606299213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10078-D819-6040-AF19-44FC9E829115}">
  <dimension ref="B1:D23"/>
  <sheetViews>
    <sheetView workbookViewId="0">
      <selection activeCell="D12" sqref="D12"/>
    </sheetView>
  </sheetViews>
  <sheetFormatPr baseColWidth="10" defaultRowHeight="13" x14ac:dyDescent="0.15"/>
  <cols>
    <col min="1" max="1" width="14.33203125" customWidth="1"/>
    <col min="2" max="2" width="13.33203125" customWidth="1"/>
    <col min="3" max="3" width="20.1640625" customWidth="1"/>
    <col min="4" max="4" width="21.33203125" customWidth="1"/>
    <col min="5" max="5" width="17.83203125" customWidth="1"/>
    <col min="6" max="256" width="8.83203125" customWidth="1"/>
  </cols>
  <sheetData>
    <row r="1" spans="2:4" ht="114" customHeight="1" x14ac:dyDescent="0.15"/>
    <row r="2" spans="2:4" ht="18" x14ac:dyDescent="0.2">
      <c r="B2" s="1" t="s">
        <v>69</v>
      </c>
    </row>
    <row r="3" spans="2:4" ht="18" x14ac:dyDescent="0.2">
      <c r="B3" s="1" t="s">
        <v>70</v>
      </c>
    </row>
    <row r="4" spans="2:4" ht="18" x14ac:dyDescent="0.2">
      <c r="B4" s="1"/>
    </row>
    <row r="5" spans="2:4" ht="130.5" customHeight="1" x14ac:dyDescent="0.2">
      <c r="B5" s="1"/>
    </row>
    <row r="6" spans="2:4" ht="14" thickBot="1" x14ac:dyDescent="0.2"/>
    <row r="7" spans="2:4" ht="18" customHeight="1" thickBot="1" x14ac:dyDescent="0.25">
      <c r="B7" s="482" t="s">
        <v>0</v>
      </c>
      <c r="C7" s="484" t="s">
        <v>63</v>
      </c>
      <c r="D7" s="485"/>
    </row>
    <row r="8" spans="2:4" ht="21.75" customHeight="1" thickBot="1" x14ac:dyDescent="0.25">
      <c r="B8" s="483"/>
      <c r="C8" s="53" t="s">
        <v>65</v>
      </c>
      <c r="D8" s="55" t="s">
        <v>64</v>
      </c>
    </row>
    <row r="9" spans="2:4" ht="18" customHeight="1" x14ac:dyDescent="0.15">
      <c r="B9" s="57" t="s">
        <v>1</v>
      </c>
      <c r="C9" s="57">
        <v>434</v>
      </c>
      <c r="D9" s="57">
        <v>868</v>
      </c>
    </row>
    <row r="10" spans="2:4" ht="18" customHeight="1" x14ac:dyDescent="0.15">
      <c r="B10" s="50" t="s">
        <v>2</v>
      </c>
      <c r="C10" s="50">
        <v>548</v>
      </c>
      <c r="D10" s="50">
        <v>1095</v>
      </c>
    </row>
    <row r="11" spans="2:4" ht="18" customHeight="1" x14ac:dyDescent="0.15">
      <c r="B11" s="50" t="s">
        <v>3</v>
      </c>
      <c r="C11" s="50">
        <v>660</v>
      </c>
      <c r="D11" s="50">
        <v>1320</v>
      </c>
    </row>
    <row r="12" spans="2:4" ht="18" customHeight="1" x14ac:dyDescent="0.15">
      <c r="B12" s="50" t="s">
        <v>4</v>
      </c>
      <c r="C12" s="50">
        <v>851</v>
      </c>
      <c r="D12" s="50">
        <v>1703</v>
      </c>
    </row>
    <row r="13" spans="2:4" ht="18" customHeight="1" x14ac:dyDescent="0.15">
      <c r="B13" s="50" t="s">
        <v>5</v>
      </c>
      <c r="C13" s="50">
        <v>1115</v>
      </c>
      <c r="D13" s="50">
        <v>2230</v>
      </c>
    </row>
    <row r="14" spans="2:4" ht="18" customHeight="1" x14ac:dyDescent="0.15">
      <c r="B14" s="50" t="s">
        <v>6</v>
      </c>
      <c r="C14" s="50">
        <v>1495</v>
      </c>
      <c r="D14" s="50">
        <v>2990</v>
      </c>
    </row>
    <row r="15" spans="2:4" ht="18" customHeight="1" x14ac:dyDescent="0.15">
      <c r="B15" s="50" t="s">
        <v>7</v>
      </c>
      <c r="C15" s="50">
        <v>1760</v>
      </c>
      <c r="D15" s="50">
        <v>3520</v>
      </c>
    </row>
    <row r="16" spans="2:4" ht="18" customHeight="1" thickBot="1" x14ac:dyDescent="0.2">
      <c r="B16" s="72" t="s">
        <v>8</v>
      </c>
      <c r="C16" s="72">
        <v>2175</v>
      </c>
      <c r="D16" s="72">
        <v>4350</v>
      </c>
    </row>
    <row r="17" spans="2:4" ht="15.75" customHeight="1" x14ac:dyDescent="0.15">
      <c r="C17" s="11"/>
      <c r="D17" s="12"/>
    </row>
    <row r="18" spans="2:4" x14ac:dyDescent="0.15">
      <c r="B18" s="7" t="s">
        <v>23</v>
      </c>
      <c r="C18" t="s">
        <v>24</v>
      </c>
    </row>
    <row r="19" spans="2:4" x14ac:dyDescent="0.15">
      <c r="B19" s="6"/>
      <c r="C19" s="6" t="s">
        <v>25</v>
      </c>
    </row>
    <row r="20" spans="2:4" x14ac:dyDescent="0.15">
      <c r="C20" s="85" t="s">
        <v>121</v>
      </c>
    </row>
    <row r="21" spans="2:4" x14ac:dyDescent="0.15">
      <c r="C21" s="85" t="s">
        <v>122</v>
      </c>
    </row>
    <row r="23" spans="2:4" x14ac:dyDescent="0.15">
      <c r="C23" s="85" t="s">
        <v>91</v>
      </c>
    </row>
  </sheetData>
  <mergeCells count="2">
    <mergeCell ref="B7:B8"/>
    <mergeCell ref="C7:D7"/>
  </mergeCells>
  <phoneticPr fontId="1" type="noConversion"/>
  <pageMargins left="0.74803149606299213" right="0.74803149606299213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FF7C9-4E13-084C-BB68-305836AD5479}">
  <dimension ref="A1:M26"/>
  <sheetViews>
    <sheetView workbookViewId="0">
      <selection activeCell="E5" sqref="E5"/>
    </sheetView>
  </sheetViews>
  <sheetFormatPr baseColWidth="10" defaultRowHeight="13" x14ac:dyDescent="0.15"/>
  <cols>
    <col min="1" max="1" width="14.33203125" customWidth="1"/>
    <col min="2" max="2" width="13.33203125" customWidth="1"/>
    <col min="3" max="3" width="20.1640625" customWidth="1"/>
    <col min="4" max="4" width="21.33203125" customWidth="1"/>
    <col min="5" max="5" width="17.83203125" customWidth="1"/>
    <col min="6" max="256" width="8.83203125" customWidth="1"/>
  </cols>
  <sheetData>
    <row r="1" spans="1:13" ht="114" customHeight="1" x14ac:dyDescent="0.15"/>
    <row r="2" spans="1:13" ht="18" x14ac:dyDescent="0.2">
      <c r="B2" s="1" t="s">
        <v>97</v>
      </c>
    </row>
    <row r="3" spans="1:13" ht="18" x14ac:dyDescent="0.2">
      <c r="B3" s="1" t="s">
        <v>98</v>
      </c>
    </row>
    <row r="4" spans="1:13" ht="18" x14ac:dyDescent="0.2">
      <c r="B4" s="1"/>
    </row>
    <row r="5" spans="1:13" ht="144.75" customHeight="1" x14ac:dyDescent="0.2">
      <c r="B5" s="1"/>
    </row>
    <row r="6" spans="1:13" ht="14" thickBot="1" x14ac:dyDescent="0.2"/>
    <row r="7" spans="1:13" ht="18" customHeight="1" thickBot="1" x14ac:dyDescent="0.25">
      <c r="B7" s="482" t="s">
        <v>0</v>
      </c>
      <c r="C7" s="484" t="s">
        <v>63</v>
      </c>
      <c r="D7" s="485"/>
      <c r="F7" t="s">
        <v>100</v>
      </c>
      <c r="G7" t="s">
        <v>101</v>
      </c>
      <c r="H7" t="s">
        <v>102</v>
      </c>
      <c r="I7" t="s">
        <v>103</v>
      </c>
      <c r="J7" t="s">
        <v>104</v>
      </c>
      <c r="L7" t="s">
        <v>99</v>
      </c>
    </row>
    <row r="8" spans="1:13" ht="21.75" customHeight="1" thickBot="1" x14ac:dyDescent="0.25">
      <c r="B8" s="483"/>
      <c r="C8" s="53" t="s">
        <v>65</v>
      </c>
      <c r="D8" s="55" t="s">
        <v>64</v>
      </c>
    </row>
    <row r="9" spans="1:13" ht="18" customHeight="1" x14ac:dyDescent="0.15">
      <c r="A9" s="11"/>
      <c r="B9" s="57" t="s">
        <v>51</v>
      </c>
      <c r="C9" s="57">
        <v>1230</v>
      </c>
      <c r="D9" s="57">
        <v>1360</v>
      </c>
      <c r="F9">
        <v>171</v>
      </c>
      <c r="G9">
        <f>F9*1.3</f>
        <v>222.3</v>
      </c>
      <c r="H9">
        <v>1000</v>
      </c>
      <c r="I9">
        <f>G9+H9</f>
        <v>1222.3</v>
      </c>
      <c r="J9">
        <f>ROUND(I9,0)</f>
        <v>1222</v>
      </c>
      <c r="K9" s="88">
        <v>1230</v>
      </c>
      <c r="L9">
        <v>138</v>
      </c>
      <c r="M9" s="88">
        <f>J9+L9</f>
        <v>1360</v>
      </c>
    </row>
    <row r="10" spans="1:13" ht="18" customHeight="1" x14ac:dyDescent="0.15">
      <c r="A10" s="11"/>
      <c r="B10" s="50" t="s">
        <v>52</v>
      </c>
      <c r="C10" s="50">
        <v>1280</v>
      </c>
      <c r="D10" s="50">
        <v>1440</v>
      </c>
      <c r="F10">
        <v>209</v>
      </c>
      <c r="G10">
        <f t="shared" ref="G10:G18" si="0">F10*1.3</f>
        <v>271.7</v>
      </c>
      <c r="H10">
        <v>1000</v>
      </c>
      <c r="I10">
        <f t="shared" ref="I10:I18" si="1">G10+H10</f>
        <v>1271.7</v>
      </c>
      <c r="J10">
        <f t="shared" ref="J10:J18" si="2">ROUND(I10,0)</f>
        <v>1272</v>
      </c>
      <c r="K10" s="88">
        <v>1280</v>
      </c>
      <c r="L10">
        <v>168</v>
      </c>
      <c r="M10" s="88">
        <f t="shared" ref="M10:M18" si="3">J10+L10</f>
        <v>1440</v>
      </c>
    </row>
    <row r="11" spans="1:13" ht="18" customHeight="1" x14ac:dyDescent="0.15">
      <c r="A11" s="11"/>
      <c r="B11" s="50" t="s">
        <v>54</v>
      </c>
      <c r="C11" s="50">
        <v>1340</v>
      </c>
      <c r="D11" s="50">
        <v>1529</v>
      </c>
      <c r="F11">
        <v>255</v>
      </c>
      <c r="G11">
        <f t="shared" si="0"/>
        <v>331.5</v>
      </c>
      <c r="H11">
        <v>1000</v>
      </c>
      <c r="I11">
        <f t="shared" si="1"/>
        <v>1331.5</v>
      </c>
      <c r="J11">
        <f t="shared" si="2"/>
        <v>1332</v>
      </c>
      <c r="K11" s="88">
        <v>1340</v>
      </c>
      <c r="L11">
        <v>197</v>
      </c>
      <c r="M11" s="88">
        <f t="shared" si="3"/>
        <v>1529</v>
      </c>
    </row>
    <row r="12" spans="1:13" ht="18" customHeight="1" x14ac:dyDescent="0.15">
      <c r="A12" s="11"/>
      <c r="B12" s="50" t="s">
        <v>55</v>
      </c>
      <c r="C12" s="50">
        <v>1410</v>
      </c>
      <c r="D12" s="50">
        <v>1641</v>
      </c>
      <c r="F12">
        <v>309</v>
      </c>
      <c r="G12">
        <f t="shared" si="0"/>
        <v>401.7</v>
      </c>
      <c r="H12">
        <v>1000</v>
      </c>
      <c r="I12">
        <f t="shared" si="1"/>
        <v>1401.7</v>
      </c>
      <c r="J12">
        <f t="shared" si="2"/>
        <v>1402</v>
      </c>
      <c r="K12" s="88">
        <v>1410</v>
      </c>
      <c r="L12">
        <v>239</v>
      </c>
      <c r="M12" s="88">
        <f t="shared" si="3"/>
        <v>1641</v>
      </c>
    </row>
    <row r="13" spans="1:13" ht="18" customHeight="1" x14ac:dyDescent="0.15">
      <c r="A13" s="11"/>
      <c r="B13" s="50" t="s">
        <v>56</v>
      </c>
      <c r="C13" s="50">
        <v>1520</v>
      </c>
      <c r="D13" s="50">
        <v>1805</v>
      </c>
      <c r="F13">
        <v>397</v>
      </c>
      <c r="G13">
        <f t="shared" si="0"/>
        <v>516.1</v>
      </c>
      <c r="H13">
        <v>1000</v>
      </c>
      <c r="I13">
        <f t="shared" si="1"/>
        <v>1516.1</v>
      </c>
      <c r="J13">
        <f t="shared" si="2"/>
        <v>1516</v>
      </c>
      <c r="K13" s="88">
        <v>1520</v>
      </c>
      <c r="L13">
        <v>289</v>
      </c>
      <c r="M13" s="88">
        <f t="shared" si="3"/>
        <v>1805</v>
      </c>
    </row>
    <row r="14" spans="1:13" ht="18" customHeight="1" x14ac:dyDescent="0.15">
      <c r="A14" s="11"/>
      <c r="B14" s="50" t="s">
        <v>58</v>
      </c>
      <c r="C14" s="50">
        <v>1650</v>
      </c>
      <c r="D14" s="50">
        <v>2011</v>
      </c>
      <c r="F14">
        <v>498</v>
      </c>
      <c r="G14">
        <f t="shared" si="0"/>
        <v>647.4</v>
      </c>
      <c r="H14">
        <v>1000</v>
      </c>
      <c r="I14">
        <f t="shared" si="1"/>
        <v>1647.4</v>
      </c>
      <c r="J14">
        <f t="shared" si="2"/>
        <v>1647</v>
      </c>
      <c r="K14" s="88">
        <v>1650</v>
      </c>
      <c r="L14">
        <v>364</v>
      </c>
      <c r="M14" s="88">
        <f t="shared" si="3"/>
        <v>2011</v>
      </c>
    </row>
    <row r="15" spans="1:13" ht="18" customHeight="1" x14ac:dyDescent="0.15">
      <c r="A15" s="11"/>
      <c r="B15" s="50" t="s">
        <v>59</v>
      </c>
      <c r="C15" s="50">
        <v>1810</v>
      </c>
      <c r="D15" s="50">
        <v>2252</v>
      </c>
      <c r="F15">
        <v>617</v>
      </c>
      <c r="G15">
        <f t="shared" si="0"/>
        <v>802.1</v>
      </c>
      <c r="H15">
        <v>1000</v>
      </c>
      <c r="I15">
        <f t="shared" si="1"/>
        <v>1802.1</v>
      </c>
      <c r="J15">
        <f t="shared" si="2"/>
        <v>1802</v>
      </c>
      <c r="K15" s="88">
        <v>1810</v>
      </c>
      <c r="L15">
        <v>450</v>
      </c>
      <c r="M15" s="88">
        <f t="shared" si="3"/>
        <v>2252</v>
      </c>
    </row>
    <row r="16" spans="1:13" ht="18" customHeight="1" x14ac:dyDescent="0.15">
      <c r="A16" s="11"/>
      <c r="B16" s="50" t="s">
        <v>60</v>
      </c>
      <c r="C16" s="50">
        <v>2000</v>
      </c>
      <c r="D16" s="50">
        <v>2547</v>
      </c>
      <c r="F16">
        <v>769</v>
      </c>
      <c r="G16">
        <f t="shared" si="0"/>
        <v>999.7</v>
      </c>
      <c r="H16">
        <v>1000</v>
      </c>
      <c r="I16">
        <f t="shared" si="1"/>
        <v>1999.7</v>
      </c>
      <c r="J16">
        <f t="shared" si="2"/>
        <v>2000</v>
      </c>
      <c r="K16" s="88">
        <v>2000</v>
      </c>
      <c r="L16">
        <v>547</v>
      </c>
      <c r="M16" s="88">
        <f t="shared" si="3"/>
        <v>2547</v>
      </c>
    </row>
    <row r="17" spans="1:13" ht="18" customHeight="1" x14ac:dyDescent="0.15">
      <c r="A17" s="11"/>
      <c r="B17" s="50" t="s">
        <v>61</v>
      </c>
      <c r="C17" s="50">
        <v>2180</v>
      </c>
      <c r="D17" s="50">
        <v>2838</v>
      </c>
      <c r="F17">
        <v>902</v>
      </c>
      <c r="G17">
        <f t="shared" si="0"/>
        <v>1172.6000000000001</v>
      </c>
      <c r="H17">
        <v>1000</v>
      </c>
      <c r="I17">
        <f t="shared" si="1"/>
        <v>2172.6000000000004</v>
      </c>
      <c r="J17">
        <f t="shared" si="2"/>
        <v>2173</v>
      </c>
      <c r="K17" s="88">
        <v>2180</v>
      </c>
      <c r="L17">
        <v>665</v>
      </c>
      <c r="M17" s="88">
        <f t="shared" si="3"/>
        <v>2838</v>
      </c>
    </row>
    <row r="18" spans="1:13" ht="18" customHeight="1" thickBot="1" x14ac:dyDescent="0.2">
      <c r="A18" s="11"/>
      <c r="B18" s="72" t="s">
        <v>62</v>
      </c>
      <c r="C18" s="72">
        <v>2310</v>
      </c>
      <c r="D18" s="72">
        <v>3075</v>
      </c>
      <c r="F18">
        <v>1005</v>
      </c>
      <c r="G18">
        <f t="shared" si="0"/>
        <v>1306.5</v>
      </c>
      <c r="H18">
        <v>1000</v>
      </c>
      <c r="I18">
        <f t="shared" si="1"/>
        <v>2306.5</v>
      </c>
      <c r="J18">
        <f t="shared" si="2"/>
        <v>2307</v>
      </c>
      <c r="K18" s="88">
        <v>2310</v>
      </c>
      <c r="L18">
        <v>768</v>
      </c>
      <c r="M18" s="88">
        <f t="shared" si="3"/>
        <v>3075</v>
      </c>
    </row>
    <row r="19" spans="1:13" ht="15.75" customHeight="1" x14ac:dyDescent="0.15">
      <c r="C19" s="11"/>
      <c r="D19" s="12"/>
    </row>
    <row r="20" spans="1:13" x14ac:dyDescent="0.15">
      <c r="B20" s="7" t="s">
        <v>23</v>
      </c>
      <c r="C20" t="s">
        <v>24</v>
      </c>
    </row>
    <row r="21" spans="1:13" x14ac:dyDescent="0.15">
      <c r="B21" s="6"/>
      <c r="C21" s="6" t="s">
        <v>25</v>
      </c>
    </row>
    <row r="22" spans="1:13" x14ac:dyDescent="0.15">
      <c r="C22" s="85" t="s">
        <v>105</v>
      </c>
    </row>
    <row r="23" spans="1:13" x14ac:dyDescent="0.15">
      <c r="C23" s="85" t="s">
        <v>107</v>
      </c>
    </row>
    <row r="24" spans="1:13" x14ac:dyDescent="0.15">
      <c r="C24" s="85" t="s">
        <v>108</v>
      </c>
    </row>
    <row r="26" spans="1:13" x14ac:dyDescent="0.15">
      <c r="C26" s="85" t="s">
        <v>106</v>
      </c>
    </row>
  </sheetData>
  <mergeCells count="2">
    <mergeCell ref="B7:B8"/>
    <mergeCell ref="C7:D7"/>
  </mergeCells>
  <pageMargins left="0.74803149606299213" right="0.74803149606299213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DC4BE-C627-5248-AE9A-B3F407ADF219}">
  <dimension ref="A1:C38"/>
  <sheetViews>
    <sheetView topLeftCell="A2" workbookViewId="0">
      <selection activeCell="B25" sqref="B25:C31"/>
    </sheetView>
  </sheetViews>
  <sheetFormatPr baseColWidth="10" defaultRowHeight="13" x14ac:dyDescent="0.15"/>
  <cols>
    <col min="1" max="1" width="8.83203125" customWidth="1"/>
    <col min="2" max="2" width="18.6640625" customWidth="1"/>
    <col min="3" max="3" width="22.83203125" customWidth="1"/>
    <col min="4" max="256" width="8.83203125" customWidth="1"/>
  </cols>
  <sheetData>
    <row r="1" spans="1:3" ht="114" customHeight="1" x14ac:dyDescent="0.15"/>
    <row r="2" spans="1:3" ht="18" x14ac:dyDescent="0.2">
      <c r="A2" s="1" t="s">
        <v>30</v>
      </c>
    </row>
    <row r="3" spans="1:3" ht="18" x14ac:dyDescent="0.2">
      <c r="A3" s="1" t="s">
        <v>31</v>
      </c>
    </row>
    <row r="4" spans="1:3" ht="18" x14ac:dyDescent="0.2">
      <c r="A4" s="1"/>
    </row>
    <row r="5" spans="1:3" ht="14" thickBot="1" x14ac:dyDescent="0.2"/>
    <row r="6" spans="1:3" ht="18" customHeight="1" thickBot="1" x14ac:dyDescent="0.25">
      <c r="B6" s="45" t="s">
        <v>0</v>
      </c>
      <c r="C6" s="28" t="s">
        <v>33</v>
      </c>
    </row>
    <row r="7" spans="1:3" ht="18" customHeight="1" x14ac:dyDescent="0.15">
      <c r="B7" s="46" t="s">
        <v>28</v>
      </c>
      <c r="C7" s="49">
        <v>240</v>
      </c>
    </row>
    <row r="8" spans="1:3" ht="18" customHeight="1" x14ac:dyDescent="0.15">
      <c r="B8" s="47" t="s">
        <v>1</v>
      </c>
      <c r="C8" s="50">
        <v>408</v>
      </c>
    </row>
    <row r="9" spans="1:3" ht="18" customHeight="1" x14ac:dyDescent="0.15">
      <c r="B9" s="47" t="s">
        <v>2</v>
      </c>
      <c r="C9" s="50">
        <v>492</v>
      </c>
    </row>
    <row r="10" spans="1:3" ht="18" customHeight="1" x14ac:dyDescent="0.15">
      <c r="B10" s="47" t="s">
        <v>3</v>
      </c>
      <c r="C10" s="51">
        <v>576</v>
      </c>
    </row>
    <row r="11" spans="1:3" ht="18" customHeight="1" x14ac:dyDescent="0.15">
      <c r="B11" s="47" t="s">
        <v>4</v>
      </c>
      <c r="C11" s="51">
        <v>816</v>
      </c>
    </row>
    <row r="12" spans="1:3" ht="18" customHeight="1" thickBot="1" x14ac:dyDescent="0.2">
      <c r="B12" s="48" t="s">
        <v>10</v>
      </c>
      <c r="C12" s="52">
        <v>1632</v>
      </c>
    </row>
    <row r="13" spans="1:3" x14ac:dyDescent="0.15">
      <c r="B13" s="11"/>
      <c r="C13" s="12"/>
    </row>
    <row r="14" spans="1:3" x14ac:dyDescent="0.15">
      <c r="A14" s="7" t="s">
        <v>23</v>
      </c>
      <c r="B14" t="s">
        <v>24</v>
      </c>
    </row>
    <row r="15" spans="1:3" x14ac:dyDescent="0.15">
      <c r="A15" s="6"/>
      <c r="B15" s="6" t="s">
        <v>25</v>
      </c>
    </row>
    <row r="16" spans="1:3" x14ac:dyDescent="0.15">
      <c r="B16" s="85" t="s">
        <v>89</v>
      </c>
    </row>
    <row r="17" spans="1:3" x14ac:dyDescent="0.15">
      <c r="B17" s="85" t="s">
        <v>90</v>
      </c>
    </row>
    <row r="18" spans="1:3" x14ac:dyDescent="0.15">
      <c r="B18" s="85" t="s">
        <v>113</v>
      </c>
    </row>
    <row r="20" spans="1:3" ht="18" x14ac:dyDescent="0.2">
      <c r="A20" s="1" t="s">
        <v>36</v>
      </c>
    </row>
    <row r="21" spans="1:3" ht="18" x14ac:dyDescent="0.2">
      <c r="A21" s="1" t="s">
        <v>37</v>
      </c>
    </row>
    <row r="23" spans="1:3" ht="14" thickBot="1" x14ac:dyDescent="0.2"/>
    <row r="24" spans="1:3" ht="18" customHeight="1" thickBot="1" x14ac:dyDescent="0.25">
      <c r="B24" s="54" t="s">
        <v>0</v>
      </c>
      <c r="C24" s="55" t="s">
        <v>33</v>
      </c>
    </row>
    <row r="25" spans="1:3" ht="18" customHeight="1" x14ac:dyDescent="0.15">
      <c r="B25" s="56" t="s">
        <v>38</v>
      </c>
      <c r="C25" s="57">
        <v>135</v>
      </c>
    </row>
    <row r="26" spans="1:3" ht="18" customHeight="1" x14ac:dyDescent="0.15">
      <c r="B26" s="47" t="s">
        <v>39</v>
      </c>
      <c r="C26" s="50">
        <v>200</v>
      </c>
    </row>
    <row r="27" spans="1:3" ht="18" customHeight="1" x14ac:dyDescent="0.15">
      <c r="B27" s="47" t="s">
        <v>40</v>
      </c>
      <c r="C27" s="50">
        <v>270</v>
      </c>
    </row>
    <row r="28" spans="1:3" ht="18" customHeight="1" x14ac:dyDescent="0.15">
      <c r="B28" s="47" t="s">
        <v>41</v>
      </c>
      <c r="C28" s="51">
        <v>340</v>
      </c>
    </row>
    <row r="29" spans="1:3" ht="18" customHeight="1" x14ac:dyDescent="0.15">
      <c r="B29" s="47" t="s">
        <v>42</v>
      </c>
      <c r="C29" s="51">
        <v>410</v>
      </c>
    </row>
    <row r="30" spans="1:3" ht="18" customHeight="1" x14ac:dyDescent="0.15">
      <c r="B30" s="47" t="s">
        <v>43</v>
      </c>
      <c r="C30" s="51">
        <v>480</v>
      </c>
    </row>
    <row r="31" spans="1:3" ht="18" customHeight="1" thickBot="1" x14ac:dyDescent="0.2">
      <c r="B31" s="48" t="s">
        <v>44</v>
      </c>
      <c r="C31" s="52">
        <v>620</v>
      </c>
    </row>
    <row r="33" spans="1:2" x14ac:dyDescent="0.15">
      <c r="A33" s="7" t="s">
        <v>23</v>
      </c>
      <c r="B33" t="s">
        <v>24</v>
      </c>
    </row>
    <row r="34" spans="1:2" x14ac:dyDescent="0.15">
      <c r="A34" s="6"/>
      <c r="B34" s="6" t="s">
        <v>25</v>
      </c>
    </row>
    <row r="35" spans="1:2" x14ac:dyDescent="0.15">
      <c r="B35" s="85" t="s">
        <v>89</v>
      </c>
    </row>
    <row r="36" spans="1:2" x14ac:dyDescent="0.15">
      <c r="B36" s="85" t="s">
        <v>90</v>
      </c>
    </row>
    <row r="38" spans="1:2" x14ac:dyDescent="0.15">
      <c r="B38" s="85" t="s">
        <v>91</v>
      </c>
    </row>
  </sheetData>
  <phoneticPr fontId="1" type="noConversion"/>
  <pageMargins left="0.74803149606299213" right="0.74803149606299213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8F6CF-0E04-3444-84A9-E7B9BBF2B3CA}">
  <dimension ref="A1:K54"/>
  <sheetViews>
    <sheetView topLeftCell="A17" workbookViewId="0">
      <selection activeCell="L21" sqref="L21"/>
    </sheetView>
  </sheetViews>
  <sheetFormatPr baseColWidth="10" defaultRowHeight="13" x14ac:dyDescent="0.15"/>
  <cols>
    <col min="1" max="1" width="9.33203125" customWidth="1"/>
    <col min="2" max="11" width="8.1640625" customWidth="1"/>
    <col min="12" max="256" width="8.83203125" customWidth="1"/>
  </cols>
  <sheetData>
    <row r="1" spans="1:11" ht="114" customHeight="1" x14ac:dyDescent="0.15"/>
    <row r="2" spans="1:11" ht="18" x14ac:dyDescent="0.2">
      <c r="A2" s="1" t="s">
        <v>27</v>
      </c>
      <c r="K2" s="8" t="s">
        <v>26</v>
      </c>
    </row>
    <row r="3" spans="1:11" ht="14" thickBot="1" x14ac:dyDescent="0.2"/>
    <row r="4" spans="1:11" ht="17" thickBot="1" x14ac:dyDescent="0.25">
      <c r="A4" s="28" t="s">
        <v>0</v>
      </c>
      <c r="B4" s="29" t="s">
        <v>1</v>
      </c>
      <c r="C4" s="30" t="s">
        <v>2</v>
      </c>
      <c r="D4" s="30" t="s">
        <v>3</v>
      </c>
      <c r="E4" s="30" t="s">
        <v>4</v>
      </c>
      <c r="F4" s="30" t="s">
        <v>5</v>
      </c>
      <c r="G4" s="30" t="s">
        <v>6</v>
      </c>
      <c r="H4" s="30" t="s">
        <v>7</v>
      </c>
      <c r="I4" s="30" t="s">
        <v>8</v>
      </c>
      <c r="J4" s="30" t="s">
        <v>9</v>
      </c>
      <c r="K4" s="31" t="s">
        <v>10</v>
      </c>
    </row>
    <row r="5" spans="1:11" ht="16" x14ac:dyDescent="0.2">
      <c r="A5" s="27" t="s">
        <v>1</v>
      </c>
      <c r="B5" s="24">
        <v>171</v>
      </c>
      <c r="C5" s="11"/>
      <c r="D5" s="493"/>
      <c r="E5" s="493"/>
      <c r="F5" s="493"/>
      <c r="G5" s="493"/>
      <c r="H5" s="493"/>
      <c r="I5" s="493"/>
      <c r="J5" s="493"/>
      <c r="K5" s="495"/>
    </row>
    <row r="6" spans="1:11" ht="16" x14ac:dyDescent="0.2">
      <c r="A6" s="27"/>
      <c r="B6" s="24"/>
      <c r="C6" s="11"/>
      <c r="D6" s="493"/>
      <c r="E6" s="493"/>
      <c r="F6" s="493"/>
      <c r="G6" s="493"/>
      <c r="H6" s="493"/>
      <c r="I6" s="493"/>
      <c r="J6" s="493"/>
      <c r="K6" s="495"/>
    </row>
    <row r="7" spans="1:11" ht="16" x14ac:dyDescent="0.2">
      <c r="A7" s="25" t="s">
        <v>2</v>
      </c>
      <c r="B7" s="22">
        <v>197</v>
      </c>
      <c r="C7" s="3">
        <v>209</v>
      </c>
      <c r="D7" s="494"/>
      <c r="E7" s="493"/>
      <c r="F7" s="493"/>
      <c r="G7" s="493"/>
      <c r="H7" s="493"/>
      <c r="I7" s="493"/>
      <c r="J7" s="493"/>
      <c r="K7" s="495"/>
    </row>
    <row r="8" spans="1:11" ht="16" x14ac:dyDescent="0.2">
      <c r="A8" s="25"/>
      <c r="B8" s="22"/>
      <c r="C8" s="3"/>
      <c r="D8" s="15"/>
      <c r="E8" s="493"/>
      <c r="F8" s="493"/>
      <c r="G8" s="493"/>
      <c r="H8" s="493"/>
      <c r="I8" s="493"/>
      <c r="J8" s="493"/>
      <c r="K8" s="495"/>
    </row>
    <row r="9" spans="1:11" ht="16" x14ac:dyDescent="0.2">
      <c r="A9" s="25" t="s">
        <v>3</v>
      </c>
      <c r="B9" s="22">
        <v>216</v>
      </c>
      <c r="C9" s="3">
        <v>246</v>
      </c>
      <c r="D9" s="3">
        <v>255</v>
      </c>
      <c r="E9" s="494"/>
      <c r="F9" s="493"/>
      <c r="G9" s="493"/>
      <c r="H9" s="493"/>
      <c r="I9" s="493"/>
      <c r="J9" s="493"/>
      <c r="K9" s="495"/>
    </row>
    <row r="10" spans="1:11" ht="16" x14ac:dyDescent="0.2">
      <c r="A10" s="25"/>
      <c r="B10" s="22"/>
      <c r="C10" s="3"/>
      <c r="D10" s="3"/>
      <c r="E10" s="15"/>
      <c r="F10" s="493"/>
      <c r="G10" s="493"/>
      <c r="H10" s="493"/>
      <c r="I10" s="493"/>
      <c r="J10" s="493"/>
      <c r="K10" s="495"/>
    </row>
    <row r="11" spans="1:11" ht="16" x14ac:dyDescent="0.2">
      <c r="A11" s="25" t="s">
        <v>4</v>
      </c>
      <c r="B11" s="22">
        <v>240</v>
      </c>
      <c r="C11" s="3">
        <v>271</v>
      </c>
      <c r="D11" s="2">
        <v>288</v>
      </c>
      <c r="E11" s="3">
        <v>309</v>
      </c>
      <c r="F11" s="494"/>
      <c r="G11" s="493"/>
      <c r="H11" s="493"/>
      <c r="I11" s="493"/>
      <c r="J11" s="493"/>
      <c r="K11" s="495"/>
    </row>
    <row r="12" spans="1:11" ht="16" x14ac:dyDescent="0.2">
      <c r="A12" s="25"/>
      <c r="B12" s="22"/>
      <c r="C12" s="3"/>
      <c r="D12" s="2"/>
      <c r="E12" s="3"/>
      <c r="F12" s="15"/>
      <c r="G12" s="493"/>
      <c r="H12" s="493"/>
      <c r="I12" s="493"/>
      <c r="J12" s="493"/>
      <c r="K12" s="495"/>
    </row>
    <row r="13" spans="1:11" ht="16" x14ac:dyDescent="0.2">
      <c r="A13" s="25" t="s">
        <v>5</v>
      </c>
      <c r="B13" s="22">
        <v>269</v>
      </c>
      <c r="C13" s="3">
        <v>304</v>
      </c>
      <c r="D13" s="2">
        <v>323</v>
      </c>
      <c r="E13" s="2">
        <v>346</v>
      </c>
      <c r="F13" s="3">
        <v>397</v>
      </c>
      <c r="G13" s="494"/>
      <c r="H13" s="493"/>
      <c r="I13" s="493"/>
      <c r="J13" s="493"/>
      <c r="K13" s="495"/>
    </row>
    <row r="14" spans="1:11" ht="16" x14ac:dyDescent="0.2">
      <c r="A14" s="25"/>
      <c r="B14" s="22"/>
      <c r="C14" s="3"/>
      <c r="D14" s="2"/>
      <c r="E14" s="2"/>
      <c r="F14" s="3"/>
      <c r="G14" s="4"/>
      <c r="H14" s="493"/>
      <c r="I14" s="493"/>
      <c r="J14" s="493"/>
      <c r="K14" s="495"/>
    </row>
    <row r="15" spans="1:11" ht="16" x14ac:dyDescent="0.2">
      <c r="A15" s="25" t="s">
        <v>6</v>
      </c>
      <c r="B15" s="22">
        <v>297</v>
      </c>
      <c r="C15" s="3">
        <v>320</v>
      </c>
      <c r="D15" s="2">
        <v>356</v>
      </c>
      <c r="E15" s="2">
        <v>382</v>
      </c>
      <c r="F15" s="3">
        <v>438</v>
      </c>
      <c r="G15" s="2">
        <v>498</v>
      </c>
      <c r="H15" s="494"/>
      <c r="I15" s="493"/>
      <c r="J15" s="493"/>
      <c r="K15" s="495"/>
    </row>
    <row r="16" spans="1:11" ht="16" x14ac:dyDescent="0.2">
      <c r="A16" s="25"/>
      <c r="B16" s="22"/>
      <c r="C16" s="3"/>
      <c r="D16" s="2"/>
      <c r="E16" s="2"/>
      <c r="F16" s="3"/>
      <c r="G16" s="2"/>
      <c r="H16" s="15"/>
      <c r="I16" s="493"/>
      <c r="J16" s="493"/>
      <c r="K16" s="495"/>
    </row>
    <row r="17" spans="1:11" ht="16" x14ac:dyDescent="0.2">
      <c r="A17" s="25" t="s">
        <v>7</v>
      </c>
      <c r="B17" s="22">
        <v>324</v>
      </c>
      <c r="C17" s="3">
        <v>351</v>
      </c>
      <c r="D17" s="2">
        <v>391</v>
      </c>
      <c r="E17" s="2">
        <v>421</v>
      </c>
      <c r="F17" s="2">
        <v>481</v>
      </c>
      <c r="G17" s="2">
        <v>545</v>
      </c>
      <c r="H17" s="3">
        <v>617</v>
      </c>
      <c r="I17" s="494"/>
      <c r="J17" s="493"/>
      <c r="K17" s="495"/>
    </row>
    <row r="18" spans="1:11" ht="16" x14ac:dyDescent="0.2">
      <c r="A18" s="25"/>
      <c r="B18" s="22"/>
      <c r="C18" s="3"/>
      <c r="D18" s="2"/>
      <c r="E18" s="2"/>
      <c r="F18" s="2"/>
      <c r="G18" s="2"/>
      <c r="H18" s="3"/>
      <c r="I18" s="15"/>
      <c r="J18" s="493"/>
      <c r="K18" s="495"/>
    </row>
    <row r="19" spans="1:11" ht="16" x14ac:dyDescent="0.2">
      <c r="A19" s="25" t="s">
        <v>8</v>
      </c>
      <c r="B19" s="22">
        <v>353</v>
      </c>
      <c r="C19" s="3">
        <v>381</v>
      </c>
      <c r="D19" s="2">
        <v>424</v>
      </c>
      <c r="E19" s="2">
        <v>447</v>
      </c>
      <c r="F19" s="2">
        <v>524</v>
      </c>
      <c r="G19" s="2">
        <v>592</v>
      </c>
      <c r="H19" s="2">
        <v>667</v>
      </c>
      <c r="I19" s="3">
        <v>768</v>
      </c>
      <c r="J19" s="494"/>
      <c r="K19" s="495"/>
    </row>
    <row r="20" spans="1:11" ht="16" x14ac:dyDescent="0.2">
      <c r="A20" s="25"/>
      <c r="B20" s="22"/>
      <c r="C20" s="3"/>
      <c r="D20" s="2"/>
      <c r="E20" s="2"/>
      <c r="F20" s="2"/>
      <c r="G20" s="2"/>
      <c r="H20" s="2"/>
      <c r="I20" s="3"/>
      <c r="J20" s="15"/>
      <c r="K20" s="495"/>
    </row>
    <row r="21" spans="1:11" ht="16" x14ac:dyDescent="0.2">
      <c r="A21" s="25" t="s">
        <v>9</v>
      </c>
      <c r="B21" s="22">
        <v>363</v>
      </c>
      <c r="C21" s="3">
        <v>429</v>
      </c>
      <c r="D21" s="2">
        <v>446</v>
      </c>
      <c r="E21" s="2">
        <v>483</v>
      </c>
      <c r="F21" s="2">
        <v>552</v>
      </c>
      <c r="G21" s="2">
        <v>628</v>
      </c>
      <c r="H21" s="2">
        <v>709</v>
      </c>
      <c r="I21" s="2">
        <v>833</v>
      </c>
      <c r="J21" s="3">
        <v>902</v>
      </c>
      <c r="K21" s="496"/>
    </row>
    <row r="22" spans="1:11" ht="16" x14ac:dyDescent="0.2">
      <c r="A22" s="25"/>
      <c r="B22" s="22"/>
      <c r="C22" s="3"/>
      <c r="D22" s="2"/>
      <c r="E22" s="2"/>
      <c r="F22" s="2"/>
      <c r="G22" s="2"/>
      <c r="H22" s="2"/>
      <c r="I22" s="2"/>
      <c r="J22" s="3"/>
      <c r="K22" s="19"/>
    </row>
    <row r="23" spans="1:11" ht="16" x14ac:dyDescent="0.2">
      <c r="A23" s="25" t="s">
        <v>10</v>
      </c>
      <c r="B23" s="22">
        <v>389</v>
      </c>
      <c r="C23" s="3">
        <v>435</v>
      </c>
      <c r="D23" s="2">
        <v>476</v>
      </c>
      <c r="E23" s="2">
        <v>517</v>
      </c>
      <c r="F23" s="2">
        <v>592</v>
      </c>
      <c r="G23" s="2">
        <v>671</v>
      </c>
      <c r="H23" s="2">
        <v>760</v>
      </c>
      <c r="I23" s="2">
        <v>854</v>
      </c>
      <c r="J23" s="3">
        <v>941</v>
      </c>
      <c r="K23" s="21">
        <v>1005</v>
      </c>
    </row>
    <row r="24" spans="1:11" ht="16" x14ac:dyDescent="0.2">
      <c r="A24" s="27"/>
      <c r="B24" s="24"/>
      <c r="C24" s="15"/>
      <c r="D24" s="4"/>
      <c r="E24" s="4"/>
      <c r="F24" s="4"/>
      <c r="G24" s="4"/>
      <c r="H24" s="4"/>
      <c r="I24" s="4"/>
      <c r="J24" s="15"/>
      <c r="K24" s="19"/>
    </row>
    <row r="25" spans="1:11" ht="16" x14ac:dyDescent="0.2">
      <c r="A25" s="27" t="s">
        <v>11</v>
      </c>
      <c r="B25" s="24">
        <v>414</v>
      </c>
      <c r="C25" s="15">
        <v>459</v>
      </c>
      <c r="D25" s="4">
        <v>507</v>
      </c>
      <c r="E25" s="4">
        <v>554</v>
      </c>
      <c r="F25" s="4">
        <v>632</v>
      </c>
      <c r="G25" s="4">
        <v>716</v>
      </c>
      <c r="H25" s="4">
        <v>811</v>
      </c>
      <c r="I25" s="4">
        <v>911</v>
      </c>
      <c r="J25" s="15">
        <v>991</v>
      </c>
      <c r="K25" s="19">
        <v>1068</v>
      </c>
    </row>
    <row r="26" spans="1:11" ht="16" x14ac:dyDescent="0.2">
      <c r="A26" s="27"/>
      <c r="B26" s="24"/>
      <c r="C26" s="15"/>
      <c r="D26" s="4"/>
      <c r="E26" s="4"/>
      <c r="F26" s="4"/>
      <c r="G26" s="4"/>
      <c r="H26" s="4"/>
      <c r="I26" s="4"/>
      <c r="J26" s="15"/>
      <c r="K26" s="19"/>
    </row>
    <row r="27" spans="1:11" ht="16" x14ac:dyDescent="0.2">
      <c r="A27" s="25" t="s">
        <v>12</v>
      </c>
      <c r="B27" s="22">
        <v>439</v>
      </c>
      <c r="C27" s="3">
        <v>486</v>
      </c>
      <c r="D27" s="2">
        <v>539</v>
      </c>
      <c r="E27" s="2">
        <v>587</v>
      </c>
      <c r="F27" s="2">
        <v>670</v>
      </c>
      <c r="G27" s="2">
        <v>760</v>
      </c>
      <c r="H27" s="2">
        <v>860</v>
      </c>
      <c r="I27" s="2">
        <v>967</v>
      </c>
      <c r="J27" s="3">
        <v>1035</v>
      </c>
      <c r="K27" s="21">
        <v>1131</v>
      </c>
    </row>
    <row r="28" spans="1:11" ht="16" x14ac:dyDescent="0.2">
      <c r="A28" s="25"/>
      <c r="B28" s="22"/>
      <c r="C28" s="3"/>
      <c r="D28" s="2"/>
      <c r="E28" s="2"/>
      <c r="F28" s="2"/>
      <c r="G28" s="2"/>
      <c r="H28" s="2"/>
      <c r="I28" s="2"/>
      <c r="J28" s="3"/>
      <c r="K28" s="21"/>
    </row>
    <row r="29" spans="1:11" ht="16" x14ac:dyDescent="0.2">
      <c r="A29" s="25" t="s">
        <v>13</v>
      </c>
      <c r="B29" s="22">
        <v>466</v>
      </c>
      <c r="C29" s="3">
        <v>514</v>
      </c>
      <c r="D29" s="2">
        <v>571</v>
      </c>
      <c r="E29" s="2">
        <v>622</v>
      </c>
      <c r="F29" s="2">
        <v>709</v>
      </c>
      <c r="G29" s="2">
        <v>805</v>
      </c>
      <c r="H29" s="2">
        <v>912</v>
      </c>
      <c r="I29" s="2">
        <v>1023</v>
      </c>
      <c r="J29" s="3">
        <v>1091</v>
      </c>
      <c r="K29" s="21">
        <v>1195</v>
      </c>
    </row>
    <row r="30" spans="1:11" ht="16" x14ac:dyDescent="0.2">
      <c r="A30" s="25"/>
      <c r="B30" s="22"/>
      <c r="C30" s="3"/>
      <c r="D30" s="2"/>
      <c r="E30" s="2"/>
      <c r="F30" s="2"/>
      <c r="G30" s="2"/>
      <c r="H30" s="2"/>
      <c r="I30" s="2"/>
      <c r="J30" s="3"/>
      <c r="K30" s="21"/>
    </row>
    <row r="31" spans="1:11" ht="16" x14ac:dyDescent="0.2">
      <c r="A31" s="25" t="s">
        <v>14</v>
      </c>
      <c r="B31" s="22">
        <v>492</v>
      </c>
      <c r="C31" s="3">
        <v>544</v>
      </c>
      <c r="D31" s="2">
        <v>602</v>
      </c>
      <c r="E31" s="2">
        <v>654</v>
      </c>
      <c r="F31" s="2">
        <v>748</v>
      </c>
      <c r="G31" s="2">
        <v>849</v>
      </c>
      <c r="H31" s="2">
        <v>962</v>
      </c>
      <c r="I31" s="2">
        <v>1079</v>
      </c>
      <c r="J31" s="3">
        <v>1153</v>
      </c>
      <c r="K31" s="21">
        <v>1258</v>
      </c>
    </row>
    <row r="32" spans="1:11" ht="16" x14ac:dyDescent="0.2">
      <c r="A32" s="25"/>
      <c r="B32" s="22"/>
      <c r="C32" s="3"/>
      <c r="D32" s="2"/>
      <c r="E32" s="2"/>
      <c r="F32" s="2"/>
      <c r="G32" s="2"/>
      <c r="H32" s="2"/>
      <c r="I32" s="2"/>
      <c r="J32" s="3"/>
      <c r="K32" s="21"/>
    </row>
    <row r="33" spans="1:11" ht="16" x14ac:dyDescent="0.2">
      <c r="A33" s="25" t="s">
        <v>15</v>
      </c>
      <c r="B33" s="22">
        <v>519</v>
      </c>
      <c r="C33" s="3">
        <v>566</v>
      </c>
      <c r="D33" s="2">
        <v>634</v>
      </c>
      <c r="E33" s="2">
        <v>690</v>
      </c>
      <c r="F33" s="2">
        <v>789</v>
      </c>
      <c r="G33" s="2">
        <v>896</v>
      </c>
      <c r="H33" s="2">
        <v>1012</v>
      </c>
      <c r="I33" s="2">
        <v>1136</v>
      </c>
      <c r="J33" s="3">
        <v>1211</v>
      </c>
      <c r="K33" s="21">
        <v>1320</v>
      </c>
    </row>
    <row r="34" spans="1:11" ht="16" x14ac:dyDescent="0.2">
      <c r="A34" s="25"/>
      <c r="B34" s="22"/>
      <c r="C34" s="3"/>
      <c r="D34" s="2"/>
      <c r="E34" s="2"/>
      <c r="F34" s="2"/>
      <c r="G34" s="2"/>
      <c r="H34" s="2"/>
      <c r="I34" s="2"/>
      <c r="J34" s="3"/>
      <c r="K34" s="21"/>
    </row>
    <row r="35" spans="1:11" ht="16" x14ac:dyDescent="0.2">
      <c r="A35" s="25" t="s">
        <v>16</v>
      </c>
      <c r="B35" s="22">
        <v>544</v>
      </c>
      <c r="C35" s="3">
        <v>595</v>
      </c>
      <c r="D35" s="2">
        <v>665</v>
      </c>
      <c r="E35" s="2">
        <v>734</v>
      </c>
      <c r="F35" s="2">
        <v>828</v>
      </c>
      <c r="G35" s="2">
        <v>939</v>
      </c>
      <c r="H35" s="2">
        <v>1062</v>
      </c>
      <c r="I35" s="2">
        <v>1190</v>
      </c>
      <c r="J35" s="3">
        <v>1268</v>
      </c>
      <c r="K35" s="21">
        <v>1399</v>
      </c>
    </row>
    <row r="36" spans="1:11" ht="16" x14ac:dyDescent="0.2">
      <c r="A36" s="25"/>
      <c r="B36" s="22"/>
      <c r="C36" s="3"/>
      <c r="D36" s="2"/>
      <c r="E36" s="2"/>
      <c r="F36" s="2"/>
      <c r="G36" s="2"/>
      <c r="H36" s="2"/>
      <c r="I36" s="2"/>
      <c r="J36" s="3"/>
      <c r="K36" s="21"/>
    </row>
    <row r="37" spans="1:11" ht="16" x14ac:dyDescent="0.2">
      <c r="A37" s="25" t="s">
        <v>17</v>
      </c>
      <c r="B37" s="22">
        <v>569</v>
      </c>
      <c r="C37" s="3">
        <v>622</v>
      </c>
      <c r="D37" s="2">
        <v>695</v>
      </c>
      <c r="E37" s="2">
        <v>768</v>
      </c>
      <c r="F37" s="2">
        <v>866</v>
      </c>
      <c r="G37" s="2">
        <v>984</v>
      </c>
      <c r="H37" s="2">
        <v>1109</v>
      </c>
      <c r="I37" s="2">
        <v>1241</v>
      </c>
      <c r="J37" s="3">
        <v>1325</v>
      </c>
      <c r="K37" s="21">
        <v>1466</v>
      </c>
    </row>
    <row r="38" spans="1:11" ht="16" x14ac:dyDescent="0.2">
      <c r="A38" s="25"/>
      <c r="B38" s="22"/>
      <c r="C38" s="3"/>
      <c r="D38" s="2"/>
      <c r="E38" s="2"/>
      <c r="F38" s="2"/>
      <c r="G38" s="2"/>
      <c r="H38" s="2"/>
      <c r="I38" s="2"/>
      <c r="J38" s="3"/>
      <c r="K38" s="21"/>
    </row>
    <row r="39" spans="1:11" ht="16" x14ac:dyDescent="0.2">
      <c r="A39" s="25" t="s">
        <v>18</v>
      </c>
      <c r="B39" s="22">
        <v>582</v>
      </c>
      <c r="C39" s="3">
        <v>655</v>
      </c>
      <c r="D39" s="2">
        <v>722</v>
      </c>
      <c r="E39" s="2">
        <v>816</v>
      </c>
      <c r="F39" s="2">
        <v>913</v>
      </c>
      <c r="G39" s="2">
        <v>1033</v>
      </c>
      <c r="H39" s="2">
        <v>1145</v>
      </c>
      <c r="I39" s="2">
        <v>1273</v>
      </c>
      <c r="J39" s="3">
        <v>1395</v>
      </c>
      <c r="K39" s="21">
        <v>1543</v>
      </c>
    </row>
    <row r="40" spans="1:11" ht="16" x14ac:dyDescent="0.2">
      <c r="A40" s="25"/>
      <c r="B40" s="22"/>
      <c r="C40" s="3"/>
      <c r="D40" s="2"/>
      <c r="E40" s="2"/>
      <c r="F40" s="2"/>
      <c r="G40" s="2"/>
      <c r="H40" s="2"/>
      <c r="I40" s="2"/>
      <c r="J40" s="3"/>
      <c r="K40" s="21"/>
    </row>
    <row r="41" spans="1:11" ht="16" x14ac:dyDescent="0.2">
      <c r="A41" s="25" t="s">
        <v>19</v>
      </c>
      <c r="B41" s="22">
        <v>606</v>
      </c>
      <c r="C41" s="3">
        <v>684</v>
      </c>
      <c r="D41" s="2">
        <v>753</v>
      </c>
      <c r="E41" s="2">
        <v>849</v>
      </c>
      <c r="F41" s="2">
        <v>950</v>
      </c>
      <c r="G41" s="2">
        <v>1077</v>
      </c>
      <c r="H41" s="2">
        <v>1192</v>
      </c>
      <c r="I41" s="2">
        <v>1326</v>
      </c>
      <c r="J41" s="3">
        <v>1456</v>
      </c>
      <c r="K41" s="21">
        <v>1619</v>
      </c>
    </row>
    <row r="42" spans="1:11" ht="16" x14ac:dyDescent="0.2">
      <c r="A42" s="25"/>
      <c r="B42" s="22"/>
      <c r="C42" s="3"/>
      <c r="D42" s="2"/>
      <c r="E42" s="2"/>
      <c r="F42" s="2"/>
      <c r="G42" s="2"/>
      <c r="H42" s="2"/>
      <c r="I42" s="2"/>
      <c r="J42" s="3"/>
      <c r="K42" s="21"/>
    </row>
    <row r="43" spans="1:11" ht="16" x14ac:dyDescent="0.2">
      <c r="A43" s="25" t="s">
        <v>20</v>
      </c>
      <c r="B43" s="22">
        <v>632</v>
      </c>
      <c r="C43" s="3">
        <v>712</v>
      </c>
      <c r="D43" s="2">
        <v>784</v>
      </c>
      <c r="E43" s="2">
        <v>884</v>
      </c>
      <c r="F43" s="2">
        <v>990</v>
      </c>
      <c r="G43" s="2">
        <v>1120</v>
      </c>
      <c r="H43" s="2">
        <v>1241</v>
      </c>
      <c r="I43" s="2">
        <v>1378</v>
      </c>
      <c r="J43" s="3">
        <v>1512</v>
      </c>
      <c r="K43" s="21">
        <v>1687</v>
      </c>
    </row>
    <row r="44" spans="1:11" ht="16" x14ac:dyDescent="0.2">
      <c r="A44" s="25"/>
      <c r="B44" s="22"/>
      <c r="C44" s="3"/>
      <c r="D44" s="2"/>
      <c r="E44" s="2"/>
      <c r="F44" s="2"/>
      <c r="G44" s="2"/>
      <c r="H44" s="2"/>
      <c r="I44" s="2"/>
      <c r="J44" s="3"/>
      <c r="K44" s="21"/>
    </row>
    <row r="45" spans="1:11" ht="16" x14ac:dyDescent="0.2">
      <c r="A45" s="25" t="s">
        <v>21</v>
      </c>
      <c r="B45" s="22">
        <v>654</v>
      </c>
      <c r="C45" s="3">
        <v>739</v>
      </c>
      <c r="D45" s="2">
        <v>815</v>
      </c>
      <c r="E45" s="2">
        <v>918</v>
      </c>
      <c r="F45" s="2">
        <v>1027</v>
      </c>
      <c r="G45" s="2">
        <v>1163</v>
      </c>
      <c r="H45" s="2">
        <v>1288</v>
      </c>
      <c r="I45" s="2">
        <v>1431</v>
      </c>
      <c r="J45" s="3">
        <v>1567</v>
      </c>
      <c r="K45" s="21">
        <v>1748</v>
      </c>
    </row>
    <row r="46" spans="1:11" ht="16" x14ac:dyDescent="0.2">
      <c r="A46" s="258"/>
      <c r="B46" s="287"/>
      <c r="C46" s="288"/>
      <c r="D46" s="289"/>
      <c r="E46" s="289"/>
      <c r="F46" s="289"/>
      <c r="G46" s="289"/>
      <c r="H46" s="289"/>
      <c r="I46" s="289"/>
      <c r="J46" s="288"/>
      <c r="K46" s="290"/>
    </row>
    <row r="47" spans="1:11" ht="17" thickBot="1" x14ac:dyDescent="0.25">
      <c r="A47" s="26" t="s">
        <v>22</v>
      </c>
      <c r="B47" s="23">
        <v>680</v>
      </c>
      <c r="C47" s="17">
        <v>768</v>
      </c>
      <c r="D47" s="16">
        <v>845</v>
      </c>
      <c r="E47" s="16">
        <v>952</v>
      </c>
      <c r="F47" s="16">
        <v>1078</v>
      </c>
      <c r="G47" s="16">
        <v>1206</v>
      </c>
      <c r="H47" s="16">
        <v>1356</v>
      </c>
      <c r="I47" s="16">
        <v>1507</v>
      </c>
      <c r="J47" s="17">
        <v>1657</v>
      </c>
      <c r="K47" s="20">
        <v>1812</v>
      </c>
    </row>
    <row r="49" spans="1:2" x14ac:dyDescent="0.15">
      <c r="A49" s="7" t="s">
        <v>23</v>
      </c>
      <c r="B49" t="s">
        <v>24</v>
      </c>
    </row>
    <row r="50" spans="1:2" x14ac:dyDescent="0.15">
      <c r="A50" s="6"/>
      <c r="B50" s="6" t="s">
        <v>25</v>
      </c>
    </row>
    <row r="51" spans="1:2" x14ac:dyDescent="0.15">
      <c r="B51" s="85" t="s">
        <v>93</v>
      </c>
    </row>
    <row r="52" spans="1:2" x14ac:dyDescent="0.15">
      <c r="B52" s="85" t="s">
        <v>94</v>
      </c>
    </row>
    <row r="54" spans="1:2" x14ac:dyDescent="0.15">
      <c r="B54" s="85" t="s">
        <v>91</v>
      </c>
    </row>
  </sheetData>
  <mergeCells count="8">
    <mergeCell ref="G5:G13"/>
    <mergeCell ref="F5:F11"/>
    <mergeCell ref="E5:E9"/>
    <mergeCell ref="D5:D7"/>
    <mergeCell ref="K5:K21"/>
    <mergeCell ref="J5:J19"/>
    <mergeCell ref="I5:I17"/>
    <mergeCell ref="H5:H15"/>
  </mergeCells>
  <phoneticPr fontId="1" type="noConversion"/>
  <pageMargins left="0.74803149606299213" right="0.35433070866141736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C6AB3-E472-6540-A241-0A0CBB53E6D0}">
  <dimension ref="A1:I33"/>
  <sheetViews>
    <sheetView topLeftCell="A4" workbookViewId="0">
      <selection activeCell="B32" sqref="B32"/>
    </sheetView>
  </sheetViews>
  <sheetFormatPr baseColWidth="10" defaultColWidth="9.1640625" defaultRowHeight="13" x14ac:dyDescent="0.15"/>
  <cols>
    <col min="1" max="9" width="9.33203125" style="9" customWidth="1"/>
    <col min="10" max="16384" width="9.1640625" style="9"/>
  </cols>
  <sheetData>
    <row r="1" spans="1:9" customFormat="1" ht="114" customHeight="1" x14ac:dyDescent="0.15"/>
    <row r="2" spans="1:9" ht="18" x14ac:dyDescent="0.2">
      <c r="A2" s="10" t="s">
        <v>32</v>
      </c>
      <c r="I2" s="8" t="s">
        <v>34</v>
      </c>
    </row>
    <row r="3" spans="1:9" ht="14" thickBot="1" x14ac:dyDescent="0.2"/>
    <row r="4" spans="1:9" ht="17" thickBot="1" x14ac:dyDescent="0.25">
      <c r="A4" s="41" t="s">
        <v>29</v>
      </c>
      <c r="B4" s="37" t="s">
        <v>28</v>
      </c>
      <c r="C4" s="35" t="s">
        <v>1</v>
      </c>
      <c r="D4" s="35" t="s">
        <v>2</v>
      </c>
      <c r="E4" s="35" t="s">
        <v>3</v>
      </c>
      <c r="F4" s="35" t="s">
        <v>4</v>
      </c>
      <c r="G4" s="35" t="s">
        <v>5</v>
      </c>
      <c r="H4" s="35" t="s">
        <v>6</v>
      </c>
      <c r="I4" s="36" t="s">
        <v>7</v>
      </c>
    </row>
    <row r="5" spans="1:9" ht="16" x14ac:dyDescent="0.2">
      <c r="A5" s="42" t="s">
        <v>1</v>
      </c>
      <c r="B5" s="38">
        <v>314</v>
      </c>
      <c r="C5" s="14">
        <v>362</v>
      </c>
      <c r="D5" s="14"/>
      <c r="E5" s="497"/>
      <c r="F5" s="497"/>
      <c r="G5" s="497"/>
      <c r="H5" s="497"/>
      <c r="I5" s="499"/>
    </row>
    <row r="6" spans="1:9" ht="16" x14ac:dyDescent="0.2">
      <c r="A6" s="43" t="s">
        <v>2</v>
      </c>
      <c r="B6" s="39">
        <v>364</v>
      </c>
      <c r="C6" s="13">
        <v>408</v>
      </c>
      <c r="D6" s="13">
        <v>446</v>
      </c>
      <c r="E6" s="498"/>
      <c r="F6" s="497"/>
      <c r="G6" s="497"/>
      <c r="H6" s="497"/>
      <c r="I6" s="499"/>
    </row>
    <row r="7" spans="1:9" ht="16" x14ac:dyDescent="0.2">
      <c r="A7" s="43" t="s">
        <v>3</v>
      </c>
      <c r="B7" s="39">
        <v>412</v>
      </c>
      <c r="C7" s="13">
        <v>466</v>
      </c>
      <c r="D7" s="13">
        <v>514</v>
      </c>
      <c r="E7" s="13">
        <v>562</v>
      </c>
      <c r="F7" s="498"/>
      <c r="G7" s="497"/>
      <c r="H7" s="497"/>
      <c r="I7" s="499"/>
    </row>
    <row r="8" spans="1:9" ht="16" x14ac:dyDescent="0.2">
      <c r="A8" s="43" t="s">
        <v>4</v>
      </c>
      <c r="B8" s="39">
        <v>448</v>
      </c>
      <c r="C8" s="13">
        <v>520</v>
      </c>
      <c r="D8" s="13">
        <v>576</v>
      </c>
      <c r="E8" s="13">
        <v>652</v>
      </c>
      <c r="F8" s="13">
        <v>706</v>
      </c>
      <c r="G8" s="498"/>
      <c r="H8" s="497"/>
      <c r="I8" s="499"/>
    </row>
    <row r="9" spans="1:9" ht="16" x14ac:dyDescent="0.2">
      <c r="A9" s="43" t="s">
        <v>5</v>
      </c>
      <c r="B9" s="39">
        <v>494</v>
      </c>
      <c r="C9" s="13">
        <v>566</v>
      </c>
      <c r="D9" s="13">
        <v>640</v>
      </c>
      <c r="E9" s="13">
        <v>726</v>
      </c>
      <c r="F9" s="13">
        <v>792</v>
      </c>
      <c r="G9" s="13">
        <v>890</v>
      </c>
      <c r="H9" s="498"/>
      <c r="I9" s="499"/>
    </row>
    <row r="10" spans="1:9" ht="16" x14ac:dyDescent="0.2">
      <c r="A10" s="43" t="s">
        <v>6</v>
      </c>
      <c r="B10" s="39">
        <v>528</v>
      </c>
      <c r="C10" s="13">
        <v>618</v>
      </c>
      <c r="D10" s="13">
        <v>696</v>
      </c>
      <c r="E10" s="13">
        <v>812</v>
      </c>
      <c r="F10" s="13">
        <v>884</v>
      </c>
      <c r="G10" s="13">
        <v>998</v>
      </c>
      <c r="H10" s="13">
        <v>1118</v>
      </c>
      <c r="I10" s="500"/>
    </row>
    <row r="11" spans="1:9" ht="16" x14ac:dyDescent="0.2">
      <c r="A11" s="43" t="s">
        <v>7</v>
      </c>
      <c r="B11" s="39">
        <v>576</v>
      </c>
      <c r="C11" s="13">
        <v>674</v>
      </c>
      <c r="D11" s="13">
        <v>758</v>
      </c>
      <c r="E11" s="13">
        <v>890</v>
      </c>
      <c r="F11" s="13">
        <v>964</v>
      </c>
      <c r="G11" s="13">
        <v>1086</v>
      </c>
      <c r="H11" s="13">
        <v>1220</v>
      </c>
      <c r="I11" s="32">
        <v>1336</v>
      </c>
    </row>
    <row r="12" spans="1:9" ht="16" x14ac:dyDescent="0.2">
      <c r="A12" s="43" t="s">
        <v>8</v>
      </c>
      <c r="B12" s="39">
        <v>612</v>
      </c>
      <c r="C12" s="13">
        <v>720</v>
      </c>
      <c r="D12" s="13">
        <v>832</v>
      </c>
      <c r="E12" s="13">
        <v>978</v>
      </c>
      <c r="F12" s="13">
        <v>1060</v>
      </c>
      <c r="G12" s="13">
        <v>1192</v>
      </c>
      <c r="H12" s="13">
        <v>1338</v>
      </c>
      <c r="I12" s="32">
        <v>1470</v>
      </c>
    </row>
    <row r="13" spans="1:9" ht="16" x14ac:dyDescent="0.2">
      <c r="A13" s="43" t="s">
        <v>9</v>
      </c>
      <c r="B13" s="39">
        <v>664</v>
      </c>
      <c r="C13" s="13">
        <v>764</v>
      </c>
      <c r="D13" s="13">
        <v>890</v>
      </c>
      <c r="E13" s="13">
        <v>1024</v>
      </c>
      <c r="F13" s="13">
        <v>1194</v>
      </c>
      <c r="G13" s="13">
        <v>1336</v>
      </c>
      <c r="H13" s="13">
        <v>1502</v>
      </c>
      <c r="I13" s="32">
        <v>1664</v>
      </c>
    </row>
    <row r="14" spans="1:9" ht="16" x14ac:dyDescent="0.2">
      <c r="A14" s="43" t="s">
        <v>10</v>
      </c>
      <c r="B14" s="39">
        <v>698</v>
      </c>
      <c r="C14" s="13">
        <v>838</v>
      </c>
      <c r="D14" s="13">
        <v>972</v>
      </c>
      <c r="E14" s="13">
        <v>1094</v>
      </c>
      <c r="F14" s="13">
        <v>1276</v>
      </c>
      <c r="G14" s="13">
        <v>1424</v>
      </c>
      <c r="H14" s="13">
        <v>1604</v>
      </c>
      <c r="I14" s="32">
        <v>1774</v>
      </c>
    </row>
    <row r="15" spans="1:9" ht="16" x14ac:dyDescent="0.2">
      <c r="A15" s="43" t="s">
        <v>11</v>
      </c>
      <c r="B15" s="39">
        <v>748</v>
      </c>
      <c r="C15" s="13">
        <v>880</v>
      </c>
      <c r="D15" s="13">
        <v>1016</v>
      </c>
      <c r="E15" s="13">
        <v>1174</v>
      </c>
      <c r="F15" s="13">
        <v>1368</v>
      </c>
      <c r="G15" s="13">
        <v>1528</v>
      </c>
      <c r="H15" s="13">
        <v>1722</v>
      </c>
      <c r="I15" s="32">
        <v>1910</v>
      </c>
    </row>
    <row r="16" spans="1:9" ht="16" x14ac:dyDescent="0.2">
      <c r="A16" s="43" t="s">
        <v>12</v>
      </c>
      <c r="B16" s="39">
        <v>794</v>
      </c>
      <c r="C16" s="13">
        <v>930</v>
      </c>
      <c r="D16" s="13">
        <v>1080</v>
      </c>
      <c r="E16" s="13">
        <v>1242</v>
      </c>
      <c r="F16" s="13">
        <v>1452</v>
      </c>
      <c r="G16" s="13">
        <v>1616</v>
      </c>
      <c r="H16" s="13">
        <v>1824</v>
      </c>
      <c r="I16" s="32">
        <v>2026</v>
      </c>
    </row>
    <row r="17" spans="1:9" ht="16" x14ac:dyDescent="0.2">
      <c r="A17" s="43" t="s">
        <v>13</v>
      </c>
      <c r="B17" s="39">
        <v>840</v>
      </c>
      <c r="C17" s="13">
        <v>988</v>
      </c>
      <c r="D17" s="13">
        <v>1150</v>
      </c>
      <c r="E17" s="13">
        <v>1320</v>
      </c>
      <c r="F17" s="13">
        <v>1548</v>
      </c>
      <c r="G17" s="13">
        <v>1718</v>
      </c>
      <c r="H17" s="13">
        <v>1942</v>
      </c>
      <c r="I17" s="32">
        <v>2158</v>
      </c>
    </row>
    <row r="18" spans="1:9" ht="16" x14ac:dyDescent="0.2">
      <c r="A18" s="43" t="s">
        <v>14</v>
      </c>
      <c r="B18" s="39">
        <v>884</v>
      </c>
      <c r="C18" s="13">
        <v>1040</v>
      </c>
      <c r="D18" s="13">
        <v>1192</v>
      </c>
      <c r="E18" s="13">
        <v>1390</v>
      </c>
      <c r="F18" s="13">
        <v>1628</v>
      </c>
      <c r="G18" s="13">
        <v>1806</v>
      </c>
      <c r="H18" s="13">
        <v>2044</v>
      </c>
      <c r="I18" s="32">
        <v>2270</v>
      </c>
    </row>
    <row r="19" spans="1:9" ht="16" x14ac:dyDescent="0.2">
      <c r="A19" s="43" t="s">
        <v>15</v>
      </c>
      <c r="B19" s="39">
        <v>930</v>
      </c>
      <c r="C19" s="13">
        <v>1098</v>
      </c>
      <c r="D19" s="13">
        <v>1264</v>
      </c>
      <c r="E19" s="13">
        <v>1470</v>
      </c>
      <c r="F19" s="13">
        <v>1720</v>
      </c>
      <c r="G19" s="13">
        <v>1910</v>
      </c>
      <c r="H19" s="13">
        <v>2164</v>
      </c>
      <c r="I19" s="32">
        <v>2404</v>
      </c>
    </row>
    <row r="20" spans="1:9" ht="16" x14ac:dyDescent="0.2">
      <c r="A20" s="43" t="s">
        <v>16</v>
      </c>
      <c r="B20" s="39">
        <v>976</v>
      </c>
      <c r="C20" s="13">
        <v>1148</v>
      </c>
      <c r="D20" s="13">
        <v>1326</v>
      </c>
      <c r="E20" s="13">
        <v>1538</v>
      </c>
      <c r="F20" s="13">
        <v>1800</v>
      </c>
      <c r="G20" s="13">
        <v>2002</v>
      </c>
      <c r="H20" s="13">
        <v>2264</v>
      </c>
      <c r="I20" s="32">
        <v>2540</v>
      </c>
    </row>
    <row r="21" spans="1:9" ht="16" x14ac:dyDescent="0.2">
      <c r="A21" s="43" t="s">
        <v>17</v>
      </c>
      <c r="B21" s="39">
        <v>1024</v>
      </c>
      <c r="C21" s="13">
        <v>1206</v>
      </c>
      <c r="D21" s="13">
        <v>1396</v>
      </c>
      <c r="E21" s="13">
        <v>1622</v>
      </c>
      <c r="F21" s="13">
        <v>1892</v>
      </c>
      <c r="G21" s="13">
        <v>2108</v>
      </c>
      <c r="H21" s="13">
        <v>2384</v>
      </c>
      <c r="I21" s="32">
        <v>2668</v>
      </c>
    </row>
    <row r="22" spans="1:9" ht="16" x14ac:dyDescent="0.2">
      <c r="A22" s="43" t="s">
        <v>18</v>
      </c>
      <c r="B22" s="39">
        <v>1038</v>
      </c>
      <c r="C22" s="13">
        <v>1252</v>
      </c>
      <c r="D22" s="13">
        <v>1482</v>
      </c>
      <c r="E22" s="13">
        <v>1720</v>
      </c>
      <c r="F22" s="13">
        <v>2006</v>
      </c>
      <c r="G22" s="13">
        <v>2238</v>
      </c>
      <c r="H22" s="13">
        <v>2532</v>
      </c>
      <c r="I22" s="32">
        <v>2810</v>
      </c>
    </row>
    <row r="23" spans="1:9" ht="16" x14ac:dyDescent="0.2">
      <c r="A23" s="43" t="s">
        <v>19</v>
      </c>
      <c r="B23" s="39">
        <v>1084</v>
      </c>
      <c r="C23" s="13">
        <v>1282</v>
      </c>
      <c r="D23" s="13">
        <v>1552</v>
      </c>
      <c r="E23" s="13">
        <v>1804</v>
      </c>
      <c r="F23" s="13">
        <v>2102</v>
      </c>
      <c r="G23" s="13">
        <v>2344</v>
      </c>
      <c r="H23" s="13">
        <v>2652</v>
      </c>
      <c r="I23" s="32">
        <v>2942</v>
      </c>
    </row>
    <row r="24" spans="1:9" ht="16" x14ac:dyDescent="0.2">
      <c r="A24" s="43" t="s">
        <v>20</v>
      </c>
      <c r="B24" s="39">
        <v>1128</v>
      </c>
      <c r="C24" s="13">
        <v>1330</v>
      </c>
      <c r="D24" s="13">
        <v>1614</v>
      </c>
      <c r="E24" s="13">
        <v>1872</v>
      </c>
      <c r="F24" s="13">
        <v>2144</v>
      </c>
      <c r="G24" s="13">
        <v>2438</v>
      </c>
      <c r="H24" s="13">
        <v>2758</v>
      </c>
      <c r="I24" s="32">
        <v>3052</v>
      </c>
    </row>
    <row r="25" spans="1:9" ht="16" x14ac:dyDescent="0.2">
      <c r="A25" s="43" t="s">
        <v>21</v>
      </c>
      <c r="B25" s="39">
        <v>1176</v>
      </c>
      <c r="C25" s="13">
        <v>1388</v>
      </c>
      <c r="D25" s="13">
        <v>1682</v>
      </c>
      <c r="E25" s="13">
        <v>1952</v>
      </c>
      <c r="F25" s="13">
        <v>2282</v>
      </c>
      <c r="G25" s="13">
        <v>2552</v>
      </c>
      <c r="H25" s="13">
        <v>2882</v>
      </c>
      <c r="I25" s="32">
        <v>3180</v>
      </c>
    </row>
    <row r="26" spans="1:9" ht="17" thickBot="1" x14ac:dyDescent="0.25">
      <c r="A26" s="44" t="s">
        <v>22</v>
      </c>
      <c r="B26" s="40">
        <v>1224</v>
      </c>
      <c r="C26" s="33">
        <v>1448</v>
      </c>
      <c r="D26" s="33">
        <v>1752</v>
      </c>
      <c r="E26" s="33">
        <v>2036</v>
      </c>
      <c r="F26" s="33">
        <v>2378</v>
      </c>
      <c r="G26" s="33">
        <v>2666</v>
      </c>
      <c r="H26" s="33">
        <v>3008</v>
      </c>
      <c r="I26" s="34">
        <v>3310</v>
      </c>
    </row>
    <row r="28" spans="1:9" x14ac:dyDescent="0.15">
      <c r="A28" s="7" t="s">
        <v>23</v>
      </c>
      <c r="B28" t="s">
        <v>24</v>
      </c>
    </row>
    <row r="29" spans="1:9" x14ac:dyDescent="0.15">
      <c r="A29" s="6"/>
      <c r="B29" s="6" t="s">
        <v>25</v>
      </c>
    </row>
    <row r="30" spans="1:9" x14ac:dyDescent="0.15">
      <c r="A30"/>
      <c r="B30" s="85" t="s">
        <v>95</v>
      </c>
    </row>
    <row r="31" spans="1:9" x14ac:dyDescent="0.15">
      <c r="A31"/>
      <c r="B31" s="85" t="s">
        <v>96</v>
      </c>
    </row>
    <row r="33" spans="2:2" x14ac:dyDescent="0.15">
      <c r="B33" s="85" t="s">
        <v>91</v>
      </c>
    </row>
  </sheetData>
  <mergeCells count="5">
    <mergeCell ref="E5:E6"/>
    <mergeCell ref="I5:I10"/>
    <mergeCell ref="H5:H9"/>
    <mergeCell ref="G5:G8"/>
    <mergeCell ref="F5:F7"/>
  </mergeCells>
  <phoneticPr fontId="1" type="noConversion"/>
  <pageMargins left="0.74803149606299213" right="0.74803149606299213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73CCF-7BED-AB44-9A39-A0F1E385581A}">
  <dimension ref="A1:K31"/>
  <sheetViews>
    <sheetView topLeftCell="A26" workbookViewId="0">
      <selection activeCell="B34" sqref="B34"/>
    </sheetView>
  </sheetViews>
  <sheetFormatPr baseColWidth="10" defaultRowHeight="13" x14ac:dyDescent="0.15"/>
  <cols>
    <col min="1" max="1" width="9.33203125" customWidth="1"/>
    <col min="2" max="11" width="8.1640625" customWidth="1"/>
    <col min="12" max="256" width="8.83203125" customWidth="1"/>
  </cols>
  <sheetData>
    <row r="1" spans="1:11" ht="114" customHeight="1" x14ac:dyDescent="0.15"/>
    <row r="2" spans="1:11" ht="18" x14ac:dyDescent="0.2">
      <c r="A2" s="1" t="s">
        <v>71</v>
      </c>
      <c r="K2" s="8" t="s">
        <v>72</v>
      </c>
    </row>
    <row r="3" spans="1:11" ht="14" thickBot="1" x14ac:dyDescent="0.2"/>
    <row r="4" spans="1:11" ht="17" thickBot="1" x14ac:dyDescent="0.25">
      <c r="A4" s="28" t="s">
        <v>0</v>
      </c>
      <c r="B4" s="29" t="s">
        <v>1</v>
      </c>
      <c r="C4" s="30" t="s">
        <v>2</v>
      </c>
      <c r="D4" s="30" t="s">
        <v>3</v>
      </c>
      <c r="E4" s="30" t="s">
        <v>4</v>
      </c>
      <c r="F4" s="30" t="s">
        <v>5</v>
      </c>
      <c r="G4" s="30" t="s">
        <v>6</v>
      </c>
      <c r="H4" s="30" t="s">
        <v>7</v>
      </c>
      <c r="I4" s="30" t="s">
        <v>8</v>
      </c>
      <c r="J4" s="30" t="s">
        <v>9</v>
      </c>
      <c r="K4" s="31" t="s">
        <v>10</v>
      </c>
    </row>
    <row r="5" spans="1:11" ht="16" x14ac:dyDescent="0.2">
      <c r="A5" s="27" t="s">
        <v>1</v>
      </c>
      <c r="B5" s="24">
        <v>138</v>
      </c>
      <c r="C5" s="11"/>
      <c r="D5" s="5"/>
      <c r="E5" s="5"/>
      <c r="F5" s="5"/>
      <c r="G5" s="5"/>
      <c r="H5" s="5"/>
      <c r="I5" s="5"/>
      <c r="J5" s="5"/>
      <c r="K5" s="18"/>
    </row>
    <row r="6" spans="1:11" ht="16" x14ac:dyDescent="0.2">
      <c r="A6" s="25" t="s">
        <v>2</v>
      </c>
      <c r="B6" s="22">
        <v>157</v>
      </c>
      <c r="C6" s="3">
        <v>168</v>
      </c>
      <c r="D6" s="4"/>
      <c r="E6" s="5"/>
      <c r="F6" s="5"/>
      <c r="G6" s="5"/>
      <c r="H6" s="5"/>
      <c r="I6" s="5"/>
      <c r="J6" s="5"/>
      <c r="K6" s="18"/>
    </row>
    <row r="7" spans="1:11" ht="16" x14ac:dyDescent="0.2">
      <c r="A7" s="25" t="s">
        <v>3</v>
      </c>
      <c r="B7" s="22">
        <v>175</v>
      </c>
      <c r="C7" s="3">
        <v>184</v>
      </c>
      <c r="D7" s="3">
        <v>197</v>
      </c>
      <c r="E7" s="4"/>
      <c r="F7" s="5"/>
      <c r="G7" s="5"/>
      <c r="H7" s="5"/>
      <c r="I7" s="5"/>
      <c r="J7" s="5"/>
      <c r="K7" s="18"/>
    </row>
    <row r="8" spans="1:11" ht="16" x14ac:dyDescent="0.2">
      <c r="A8" s="25" t="s">
        <v>4</v>
      </c>
      <c r="B8" s="22">
        <v>190</v>
      </c>
      <c r="C8" s="3">
        <v>212</v>
      </c>
      <c r="D8" s="2">
        <v>221</v>
      </c>
      <c r="E8" s="3">
        <v>239</v>
      </c>
      <c r="F8" s="4"/>
      <c r="G8" s="5"/>
      <c r="H8" s="5"/>
      <c r="I8" s="5"/>
      <c r="J8" s="5"/>
      <c r="K8" s="18"/>
    </row>
    <row r="9" spans="1:11" ht="16" x14ac:dyDescent="0.2">
      <c r="A9" s="25" t="s">
        <v>5</v>
      </c>
      <c r="B9" s="22">
        <v>208</v>
      </c>
      <c r="C9" s="3">
        <v>236</v>
      </c>
      <c r="D9" s="2">
        <v>250</v>
      </c>
      <c r="E9" s="2">
        <v>271</v>
      </c>
      <c r="F9" s="3">
        <v>289</v>
      </c>
      <c r="G9" s="5"/>
      <c r="H9" s="5"/>
      <c r="I9" s="5"/>
      <c r="J9" s="5"/>
      <c r="K9" s="18"/>
    </row>
    <row r="10" spans="1:11" ht="16" x14ac:dyDescent="0.2">
      <c r="A10" s="25" t="s">
        <v>6</v>
      </c>
      <c r="B10" s="22">
        <v>229</v>
      </c>
      <c r="C10" s="3">
        <v>253</v>
      </c>
      <c r="D10" s="2">
        <v>280</v>
      </c>
      <c r="E10" s="2">
        <v>303</v>
      </c>
      <c r="F10" s="3">
        <v>317</v>
      </c>
      <c r="G10" s="2">
        <v>364</v>
      </c>
      <c r="H10" s="4"/>
      <c r="I10" s="5"/>
      <c r="J10" s="5"/>
      <c r="K10" s="18"/>
    </row>
    <row r="11" spans="1:11" ht="16" x14ac:dyDescent="0.2">
      <c r="A11" s="25" t="s">
        <v>7</v>
      </c>
      <c r="B11" s="22">
        <v>249</v>
      </c>
      <c r="C11" s="3">
        <v>274</v>
      </c>
      <c r="D11" s="2">
        <v>296</v>
      </c>
      <c r="E11" s="2">
        <v>335</v>
      </c>
      <c r="F11" s="2">
        <v>346</v>
      </c>
      <c r="G11" s="2">
        <v>405</v>
      </c>
      <c r="H11" s="3">
        <v>450</v>
      </c>
      <c r="I11" s="4"/>
      <c r="J11" s="5"/>
      <c r="K11" s="18"/>
    </row>
    <row r="12" spans="1:11" ht="16" x14ac:dyDescent="0.2">
      <c r="A12" s="25" t="s">
        <v>8</v>
      </c>
      <c r="B12" s="22">
        <v>262</v>
      </c>
      <c r="C12" s="3">
        <v>301</v>
      </c>
      <c r="D12" s="2">
        <v>317</v>
      </c>
      <c r="E12" s="2">
        <v>366</v>
      </c>
      <c r="F12" s="2">
        <v>381</v>
      </c>
      <c r="G12" s="2">
        <v>445</v>
      </c>
      <c r="H12" s="2">
        <v>492</v>
      </c>
      <c r="I12" s="3">
        <v>547</v>
      </c>
      <c r="J12" s="4"/>
      <c r="K12" s="18"/>
    </row>
    <row r="13" spans="1:11" ht="16" x14ac:dyDescent="0.2">
      <c r="A13" s="25" t="s">
        <v>9</v>
      </c>
      <c r="B13" s="22">
        <v>286</v>
      </c>
      <c r="C13" s="3">
        <v>317</v>
      </c>
      <c r="D13" s="2">
        <v>346</v>
      </c>
      <c r="E13" s="2">
        <v>400</v>
      </c>
      <c r="F13" s="2">
        <v>424</v>
      </c>
      <c r="G13" s="2">
        <v>486</v>
      </c>
      <c r="H13" s="2">
        <v>539</v>
      </c>
      <c r="I13" s="2">
        <v>597</v>
      </c>
      <c r="J13" s="3">
        <v>665</v>
      </c>
      <c r="K13" s="18"/>
    </row>
    <row r="14" spans="1:11" ht="16" x14ac:dyDescent="0.2">
      <c r="A14" s="25" t="s">
        <v>10</v>
      </c>
      <c r="B14" s="22">
        <v>303</v>
      </c>
      <c r="C14" s="3">
        <v>338</v>
      </c>
      <c r="D14" s="2">
        <v>373</v>
      </c>
      <c r="E14" s="2">
        <v>422</v>
      </c>
      <c r="F14" s="2">
        <v>459</v>
      </c>
      <c r="G14" s="2">
        <v>512</v>
      </c>
      <c r="H14" s="2">
        <v>568</v>
      </c>
      <c r="I14" s="2">
        <v>626</v>
      </c>
      <c r="J14" s="3">
        <v>698</v>
      </c>
      <c r="K14" s="21">
        <v>768</v>
      </c>
    </row>
    <row r="15" spans="1:11" ht="16" x14ac:dyDescent="0.2">
      <c r="A15" s="25" t="s">
        <v>11</v>
      </c>
      <c r="B15" s="22">
        <v>320</v>
      </c>
      <c r="C15" s="3">
        <v>364</v>
      </c>
      <c r="D15" s="2">
        <v>403</v>
      </c>
      <c r="E15" s="2">
        <v>447</v>
      </c>
      <c r="F15" s="2">
        <v>495</v>
      </c>
      <c r="G15" s="2">
        <v>539</v>
      </c>
      <c r="H15" s="2">
        <v>596</v>
      </c>
      <c r="I15" s="2">
        <v>658</v>
      </c>
      <c r="J15" s="3">
        <v>730</v>
      </c>
      <c r="K15" s="21">
        <v>824</v>
      </c>
    </row>
    <row r="16" spans="1:11" ht="16" x14ac:dyDescent="0.2">
      <c r="A16" s="25" t="s">
        <v>12</v>
      </c>
      <c r="B16" s="22">
        <v>336</v>
      </c>
      <c r="C16" s="3">
        <v>381</v>
      </c>
      <c r="D16" s="2">
        <v>433</v>
      </c>
      <c r="E16" s="2">
        <v>480</v>
      </c>
      <c r="F16" s="2">
        <v>531</v>
      </c>
      <c r="G16" s="2">
        <v>594</v>
      </c>
      <c r="H16" s="2">
        <v>657</v>
      </c>
      <c r="I16" s="2">
        <v>724</v>
      </c>
      <c r="J16" s="3">
        <v>765</v>
      </c>
      <c r="K16" s="21">
        <v>882</v>
      </c>
    </row>
    <row r="17" spans="1:11" ht="16" x14ac:dyDescent="0.2">
      <c r="A17" s="25" t="s">
        <v>13</v>
      </c>
      <c r="B17" s="22">
        <v>360</v>
      </c>
      <c r="C17" s="3">
        <v>408</v>
      </c>
      <c r="D17" s="2">
        <v>463</v>
      </c>
      <c r="E17" s="2">
        <v>513</v>
      </c>
      <c r="F17" s="2">
        <v>568</v>
      </c>
      <c r="G17" s="2">
        <v>634</v>
      </c>
      <c r="H17" s="2">
        <v>703</v>
      </c>
      <c r="I17" s="2">
        <v>773</v>
      </c>
      <c r="J17" s="3">
        <v>815</v>
      </c>
      <c r="K17" s="21">
        <v>940</v>
      </c>
    </row>
    <row r="18" spans="1:11" ht="16" x14ac:dyDescent="0.2">
      <c r="A18" s="25" t="s">
        <v>14</v>
      </c>
      <c r="B18" s="22">
        <v>376</v>
      </c>
      <c r="C18" s="3">
        <v>426</v>
      </c>
      <c r="D18" s="2">
        <v>484</v>
      </c>
      <c r="E18" s="2">
        <v>533</v>
      </c>
      <c r="F18" s="2">
        <v>606</v>
      </c>
      <c r="G18" s="2">
        <v>661</v>
      </c>
      <c r="H18" s="2">
        <v>731</v>
      </c>
      <c r="I18" s="2">
        <v>805</v>
      </c>
      <c r="J18" s="3">
        <v>868</v>
      </c>
      <c r="K18" s="21">
        <v>975</v>
      </c>
    </row>
    <row r="19" spans="1:11" ht="16" x14ac:dyDescent="0.2">
      <c r="A19" s="25" t="s">
        <v>15</v>
      </c>
      <c r="B19" s="22">
        <v>389</v>
      </c>
      <c r="C19" s="3">
        <v>449</v>
      </c>
      <c r="D19" s="2">
        <v>511</v>
      </c>
      <c r="E19" s="2">
        <v>566</v>
      </c>
      <c r="F19" s="2">
        <v>641</v>
      </c>
      <c r="G19" s="2">
        <v>701</v>
      </c>
      <c r="H19" s="2">
        <v>793</v>
      </c>
      <c r="I19" s="2">
        <v>871</v>
      </c>
      <c r="J19" s="3">
        <v>917</v>
      </c>
      <c r="K19" s="21">
        <v>1007</v>
      </c>
    </row>
    <row r="20" spans="1:11" ht="16" x14ac:dyDescent="0.2">
      <c r="A20" s="25" t="s">
        <v>16</v>
      </c>
      <c r="B20" s="22">
        <v>411</v>
      </c>
      <c r="C20" s="3">
        <v>475</v>
      </c>
      <c r="D20" s="2">
        <v>540</v>
      </c>
      <c r="E20" s="2">
        <v>599</v>
      </c>
      <c r="F20" s="2">
        <v>678</v>
      </c>
      <c r="G20" s="2">
        <v>757</v>
      </c>
      <c r="H20" s="2">
        <v>836</v>
      </c>
      <c r="I20" s="2">
        <v>880</v>
      </c>
      <c r="J20" s="3">
        <v>967</v>
      </c>
      <c r="K20" s="21">
        <v>1061</v>
      </c>
    </row>
    <row r="21" spans="1:11" ht="16" x14ac:dyDescent="0.2">
      <c r="A21" s="25" t="s">
        <v>17</v>
      </c>
      <c r="B21" s="22">
        <v>432</v>
      </c>
      <c r="C21" s="3">
        <v>500</v>
      </c>
      <c r="D21" s="2">
        <v>567</v>
      </c>
      <c r="E21" s="2">
        <v>631</v>
      </c>
      <c r="F21" s="2">
        <v>713</v>
      </c>
      <c r="G21" s="2">
        <v>798</v>
      </c>
      <c r="H21" s="2">
        <v>879</v>
      </c>
      <c r="I21" s="2">
        <v>927</v>
      </c>
      <c r="J21" s="3">
        <v>1016</v>
      </c>
      <c r="K21" s="21">
        <v>1119</v>
      </c>
    </row>
    <row r="22" spans="1:11" ht="16" x14ac:dyDescent="0.2">
      <c r="A22" s="25" t="s">
        <v>18</v>
      </c>
      <c r="B22" s="22">
        <v>444</v>
      </c>
      <c r="C22" s="3">
        <v>524</v>
      </c>
      <c r="D22" s="2">
        <v>596</v>
      </c>
      <c r="E22" s="2">
        <v>663</v>
      </c>
      <c r="F22" s="2">
        <v>751</v>
      </c>
      <c r="G22" s="2">
        <v>838</v>
      </c>
      <c r="H22" s="2">
        <v>926</v>
      </c>
      <c r="I22" s="2">
        <v>974</v>
      </c>
      <c r="J22" s="3">
        <v>1069</v>
      </c>
      <c r="K22" s="21">
        <v>1149</v>
      </c>
    </row>
    <row r="23" spans="1:11" ht="16" x14ac:dyDescent="0.2">
      <c r="A23" s="25" t="s">
        <v>19</v>
      </c>
      <c r="B23" s="22">
        <v>465</v>
      </c>
      <c r="C23" s="3">
        <v>537</v>
      </c>
      <c r="D23" s="2">
        <v>625</v>
      </c>
      <c r="E23" s="2">
        <v>685</v>
      </c>
      <c r="F23" s="2">
        <v>786</v>
      </c>
      <c r="G23" s="2">
        <v>879</v>
      </c>
      <c r="H23" s="2">
        <v>970</v>
      </c>
      <c r="I23" s="2">
        <v>1018</v>
      </c>
      <c r="J23" s="3">
        <v>1122</v>
      </c>
      <c r="K23" s="21">
        <v>1205</v>
      </c>
    </row>
    <row r="24" spans="1:11" ht="16" x14ac:dyDescent="0.2">
      <c r="A24" s="25" t="s">
        <v>20</v>
      </c>
      <c r="B24" s="22">
        <v>487</v>
      </c>
      <c r="C24" s="3">
        <v>550</v>
      </c>
      <c r="D24" s="2">
        <v>654</v>
      </c>
      <c r="E24" s="2">
        <v>726</v>
      </c>
      <c r="F24" s="2">
        <v>823</v>
      </c>
      <c r="G24" s="2">
        <v>919</v>
      </c>
      <c r="H24" s="2">
        <v>1015</v>
      </c>
      <c r="I24" s="2">
        <v>1066</v>
      </c>
      <c r="J24" s="3">
        <v>1172</v>
      </c>
      <c r="K24" s="21">
        <v>1256</v>
      </c>
    </row>
    <row r="25" spans="1:11" ht="16" x14ac:dyDescent="0.2">
      <c r="A25" s="25" t="s">
        <v>21</v>
      </c>
      <c r="B25" s="22">
        <v>507</v>
      </c>
      <c r="C25" s="3">
        <v>575</v>
      </c>
      <c r="D25" s="2">
        <v>673</v>
      </c>
      <c r="E25" s="2">
        <v>759</v>
      </c>
      <c r="F25" s="2">
        <v>858</v>
      </c>
      <c r="G25" s="2">
        <v>960</v>
      </c>
      <c r="H25" s="2">
        <v>1059</v>
      </c>
      <c r="I25" s="2">
        <v>1113</v>
      </c>
      <c r="J25" s="3">
        <v>1221</v>
      </c>
      <c r="K25" s="21">
        <v>1308</v>
      </c>
    </row>
    <row r="26" spans="1:11" ht="17" thickBot="1" x14ac:dyDescent="0.25">
      <c r="A26" s="26" t="s">
        <v>22</v>
      </c>
      <c r="B26" s="23">
        <v>529</v>
      </c>
      <c r="C26" s="17">
        <v>600</v>
      </c>
      <c r="D26" s="16">
        <v>684</v>
      </c>
      <c r="E26" s="16">
        <v>770</v>
      </c>
      <c r="F26" s="16">
        <v>872</v>
      </c>
      <c r="G26" s="16">
        <v>976</v>
      </c>
      <c r="H26" s="16">
        <v>1097</v>
      </c>
      <c r="I26" s="16">
        <v>1160</v>
      </c>
      <c r="J26" s="17">
        <v>1271</v>
      </c>
      <c r="K26" s="20">
        <v>1362</v>
      </c>
    </row>
    <row r="28" spans="1:11" x14ac:dyDescent="0.15">
      <c r="A28" s="7" t="s">
        <v>23</v>
      </c>
      <c r="B28" t="s">
        <v>24</v>
      </c>
    </row>
    <row r="29" spans="1:11" x14ac:dyDescent="0.15">
      <c r="A29" s="6"/>
      <c r="B29" s="6" t="s">
        <v>25</v>
      </c>
    </row>
    <row r="31" spans="1:11" x14ac:dyDescent="0.15">
      <c r="B31" s="85" t="s">
        <v>91</v>
      </c>
    </row>
  </sheetData>
  <phoneticPr fontId="1" type="noConversion"/>
  <pageMargins left="0.74803149606299213" right="0.35433070866141736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1D66-D114-3F41-991E-80B7226BDD1D}">
  <dimension ref="B1:C21"/>
  <sheetViews>
    <sheetView workbookViewId="0">
      <selection activeCell="D11" sqref="D11"/>
    </sheetView>
  </sheetViews>
  <sheetFormatPr baseColWidth="10" defaultRowHeight="13" x14ac:dyDescent="0.15"/>
  <cols>
    <col min="1" max="1" width="14.33203125" customWidth="1"/>
    <col min="2" max="2" width="13.33203125" customWidth="1"/>
    <col min="3" max="3" width="36.1640625" customWidth="1"/>
    <col min="4" max="4" width="17.83203125" customWidth="1"/>
    <col min="5" max="256" width="8.83203125" customWidth="1"/>
  </cols>
  <sheetData>
    <row r="1" spans="2:3" ht="114" customHeight="1" x14ac:dyDescent="0.15"/>
    <row r="2" spans="2:3" ht="18" x14ac:dyDescent="0.2">
      <c r="B2" s="1" t="s">
        <v>87</v>
      </c>
    </row>
    <row r="3" spans="2:3" ht="18" x14ac:dyDescent="0.2">
      <c r="B3" s="1" t="s">
        <v>88</v>
      </c>
    </row>
    <row r="4" spans="2:3" ht="18" x14ac:dyDescent="0.2">
      <c r="B4" s="1"/>
    </row>
    <row r="5" spans="2:3" ht="237" customHeight="1" x14ac:dyDescent="0.2">
      <c r="B5" s="1"/>
    </row>
    <row r="6" spans="2:3" ht="14" thickBot="1" x14ac:dyDescent="0.2"/>
    <row r="7" spans="2:3" ht="18" customHeight="1" x14ac:dyDescent="0.15">
      <c r="B7" s="487" t="s">
        <v>0</v>
      </c>
      <c r="C7" s="482" t="s">
        <v>63</v>
      </c>
    </row>
    <row r="8" spans="2:3" ht="21.75" customHeight="1" thickBot="1" x14ac:dyDescent="0.2">
      <c r="B8" s="488"/>
      <c r="C8" s="489"/>
    </row>
    <row r="9" spans="2:3" ht="18" customHeight="1" x14ac:dyDescent="0.15">
      <c r="B9" s="49" t="s">
        <v>1</v>
      </c>
      <c r="C9" s="49">
        <v>1200</v>
      </c>
    </row>
    <row r="10" spans="2:3" ht="18" customHeight="1" x14ac:dyDescent="0.15">
      <c r="B10" s="50" t="s">
        <v>2</v>
      </c>
      <c r="C10" s="50">
        <v>1500</v>
      </c>
    </row>
    <row r="11" spans="2:3" ht="18" customHeight="1" x14ac:dyDescent="0.15">
      <c r="B11" s="50" t="s">
        <v>3</v>
      </c>
      <c r="C11" s="50">
        <v>1920</v>
      </c>
    </row>
    <row r="12" spans="2:3" ht="18" customHeight="1" x14ac:dyDescent="0.15">
      <c r="B12" s="50" t="s">
        <v>4</v>
      </c>
      <c r="C12" s="50">
        <v>2400</v>
      </c>
    </row>
    <row r="13" spans="2:3" ht="18" customHeight="1" x14ac:dyDescent="0.15">
      <c r="B13" s="86" t="s">
        <v>6</v>
      </c>
      <c r="C13" s="50">
        <v>4000</v>
      </c>
    </row>
    <row r="14" spans="2:3" ht="18" customHeight="1" x14ac:dyDescent="0.15">
      <c r="B14" s="86" t="s">
        <v>7</v>
      </c>
      <c r="C14" s="50">
        <v>4750</v>
      </c>
    </row>
    <row r="15" spans="2:3" ht="18" customHeight="1" thickBot="1" x14ac:dyDescent="0.2">
      <c r="B15" s="87" t="s">
        <v>8</v>
      </c>
      <c r="C15" s="72">
        <v>5500</v>
      </c>
    </row>
    <row r="16" spans="2:3" ht="15.75" customHeight="1" x14ac:dyDescent="0.15">
      <c r="C16" s="11"/>
    </row>
    <row r="17" spans="2:3" x14ac:dyDescent="0.15">
      <c r="B17" s="7" t="s">
        <v>23</v>
      </c>
      <c r="C17" t="s">
        <v>24</v>
      </c>
    </row>
    <row r="18" spans="2:3" x14ac:dyDescent="0.15">
      <c r="B18" s="6"/>
      <c r="C18" s="6" t="s">
        <v>25</v>
      </c>
    </row>
    <row r="19" spans="2:3" x14ac:dyDescent="0.15">
      <c r="C19" s="85" t="s">
        <v>92</v>
      </c>
    </row>
    <row r="21" spans="2:3" x14ac:dyDescent="0.15">
      <c r="C21" s="85" t="s">
        <v>91</v>
      </c>
    </row>
  </sheetData>
  <mergeCells count="2">
    <mergeCell ref="B7:B8"/>
    <mergeCell ref="C7:C8"/>
  </mergeCells>
  <phoneticPr fontId="1" type="noConversion"/>
  <pageMargins left="0.74803149606299213" right="0.74803149606299213" top="0.98425196850393704" bottom="0.98425196850393704" header="0.51181102362204722" footer="0.51181102362204722"/>
  <pageSetup paperSize="9" orientation="portrait"/>
  <headerFooter alignWithMargins="0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086C-0C93-8445-B901-D0AE7E58B636}">
  <dimension ref="A1:W28"/>
  <sheetViews>
    <sheetView workbookViewId="0">
      <selection activeCell="D31" sqref="D31"/>
    </sheetView>
  </sheetViews>
  <sheetFormatPr baseColWidth="10" defaultRowHeight="13" x14ac:dyDescent="0.15"/>
  <cols>
    <col min="1" max="1" width="9.33203125" customWidth="1"/>
    <col min="2" max="11" width="8.1640625" customWidth="1"/>
    <col min="12" max="256" width="8.83203125" customWidth="1"/>
  </cols>
  <sheetData>
    <row r="1" spans="1:23" ht="18" x14ac:dyDescent="0.2">
      <c r="A1" s="1" t="s">
        <v>86</v>
      </c>
      <c r="K1" s="8"/>
    </row>
    <row r="2" spans="1:23" ht="19.5" customHeight="1" thickBot="1" x14ac:dyDescent="0.2"/>
    <row r="3" spans="1:23" ht="17" thickBot="1" x14ac:dyDescent="0.25">
      <c r="A3" s="28" t="s">
        <v>0</v>
      </c>
      <c r="B3" s="29" t="s">
        <v>1</v>
      </c>
      <c r="C3" s="30" t="s">
        <v>2</v>
      </c>
      <c r="D3" s="30" t="s">
        <v>3</v>
      </c>
      <c r="E3" s="30" t="s">
        <v>4</v>
      </c>
      <c r="F3" s="30" t="s">
        <v>5</v>
      </c>
      <c r="G3" s="30" t="s">
        <v>6</v>
      </c>
      <c r="H3" s="30" t="s">
        <v>7</v>
      </c>
      <c r="I3" s="30" t="s">
        <v>8</v>
      </c>
      <c r="J3" s="30" t="s">
        <v>9</v>
      </c>
      <c r="K3" s="31" t="s">
        <v>10</v>
      </c>
      <c r="M3" s="28" t="s">
        <v>0</v>
      </c>
      <c r="N3" s="29">
        <v>6</v>
      </c>
      <c r="O3" s="30">
        <f>N3+2</f>
        <v>8</v>
      </c>
      <c r="P3" s="30">
        <f t="shared" ref="P3:W3" si="0">O3+2</f>
        <v>10</v>
      </c>
      <c r="Q3" s="30">
        <f t="shared" si="0"/>
        <v>12</v>
      </c>
      <c r="R3" s="30">
        <f t="shared" si="0"/>
        <v>14</v>
      </c>
      <c r="S3" s="30">
        <f t="shared" si="0"/>
        <v>16</v>
      </c>
      <c r="T3" s="30">
        <f t="shared" si="0"/>
        <v>18</v>
      </c>
      <c r="U3" s="30">
        <f t="shared" si="0"/>
        <v>20</v>
      </c>
      <c r="V3" s="30">
        <f t="shared" si="0"/>
        <v>22</v>
      </c>
      <c r="W3" s="30">
        <f t="shared" si="0"/>
        <v>24</v>
      </c>
    </row>
    <row r="4" spans="1:23" ht="16" x14ac:dyDescent="0.2">
      <c r="A4" s="27" t="s">
        <v>1</v>
      </c>
      <c r="B4" s="73">
        <v>75.599999999999994</v>
      </c>
      <c r="C4" s="12"/>
      <c r="D4" s="74"/>
      <c r="E4" s="74"/>
      <c r="F4" s="74"/>
      <c r="G4" s="74"/>
      <c r="H4" s="74"/>
      <c r="I4" s="74"/>
      <c r="J4" s="74"/>
      <c r="K4" s="75"/>
      <c r="M4" s="27">
        <v>6</v>
      </c>
      <c r="N4" s="73">
        <f>($N$3*M4*0.7)+(($N$3+M4)*6*0.25)+(($N$3*M4*0.7)+(($N$3+M4)*6*0.25))*0.25+(($N$3*M4*0.7)+(($N$3+M4)*6*0.25)+(($N$3*M4*0.7)+(($N$3+M4)*6*0.25))*0.25)*0.4</f>
        <v>75.599999999999994</v>
      </c>
      <c r="O4" s="12"/>
      <c r="P4" s="74"/>
      <c r="Q4" s="74"/>
      <c r="R4" s="74"/>
      <c r="S4" s="74"/>
      <c r="T4" s="74"/>
      <c r="U4" s="74"/>
      <c r="V4" s="74"/>
      <c r="W4" s="75"/>
    </row>
    <row r="5" spans="1:23" ht="16" x14ac:dyDescent="0.2">
      <c r="A5" s="25" t="s">
        <v>2</v>
      </c>
      <c r="B5" s="83">
        <v>95.55</v>
      </c>
      <c r="C5" s="76">
        <v>120.4</v>
      </c>
      <c r="D5" s="77"/>
      <c r="E5" s="74"/>
      <c r="F5" s="74"/>
      <c r="G5" s="74"/>
      <c r="H5" s="74"/>
      <c r="I5" s="74"/>
      <c r="J5" s="74"/>
      <c r="K5" s="75"/>
      <c r="M5" s="25">
        <f>M4+2</f>
        <v>8</v>
      </c>
      <c r="N5" s="73">
        <f>($N$3*M5*0.7)+(($N$3+M5)*6*0.25)+(($N$3*M5*0.7)+(($N$3+M5)*6*0.25))*0.25+(($N$3*M5*0.7)+(($N$3+M5)*6*0.25)+(($N$3*M5*0.7)+(($N$3+M5)*6*0.25))*0.25)*0.4</f>
        <v>95.55</v>
      </c>
      <c r="O5" s="73">
        <f>($O$3*M5*0.7)+(($O$3+M5)*6*0.25)+(($O$3*M5*0.7)+(($O$3+M5)*6*0.25))*0.25+(($O$3*M5*0.7)+(($O$3+M5)*6*0.25)+(($O$3*M5*0.7)+(($O$3+M5)*6*0.25))*0.25)*0.4</f>
        <v>120.4</v>
      </c>
      <c r="P5" s="77"/>
      <c r="Q5" s="74"/>
      <c r="R5" s="74"/>
      <c r="S5" s="74"/>
      <c r="T5" s="74"/>
      <c r="U5" s="74"/>
      <c r="V5" s="74"/>
      <c r="W5" s="75"/>
    </row>
    <row r="6" spans="1:23" ht="16" x14ac:dyDescent="0.2">
      <c r="A6" s="25" t="s">
        <v>3</v>
      </c>
      <c r="B6" s="83">
        <v>115.5</v>
      </c>
      <c r="C6" s="76">
        <v>145.25</v>
      </c>
      <c r="D6" s="76">
        <v>175</v>
      </c>
      <c r="E6" s="77"/>
      <c r="F6" s="74"/>
      <c r="G6" s="74"/>
      <c r="H6" s="74"/>
      <c r="I6" s="74"/>
      <c r="J6" s="74"/>
      <c r="K6" s="75"/>
      <c r="M6" s="25">
        <f t="shared" ref="M6:M24" si="1">M5+2</f>
        <v>10</v>
      </c>
      <c r="N6" s="73">
        <f t="shared" ref="N6:N25" si="2">($N$3*M6*0.7)+(($N$3+M6)*6*0.25)+(($N$3*M6*0.7)+(($N$3+M6)*6*0.25))*0.25+(($N$3*M6*0.7)+(($N$3+M6)*6*0.25)+(($N$3*M6*0.7)+(($N$3+M6)*6*0.25))*0.25)*0.4</f>
        <v>115.5</v>
      </c>
      <c r="O6" s="73">
        <f t="shared" ref="O6:O25" si="3">($O$3*M6*0.7)+(($O$3+M6)*6*0.25)+(($O$3*M6*0.7)+(($O$3+M6)*6*0.25))*0.25+(($O$3*M6*0.7)+(($O$3+M6)*6*0.25)+(($O$3*M6*0.7)+(($O$3+M6)*6*0.25))*0.25)*0.4</f>
        <v>145.25</v>
      </c>
      <c r="P6" s="73">
        <f>($P$3*M6*0.7)+(($P$3+M6)*6*0.25)+(($P$3*M6*0.7)+(($P$3+M6)*6*0.25))*0.25+(($P$3*M6*0.7)+(($P$3+M6)*6*0.25)+(($P$3*M6*0.7)+(($P$3+M6)*6*0.25))*0.25)*0.4</f>
        <v>175</v>
      </c>
      <c r="Q6" s="77"/>
      <c r="R6" s="74"/>
      <c r="S6" s="74"/>
      <c r="T6" s="74"/>
      <c r="U6" s="74"/>
      <c r="V6" s="74"/>
      <c r="W6" s="75"/>
    </row>
    <row r="7" spans="1:23" ht="16" x14ac:dyDescent="0.2">
      <c r="A7" s="25" t="s">
        <v>4</v>
      </c>
      <c r="B7" s="83">
        <v>135.44999999999999</v>
      </c>
      <c r="C7" s="76">
        <v>170.1</v>
      </c>
      <c r="D7" s="78">
        <v>204.75</v>
      </c>
      <c r="E7" s="76">
        <v>239.4</v>
      </c>
      <c r="F7" s="77"/>
      <c r="G7" s="74"/>
      <c r="H7" s="74"/>
      <c r="I7" s="74"/>
      <c r="J7" s="74"/>
      <c r="K7" s="75"/>
      <c r="M7" s="25">
        <f t="shared" si="1"/>
        <v>12</v>
      </c>
      <c r="N7" s="73">
        <f t="shared" si="2"/>
        <v>135.44999999999999</v>
      </c>
      <c r="O7" s="73">
        <f t="shared" si="3"/>
        <v>170.09999999999997</v>
      </c>
      <c r="P7" s="73">
        <f t="shared" ref="P7:P25" si="4">($P$3*M7*0.7)+(($P$3+M7)*6*0.25)+(($P$3*M7*0.7)+(($P$3+M7)*6*0.25))*0.25+(($P$3*M7*0.7)+(($P$3+M7)*6*0.25)+(($P$3*M7*0.7)+(($P$3+M7)*6*0.25))*0.25)*0.4</f>
        <v>204.75</v>
      </c>
      <c r="Q7" s="73">
        <f>($Q$3*M7*0.7)+(($Q$3+M7)*6*0.25)+(($Q$3*M7*0.7)+(($Q$3+M7)*6*0.25))*0.25+(($Q$3*M7*0.7)+(($Q$3+M7)*6*0.25)+(($Q$3*M7*0.7)+(($Q$3+M7)*6*0.25))*0.25)*0.4</f>
        <v>239.4</v>
      </c>
      <c r="R7" s="77"/>
      <c r="S7" s="74"/>
      <c r="T7" s="74"/>
      <c r="U7" s="74"/>
      <c r="V7" s="74"/>
      <c r="W7" s="75"/>
    </row>
    <row r="8" spans="1:23" ht="16" x14ac:dyDescent="0.2">
      <c r="A8" s="25" t="s">
        <v>5</v>
      </c>
      <c r="B8" s="83">
        <v>155.4</v>
      </c>
      <c r="C8" s="76">
        <v>194.95</v>
      </c>
      <c r="D8" s="78">
        <v>234.5</v>
      </c>
      <c r="E8" s="78">
        <v>274.05</v>
      </c>
      <c r="F8" s="76">
        <v>313.60000000000002</v>
      </c>
      <c r="G8" s="74"/>
      <c r="H8" s="74"/>
      <c r="I8" s="74"/>
      <c r="J8" s="74"/>
      <c r="K8" s="75"/>
      <c r="M8" s="25">
        <f t="shared" si="1"/>
        <v>14</v>
      </c>
      <c r="N8" s="73">
        <f t="shared" si="2"/>
        <v>155.4</v>
      </c>
      <c r="O8" s="73">
        <f t="shared" si="3"/>
        <v>194.95</v>
      </c>
      <c r="P8" s="73">
        <f t="shared" si="4"/>
        <v>234.5</v>
      </c>
      <c r="Q8" s="73">
        <f t="shared" ref="Q8:Q25" si="5">($Q$3*M8*0.7)+(($Q$3+M8)*6*0.25)+(($Q$3*M8*0.7)+(($Q$3+M8)*6*0.25))*0.25+(($Q$3*M8*0.7)+(($Q$3+M8)*6*0.25)+(($Q$3*M8*0.7)+(($Q$3+M8)*6*0.25))*0.25)*0.4</f>
        <v>274.05</v>
      </c>
      <c r="R8" s="73">
        <f>($R$3*M8*0.7)+(($R$3+M8)*6*0.25)+(($R$3*M8*0.7)+(($R$3+M8)*6*0.25))*0.25+(($R$3*M8*0.7)+(($R$3+M8)*6*0.25)+(($R$3*M8*0.7)+(($R$3+M8)*6*0.25))*0.25)*0.4</f>
        <v>313.60000000000002</v>
      </c>
      <c r="S8" s="74"/>
      <c r="T8" s="74"/>
      <c r="U8" s="74"/>
      <c r="V8" s="74"/>
      <c r="W8" s="75"/>
    </row>
    <row r="9" spans="1:23" ht="16" x14ac:dyDescent="0.2">
      <c r="A9" s="25" t="s">
        <v>6</v>
      </c>
      <c r="B9" s="83">
        <v>175.35</v>
      </c>
      <c r="C9" s="76">
        <v>219.8</v>
      </c>
      <c r="D9" s="78">
        <v>264.25</v>
      </c>
      <c r="E9" s="78">
        <v>308.7</v>
      </c>
      <c r="F9" s="76">
        <v>353.15</v>
      </c>
      <c r="G9" s="78">
        <v>397.6</v>
      </c>
      <c r="H9" s="77"/>
      <c r="I9" s="74"/>
      <c r="J9" s="74"/>
      <c r="K9" s="75"/>
      <c r="M9" s="25">
        <f t="shared" si="1"/>
        <v>16</v>
      </c>
      <c r="N9" s="73">
        <f t="shared" si="2"/>
        <v>175.34999999999997</v>
      </c>
      <c r="O9" s="73">
        <f t="shared" si="3"/>
        <v>219.8</v>
      </c>
      <c r="P9" s="73">
        <f t="shared" si="4"/>
        <v>264.25</v>
      </c>
      <c r="Q9" s="73">
        <f t="shared" si="5"/>
        <v>308.69999999999993</v>
      </c>
      <c r="R9" s="73">
        <f t="shared" ref="R9:R25" si="6">($R$3*M9*0.7)+(($R$3+M9)*6*0.25)+(($R$3*M9*0.7)+(($R$3+M9)*6*0.25))*0.25+(($R$3*M9*0.7)+(($R$3+M9)*6*0.25)+(($R$3*M9*0.7)+(($R$3+M9)*6*0.25))*0.25)*0.4</f>
        <v>353.15</v>
      </c>
      <c r="S9" s="73">
        <f>($S$3*M9*0.7)+(($S$3+M9)*6*0.25)+(($S$3*M9*0.7)+(($S$3+M9)*6*0.25))*0.25+(($S$3*M9*0.7)+(($S$3+M9)*6*0.25)+(($S$3*M9*0.7)+(($S$3+M9)*6*0.25))*0.25)*0.4</f>
        <v>397.6</v>
      </c>
      <c r="T9" s="77"/>
      <c r="U9" s="74"/>
      <c r="V9" s="74"/>
      <c r="W9" s="75"/>
    </row>
    <row r="10" spans="1:23" ht="16" x14ac:dyDescent="0.2">
      <c r="A10" s="25" t="s">
        <v>7</v>
      </c>
      <c r="B10" s="83">
        <v>195.3</v>
      </c>
      <c r="C10" s="76">
        <v>244.65</v>
      </c>
      <c r="D10" s="78">
        <v>294</v>
      </c>
      <c r="E10" s="78">
        <v>343.35</v>
      </c>
      <c r="F10" s="78">
        <v>392.7</v>
      </c>
      <c r="G10" s="78">
        <v>442.05</v>
      </c>
      <c r="H10" s="76">
        <v>491.4</v>
      </c>
      <c r="I10" s="77"/>
      <c r="J10" s="74"/>
      <c r="K10" s="75"/>
      <c r="M10" s="25">
        <f t="shared" si="1"/>
        <v>18</v>
      </c>
      <c r="N10" s="73">
        <f t="shared" si="2"/>
        <v>195.3</v>
      </c>
      <c r="O10" s="73">
        <f t="shared" si="3"/>
        <v>244.65</v>
      </c>
      <c r="P10" s="73">
        <f t="shared" si="4"/>
        <v>294</v>
      </c>
      <c r="Q10" s="73">
        <f t="shared" si="5"/>
        <v>343.35</v>
      </c>
      <c r="R10" s="73">
        <f t="shared" si="6"/>
        <v>392.7</v>
      </c>
      <c r="S10" s="73">
        <f t="shared" ref="S10:S25" si="7">($S$3*M10*0.7)+(($S$3+M10)*6*0.25)+(($S$3*M10*0.7)+(($S$3+M10)*6*0.25))*0.25+(($S$3*M10*0.7)+(($S$3+M10)*6*0.25)+(($S$3*M10*0.7)+(($S$3+M10)*6*0.25))*0.25)*0.4</f>
        <v>442.05</v>
      </c>
      <c r="T10" s="73">
        <f>($T$3*M10*0.7)+(($T$3+M10)*6*0.25)+(($T$3*M10*0.7)+(($T$3+M10)*6*0.25))*0.25+(($T$3*M10*0.7)+(($T$3+M10)*6*0.25)+(($T$3*M10*0.7)+(($T$3+M10)*6*0.25))*0.25)*0.4</f>
        <v>491.39999999999992</v>
      </c>
      <c r="U10" s="77"/>
      <c r="V10" s="74"/>
      <c r="W10" s="75"/>
    </row>
    <row r="11" spans="1:23" ht="16" x14ac:dyDescent="0.2">
      <c r="A11" s="25" t="s">
        <v>8</v>
      </c>
      <c r="B11" s="83">
        <v>215.25</v>
      </c>
      <c r="C11" s="76">
        <v>269.5</v>
      </c>
      <c r="D11" s="78">
        <v>323.75</v>
      </c>
      <c r="E11" s="78">
        <v>378</v>
      </c>
      <c r="F11" s="78">
        <v>432.25</v>
      </c>
      <c r="G11" s="78">
        <v>486.5</v>
      </c>
      <c r="H11" s="78">
        <v>540.75</v>
      </c>
      <c r="I11" s="76">
        <v>595</v>
      </c>
      <c r="J11" s="77"/>
      <c r="K11" s="75"/>
      <c r="M11" s="25">
        <f t="shared" si="1"/>
        <v>20</v>
      </c>
      <c r="N11" s="73">
        <f t="shared" si="2"/>
        <v>215.25</v>
      </c>
      <c r="O11" s="73">
        <f t="shared" si="3"/>
        <v>269.5</v>
      </c>
      <c r="P11" s="73">
        <f t="shared" si="4"/>
        <v>323.75</v>
      </c>
      <c r="Q11" s="73">
        <f t="shared" si="5"/>
        <v>378</v>
      </c>
      <c r="R11" s="73">
        <f t="shared" si="6"/>
        <v>432.25</v>
      </c>
      <c r="S11" s="73">
        <f t="shared" si="7"/>
        <v>486.5</v>
      </c>
      <c r="T11" s="73">
        <f t="shared" ref="T11:T25" si="8">($T$3*M11*0.7)+(($T$3+M11)*6*0.25)+(($T$3*M11*0.7)+(($T$3+M11)*6*0.25))*0.25+(($T$3*M11*0.7)+(($T$3+M11)*6*0.25)+(($T$3*M11*0.7)+(($T$3+M11)*6*0.25))*0.25)*0.4</f>
        <v>540.75</v>
      </c>
      <c r="U11" s="73">
        <f>($U$3*M11*0.7)+(($U$3+M11)*6*0.25)+(($U$3*M11*0.7)+(($U$3+M11)*6*0.25))*0.25+(($U$3*M11*0.7)+(($U$3+M11)*6*0.25)+(($U$3*M11*0.7)+(($U$3+M11)*6*0.25))*0.25)*0.4</f>
        <v>595</v>
      </c>
      <c r="V11" s="77"/>
      <c r="W11" s="75"/>
    </row>
    <row r="12" spans="1:23" ht="16" x14ac:dyDescent="0.2">
      <c r="A12" s="25" t="s">
        <v>9</v>
      </c>
      <c r="B12" s="83">
        <v>235.2</v>
      </c>
      <c r="C12" s="76">
        <v>294.35000000000002</v>
      </c>
      <c r="D12" s="78">
        <v>353.5</v>
      </c>
      <c r="E12" s="78">
        <v>412.65</v>
      </c>
      <c r="F12" s="78">
        <v>471.8</v>
      </c>
      <c r="G12" s="78">
        <v>530.95000000000005</v>
      </c>
      <c r="H12" s="78">
        <v>590.1</v>
      </c>
      <c r="I12" s="78">
        <v>649.25</v>
      </c>
      <c r="J12" s="76">
        <v>708.4</v>
      </c>
      <c r="K12" s="75"/>
      <c r="M12" s="25">
        <f t="shared" si="1"/>
        <v>22</v>
      </c>
      <c r="N12" s="73">
        <f t="shared" si="2"/>
        <v>235.19999999999996</v>
      </c>
      <c r="O12" s="73">
        <f t="shared" si="3"/>
        <v>294.35000000000002</v>
      </c>
      <c r="P12" s="73">
        <f t="shared" si="4"/>
        <v>353.5</v>
      </c>
      <c r="Q12" s="73">
        <f t="shared" si="5"/>
        <v>412.65</v>
      </c>
      <c r="R12" s="73">
        <f t="shared" si="6"/>
        <v>471.8</v>
      </c>
      <c r="S12" s="73">
        <f t="shared" si="7"/>
        <v>530.95000000000005</v>
      </c>
      <c r="T12" s="73">
        <f t="shared" si="8"/>
        <v>590.1</v>
      </c>
      <c r="U12" s="73">
        <f t="shared" ref="U12:U25" si="9">($U$3*M12*0.7)+(($U$3+M12)*6*0.25)+(($U$3*M12*0.7)+(($U$3+M12)*6*0.25))*0.25+(($U$3*M12*0.7)+(($U$3+M12)*6*0.25)+(($U$3*M12*0.7)+(($U$3+M12)*6*0.25))*0.25)*0.4</f>
        <v>649.25</v>
      </c>
      <c r="V12" s="73">
        <f>($V$3*M12*0.7)+(($V$3+M12)*6*0.25)+(($V$3*M12*0.7)+(($V$3+M12)*6*0.25))*0.25+(($V$3*M12*0.7)+(($V$3+M12)*6*0.25)+(($V$3*M12*0.7)+(($V$3+M12)*6*0.25))*0.25)*0.4</f>
        <v>708.39999999999986</v>
      </c>
      <c r="W12" s="75"/>
    </row>
    <row r="13" spans="1:23" ht="16" x14ac:dyDescent="0.2">
      <c r="A13" s="25" t="s">
        <v>10</v>
      </c>
      <c r="B13" s="83">
        <v>255.15</v>
      </c>
      <c r="C13" s="76">
        <v>319.2</v>
      </c>
      <c r="D13" s="78">
        <v>383.25</v>
      </c>
      <c r="E13" s="78">
        <v>447.3</v>
      </c>
      <c r="F13" s="78">
        <v>511.35</v>
      </c>
      <c r="G13" s="78">
        <v>575.4</v>
      </c>
      <c r="H13" s="78">
        <v>639.45000000000005</v>
      </c>
      <c r="I13" s="78">
        <v>703.5</v>
      </c>
      <c r="J13" s="76">
        <v>767.55</v>
      </c>
      <c r="K13" s="79">
        <v>831.6</v>
      </c>
      <c r="M13" s="25">
        <f t="shared" si="1"/>
        <v>24</v>
      </c>
      <c r="N13" s="73">
        <f t="shared" si="2"/>
        <v>255.15</v>
      </c>
      <c r="O13" s="73">
        <f t="shared" si="3"/>
        <v>319.19999999999993</v>
      </c>
      <c r="P13" s="73">
        <f t="shared" si="4"/>
        <v>383.25</v>
      </c>
      <c r="Q13" s="73">
        <f t="shared" si="5"/>
        <v>447.3</v>
      </c>
      <c r="R13" s="73">
        <f t="shared" si="6"/>
        <v>511.35</v>
      </c>
      <c r="S13" s="73">
        <f t="shared" si="7"/>
        <v>575.39999999999986</v>
      </c>
      <c r="T13" s="73">
        <f t="shared" si="8"/>
        <v>639.45000000000005</v>
      </c>
      <c r="U13" s="73">
        <f t="shared" si="9"/>
        <v>703.5</v>
      </c>
      <c r="V13" s="73">
        <f t="shared" ref="V13:V25" si="10">($V$3*M13*0.7)+(($V$3+M13)*6*0.25)+(($V$3*M13*0.7)+(($V$3+M13)*6*0.25))*0.25+(($V$3*M13*0.7)+(($V$3+M13)*6*0.25)+(($V$3*M13*0.7)+(($V$3+M13)*6*0.25))*0.25)*0.4</f>
        <v>767.55</v>
      </c>
      <c r="W13" s="73">
        <f>($W$3*M13*0.7)+(($W$3+M13)*6*0.25)+(($W$3*M13*0.7)+(($W$3+M13)*6*0.25))*0.25+(($W$3*M13*0.7)+(($W$3+M13)*6*0.25)+(($W$3*M13*0.7)+(($W$3+M13)*6*0.25))*0.25)*0.4</f>
        <v>831.6</v>
      </c>
    </row>
    <row r="14" spans="1:23" ht="16" x14ac:dyDescent="0.2">
      <c r="A14" s="25" t="s">
        <v>11</v>
      </c>
      <c r="B14" s="83">
        <v>275.10000000000002</v>
      </c>
      <c r="C14" s="76">
        <v>344.05</v>
      </c>
      <c r="D14" s="78">
        <v>413</v>
      </c>
      <c r="E14" s="78">
        <v>481.95</v>
      </c>
      <c r="F14" s="78">
        <v>550.9</v>
      </c>
      <c r="G14" s="78">
        <v>619.85</v>
      </c>
      <c r="H14" s="78">
        <v>688.8</v>
      </c>
      <c r="I14" s="78">
        <v>757.75</v>
      </c>
      <c r="J14" s="76">
        <v>826.7</v>
      </c>
      <c r="K14" s="79">
        <v>895.65</v>
      </c>
      <c r="M14" s="25">
        <f t="shared" si="1"/>
        <v>26</v>
      </c>
      <c r="N14" s="73">
        <f t="shared" si="2"/>
        <v>275.10000000000002</v>
      </c>
      <c r="O14" s="73">
        <f t="shared" si="3"/>
        <v>344.05</v>
      </c>
      <c r="P14" s="73">
        <f t="shared" si="4"/>
        <v>413</v>
      </c>
      <c r="Q14" s="73">
        <f t="shared" si="5"/>
        <v>481.95000000000005</v>
      </c>
      <c r="R14" s="73">
        <f t="shared" si="6"/>
        <v>550.89999999999986</v>
      </c>
      <c r="S14" s="73">
        <f t="shared" si="7"/>
        <v>619.85</v>
      </c>
      <c r="T14" s="73">
        <f t="shared" si="8"/>
        <v>688.8</v>
      </c>
      <c r="U14" s="73">
        <f t="shared" si="9"/>
        <v>757.75</v>
      </c>
      <c r="V14" s="73">
        <f t="shared" si="10"/>
        <v>826.7</v>
      </c>
      <c r="W14" s="73">
        <f t="shared" ref="W14:W25" si="11">($W$3*M14*0.7)+(($W$3+M14)*6*0.25)+(($W$3*M14*0.7)+(($W$3+M14)*6*0.25))*0.25+(($W$3*M14*0.7)+(($W$3+M14)*6*0.25)+(($W$3*M14*0.7)+(($W$3+M14)*6*0.25))*0.25)*0.4</f>
        <v>895.65</v>
      </c>
    </row>
    <row r="15" spans="1:23" ht="16" x14ac:dyDescent="0.2">
      <c r="A15" s="25" t="s">
        <v>12</v>
      </c>
      <c r="B15" s="83">
        <v>295.05</v>
      </c>
      <c r="C15" s="76">
        <v>368.9</v>
      </c>
      <c r="D15" s="78">
        <v>442.75</v>
      </c>
      <c r="E15" s="78">
        <v>516.6</v>
      </c>
      <c r="F15" s="78">
        <v>590.45000000000005</v>
      </c>
      <c r="G15" s="78">
        <v>664.3</v>
      </c>
      <c r="H15" s="78">
        <v>738.15</v>
      </c>
      <c r="I15" s="78">
        <v>812</v>
      </c>
      <c r="J15" s="76">
        <v>885.85</v>
      </c>
      <c r="K15" s="79">
        <v>959.7</v>
      </c>
      <c r="M15" s="25">
        <f t="shared" si="1"/>
        <v>28</v>
      </c>
      <c r="N15" s="73">
        <f t="shared" si="2"/>
        <v>295.05</v>
      </c>
      <c r="O15" s="73">
        <f t="shared" si="3"/>
        <v>368.9</v>
      </c>
      <c r="P15" s="73">
        <f t="shared" si="4"/>
        <v>442.75</v>
      </c>
      <c r="Q15" s="73">
        <f t="shared" si="5"/>
        <v>516.6</v>
      </c>
      <c r="R15" s="73">
        <f t="shared" si="6"/>
        <v>590.45000000000005</v>
      </c>
      <c r="S15" s="73">
        <f t="shared" si="7"/>
        <v>664.3</v>
      </c>
      <c r="T15" s="73">
        <f t="shared" si="8"/>
        <v>738.15</v>
      </c>
      <c r="U15" s="73">
        <f t="shared" si="9"/>
        <v>812</v>
      </c>
      <c r="V15" s="73">
        <f t="shared" si="10"/>
        <v>885.85</v>
      </c>
      <c r="W15" s="73">
        <f t="shared" si="11"/>
        <v>959.7</v>
      </c>
    </row>
    <row r="16" spans="1:23" ht="16" x14ac:dyDescent="0.2">
      <c r="A16" s="25" t="s">
        <v>13</v>
      </c>
      <c r="B16" s="83">
        <v>315</v>
      </c>
      <c r="C16" s="76">
        <v>393.75</v>
      </c>
      <c r="D16" s="78">
        <v>472.5</v>
      </c>
      <c r="E16" s="78">
        <v>551.25</v>
      </c>
      <c r="F16" s="78">
        <v>630</v>
      </c>
      <c r="G16" s="78">
        <v>708.75</v>
      </c>
      <c r="H16" s="78">
        <v>787.5</v>
      </c>
      <c r="I16" s="78">
        <v>866.25</v>
      </c>
      <c r="J16" s="76">
        <v>945</v>
      </c>
      <c r="K16" s="79">
        <v>1023.75</v>
      </c>
      <c r="M16" s="25">
        <f t="shared" si="1"/>
        <v>30</v>
      </c>
      <c r="N16" s="73">
        <f t="shared" si="2"/>
        <v>315</v>
      </c>
      <c r="O16" s="73">
        <f t="shared" si="3"/>
        <v>393.75</v>
      </c>
      <c r="P16" s="73">
        <f t="shared" si="4"/>
        <v>472.5</v>
      </c>
      <c r="Q16" s="73">
        <f t="shared" si="5"/>
        <v>551.25</v>
      </c>
      <c r="R16" s="73">
        <f t="shared" si="6"/>
        <v>630</v>
      </c>
      <c r="S16" s="73">
        <f t="shared" si="7"/>
        <v>708.75</v>
      </c>
      <c r="T16" s="73">
        <f t="shared" si="8"/>
        <v>787.5</v>
      </c>
      <c r="U16" s="73">
        <f t="shared" si="9"/>
        <v>866.25</v>
      </c>
      <c r="V16" s="73">
        <f t="shared" si="10"/>
        <v>945</v>
      </c>
      <c r="W16" s="73">
        <f t="shared" si="11"/>
        <v>1023.75</v>
      </c>
    </row>
    <row r="17" spans="1:23" ht="16" x14ac:dyDescent="0.2">
      <c r="A17" s="25" t="s">
        <v>14</v>
      </c>
      <c r="B17" s="83">
        <v>334.95</v>
      </c>
      <c r="C17" s="76">
        <v>418.6</v>
      </c>
      <c r="D17" s="78">
        <v>502.25</v>
      </c>
      <c r="E17" s="78">
        <v>585.9</v>
      </c>
      <c r="F17" s="78">
        <v>669.55</v>
      </c>
      <c r="G17" s="78">
        <v>753.2</v>
      </c>
      <c r="H17" s="78">
        <v>836.85</v>
      </c>
      <c r="I17" s="78">
        <v>920.5</v>
      </c>
      <c r="J17" s="76">
        <v>1004.15</v>
      </c>
      <c r="K17" s="79">
        <v>1087.8</v>
      </c>
      <c r="M17" s="25">
        <f t="shared" si="1"/>
        <v>32</v>
      </c>
      <c r="N17" s="73">
        <f t="shared" si="2"/>
        <v>334.94999999999993</v>
      </c>
      <c r="O17" s="73">
        <f t="shared" si="3"/>
        <v>418.6</v>
      </c>
      <c r="P17" s="73">
        <f t="shared" si="4"/>
        <v>502.25</v>
      </c>
      <c r="Q17" s="73">
        <f t="shared" si="5"/>
        <v>585.89999999999986</v>
      </c>
      <c r="R17" s="73">
        <f t="shared" si="6"/>
        <v>669.55</v>
      </c>
      <c r="S17" s="73">
        <f t="shared" si="7"/>
        <v>753.2</v>
      </c>
      <c r="T17" s="73">
        <f t="shared" si="8"/>
        <v>836.85</v>
      </c>
      <c r="U17" s="73">
        <f t="shared" si="9"/>
        <v>920.5</v>
      </c>
      <c r="V17" s="73">
        <f t="shared" si="10"/>
        <v>1004.1500000000001</v>
      </c>
      <c r="W17" s="73">
        <f t="shared" si="11"/>
        <v>1087.7999999999997</v>
      </c>
    </row>
    <row r="18" spans="1:23" ht="16" x14ac:dyDescent="0.2">
      <c r="A18" s="25" t="s">
        <v>15</v>
      </c>
      <c r="B18" s="83">
        <v>354.9</v>
      </c>
      <c r="C18" s="76">
        <v>443.45</v>
      </c>
      <c r="D18" s="78">
        <v>532</v>
      </c>
      <c r="E18" s="78">
        <v>620.54999999999995</v>
      </c>
      <c r="F18" s="78">
        <v>709.1</v>
      </c>
      <c r="G18" s="78">
        <v>797.65</v>
      </c>
      <c r="H18" s="78">
        <v>886.2</v>
      </c>
      <c r="I18" s="78">
        <v>974.75</v>
      </c>
      <c r="J18" s="76">
        <v>1063.3</v>
      </c>
      <c r="K18" s="79">
        <v>1151.8499999999999</v>
      </c>
      <c r="M18" s="25">
        <f t="shared" si="1"/>
        <v>34</v>
      </c>
      <c r="N18" s="73">
        <f t="shared" si="2"/>
        <v>354.9</v>
      </c>
      <c r="O18" s="73">
        <f t="shared" si="3"/>
        <v>443.45</v>
      </c>
      <c r="P18" s="73">
        <f t="shared" si="4"/>
        <v>532</v>
      </c>
      <c r="Q18" s="73">
        <f t="shared" si="5"/>
        <v>620.54999999999995</v>
      </c>
      <c r="R18" s="73">
        <f t="shared" si="6"/>
        <v>709.1</v>
      </c>
      <c r="S18" s="73">
        <f t="shared" si="7"/>
        <v>797.65</v>
      </c>
      <c r="T18" s="73">
        <f t="shared" si="8"/>
        <v>886.2</v>
      </c>
      <c r="U18" s="73">
        <f t="shared" si="9"/>
        <v>974.75</v>
      </c>
      <c r="V18" s="73">
        <f t="shared" si="10"/>
        <v>1063.3</v>
      </c>
      <c r="W18" s="73">
        <f t="shared" si="11"/>
        <v>1151.8499999999999</v>
      </c>
    </row>
    <row r="19" spans="1:23" ht="16" x14ac:dyDescent="0.2">
      <c r="A19" s="25" t="s">
        <v>16</v>
      </c>
      <c r="B19" s="83">
        <v>374.85</v>
      </c>
      <c r="C19" s="76">
        <v>468.3</v>
      </c>
      <c r="D19" s="78">
        <v>561.75</v>
      </c>
      <c r="E19" s="78">
        <v>655.20000000000005</v>
      </c>
      <c r="F19" s="78">
        <v>748.65</v>
      </c>
      <c r="G19" s="78">
        <v>842.1</v>
      </c>
      <c r="H19" s="78">
        <v>935.55</v>
      </c>
      <c r="I19" s="78">
        <v>1029</v>
      </c>
      <c r="J19" s="76">
        <v>1122.45</v>
      </c>
      <c r="K19" s="79">
        <v>1215.9000000000001</v>
      </c>
      <c r="M19" s="25">
        <f t="shared" si="1"/>
        <v>36</v>
      </c>
      <c r="N19" s="73">
        <f t="shared" si="2"/>
        <v>374.85</v>
      </c>
      <c r="O19" s="73">
        <f t="shared" si="3"/>
        <v>468.3</v>
      </c>
      <c r="P19" s="73">
        <f t="shared" si="4"/>
        <v>561.75</v>
      </c>
      <c r="Q19" s="73">
        <f t="shared" si="5"/>
        <v>655.20000000000005</v>
      </c>
      <c r="R19" s="73">
        <f t="shared" si="6"/>
        <v>748.65</v>
      </c>
      <c r="S19" s="73">
        <f t="shared" si="7"/>
        <v>842.1</v>
      </c>
      <c r="T19" s="73">
        <f t="shared" si="8"/>
        <v>935.54999999999984</v>
      </c>
      <c r="U19" s="73">
        <f t="shared" si="9"/>
        <v>1029</v>
      </c>
      <c r="V19" s="73">
        <f t="shared" si="10"/>
        <v>1122.45</v>
      </c>
      <c r="W19" s="73">
        <f t="shared" si="11"/>
        <v>1215.9000000000001</v>
      </c>
    </row>
    <row r="20" spans="1:23" ht="16" x14ac:dyDescent="0.2">
      <c r="A20" s="25" t="s">
        <v>17</v>
      </c>
      <c r="B20" s="83">
        <v>394.8</v>
      </c>
      <c r="C20" s="76">
        <v>493.15</v>
      </c>
      <c r="D20" s="78">
        <v>591.5</v>
      </c>
      <c r="E20" s="78">
        <v>689.85</v>
      </c>
      <c r="F20" s="78">
        <v>788.2</v>
      </c>
      <c r="G20" s="78">
        <v>886.55</v>
      </c>
      <c r="H20" s="78">
        <v>984.9</v>
      </c>
      <c r="I20" s="78">
        <v>1083.25</v>
      </c>
      <c r="J20" s="76">
        <v>1181.5999999999999</v>
      </c>
      <c r="K20" s="79">
        <v>1279.95</v>
      </c>
      <c r="M20" s="25">
        <f t="shared" si="1"/>
        <v>38</v>
      </c>
      <c r="N20" s="73">
        <f t="shared" si="2"/>
        <v>394.8</v>
      </c>
      <c r="O20" s="73">
        <f t="shared" si="3"/>
        <v>493.14999999999992</v>
      </c>
      <c r="P20" s="73">
        <f t="shared" si="4"/>
        <v>591.5</v>
      </c>
      <c r="Q20" s="73">
        <f t="shared" si="5"/>
        <v>689.85</v>
      </c>
      <c r="R20" s="73">
        <f t="shared" si="6"/>
        <v>788.2</v>
      </c>
      <c r="S20" s="73">
        <f t="shared" si="7"/>
        <v>886.55</v>
      </c>
      <c r="T20" s="73">
        <f t="shared" si="8"/>
        <v>984.90000000000009</v>
      </c>
      <c r="U20" s="73">
        <f t="shared" si="9"/>
        <v>1083.25</v>
      </c>
      <c r="V20" s="73">
        <f t="shared" si="10"/>
        <v>1181.5999999999999</v>
      </c>
      <c r="W20" s="73">
        <f t="shared" si="11"/>
        <v>1279.95</v>
      </c>
    </row>
    <row r="21" spans="1:23" ht="16" x14ac:dyDescent="0.2">
      <c r="A21" s="25" t="s">
        <v>18</v>
      </c>
      <c r="B21" s="83">
        <v>414.75</v>
      </c>
      <c r="C21" s="76">
        <v>518</v>
      </c>
      <c r="D21" s="78">
        <v>621.25</v>
      </c>
      <c r="E21" s="78">
        <v>724.5</v>
      </c>
      <c r="F21" s="78">
        <v>827.75</v>
      </c>
      <c r="G21" s="78">
        <v>931</v>
      </c>
      <c r="H21" s="78">
        <v>1034.25</v>
      </c>
      <c r="I21" s="78">
        <v>1137.5</v>
      </c>
      <c r="J21" s="76">
        <v>1240.75</v>
      </c>
      <c r="K21" s="79">
        <v>1344</v>
      </c>
      <c r="M21" s="25">
        <f t="shared" si="1"/>
        <v>40</v>
      </c>
      <c r="N21" s="73">
        <f t="shared" si="2"/>
        <v>414.75</v>
      </c>
      <c r="O21" s="73">
        <f t="shared" si="3"/>
        <v>518</v>
      </c>
      <c r="P21" s="73">
        <f t="shared" si="4"/>
        <v>621.25</v>
      </c>
      <c r="Q21" s="73">
        <f t="shared" si="5"/>
        <v>724.5</v>
      </c>
      <c r="R21" s="73">
        <f t="shared" si="6"/>
        <v>827.75</v>
      </c>
      <c r="S21" s="73">
        <f t="shared" si="7"/>
        <v>931</v>
      </c>
      <c r="T21" s="73">
        <f t="shared" si="8"/>
        <v>1034.25</v>
      </c>
      <c r="U21" s="73">
        <f t="shared" si="9"/>
        <v>1137.5</v>
      </c>
      <c r="V21" s="73">
        <f t="shared" si="10"/>
        <v>1240.75</v>
      </c>
      <c r="W21" s="73">
        <f t="shared" si="11"/>
        <v>1344</v>
      </c>
    </row>
    <row r="22" spans="1:23" ht="16" x14ac:dyDescent="0.2">
      <c r="A22" s="25" t="s">
        <v>19</v>
      </c>
      <c r="B22" s="83">
        <v>434.7</v>
      </c>
      <c r="C22" s="76">
        <v>542.85</v>
      </c>
      <c r="D22" s="78">
        <v>651</v>
      </c>
      <c r="E22" s="78">
        <v>759.15</v>
      </c>
      <c r="F22" s="78">
        <v>867.3</v>
      </c>
      <c r="G22" s="78">
        <v>975.45</v>
      </c>
      <c r="H22" s="78">
        <v>1083.5999999999999</v>
      </c>
      <c r="I22" s="78">
        <v>1191.75</v>
      </c>
      <c r="J22" s="76">
        <v>1299.9000000000001</v>
      </c>
      <c r="K22" s="79">
        <v>1408.05</v>
      </c>
      <c r="M22" s="25">
        <f t="shared" si="1"/>
        <v>42</v>
      </c>
      <c r="N22" s="73">
        <f t="shared" si="2"/>
        <v>434.7</v>
      </c>
      <c r="O22" s="73">
        <f t="shared" si="3"/>
        <v>542.85</v>
      </c>
      <c r="P22" s="73">
        <f t="shared" si="4"/>
        <v>651</v>
      </c>
      <c r="Q22" s="73">
        <f t="shared" si="5"/>
        <v>759.15</v>
      </c>
      <c r="R22" s="73">
        <f t="shared" si="6"/>
        <v>867.3</v>
      </c>
      <c r="S22" s="73">
        <f t="shared" si="7"/>
        <v>975.45</v>
      </c>
      <c r="T22" s="73">
        <f t="shared" si="8"/>
        <v>1083.5999999999999</v>
      </c>
      <c r="U22" s="73">
        <f t="shared" si="9"/>
        <v>1191.75</v>
      </c>
      <c r="V22" s="73">
        <f t="shared" si="10"/>
        <v>1299.9000000000001</v>
      </c>
      <c r="W22" s="73">
        <f t="shared" si="11"/>
        <v>1408.0499999999997</v>
      </c>
    </row>
    <row r="23" spans="1:23" ht="16" x14ac:dyDescent="0.2">
      <c r="A23" s="25" t="s">
        <v>20</v>
      </c>
      <c r="B23" s="83">
        <v>454.65</v>
      </c>
      <c r="C23" s="76">
        <v>567.70000000000005</v>
      </c>
      <c r="D23" s="78">
        <v>680.75</v>
      </c>
      <c r="E23" s="78">
        <v>793.8</v>
      </c>
      <c r="F23" s="78">
        <v>906.85</v>
      </c>
      <c r="G23" s="78">
        <v>1019.9</v>
      </c>
      <c r="H23" s="78">
        <v>1132.95</v>
      </c>
      <c r="I23" s="78">
        <v>1246</v>
      </c>
      <c r="J23" s="76">
        <v>1359.05</v>
      </c>
      <c r="K23" s="79">
        <v>1472.1</v>
      </c>
      <c r="M23" s="25">
        <f t="shared" si="1"/>
        <v>44</v>
      </c>
      <c r="N23" s="73">
        <f t="shared" si="2"/>
        <v>454.64999999999992</v>
      </c>
      <c r="O23" s="73">
        <f t="shared" si="3"/>
        <v>567.70000000000005</v>
      </c>
      <c r="P23" s="73">
        <f t="shared" si="4"/>
        <v>680.75</v>
      </c>
      <c r="Q23" s="73">
        <f t="shared" si="5"/>
        <v>793.8</v>
      </c>
      <c r="R23" s="73">
        <f t="shared" si="6"/>
        <v>906.85</v>
      </c>
      <c r="S23" s="73">
        <f t="shared" si="7"/>
        <v>1019.9000000000001</v>
      </c>
      <c r="T23" s="73">
        <f t="shared" si="8"/>
        <v>1132.95</v>
      </c>
      <c r="U23" s="73">
        <f t="shared" si="9"/>
        <v>1246</v>
      </c>
      <c r="V23" s="73">
        <f t="shared" si="10"/>
        <v>1359.0499999999997</v>
      </c>
      <c r="W23" s="73">
        <f t="shared" si="11"/>
        <v>1472.1</v>
      </c>
    </row>
    <row r="24" spans="1:23" ht="16" x14ac:dyDescent="0.2">
      <c r="A24" s="25" t="s">
        <v>21</v>
      </c>
      <c r="B24" s="83">
        <v>474.6</v>
      </c>
      <c r="C24" s="76">
        <v>592.54999999999995</v>
      </c>
      <c r="D24" s="78">
        <v>710.5</v>
      </c>
      <c r="E24" s="78">
        <v>828.45</v>
      </c>
      <c r="F24" s="78">
        <v>946.4</v>
      </c>
      <c r="G24" s="78">
        <v>1064.3499999999999</v>
      </c>
      <c r="H24" s="78">
        <v>1182.3</v>
      </c>
      <c r="I24" s="78">
        <v>1300.25</v>
      </c>
      <c r="J24" s="76">
        <v>1418.2</v>
      </c>
      <c r="K24" s="79">
        <v>1536.15</v>
      </c>
      <c r="M24" s="25">
        <f t="shared" si="1"/>
        <v>46</v>
      </c>
      <c r="N24" s="73">
        <f t="shared" si="2"/>
        <v>474.6</v>
      </c>
      <c r="O24" s="73">
        <f t="shared" si="3"/>
        <v>592.54999999999995</v>
      </c>
      <c r="P24" s="73">
        <f t="shared" si="4"/>
        <v>710.5</v>
      </c>
      <c r="Q24" s="73">
        <f t="shared" si="5"/>
        <v>828.45</v>
      </c>
      <c r="R24" s="73">
        <f t="shared" si="6"/>
        <v>946.40000000000009</v>
      </c>
      <c r="S24" s="73">
        <f t="shared" si="7"/>
        <v>1064.3499999999999</v>
      </c>
      <c r="T24" s="73">
        <f t="shared" si="8"/>
        <v>1182.2999999999997</v>
      </c>
      <c r="U24" s="73">
        <f t="shared" si="9"/>
        <v>1300.25</v>
      </c>
      <c r="V24" s="73">
        <f t="shared" si="10"/>
        <v>1418.2</v>
      </c>
      <c r="W24" s="73">
        <f t="shared" si="11"/>
        <v>1536.15</v>
      </c>
    </row>
    <row r="25" spans="1:23" ht="17" thickBot="1" x14ac:dyDescent="0.25">
      <c r="A25" s="26" t="s">
        <v>22</v>
      </c>
      <c r="B25" s="84">
        <v>494.55</v>
      </c>
      <c r="C25" s="80">
        <v>617.4</v>
      </c>
      <c r="D25" s="81">
        <v>740.25</v>
      </c>
      <c r="E25" s="81">
        <v>863.1</v>
      </c>
      <c r="F25" s="81">
        <v>985.95</v>
      </c>
      <c r="G25" s="81">
        <v>1108.8</v>
      </c>
      <c r="H25" s="81">
        <v>1231.6500000000001</v>
      </c>
      <c r="I25" s="81">
        <v>1354.5</v>
      </c>
      <c r="J25" s="80">
        <v>1477.35</v>
      </c>
      <c r="K25" s="82">
        <v>1600.2</v>
      </c>
      <c r="M25" s="25">
        <f>M24+2</f>
        <v>48</v>
      </c>
      <c r="N25" s="73">
        <f t="shared" si="2"/>
        <v>494.55</v>
      </c>
      <c r="O25" s="73">
        <f t="shared" si="3"/>
        <v>617.39999999999986</v>
      </c>
      <c r="P25" s="73">
        <f t="shared" si="4"/>
        <v>740.25</v>
      </c>
      <c r="Q25" s="73">
        <f t="shared" si="5"/>
        <v>863.1</v>
      </c>
      <c r="R25" s="73">
        <f t="shared" si="6"/>
        <v>985.95</v>
      </c>
      <c r="S25" s="73">
        <f t="shared" si="7"/>
        <v>1108.7999999999997</v>
      </c>
      <c r="T25" s="73">
        <f t="shared" si="8"/>
        <v>1231.6500000000001</v>
      </c>
      <c r="U25" s="73">
        <f t="shared" si="9"/>
        <v>1354.5</v>
      </c>
      <c r="V25" s="73">
        <f t="shared" si="10"/>
        <v>1477.35</v>
      </c>
      <c r="W25" s="73">
        <f t="shared" si="11"/>
        <v>1600.2</v>
      </c>
    </row>
    <row r="27" spans="1:23" x14ac:dyDescent="0.15">
      <c r="A27" s="7" t="s">
        <v>23</v>
      </c>
      <c r="B27" t="s">
        <v>24</v>
      </c>
    </row>
    <row r="28" spans="1:23" x14ac:dyDescent="0.15">
      <c r="A28" s="6"/>
      <c r="B28" s="6" t="s">
        <v>25</v>
      </c>
    </row>
  </sheetData>
  <phoneticPr fontId="1" type="noConversion"/>
  <pageMargins left="0.74803149606299213" right="0.35433070866141736" top="2.1653543307086616" bottom="0.98425196850393704" header="0.51181102362204722" footer="0.51181102362204722"/>
  <pageSetup paperSize="9" orientation="portrait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35139-4BCB-3145-A79B-8CA0670FD9A9}">
  <dimension ref="A1:CF117"/>
  <sheetViews>
    <sheetView zoomScale="90" zoomScaleNormal="90" workbookViewId="0">
      <selection activeCell="BO8" sqref="BO8"/>
    </sheetView>
  </sheetViews>
  <sheetFormatPr baseColWidth="10" defaultColWidth="7.1640625" defaultRowHeight="12" x14ac:dyDescent="0.15"/>
  <cols>
    <col min="1" max="2" width="7.1640625" style="122" customWidth="1"/>
    <col min="3" max="21" width="6.83203125" style="122" customWidth="1"/>
    <col min="22" max="22" width="7.1640625" style="122" customWidth="1"/>
    <col min="23" max="16384" width="7.1640625" style="122"/>
  </cols>
  <sheetData>
    <row r="1" spans="1:84" x14ac:dyDescent="0.15">
      <c r="X1" s="126"/>
      <c r="AH1" s="126"/>
      <c r="AS1" s="126"/>
      <c r="BC1" s="126"/>
    </row>
    <row r="2" spans="1:84" x14ac:dyDescent="0.15">
      <c r="X2" s="126"/>
      <c r="AH2" s="126"/>
      <c r="AS2" s="126"/>
      <c r="BC2" s="126"/>
    </row>
    <row r="3" spans="1:84" ht="27" customHeight="1" x14ac:dyDescent="0.15">
      <c r="E3" s="159" t="s">
        <v>149</v>
      </c>
      <c r="X3" s="126"/>
      <c r="AH3" s="126"/>
      <c r="AS3" s="126"/>
      <c r="BC3" s="126"/>
    </row>
    <row r="4" spans="1:84" x14ac:dyDescent="0.15">
      <c r="X4" s="126"/>
      <c r="AH4" s="126"/>
      <c r="AS4" s="126"/>
      <c r="BC4" s="126"/>
    </row>
    <row r="5" spans="1:84" ht="13" thickBot="1" x14ac:dyDescent="0.2">
      <c r="X5" s="126"/>
      <c r="AH5" s="126"/>
      <c r="AS5" s="126"/>
      <c r="BC5" s="126"/>
    </row>
    <row r="6" spans="1:84" x14ac:dyDescent="0.15">
      <c r="A6" s="501" t="s">
        <v>29</v>
      </c>
      <c r="B6" s="502"/>
      <c r="C6" s="117">
        <v>150</v>
      </c>
      <c r="D6" s="125">
        <v>200</v>
      </c>
      <c r="E6" s="125">
        <v>250</v>
      </c>
      <c r="F6" s="118">
        <v>300</v>
      </c>
      <c r="G6" s="117">
        <v>350</v>
      </c>
      <c r="H6" s="125">
        <v>400</v>
      </c>
      <c r="I6" s="125">
        <v>450</v>
      </c>
      <c r="J6" s="125">
        <v>500</v>
      </c>
      <c r="K6" s="125">
        <v>550</v>
      </c>
      <c r="L6" s="118">
        <v>600</v>
      </c>
      <c r="M6" s="117">
        <v>650</v>
      </c>
      <c r="N6" s="125">
        <v>700</v>
      </c>
      <c r="O6" s="125">
        <v>750</v>
      </c>
      <c r="P6" s="125">
        <v>800</v>
      </c>
      <c r="Q6" s="125">
        <v>850</v>
      </c>
      <c r="R6" s="118">
        <v>900</v>
      </c>
      <c r="S6" s="117">
        <v>950</v>
      </c>
      <c r="T6" s="118">
        <v>1000</v>
      </c>
      <c r="U6" s="126"/>
      <c r="V6" s="126"/>
      <c r="W6" s="501" t="s">
        <v>0</v>
      </c>
      <c r="X6" s="502"/>
      <c r="Y6" s="117">
        <v>150</v>
      </c>
      <c r="Z6" s="125">
        <v>200</v>
      </c>
      <c r="AA6" s="125">
        <v>250</v>
      </c>
      <c r="AB6" s="118">
        <v>300</v>
      </c>
      <c r="AC6" s="117">
        <v>350</v>
      </c>
      <c r="AD6" s="125">
        <v>400</v>
      </c>
      <c r="AE6" s="125">
        <v>450</v>
      </c>
      <c r="AF6" s="125">
        <v>500</v>
      </c>
      <c r="AG6" s="125">
        <v>550</v>
      </c>
      <c r="AH6" s="118">
        <v>600</v>
      </c>
      <c r="AI6" s="117">
        <v>650</v>
      </c>
      <c r="AJ6" s="125">
        <v>700</v>
      </c>
      <c r="AK6" s="125">
        <v>750</v>
      </c>
      <c r="AL6" s="125">
        <v>800</v>
      </c>
      <c r="AM6" s="125">
        <v>850</v>
      </c>
      <c r="AN6" s="118">
        <v>900</v>
      </c>
      <c r="AO6" s="173">
        <v>950</v>
      </c>
      <c r="AP6" s="118">
        <v>1000</v>
      </c>
      <c r="AR6" s="505" t="s">
        <v>0</v>
      </c>
      <c r="AS6" s="505"/>
      <c r="AT6" s="119">
        <v>150</v>
      </c>
      <c r="AU6" s="119">
        <v>200</v>
      </c>
      <c r="AV6" s="119">
        <v>250</v>
      </c>
      <c r="AW6" s="119">
        <v>300</v>
      </c>
      <c r="AX6" s="119">
        <v>350</v>
      </c>
      <c r="AY6" s="119">
        <v>400</v>
      </c>
      <c r="AZ6" s="119">
        <v>450</v>
      </c>
      <c r="BA6" s="119">
        <v>500</v>
      </c>
      <c r="BB6" s="119">
        <v>550</v>
      </c>
      <c r="BC6" s="119">
        <v>600</v>
      </c>
      <c r="BD6" s="119">
        <v>650</v>
      </c>
      <c r="BE6" s="119">
        <v>700</v>
      </c>
      <c r="BF6" s="119">
        <v>750</v>
      </c>
      <c r="BG6" s="119">
        <v>800</v>
      </c>
      <c r="BH6" s="119">
        <v>850</v>
      </c>
      <c r="BI6" s="119">
        <v>900</v>
      </c>
      <c r="BJ6" s="119">
        <v>950</v>
      </c>
      <c r="BK6" s="119">
        <v>1000</v>
      </c>
      <c r="BM6" s="501" t="s">
        <v>29</v>
      </c>
      <c r="BN6" s="502"/>
      <c r="BO6" s="117">
        <v>150</v>
      </c>
      <c r="BP6" s="125">
        <v>200</v>
      </c>
      <c r="BQ6" s="125">
        <v>250</v>
      </c>
      <c r="BR6" s="118">
        <v>300</v>
      </c>
      <c r="BS6" s="117">
        <v>350</v>
      </c>
      <c r="BT6" s="125">
        <v>400</v>
      </c>
      <c r="BU6" s="125">
        <v>450</v>
      </c>
      <c r="BV6" s="125">
        <v>500</v>
      </c>
      <c r="BW6" s="125">
        <v>550</v>
      </c>
      <c r="BX6" s="118">
        <v>600</v>
      </c>
      <c r="BY6" s="117">
        <v>650</v>
      </c>
      <c r="BZ6" s="125">
        <v>700</v>
      </c>
      <c r="CA6" s="125">
        <v>750</v>
      </c>
      <c r="CB6" s="125">
        <v>800</v>
      </c>
      <c r="CC6" s="125">
        <v>850</v>
      </c>
      <c r="CD6" s="118">
        <v>900</v>
      </c>
      <c r="CE6" s="117">
        <v>950</v>
      </c>
      <c r="CF6" s="118">
        <v>1000</v>
      </c>
    </row>
    <row r="7" spans="1:84" ht="13" thickBot="1" x14ac:dyDescent="0.2">
      <c r="A7" s="503"/>
      <c r="B7" s="504"/>
      <c r="C7" s="120" t="s">
        <v>1</v>
      </c>
      <c r="D7" s="127" t="s">
        <v>2</v>
      </c>
      <c r="E7" s="127" t="s">
        <v>3</v>
      </c>
      <c r="F7" s="121" t="s">
        <v>4</v>
      </c>
      <c r="G7" s="120" t="s">
        <v>5</v>
      </c>
      <c r="H7" s="127" t="s">
        <v>6</v>
      </c>
      <c r="I7" s="127" t="s">
        <v>7</v>
      </c>
      <c r="J7" s="127" t="s">
        <v>8</v>
      </c>
      <c r="K7" s="127" t="s">
        <v>9</v>
      </c>
      <c r="L7" s="121" t="s">
        <v>10</v>
      </c>
      <c r="M7" s="120" t="s">
        <v>11</v>
      </c>
      <c r="N7" s="127" t="s">
        <v>12</v>
      </c>
      <c r="O7" s="127" t="s">
        <v>13</v>
      </c>
      <c r="P7" s="127" t="s">
        <v>14</v>
      </c>
      <c r="Q7" s="127" t="s">
        <v>15</v>
      </c>
      <c r="R7" s="121" t="s">
        <v>16</v>
      </c>
      <c r="S7" s="120" t="s">
        <v>17</v>
      </c>
      <c r="T7" s="121" t="s">
        <v>18</v>
      </c>
      <c r="U7" s="126"/>
      <c r="V7" s="126"/>
      <c r="W7" s="503"/>
      <c r="X7" s="504"/>
      <c r="Y7" s="120" t="s">
        <v>1</v>
      </c>
      <c r="Z7" s="127" t="s">
        <v>2</v>
      </c>
      <c r="AA7" s="127" t="s">
        <v>3</v>
      </c>
      <c r="AB7" s="121" t="s">
        <v>4</v>
      </c>
      <c r="AC7" s="120" t="s">
        <v>5</v>
      </c>
      <c r="AD7" s="127" t="s">
        <v>6</v>
      </c>
      <c r="AE7" s="127" t="s">
        <v>7</v>
      </c>
      <c r="AF7" s="127" t="s">
        <v>8</v>
      </c>
      <c r="AG7" s="127" t="s">
        <v>9</v>
      </c>
      <c r="AH7" s="121" t="s">
        <v>10</v>
      </c>
      <c r="AI7" s="120" t="s">
        <v>11</v>
      </c>
      <c r="AJ7" s="127" t="s">
        <v>12</v>
      </c>
      <c r="AK7" s="127" t="s">
        <v>13</v>
      </c>
      <c r="AL7" s="127" t="s">
        <v>14</v>
      </c>
      <c r="AM7" s="127" t="s">
        <v>15</v>
      </c>
      <c r="AN7" s="121" t="s">
        <v>16</v>
      </c>
      <c r="AO7" s="174" t="s">
        <v>17</v>
      </c>
      <c r="AP7" s="121" t="s">
        <v>18</v>
      </c>
      <c r="AQ7" s="126"/>
      <c r="AR7" s="505"/>
      <c r="AS7" s="505"/>
      <c r="AT7" s="119" t="s">
        <v>1</v>
      </c>
      <c r="AU7" s="119" t="s">
        <v>2</v>
      </c>
      <c r="AV7" s="119" t="s">
        <v>3</v>
      </c>
      <c r="AW7" s="119" t="s">
        <v>4</v>
      </c>
      <c r="AX7" s="119" t="s">
        <v>5</v>
      </c>
      <c r="AY7" s="119" t="s">
        <v>6</v>
      </c>
      <c r="AZ7" s="119" t="s">
        <v>7</v>
      </c>
      <c r="BA7" s="119" t="s">
        <v>8</v>
      </c>
      <c r="BB7" s="119" t="s">
        <v>9</v>
      </c>
      <c r="BC7" s="119" t="s">
        <v>10</v>
      </c>
      <c r="BD7" s="119" t="s">
        <v>11</v>
      </c>
      <c r="BE7" s="119" t="s">
        <v>12</v>
      </c>
      <c r="BF7" s="119" t="s">
        <v>13</v>
      </c>
      <c r="BG7" s="119" t="s">
        <v>14</v>
      </c>
      <c r="BH7" s="119" t="s">
        <v>15</v>
      </c>
      <c r="BI7" s="119" t="s">
        <v>16</v>
      </c>
      <c r="BJ7" s="119" t="s">
        <v>17</v>
      </c>
      <c r="BK7" s="119" t="s">
        <v>18</v>
      </c>
      <c r="BL7" s="126"/>
      <c r="BM7" s="503"/>
      <c r="BN7" s="504"/>
      <c r="BO7" s="120" t="s">
        <v>1</v>
      </c>
      <c r="BP7" s="127" t="s">
        <v>2</v>
      </c>
      <c r="BQ7" s="127" t="s">
        <v>3</v>
      </c>
      <c r="BR7" s="121" t="s">
        <v>4</v>
      </c>
      <c r="BS7" s="120" t="s">
        <v>5</v>
      </c>
      <c r="BT7" s="127" t="s">
        <v>6</v>
      </c>
      <c r="BU7" s="127" t="s">
        <v>7</v>
      </c>
      <c r="BV7" s="127" t="s">
        <v>8</v>
      </c>
      <c r="BW7" s="127" t="s">
        <v>9</v>
      </c>
      <c r="BX7" s="121" t="s">
        <v>10</v>
      </c>
      <c r="BY7" s="120" t="s">
        <v>11</v>
      </c>
      <c r="BZ7" s="127" t="s">
        <v>12</v>
      </c>
      <c r="CA7" s="127" t="s">
        <v>13</v>
      </c>
      <c r="CB7" s="127" t="s">
        <v>14</v>
      </c>
      <c r="CC7" s="127" t="s">
        <v>15</v>
      </c>
      <c r="CD7" s="121" t="s">
        <v>16</v>
      </c>
      <c r="CE7" s="120" t="s">
        <v>17</v>
      </c>
      <c r="CF7" s="121" t="s">
        <v>18</v>
      </c>
    </row>
    <row r="8" spans="1:84" x14ac:dyDescent="0.15">
      <c r="A8" s="117">
        <v>150</v>
      </c>
      <c r="B8" s="118" t="s">
        <v>1</v>
      </c>
      <c r="C8" s="128">
        <v>850</v>
      </c>
      <c r="D8" s="129"/>
      <c r="E8" s="129"/>
      <c r="F8" s="130"/>
      <c r="G8" s="128"/>
      <c r="H8" s="129"/>
      <c r="I8" s="129"/>
      <c r="J8" s="129"/>
      <c r="K8" s="129"/>
      <c r="L8" s="130"/>
      <c r="M8" s="128"/>
      <c r="N8" s="129"/>
      <c r="O8" s="129"/>
      <c r="P8" s="129"/>
      <c r="Q8" s="129"/>
      <c r="R8" s="130"/>
      <c r="S8" s="128"/>
      <c r="T8" s="130"/>
      <c r="U8" s="158"/>
      <c r="W8" s="117">
        <v>150</v>
      </c>
      <c r="X8" s="118" t="s">
        <v>1</v>
      </c>
      <c r="Y8" s="176">
        <v>660</v>
      </c>
      <c r="Z8" s="177"/>
      <c r="AA8" s="177"/>
      <c r="AB8" s="178"/>
      <c r="AC8" s="176"/>
      <c r="AD8" s="177"/>
      <c r="AE8" s="177"/>
      <c r="AF8" s="177"/>
      <c r="AG8" s="177"/>
      <c r="AH8" s="178"/>
      <c r="AI8" s="176"/>
      <c r="AJ8" s="177"/>
      <c r="AK8" s="177"/>
      <c r="AL8" s="177"/>
      <c r="AM8" s="177"/>
      <c r="AN8" s="178"/>
      <c r="AO8" s="179"/>
      <c r="AP8" s="178"/>
      <c r="AR8" s="119">
        <v>150</v>
      </c>
      <c r="AS8" s="119" t="s">
        <v>1</v>
      </c>
      <c r="AT8" s="131"/>
      <c r="AU8" s="131"/>
      <c r="AV8" s="131"/>
      <c r="AW8" s="131"/>
      <c r="AX8" s="131"/>
      <c r="AY8" s="131"/>
      <c r="AZ8" s="131"/>
      <c r="BA8" s="131"/>
      <c r="BB8" s="131"/>
      <c r="BC8" s="131"/>
      <c r="BD8" s="131"/>
      <c r="BE8" s="131"/>
      <c r="BF8" s="131"/>
      <c r="BG8" s="131"/>
      <c r="BH8" s="131"/>
      <c r="BI8" s="131"/>
      <c r="BJ8" s="131"/>
      <c r="BK8" s="131"/>
      <c r="BM8" s="117">
        <v>150</v>
      </c>
      <c r="BN8" s="118" t="s">
        <v>1</v>
      </c>
      <c r="BO8" s="128">
        <v>850</v>
      </c>
      <c r="BP8" s="129"/>
      <c r="BQ8" s="129"/>
      <c r="BR8" s="130"/>
      <c r="BS8" s="128"/>
      <c r="BT8" s="129"/>
      <c r="BU8" s="129"/>
      <c r="BV8" s="129"/>
      <c r="BW8" s="129"/>
      <c r="BX8" s="130"/>
      <c r="BY8" s="128"/>
      <c r="BZ8" s="129"/>
      <c r="CA8" s="129"/>
      <c r="CB8" s="129"/>
      <c r="CC8" s="129"/>
      <c r="CD8" s="130"/>
      <c r="CE8" s="128"/>
      <c r="CF8" s="130"/>
    </row>
    <row r="9" spans="1:84" x14ac:dyDescent="0.15">
      <c r="A9" s="132">
        <v>200</v>
      </c>
      <c r="B9" s="133" t="s">
        <v>2</v>
      </c>
      <c r="C9" s="134">
        <v>850</v>
      </c>
      <c r="D9" s="135">
        <v>850</v>
      </c>
      <c r="E9" s="135"/>
      <c r="F9" s="136"/>
      <c r="G9" s="134"/>
      <c r="H9" s="135"/>
      <c r="I9" s="135"/>
      <c r="J9" s="135"/>
      <c r="K9" s="135"/>
      <c r="L9" s="136"/>
      <c r="M9" s="134"/>
      <c r="N9" s="135"/>
      <c r="O9" s="135"/>
      <c r="P9" s="135"/>
      <c r="Q9" s="135"/>
      <c r="R9" s="136"/>
      <c r="S9" s="134"/>
      <c r="T9" s="136"/>
      <c r="U9" s="158"/>
      <c r="W9" s="132">
        <v>200</v>
      </c>
      <c r="X9" s="133" t="s">
        <v>2</v>
      </c>
      <c r="Y9" s="162">
        <v>660</v>
      </c>
      <c r="Z9" s="131">
        <v>660</v>
      </c>
      <c r="AA9" s="131"/>
      <c r="AB9" s="163"/>
      <c r="AC9" s="162"/>
      <c r="AD9" s="131"/>
      <c r="AE9" s="131"/>
      <c r="AF9" s="131"/>
      <c r="AG9" s="131"/>
      <c r="AH9" s="163"/>
      <c r="AI9" s="162"/>
      <c r="AJ9" s="131"/>
      <c r="AK9" s="131"/>
      <c r="AL9" s="131"/>
      <c r="AM9" s="131"/>
      <c r="AN9" s="163"/>
      <c r="AO9" s="160"/>
      <c r="AP9" s="163"/>
      <c r="AR9" s="119">
        <v>200</v>
      </c>
      <c r="AS9" s="119" t="s">
        <v>2</v>
      </c>
      <c r="AT9" s="131">
        <v>0</v>
      </c>
      <c r="AU9" s="131">
        <v>0</v>
      </c>
      <c r="AV9" s="131"/>
      <c r="AW9" s="131"/>
      <c r="AX9" s="131"/>
      <c r="AY9" s="131"/>
      <c r="AZ9" s="131"/>
      <c r="BA9" s="131"/>
      <c r="BB9" s="131"/>
      <c r="BC9" s="131"/>
      <c r="BD9" s="131"/>
      <c r="BE9" s="131"/>
      <c r="BF9" s="131"/>
      <c r="BG9" s="131"/>
      <c r="BH9" s="131"/>
      <c r="BI9" s="131"/>
      <c r="BJ9" s="131"/>
      <c r="BK9" s="131"/>
      <c r="BM9" s="132">
        <v>200</v>
      </c>
      <c r="BN9" s="133" t="s">
        <v>2</v>
      </c>
      <c r="BO9" s="134">
        <v>850</v>
      </c>
      <c r="BP9" s="135">
        <v>850</v>
      </c>
      <c r="BQ9" s="135"/>
      <c r="BR9" s="136"/>
      <c r="BS9" s="134"/>
      <c r="BT9" s="135"/>
      <c r="BU9" s="135"/>
      <c r="BV9" s="135"/>
      <c r="BW9" s="135"/>
      <c r="BX9" s="136"/>
      <c r="BY9" s="134"/>
      <c r="BZ9" s="135"/>
      <c r="CA9" s="135"/>
      <c r="CB9" s="135"/>
      <c r="CC9" s="135"/>
      <c r="CD9" s="136"/>
      <c r="CE9" s="134"/>
      <c r="CF9" s="136"/>
    </row>
    <row r="10" spans="1:84" x14ac:dyDescent="0.15">
      <c r="A10" s="132">
        <v>250</v>
      </c>
      <c r="B10" s="133" t="s">
        <v>3</v>
      </c>
      <c r="C10" s="134">
        <v>850</v>
      </c>
      <c r="D10" s="135">
        <v>850</v>
      </c>
      <c r="E10" s="135">
        <v>850</v>
      </c>
      <c r="F10" s="136"/>
      <c r="G10" s="134"/>
      <c r="H10" s="135"/>
      <c r="I10" s="135"/>
      <c r="J10" s="135"/>
      <c r="K10" s="135"/>
      <c r="L10" s="136"/>
      <c r="M10" s="134"/>
      <c r="N10" s="135"/>
      <c r="O10" s="135"/>
      <c r="P10" s="135"/>
      <c r="Q10" s="135"/>
      <c r="R10" s="136"/>
      <c r="S10" s="134"/>
      <c r="T10" s="136"/>
      <c r="U10" s="158"/>
      <c r="W10" s="132">
        <v>250</v>
      </c>
      <c r="X10" s="133" t="s">
        <v>3</v>
      </c>
      <c r="Y10" s="162">
        <v>660</v>
      </c>
      <c r="Z10" s="131">
        <v>660</v>
      </c>
      <c r="AA10" s="131">
        <v>660</v>
      </c>
      <c r="AB10" s="163"/>
      <c r="AC10" s="162"/>
      <c r="AD10" s="131"/>
      <c r="AE10" s="131"/>
      <c r="AF10" s="131"/>
      <c r="AG10" s="131"/>
      <c r="AH10" s="163"/>
      <c r="AI10" s="162"/>
      <c r="AJ10" s="131"/>
      <c r="AK10" s="131"/>
      <c r="AL10" s="131"/>
      <c r="AM10" s="131"/>
      <c r="AN10" s="163"/>
      <c r="AO10" s="160"/>
      <c r="AP10" s="163"/>
      <c r="AR10" s="119">
        <v>250</v>
      </c>
      <c r="AS10" s="119" t="s">
        <v>3</v>
      </c>
      <c r="AT10" s="131">
        <v>0</v>
      </c>
      <c r="AU10" s="131">
        <v>0</v>
      </c>
      <c r="AV10" s="131">
        <v>0</v>
      </c>
      <c r="AW10" s="131"/>
      <c r="AX10" s="131"/>
      <c r="AY10" s="131"/>
      <c r="AZ10" s="131"/>
      <c r="BA10" s="131"/>
      <c r="BB10" s="131"/>
      <c r="BC10" s="131"/>
      <c r="BD10" s="131"/>
      <c r="BE10" s="131"/>
      <c r="BF10" s="131"/>
      <c r="BG10" s="131"/>
      <c r="BH10" s="131"/>
      <c r="BI10" s="131"/>
      <c r="BJ10" s="131"/>
      <c r="BK10" s="131"/>
      <c r="BM10" s="132">
        <v>250</v>
      </c>
      <c r="BN10" s="133" t="s">
        <v>3</v>
      </c>
      <c r="BO10" s="134">
        <v>850</v>
      </c>
      <c r="BP10" s="135">
        <v>850</v>
      </c>
      <c r="BQ10" s="135">
        <v>850</v>
      </c>
      <c r="BR10" s="136"/>
      <c r="BS10" s="134"/>
      <c r="BT10" s="135"/>
      <c r="BU10" s="135"/>
      <c r="BV10" s="135"/>
      <c r="BW10" s="135"/>
      <c r="BX10" s="136"/>
      <c r="BY10" s="134"/>
      <c r="BZ10" s="135"/>
      <c r="CA10" s="135"/>
      <c r="CB10" s="135"/>
      <c r="CC10" s="135"/>
      <c r="CD10" s="136"/>
      <c r="CE10" s="134"/>
      <c r="CF10" s="136"/>
    </row>
    <row r="11" spans="1:84" ht="13" thickBot="1" x14ac:dyDescent="0.2">
      <c r="A11" s="120">
        <v>300</v>
      </c>
      <c r="B11" s="121" t="s">
        <v>4</v>
      </c>
      <c r="C11" s="137">
        <v>850</v>
      </c>
      <c r="D11" s="138">
        <v>850</v>
      </c>
      <c r="E11" s="138">
        <v>850</v>
      </c>
      <c r="F11" s="139">
        <v>1070</v>
      </c>
      <c r="G11" s="137"/>
      <c r="H11" s="138"/>
      <c r="I11" s="138"/>
      <c r="J11" s="138"/>
      <c r="K11" s="138"/>
      <c r="L11" s="139"/>
      <c r="M11" s="137"/>
      <c r="N11" s="138"/>
      <c r="O11" s="138"/>
      <c r="P11" s="138"/>
      <c r="Q11" s="138"/>
      <c r="R11" s="139"/>
      <c r="S11" s="137"/>
      <c r="T11" s="139"/>
      <c r="U11" s="158"/>
      <c r="W11" s="120">
        <v>300</v>
      </c>
      <c r="X11" s="121" t="s">
        <v>4</v>
      </c>
      <c r="Y11" s="166">
        <v>660</v>
      </c>
      <c r="Z11" s="167">
        <v>660</v>
      </c>
      <c r="AA11" s="167">
        <v>660</v>
      </c>
      <c r="AB11" s="168">
        <v>880</v>
      </c>
      <c r="AC11" s="166"/>
      <c r="AD11" s="167"/>
      <c r="AE11" s="167"/>
      <c r="AF11" s="167"/>
      <c r="AG11" s="167"/>
      <c r="AH11" s="168"/>
      <c r="AI11" s="166"/>
      <c r="AJ11" s="167"/>
      <c r="AK11" s="167"/>
      <c r="AL11" s="167"/>
      <c r="AM11" s="167"/>
      <c r="AN11" s="168"/>
      <c r="AO11" s="175"/>
      <c r="AP11" s="168"/>
      <c r="AR11" s="119">
        <v>300</v>
      </c>
      <c r="AS11" s="119" t="s">
        <v>4</v>
      </c>
      <c r="AT11" s="131">
        <v>0</v>
      </c>
      <c r="AU11" s="131">
        <v>0</v>
      </c>
      <c r="AV11" s="131">
        <v>0</v>
      </c>
      <c r="AW11" s="157">
        <v>220</v>
      </c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M11" s="120">
        <v>300</v>
      </c>
      <c r="BN11" s="121" t="s">
        <v>4</v>
      </c>
      <c r="BO11" s="137">
        <v>850</v>
      </c>
      <c r="BP11" s="138">
        <v>850</v>
      </c>
      <c r="BQ11" s="138">
        <v>850</v>
      </c>
      <c r="BR11" s="144">
        <v>1070</v>
      </c>
      <c r="BS11" s="137"/>
      <c r="BT11" s="138"/>
      <c r="BU11" s="138"/>
      <c r="BV11" s="138"/>
      <c r="BW11" s="138"/>
      <c r="BX11" s="139"/>
      <c r="BY11" s="137"/>
      <c r="BZ11" s="138"/>
      <c r="CA11" s="138"/>
      <c r="CB11" s="138"/>
      <c r="CC11" s="138"/>
      <c r="CD11" s="139"/>
      <c r="CE11" s="137"/>
      <c r="CF11" s="139"/>
    </row>
    <row r="12" spans="1:84" x14ac:dyDescent="0.15">
      <c r="A12" s="117">
        <v>350</v>
      </c>
      <c r="B12" s="118" t="s">
        <v>5</v>
      </c>
      <c r="C12" s="128">
        <v>1070</v>
      </c>
      <c r="D12" s="129">
        <v>1070</v>
      </c>
      <c r="E12" s="129">
        <v>1070</v>
      </c>
      <c r="F12" s="130">
        <v>1180</v>
      </c>
      <c r="G12" s="128">
        <v>1290</v>
      </c>
      <c r="H12" s="129"/>
      <c r="I12" s="129"/>
      <c r="J12" s="129"/>
      <c r="K12" s="129"/>
      <c r="L12" s="130"/>
      <c r="M12" s="128"/>
      <c r="N12" s="129"/>
      <c r="O12" s="129"/>
      <c r="P12" s="129"/>
      <c r="Q12" s="129"/>
      <c r="R12" s="130"/>
      <c r="S12" s="128"/>
      <c r="T12" s="130"/>
      <c r="U12" s="158"/>
      <c r="W12" s="149">
        <v>350</v>
      </c>
      <c r="X12" s="150" t="s">
        <v>5</v>
      </c>
      <c r="Y12" s="169">
        <v>880</v>
      </c>
      <c r="Z12" s="170">
        <v>880</v>
      </c>
      <c r="AA12" s="170">
        <v>880</v>
      </c>
      <c r="AB12" s="171">
        <v>990</v>
      </c>
      <c r="AC12" s="169">
        <v>1100</v>
      </c>
      <c r="AD12" s="170"/>
      <c r="AE12" s="170"/>
      <c r="AF12" s="170"/>
      <c r="AG12" s="170"/>
      <c r="AH12" s="171"/>
      <c r="AI12" s="169"/>
      <c r="AJ12" s="170"/>
      <c r="AK12" s="170"/>
      <c r="AL12" s="170"/>
      <c r="AM12" s="170"/>
      <c r="AN12" s="171"/>
      <c r="AO12" s="172"/>
      <c r="AP12" s="171"/>
      <c r="AR12" s="119">
        <v>350</v>
      </c>
      <c r="AS12" s="119" t="s">
        <v>5</v>
      </c>
      <c r="AT12" s="131">
        <f>Y12-Y11</f>
        <v>220</v>
      </c>
      <c r="AU12" s="131">
        <f>Z12-Z11</f>
        <v>220</v>
      </c>
      <c r="AV12" s="131">
        <f>AA12-AA11</f>
        <v>220</v>
      </c>
      <c r="AW12" s="131">
        <f>AB12-AB11</f>
        <v>110</v>
      </c>
      <c r="AX12" s="157">
        <v>110</v>
      </c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M12" s="117">
        <v>350</v>
      </c>
      <c r="BN12" s="118" t="s">
        <v>5</v>
      </c>
      <c r="BO12" s="128">
        <f>BO11+AT12</f>
        <v>1070</v>
      </c>
      <c r="BP12" s="129">
        <f>BP11+AU12</f>
        <v>1070</v>
      </c>
      <c r="BQ12" s="129">
        <v>1070</v>
      </c>
      <c r="BR12" s="130">
        <f>BR11+AW12</f>
        <v>1180</v>
      </c>
      <c r="BS12" s="128">
        <v>1290</v>
      </c>
      <c r="BT12" s="129"/>
      <c r="BU12" s="129"/>
      <c r="BV12" s="129"/>
      <c r="BW12" s="129"/>
      <c r="BX12" s="130"/>
      <c r="BY12" s="128"/>
      <c r="BZ12" s="129"/>
      <c r="CA12" s="129"/>
      <c r="CB12" s="129"/>
      <c r="CC12" s="129"/>
      <c r="CD12" s="130"/>
      <c r="CE12" s="128"/>
      <c r="CF12" s="130"/>
    </row>
    <row r="13" spans="1:84" x14ac:dyDescent="0.15">
      <c r="A13" s="132">
        <v>400</v>
      </c>
      <c r="B13" s="133" t="s">
        <v>6</v>
      </c>
      <c r="C13" s="134">
        <v>1180</v>
      </c>
      <c r="D13" s="135">
        <v>1180</v>
      </c>
      <c r="E13" s="135">
        <v>1180</v>
      </c>
      <c r="F13" s="136">
        <v>1290</v>
      </c>
      <c r="G13" s="134">
        <v>1510</v>
      </c>
      <c r="H13" s="135">
        <v>1620</v>
      </c>
      <c r="I13" s="135"/>
      <c r="J13" s="135"/>
      <c r="K13" s="135"/>
      <c r="L13" s="136"/>
      <c r="M13" s="134"/>
      <c r="N13" s="135"/>
      <c r="O13" s="135"/>
      <c r="P13" s="135"/>
      <c r="Q13" s="135"/>
      <c r="R13" s="136"/>
      <c r="S13" s="134"/>
      <c r="T13" s="136"/>
      <c r="U13" s="158"/>
      <c r="W13" s="132">
        <v>400</v>
      </c>
      <c r="X13" s="133" t="s">
        <v>6</v>
      </c>
      <c r="Y13" s="162">
        <v>990</v>
      </c>
      <c r="Z13" s="131">
        <v>990</v>
      </c>
      <c r="AA13" s="131">
        <v>990</v>
      </c>
      <c r="AB13" s="163">
        <v>1100</v>
      </c>
      <c r="AC13" s="162">
        <v>1320</v>
      </c>
      <c r="AD13" s="140">
        <v>1430</v>
      </c>
      <c r="AE13" s="131"/>
      <c r="AF13" s="131"/>
      <c r="AG13" s="131"/>
      <c r="AH13" s="163"/>
      <c r="AI13" s="162"/>
      <c r="AJ13" s="131"/>
      <c r="AK13" s="131"/>
      <c r="AL13" s="131"/>
      <c r="AM13" s="131"/>
      <c r="AN13" s="163"/>
      <c r="AO13" s="160"/>
      <c r="AP13" s="163"/>
      <c r="AR13" s="119">
        <v>400</v>
      </c>
      <c r="AS13" s="119" t="s">
        <v>6</v>
      </c>
      <c r="AT13" s="131">
        <f t="shared" ref="AT13:BB45" si="0">Y13-Y12</f>
        <v>110</v>
      </c>
      <c r="AU13" s="131">
        <f t="shared" si="0"/>
        <v>110</v>
      </c>
      <c r="AV13" s="131">
        <f t="shared" si="0"/>
        <v>110</v>
      </c>
      <c r="AW13" s="131">
        <f t="shared" si="0"/>
        <v>110</v>
      </c>
      <c r="AX13" s="156">
        <f t="shared" si="0"/>
        <v>220</v>
      </c>
      <c r="AY13" s="157">
        <v>110</v>
      </c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M13" s="132">
        <v>400</v>
      </c>
      <c r="BN13" s="133" t="s">
        <v>6</v>
      </c>
      <c r="BO13" s="134">
        <f t="shared" ref="BO13:BP45" si="1">BO12+AT13</f>
        <v>1180</v>
      </c>
      <c r="BP13" s="135">
        <f t="shared" si="1"/>
        <v>1180</v>
      </c>
      <c r="BQ13" s="135">
        <v>1180</v>
      </c>
      <c r="BR13" s="136">
        <f t="shared" ref="BR13:BZ45" si="2">BR12+AW13</f>
        <v>1290</v>
      </c>
      <c r="BS13" s="142">
        <f t="shared" si="2"/>
        <v>1510</v>
      </c>
      <c r="BT13" s="135">
        <v>1620</v>
      </c>
      <c r="BU13" s="135"/>
      <c r="BV13" s="135"/>
      <c r="BW13" s="135"/>
      <c r="BX13" s="136"/>
      <c r="BY13" s="134"/>
      <c r="BZ13" s="135"/>
      <c r="CA13" s="135"/>
      <c r="CB13" s="135"/>
      <c r="CC13" s="135"/>
      <c r="CD13" s="136"/>
      <c r="CE13" s="134"/>
      <c r="CF13" s="136"/>
    </row>
    <row r="14" spans="1:84" x14ac:dyDescent="0.15">
      <c r="A14" s="132">
        <v>450</v>
      </c>
      <c r="B14" s="133" t="s">
        <v>7</v>
      </c>
      <c r="C14" s="134">
        <v>1290</v>
      </c>
      <c r="D14" s="135">
        <v>1290</v>
      </c>
      <c r="E14" s="135">
        <v>1290</v>
      </c>
      <c r="F14" s="136">
        <v>1510</v>
      </c>
      <c r="G14" s="134">
        <v>1620</v>
      </c>
      <c r="H14" s="135">
        <v>1730</v>
      </c>
      <c r="I14" s="135">
        <v>1840</v>
      </c>
      <c r="J14" s="135"/>
      <c r="K14" s="135"/>
      <c r="L14" s="136"/>
      <c r="M14" s="134"/>
      <c r="N14" s="135"/>
      <c r="O14" s="135"/>
      <c r="P14" s="135"/>
      <c r="Q14" s="135"/>
      <c r="R14" s="136"/>
      <c r="S14" s="134"/>
      <c r="T14" s="136"/>
      <c r="U14" s="158"/>
      <c r="W14" s="132">
        <v>450</v>
      </c>
      <c r="X14" s="133" t="s">
        <v>7</v>
      </c>
      <c r="Y14" s="162">
        <v>1100</v>
      </c>
      <c r="Z14" s="131">
        <v>1100</v>
      </c>
      <c r="AA14" s="131">
        <v>1100</v>
      </c>
      <c r="AB14" s="163">
        <v>1320</v>
      </c>
      <c r="AC14" s="165">
        <v>1430</v>
      </c>
      <c r="AD14" s="131">
        <v>1540</v>
      </c>
      <c r="AE14" s="131">
        <v>1650</v>
      </c>
      <c r="AF14" s="131"/>
      <c r="AG14" s="131"/>
      <c r="AH14" s="163"/>
      <c r="AI14" s="162"/>
      <c r="AJ14" s="131"/>
      <c r="AK14" s="131"/>
      <c r="AL14" s="131"/>
      <c r="AM14" s="131"/>
      <c r="AN14" s="163"/>
      <c r="AO14" s="160"/>
      <c r="AP14" s="163"/>
      <c r="AR14" s="119">
        <v>450</v>
      </c>
      <c r="AS14" s="119" t="s">
        <v>7</v>
      </c>
      <c r="AT14" s="131">
        <f t="shared" si="0"/>
        <v>110</v>
      </c>
      <c r="AU14" s="131">
        <f t="shared" si="0"/>
        <v>110</v>
      </c>
      <c r="AV14" s="131">
        <f t="shared" si="0"/>
        <v>110</v>
      </c>
      <c r="AW14" s="156">
        <f t="shared" si="0"/>
        <v>220</v>
      </c>
      <c r="AX14" s="131">
        <f t="shared" si="0"/>
        <v>110</v>
      </c>
      <c r="AY14" s="131">
        <f t="shared" si="0"/>
        <v>110</v>
      </c>
      <c r="AZ14" s="157">
        <v>110</v>
      </c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M14" s="132">
        <v>450</v>
      </c>
      <c r="BN14" s="133" t="s">
        <v>7</v>
      </c>
      <c r="BO14" s="134">
        <f t="shared" si="1"/>
        <v>1290</v>
      </c>
      <c r="BP14" s="135">
        <f t="shared" si="1"/>
        <v>1290</v>
      </c>
      <c r="BQ14" s="135">
        <v>1290</v>
      </c>
      <c r="BR14" s="141">
        <f t="shared" si="2"/>
        <v>1510</v>
      </c>
      <c r="BS14" s="134">
        <f t="shared" si="2"/>
        <v>1620</v>
      </c>
      <c r="BT14" s="135">
        <f t="shared" si="2"/>
        <v>1730</v>
      </c>
      <c r="BU14" s="135">
        <v>1840</v>
      </c>
      <c r="BV14" s="135"/>
      <c r="BW14" s="135"/>
      <c r="BX14" s="136"/>
      <c r="BY14" s="134"/>
      <c r="BZ14" s="135"/>
      <c r="CA14" s="135"/>
      <c r="CB14" s="135"/>
      <c r="CC14" s="135"/>
      <c r="CD14" s="136"/>
      <c r="CE14" s="134"/>
      <c r="CF14" s="136"/>
    </row>
    <row r="15" spans="1:84" x14ac:dyDescent="0.15">
      <c r="A15" s="132">
        <v>500</v>
      </c>
      <c r="B15" s="133" t="s">
        <v>8</v>
      </c>
      <c r="C15" s="134">
        <v>1510</v>
      </c>
      <c r="D15" s="135">
        <v>1510</v>
      </c>
      <c r="E15" s="135">
        <v>1510</v>
      </c>
      <c r="F15" s="136">
        <v>1620</v>
      </c>
      <c r="G15" s="134">
        <v>1730</v>
      </c>
      <c r="H15" s="135">
        <v>1840</v>
      </c>
      <c r="I15" s="135">
        <v>1950</v>
      </c>
      <c r="J15" s="135">
        <v>2060</v>
      </c>
      <c r="K15" s="135"/>
      <c r="L15" s="136"/>
      <c r="M15" s="134"/>
      <c r="N15" s="135"/>
      <c r="O15" s="135"/>
      <c r="P15" s="135"/>
      <c r="Q15" s="135"/>
      <c r="R15" s="136"/>
      <c r="S15" s="134"/>
      <c r="T15" s="136"/>
      <c r="U15" s="158"/>
      <c r="W15" s="132">
        <v>500</v>
      </c>
      <c r="X15" s="133" t="s">
        <v>8</v>
      </c>
      <c r="Y15" s="162">
        <v>1320</v>
      </c>
      <c r="Z15" s="131">
        <v>1320</v>
      </c>
      <c r="AA15" s="131">
        <v>1320</v>
      </c>
      <c r="AB15" s="164">
        <v>1430</v>
      </c>
      <c r="AC15" s="162">
        <v>1540</v>
      </c>
      <c r="AD15" s="131">
        <v>1650</v>
      </c>
      <c r="AE15" s="131">
        <v>1760</v>
      </c>
      <c r="AF15" s="131">
        <v>1870</v>
      </c>
      <c r="AG15" s="131"/>
      <c r="AH15" s="163"/>
      <c r="AI15" s="162"/>
      <c r="AJ15" s="131"/>
      <c r="AK15" s="131"/>
      <c r="AL15" s="131"/>
      <c r="AM15" s="131"/>
      <c r="AN15" s="163"/>
      <c r="AO15" s="160"/>
      <c r="AP15" s="163"/>
      <c r="AR15" s="119">
        <v>500</v>
      </c>
      <c r="AS15" s="119" t="s">
        <v>8</v>
      </c>
      <c r="AT15" s="156">
        <f t="shared" si="0"/>
        <v>220</v>
      </c>
      <c r="AU15" s="156">
        <f t="shared" si="0"/>
        <v>220</v>
      </c>
      <c r="AV15" s="156">
        <f t="shared" si="0"/>
        <v>220</v>
      </c>
      <c r="AW15" s="131">
        <f t="shared" si="0"/>
        <v>110</v>
      </c>
      <c r="AX15" s="131">
        <f t="shared" si="0"/>
        <v>110</v>
      </c>
      <c r="AY15" s="131">
        <f t="shared" si="0"/>
        <v>110</v>
      </c>
      <c r="AZ15" s="131">
        <f t="shared" ref="AZ15:AZ45" si="3">AE15-AE14</f>
        <v>110</v>
      </c>
      <c r="BA15" s="157">
        <v>110</v>
      </c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M15" s="132">
        <v>500</v>
      </c>
      <c r="BN15" s="133" t="s">
        <v>8</v>
      </c>
      <c r="BO15" s="142">
        <f t="shared" si="1"/>
        <v>1510</v>
      </c>
      <c r="BP15" s="148">
        <f t="shared" si="1"/>
        <v>1510</v>
      </c>
      <c r="BQ15" s="148">
        <v>1510</v>
      </c>
      <c r="BR15" s="136">
        <f t="shared" si="2"/>
        <v>1620</v>
      </c>
      <c r="BS15" s="134">
        <f t="shared" si="2"/>
        <v>1730</v>
      </c>
      <c r="BT15" s="135">
        <f t="shared" si="2"/>
        <v>1840</v>
      </c>
      <c r="BU15" s="135">
        <f t="shared" si="2"/>
        <v>1950</v>
      </c>
      <c r="BV15" s="135">
        <v>2060</v>
      </c>
      <c r="BW15" s="135"/>
      <c r="BX15" s="136"/>
      <c r="BY15" s="134"/>
      <c r="BZ15" s="135"/>
      <c r="CA15" s="135"/>
      <c r="CB15" s="135"/>
      <c r="CC15" s="135"/>
      <c r="CD15" s="136"/>
      <c r="CE15" s="134"/>
      <c r="CF15" s="136"/>
    </row>
    <row r="16" spans="1:84" x14ac:dyDescent="0.15">
      <c r="A16" s="132">
        <v>550</v>
      </c>
      <c r="B16" s="133" t="s">
        <v>9</v>
      </c>
      <c r="C16" s="134">
        <v>1620</v>
      </c>
      <c r="D16" s="135">
        <v>1620</v>
      </c>
      <c r="E16" s="135">
        <v>1620</v>
      </c>
      <c r="F16" s="136">
        <v>1730</v>
      </c>
      <c r="G16" s="134">
        <v>1840</v>
      </c>
      <c r="H16" s="135">
        <v>1950</v>
      </c>
      <c r="I16" s="135">
        <v>2060</v>
      </c>
      <c r="J16" s="135">
        <v>2170</v>
      </c>
      <c r="K16" s="135">
        <v>2280</v>
      </c>
      <c r="L16" s="136"/>
      <c r="M16" s="134"/>
      <c r="N16" s="135"/>
      <c r="O16" s="135"/>
      <c r="P16" s="135"/>
      <c r="Q16" s="135"/>
      <c r="R16" s="136"/>
      <c r="S16" s="134"/>
      <c r="T16" s="136"/>
      <c r="U16" s="158"/>
      <c r="W16" s="132">
        <v>550</v>
      </c>
      <c r="X16" s="133" t="s">
        <v>9</v>
      </c>
      <c r="Y16" s="165">
        <v>1430</v>
      </c>
      <c r="Z16" s="140">
        <v>1430</v>
      </c>
      <c r="AA16" s="140">
        <v>1430</v>
      </c>
      <c r="AB16" s="163">
        <v>1540</v>
      </c>
      <c r="AC16" s="162">
        <v>1650</v>
      </c>
      <c r="AD16" s="131">
        <v>1760</v>
      </c>
      <c r="AE16" s="131">
        <v>1870</v>
      </c>
      <c r="AF16" s="131">
        <v>1980</v>
      </c>
      <c r="AG16" s="131">
        <v>2090</v>
      </c>
      <c r="AH16" s="163"/>
      <c r="AI16" s="162"/>
      <c r="AJ16" s="131"/>
      <c r="AK16" s="131"/>
      <c r="AL16" s="131"/>
      <c r="AM16" s="131"/>
      <c r="AN16" s="163"/>
      <c r="AO16" s="160"/>
      <c r="AP16" s="163"/>
      <c r="AR16" s="119">
        <v>550</v>
      </c>
      <c r="AS16" s="119" t="s">
        <v>9</v>
      </c>
      <c r="AT16" s="131">
        <f t="shared" si="0"/>
        <v>110</v>
      </c>
      <c r="AU16" s="131">
        <f t="shared" si="0"/>
        <v>110</v>
      </c>
      <c r="AV16" s="131">
        <f t="shared" si="0"/>
        <v>110</v>
      </c>
      <c r="AW16" s="131">
        <f t="shared" si="0"/>
        <v>110</v>
      </c>
      <c r="AX16" s="131">
        <f t="shared" si="0"/>
        <v>110</v>
      </c>
      <c r="AY16" s="131">
        <f t="shared" si="0"/>
        <v>110</v>
      </c>
      <c r="AZ16" s="131">
        <f t="shared" si="3"/>
        <v>110</v>
      </c>
      <c r="BA16" s="131">
        <f t="shared" si="0"/>
        <v>110</v>
      </c>
      <c r="BB16" s="157">
        <v>110</v>
      </c>
      <c r="BC16" s="131"/>
      <c r="BD16" s="131"/>
      <c r="BE16" s="131"/>
      <c r="BF16" s="131"/>
      <c r="BG16" s="131"/>
      <c r="BH16" s="131"/>
      <c r="BI16" s="131"/>
      <c r="BJ16" s="131"/>
      <c r="BK16" s="131"/>
      <c r="BM16" s="132">
        <v>550</v>
      </c>
      <c r="BN16" s="133" t="s">
        <v>9</v>
      </c>
      <c r="BO16" s="134">
        <f t="shared" si="1"/>
        <v>1620</v>
      </c>
      <c r="BP16" s="135">
        <f t="shared" si="1"/>
        <v>1620</v>
      </c>
      <c r="BQ16" s="135">
        <v>1620</v>
      </c>
      <c r="BR16" s="136">
        <f t="shared" si="2"/>
        <v>1730</v>
      </c>
      <c r="BS16" s="134">
        <f t="shared" si="2"/>
        <v>1840</v>
      </c>
      <c r="BT16" s="135">
        <f t="shared" si="2"/>
        <v>1950</v>
      </c>
      <c r="BU16" s="135">
        <f t="shared" si="2"/>
        <v>2060</v>
      </c>
      <c r="BV16" s="135">
        <f t="shared" si="2"/>
        <v>2170</v>
      </c>
      <c r="BW16" s="135">
        <v>2280</v>
      </c>
      <c r="BX16" s="136"/>
      <c r="BY16" s="134"/>
      <c r="BZ16" s="135"/>
      <c r="CA16" s="135"/>
      <c r="CB16" s="135"/>
      <c r="CC16" s="135"/>
      <c r="CD16" s="136"/>
      <c r="CE16" s="134"/>
      <c r="CF16" s="136"/>
    </row>
    <row r="17" spans="1:84" ht="13" thickBot="1" x14ac:dyDescent="0.2">
      <c r="A17" s="120">
        <v>600</v>
      </c>
      <c r="B17" s="121" t="s">
        <v>10</v>
      </c>
      <c r="C17" s="137">
        <v>1730</v>
      </c>
      <c r="D17" s="138">
        <v>1730</v>
      </c>
      <c r="E17" s="138">
        <v>1730</v>
      </c>
      <c r="F17" s="139">
        <v>1840</v>
      </c>
      <c r="G17" s="137">
        <v>1950</v>
      </c>
      <c r="H17" s="138">
        <v>2060</v>
      </c>
      <c r="I17" s="138">
        <v>2170</v>
      </c>
      <c r="J17" s="138">
        <v>2280</v>
      </c>
      <c r="K17" s="138">
        <v>2390</v>
      </c>
      <c r="L17" s="139">
        <v>2610</v>
      </c>
      <c r="M17" s="137"/>
      <c r="N17" s="138"/>
      <c r="O17" s="138"/>
      <c r="P17" s="138"/>
      <c r="Q17" s="138"/>
      <c r="R17" s="139"/>
      <c r="S17" s="137"/>
      <c r="T17" s="139"/>
      <c r="U17" s="158"/>
      <c r="W17" s="120">
        <v>600</v>
      </c>
      <c r="X17" s="121" t="s">
        <v>10</v>
      </c>
      <c r="Y17" s="166">
        <v>1540</v>
      </c>
      <c r="Z17" s="167">
        <v>1540</v>
      </c>
      <c r="AA17" s="167">
        <v>1540</v>
      </c>
      <c r="AB17" s="168">
        <v>1650</v>
      </c>
      <c r="AC17" s="166">
        <v>1760</v>
      </c>
      <c r="AD17" s="167">
        <v>1870</v>
      </c>
      <c r="AE17" s="167">
        <v>1980</v>
      </c>
      <c r="AF17" s="167">
        <v>2090</v>
      </c>
      <c r="AG17" s="167">
        <v>2200</v>
      </c>
      <c r="AH17" s="180">
        <v>2420</v>
      </c>
      <c r="AI17" s="166"/>
      <c r="AJ17" s="167"/>
      <c r="AK17" s="167"/>
      <c r="AL17" s="167"/>
      <c r="AM17" s="167"/>
      <c r="AN17" s="168"/>
      <c r="AO17" s="175"/>
      <c r="AP17" s="168"/>
      <c r="AR17" s="119">
        <v>600</v>
      </c>
      <c r="AS17" s="119" t="s">
        <v>10</v>
      </c>
      <c r="AT17" s="131">
        <f t="shared" si="0"/>
        <v>110</v>
      </c>
      <c r="AU17" s="131">
        <f t="shared" si="0"/>
        <v>110</v>
      </c>
      <c r="AV17" s="131">
        <f t="shared" si="0"/>
        <v>110</v>
      </c>
      <c r="AW17" s="131">
        <f t="shared" si="0"/>
        <v>110</v>
      </c>
      <c r="AX17" s="131">
        <f t="shared" si="0"/>
        <v>110</v>
      </c>
      <c r="AY17" s="131">
        <f t="shared" si="0"/>
        <v>110</v>
      </c>
      <c r="AZ17" s="131">
        <f t="shared" si="3"/>
        <v>110</v>
      </c>
      <c r="BA17" s="131">
        <f t="shared" si="0"/>
        <v>110</v>
      </c>
      <c r="BB17" s="131">
        <f t="shared" si="0"/>
        <v>110</v>
      </c>
      <c r="BC17" s="157">
        <v>220</v>
      </c>
      <c r="BD17" s="131"/>
      <c r="BE17" s="131"/>
      <c r="BF17" s="131"/>
      <c r="BG17" s="131"/>
      <c r="BH17" s="131"/>
      <c r="BI17" s="131"/>
      <c r="BJ17" s="131"/>
      <c r="BK17" s="131"/>
      <c r="BM17" s="120">
        <v>600</v>
      </c>
      <c r="BN17" s="121" t="s">
        <v>10</v>
      </c>
      <c r="BO17" s="137">
        <f t="shared" si="1"/>
        <v>1730</v>
      </c>
      <c r="BP17" s="138">
        <f t="shared" si="1"/>
        <v>1730</v>
      </c>
      <c r="BQ17" s="138">
        <v>1730</v>
      </c>
      <c r="BR17" s="139">
        <f t="shared" si="2"/>
        <v>1840</v>
      </c>
      <c r="BS17" s="137">
        <f t="shared" si="2"/>
        <v>1950</v>
      </c>
      <c r="BT17" s="138">
        <f t="shared" si="2"/>
        <v>2060</v>
      </c>
      <c r="BU17" s="138">
        <f t="shared" si="2"/>
        <v>2170</v>
      </c>
      <c r="BV17" s="138">
        <f t="shared" si="2"/>
        <v>2280</v>
      </c>
      <c r="BW17" s="138">
        <f t="shared" si="2"/>
        <v>2390</v>
      </c>
      <c r="BX17" s="144">
        <v>2610</v>
      </c>
      <c r="BY17" s="137"/>
      <c r="BZ17" s="138"/>
      <c r="CA17" s="138"/>
      <c r="CB17" s="138"/>
      <c r="CC17" s="138"/>
      <c r="CD17" s="139"/>
      <c r="CE17" s="137"/>
      <c r="CF17" s="139"/>
    </row>
    <row r="18" spans="1:84" x14ac:dyDescent="0.15">
      <c r="A18" s="117">
        <v>650</v>
      </c>
      <c r="B18" s="118" t="s">
        <v>11</v>
      </c>
      <c r="C18" s="128">
        <v>1840</v>
      </c>
      <c r="D18" s="129">
        <v>1840</v>
      </c>
      <c r="E18" s="129">
        <v>1840</v>
      </c>
      <c r="F18" s="130">
        <v>1950</v>
      </c>
      <c r="G18" s="128">
        <v>2060</v>
      </c>
      <c r="H18" s="129">
        <v>2170</v>
      </c>
      <c r="I18" s="129">
        <v>2280</v>
      </c>
      <c r="J18" s="129">
        <v>2390</v>
      </c>
      <c r="K18" s="129">
        <v>2610</v>
      </c>
      <c r="L18" s="130">
        <v>2720</v>
      </c>
      <c r="M18" s="128">
        <v>2830</v>
      </c>
      <c r="N18" s="129"/>
      <c r="O18" s="129"/>
      <c r="P18" s="129"/>
      <c r="Q18" s="129"/>
      <c r="R18" s="130"/>
      <c r="S18" s="128"/>
      <c r="T18" s="130"/>
      <c r="U18" s="158"/>
      <c r="W18" s="117">
        <v>650</v>
      </c>
      <c r="X18" s="118" t="s">
        <v>11</v>
      </c>
      <c r="Y18" s="176">
        <v>1650</v>
      </c>
      <c r="Z18" s="177">
        <v>1650</v>
      </c>
      <c r="AA18" s="177">
        <v>1650</v>
      </c>
      <c r="AB18" s="178">
        <v>1760</v>
      </c>
      <c r="AC18" s="176">
        <v>1870</v>
      </c>
      <c r="AD18" s="177">
        <v>1980</v>
      </c>
      <c r="AE18" s="177">
        <v>2090</v>
      </c>
      <c r="AF18" s="177">
        <v>2200</v>
      </c>
      <c r="AG18" s="181">
        <v>2420</v>
      </c>
      <c r="AH18" s="178">
        <v>2530</v>
      </c>
      <c r="AI18" s="176">
        <v>2640</v>
      </c>
      <c r="AJ18" s="177"/>
      <c r="AK18" s="177"/>
      <c r="AL18" s="177"/>
      <c r="AM18" s="177"/>
      <c r="AN18" s="178"/>
      <c r="AO18" s="179"/>
      <c r="AP18" s="178"/>
      <c r="AR18" s="119">
        <v>650</v>
      </c>
      <c r="AS18" s="119" t="s">
        <v>11</v>
      </c>
      <c r="AT18" s="131">
        <f t="shared" si="0"/>
        <v>110</v>
      </c>
      <c r="AU18" s="131">
        <f t="shared" si="0"/>
        <v>110</v>
      </c>
      <c r="AV18" s="131">
        <f t="shared" si="0"/>
        <v>110</v>
      </c>
      <c r="AW18" s="131">
        <f t="shared" si="0"/>
        <v>110</v>
      </c>
      <c r="AX18" s="131">
        <f t="shared" si="0"/>
        <v>110</v>
      </c>
      <c r="AY18" s="131">
        <f t="shared" si="0"/>
        <v>110</v>
      </c>
      <c r="AZ18" s="131">
        <f t="shared" si="3"/>
        <v>110</v>
      </c>
      <c r="BA18" s="131">
        <f t="shared" si="0"/>
        <v>110</v>
      </c>
      <c r="BB18" s="156">
        <f t="shared" si="0"/>
        <v>220</v>
      </c>
      <c r="BC18" s="131">
        <f t="shared" ref="BC18:BJ45" si="4">AH18-AH17</f>
        <v>110</v>
      </c>
      <c r="BD18" s="157">
        <v>110</v>
      </c>
      <c r="BE18" s="131"/>
      <c r="BF18" s="131"/>
      <c r="BG18" s="131"/>
      <c r="BH18" s="131"/>
      <c r="BI18" s="131"/>
      <c r="BJ18" s="131"/>
      <c r="BK18" s="131"/>
      <c r="BM18" s="117">
        <v>650</v>
      </c>
      <c r="BN18" s="118" t="s">
        <v>11</v>
      </c>
      <c r="BO18" s="128">
        <f t="shared" si="1"/>
        <v>1840</v>
      </c>
      <c r="BP18" s="129">
        <f t="shared" si="1"/>
        <v>1840</v>
      </c>
      <c r="BQ18" s="129">
        <v>1840</v>
      </c>
      <c r="BR18" s="130">
        <f t="shared" si="2"/>
        <v>1950</v>
      </c>
      <c r="BS18" s="128">
        <f t="shared" si="2"/>
        <v>2060</v>
      </c>
      <c r="BT18" s="129">
        <f t="shared" si="2"/>
        <v>2170</v>
      </c>
      <c r="BU18" s="129">
        <f t="shared" si="2"/>
        <v>2280</v>
      </c>
      <c r="BV18" s="129">
        <f t="shared" si="2"/>
        <v>2390</v>
      </c>
      <c r="BW18" s="146">
        <f t="shared" si="2"/>
        <v>2610</v>
      </c>
      <c r="BX18" s="130">
        <f t="shared" si="2"/>
        <v>2720</v>
      </c>
      <c r="BY18" s="128">
        <v>2830</v>
      </c>
      <c r="BZ18" s="129"/>
      <c r="CA18" s="129"/>
      <c r="CB18" s="129"/>
      <c r="CC18" s="129"/>
      <c r="CD18" s="130"/>
      <c r="CE18" s="128"/>
      <c r="CF18" s="130"/>
    </row>
    <row r="19" spans="1:84" x14ac:dyDescent="0.15">
      <c r="A19" s="132">
        <v>700</v>
      </c>
      <c r="B19" s="133" t="s">
        <v>12</v>
      </c>
      <c r="C19" s="134">
        <v>1950</v>
      </c>
      <c r="D19" s="135">
        <v>1950</v>
      </c>
      <c r="E19" s="135">
        <v>1950</v>
      </c>
      <c r="F19" s="136">
        <v>2060</v>
      </c>
      <c r="G19" s="134">
        <v>2170</v>
      </c>
      <c r="H19" s="135">
        <v>2280</v>
      </c>
      <c r="I19" s="135">
        <v>2390</v>
      </c>
      <c r="J19" s="135">
        <v>2610</v>
      </c>
      <c r="K19" s="135">
        <v>2720</v>
      </c>
      <c r="L19" s="136">
        <v>2830</v>
      </c>
      <c r="M19" s="134">
        <v>2940</v>
      </c>
      <c r="N19" s="135">
        <v>3050</v>
      </c>
      <c r="O19" s="135"/>
      <c r="P19" s="135"/>
      <c r="Q19" s="135"/>
      <c r="R19" s="136"/>
      <c r="S19" s="134"/>
      <c r="T19" s="136"/>
      <c r="U19" s="158"/>
      <c r="W19" s="132">
        <v>700</v>
      </c>
      <c r="X19" s="133" t="s">
        <v>12</v>
      </c>
      <c r="Y19" s="162">
        <v>1760</v>
      </c>
      <c r="Z19" s="131">
        <v>1760</v>
      </c>
      <c r="AA19" s="131">
        <v>1760</v>
      </c>
      <c r="AB19" s="163">
        <v>1870</v>
      </c>
      <c r="AC19" s="162">
        <v>1980</v>
      </c>
      <c r="AD19" s="131">
        <v>2090</v>
      </c>
      <c r="AE19" s="131">
        <v>2200</v>
      </c>
      <c r="AF19" s="140">
        <v>2420</v>
      </c>
      <c r="AG19" s="131">
        <v>2530</v>
      </c>
      <c r="AH19" s="163">
        <v>2640</v>
      </c>
      <c r="AI19" s="162">
        <v>2750</v>
      </c>
      <c r="AJ19" s="131">
        <v>2860</v>
      </c>
      <c r="AK19" s="131"/>
      <c r="AL19" s="131"/>
      <c r="AM19" s="131"/>
      <c r="AN19" s="163"/>
      <c r="AO19" s="160"/>
      <c r="AP19" s="163"/>
      <c r="AR19" s="119">
        <v>700</v>
      </c>
      <c r="AS19" s="119" t="s">
        <v>12</v>
      </c>
      <c r="AT19" s="131">
        <f t="shared" si="0"/>
        <v>110</v>
      </c>
      <c r="AU19" s="131">
        <f t="shared" si="0"/>
        <v>110</v>
      </c>
      <c r="AV19" s="131">
        <f t="shared" si="0"/>
        <v>110</v>
      </c>
      <c r="AW19" s="131">
        <f t="shared" si="0"/>
        <v>110</v>
      </c>
      <c r="AX19" s="131">
        <f t="shared" si="0"/>
        <v>110</v>
      </c>
      <c r="AY19" s="131">
        <f t="shared" si="0"/>
        <v>110</v>
      </c>
      <c r="AZ19" s="131">
        <f t="shared" si="3"/>
        <v>110</v>
      </c>
      <c r="BA19" s="156">
        <f t="shared" si="0"/>
        <v>220</v>
      </c>
      <c r="BB19" s="131">
        <f t="shared" si="0"/>
        <v>110</v>
      </c>
      <c r="BC19" s="131">
        <f t="shared" si="4"/>
        <v>110</v>
      </c>
      <c r="BD19" s="131">
        <f t="shared" si="4"/>
        <v>110</v>
      </c>
      <c r="BE19" s="157">
        <v>110</v>
      </c>
      <c r="BF19" s="131"/>
      <c r="BG19" s="131"/>
      <c r="BH19" s="131"/>
      <c r="BI19" s="131"/>
      <c r="BJ19" s="131"/>
      <c r="BK19" s="131"/>
      <c r="BM19" s="132">
        <v>700</v>
      </c>
      <c r="BN19" s="133" t="s">
        <v>12</v>
      </c>
      <c r="BO19" s="134">
        <f t="shared" si="1"/>
        <v>1950</v>
      </c>
      <c r="BP19" s="135">
        <f t="shared" si="1"/>
        <v>1950</v>
      </c>
      <c r="BQ19" s="135">
        <v>1950</v>
      </c>
      <c r="BR19" s="136">
        <f t="shared" si="2"/>
        <v>2060</v>
      </c>
      <c r="BS19" s="134">
        <f t="shared" si="2"/>
        <v>2170</v>
      </c>
      <c r="BT19" s="135">
        <f t="shared" si="2"/>
        <v>2280</v>
      </c>
      <c r="BU19" s="135">
        <f t="shared" si="2"/>
        <v>2390</v>
      </c>
      <c r="BV19" s="148">
        <f t="shared" si="2"/>
        <v>2610</v>
      </c>
      <c r="BW19" s="135">
        <f t="shared" si="2"/>
        <v>2720</v>
      </c>
      <c r="BX19" s="136">
        <f t="shared" si="2"/>
        <v>2830</v>
      </c>
      <c r="BY19" s="134">
        <f t="shared" si="2"/>
        <v>2940</v>
      </c>
      <c r="BZ19" s="135">
        <v>3050</v>
      </c>
      <c r="CA19" s="135"/>
      <c r="CB19" s="135"/>
      <c r="CC19" s="135"/>
      <c r="CD19" s="136"/>
      <c r="CE19" s="134"/>
      <c r="CF19" s="136"/>
    </row>
    <row r="20" spans="1:84" x14ac:dyDescent="0.15">
      <c r="A20" s="132">
        <v>750</v>
      </c>
      <c r="B20" s="133" t="s">
        <v>13</v>
      </c>
      <c r="C20" s="134">
        <v>2060</v>
      </c>
      <c r="D20" s="135">
        <v>2060</v>
      </c>
      <c r="E20" s="135">
        <v>2060</v>
      </c>
      <c r="F20" s="136">
        <v>2170</v>
      </c>
      <c r="G20" s="134">
        <v>2280</v>
      </c>
      <c r="H20" s="135">
        <v>2390</v>
      </c>
      <c r="I20" s="135">
        <v>2610</v>
      </c>
      <c r="J20" s="135">
        <v>2720</v>
      </c>
      <c r="K20" s="135">
        <v>2830</v>
      </c>
      <c r="L20" s="136">
        <v>2940</v>
      </c>
      <c r="M20" s="134">
        <v>3050</v>
      </c>
      <c r="N20" s="135">
        <v>3160</v>
      </c>
      <c r="O20" s="135">
        <v>3270</v>
      </c>
      <c r="P20" s="135"/>
      <c r="Q20" s="135"/>
      <c r="R20" s="136"/>
      <c r="S20" s="134"/>
      <c r="T20" s="136"/>
      <c r="U20" s="158"/>
      <c r="W20" s="132">
        <v>750</v>
      </c>
      <c r="X20" s="133" t="s">
        <v>13</v>
      </c>
      <c r="Y20" s="162">
        <v>1870</v>
      </c>
      <c r="Z20" s="131">
        <v>1870</v>
      </c>
      <c r="AA20" s="131">
        <v>1870</v>
      </c>
      <c r="AB20" s="163">
        <v>1980</v>
      </c>
      <c r="AC20" s="162">
        <v>2090</v>
      </c>
      <c r="AD20" s="131">
        <v>2200</v>
      </c>
      <c r="AE20" s="140">
        <v>2420</v>
      </c>
      <c r="AF20" s="131">
        <v>2530</v>
      </c>
      <c r="AG20" s="131">
        <v>2640</v>
      </c>
      <c r="AH20" s="163">
        <v>2750</v>
      </c>
      <c r="AI20" s="162">
        <v>2860</v>
      </c>
      <c r="AJ20" s="131">
        <v>2970</v>
      </c>
      <c r="AK20" s="131">
        <v>3080</v>
      </c>
      <c r="AL20" s="131"/>
      <c r="AM20" s="131"/>
      <c r="AN20" s="163"/>
      <c r="AO20" s="160"/>
      <c r="AP20" s="163"/>
      <c r="AR20" s="119">
        <v>750</v>
      </c>
      <c r="AS20" s="119" t="s">
        <v>13</v>
      </c>
      <c r="AT20" s="131">
        <f t="shared" si="0"/>
        <v>110</v>
      </c>
      <c r="AU20" s="131">
        <f t="shared" si="0"/>
        <v>110</v>
      </c>
      <c r="AV20" s="131">
        <f t="shared" si="0"/>
        <v>110</v>
      </c>
      <c r="AW20" s="131">
        <f t="shared" si="0"/>
        <v>110</v>
      </c>
      <c r="AX20" s="131">
        <f t="shared" si="0"/>
        <v>110</v>
      </c>
      <c r="AY20" s="131">
        <f t="shared" si="0"/>
        <v>110</v>
      </c>
      <c r="AZ20" s="156">
        <f t="shared" si="3"/>
        <v>220</v>
      </c>
      <c r="BA20" s="131">
        <f t="shared" si="0"/>
        <v>110</v>
      </c>
      <c r="BB20" s="131">
        <f t="shared" si="0"/>
        <v>110</v>
      </c>
      <c r="BC20" s="131">
        <f t="shared" si="4"/>
        <v>110</v>
      </c>
      <c r="BD20" s="131">
        <f t="shared" si="4"/>
        <v>110</v>
      </c>
      <c r="BE20" s="131">
        <f t="shared" si="4"/>
        <v>110</v>
      </c>
      <c r="BF20" s="157">
        <v>110</v>
      </c>
      <c r="BG20" s="131"/>
      <c r="BH20" s="131"/>
      <c r="BI20" s="131"/>
      <c r="BJ20" s="131"/>
      <c r="BK20" s="131"/>
      <c r="BM20" s="132">
        <v>750</v>
      </c>
      <c r="BN20" s="133" t="s">
        <v>13</v>
      </c>
      <c r="BO20" s="134">
        <f t="shared" si="1"/>
        <v>2060</v>
      </c>
      <c r="BP20" s="135">
        <f t="shared" si="1"/>
        <v>2060</v>
      </c>
      <c r="BQ20" s="135">
        <v>2060</v>
      </c>
      <c r="BR20" s="136">
        <f t="shared" si="2"/>
        <v>2170</v>
      </c>
      <c r="BS20" s="134">
        <f t="shared" si="2"/>
        <v>2280</v>
      </c>
      <c r="BT20" s="135">
        <f t="shared" si="2"/>
        <v>2390</v>
      </c>
      <c r="BU20" s="148">
        <f t="shared" si="2"/>
        <v>2610</v>
      </c>
      <c r="BV20" s="135">
        <f t="shared" si="2"/>
        <v>2720</v>
      </c>
      <c r="BW20" s="135">
        <f t="shared" si="2"/>
        <v>2830</v>
      </c>
      <c r="BX20" s="136">
        <f t="shared" si="2"/>
        <v>2940</v>
      </c>
      <c r="BY20" s="134">
        <f t="shared" si="2"/>
        <v>3050</v>
      </c>
      <c r="BZ20" s="135">
        <f t="shared" si="2"/>
        <v>3160</v>
      </c>
      <c r="CA20" s="135">
        <v>3270</v>
      </c>
      <c r="CB20" s="135"/>
      <c r="CC20" s="135"/>
      <c r="CD20" s="136"/>
      <c r="CE20" s="134"/>
      <c r="CF20" s="136"/>
    </row>
    <row r="21" spans="1:84" x14ac:dyDescent="0.15">
      <c r="A21" s="132">
        <v>800</v>
      </c>
      <c r="B21" s="133" t="s">
        <v>14</v>
      </c>
      <c r="C21" s="134">
        <v>2170</v>
      </c>
      <c r="D21" s="135">
        <v>2170</v>
      </c>
      <c r="E21" s="135">
        <v>2170</v>
      </c>
      <c r="F21" s="136">
        <v>2280</v>
      </c>
      <c r="G21" s="134">
        <v>2390</v>
      </c>
      <c r="H21" s="135">
        <v>2610</v>
      </c>
      <c r="I21" s="135">
        <v>2720</v>
      </c>
      <c r="J21" s="135">
        <v>2830</v>
      </c>
      <c r="K21" s="135">
        <v>2940</v>
      </c>
      <c r="L21" s="136">
        <v>3050</v>
      </c>
      <c r="M21" s="134">
        <v>3160</v>
      </c>
      <c r="N21" s="135">
        <v>3270</v>
      </c>
      <c r="O21" s="135">
        <v>3380</v>
      </c>
      <c r="P21" s="135">
        <v>3490</v>
      </c>
      <c r="Q21" s="135"/>
      <c r="R21" s="136"/>
      <c r="S21" s="134"/>
      <c r="T21" s="136"/>
      <c r="U21" s="158"/>
      <c r="W21" s="132">
        <v>800</v>
      </c>
      <c r="X21" s="133" t="s">
        <v>14</v>
      </c>
      <c r="Y21" s="162">
        <v>1980</v>
      </c>
      <c r="Z21" s="131">
        <v>1980</v>
      </c>
      <c r="AA21" s="131">
        <v>1980</v>
      </c>
      <c r="AB21" s="163">
        <v>2090</v>
      </c>
      <c r="AC21" s="162">
        <v>2200</v>
      </c>
      <c r="AD21" s="140">
        <v>2420</v>
      </c>
      <c r="AE21" s="131">
        <v>2530</v>
      </c>
      <c r="AF21" s="131">
        <v>2640</v>
      </c>
      <c r="AG21" s="131">
        <v>2750</v>
      </c>
      <c r="AH21" s="163">
        <v>2860</v>
      </c>
      <c r="AI21" s="162">
        <v>2970</v>
      </c>
      <c r="AJ21" s="131">
        <v>3080</v>
      </c>
      <c r="AK21" s="131">
        <v>3190</v>
      </c>
      <c r="AL21" s="140">
        <v>3300</v>
      </c>
      <c r="AM21" s="131"/>
      <c r="AN21" s="163"/>
      <c r="AO21" s="160"/>
      <c r="AP21" s="163"/>
      <c r="AR21" s="119">
        <v>800</v>
      </c>
      <c r="AS21" s="119" t="s">
        <v>14</v>
      </c>
      <c r="AT21" s="131">
        <f t="shared" si="0"/>
        <v>110</v>
      </c>
      <c r="AU21" s="131">
        <f t="shared" si="0"/>
        <v>110</v>
      </c>
      <c r="AV21" s="131">
        <f t="shared" si="0"/>
        <v>110</v>
      </c>
      <c r="AW21" s="131">
        <f t="shared" si="0"/>
        <v>110</v>
      </c>
      <c r="AX21" s="131">
        <f t="shared" si="0"/>
        <v>110</v>
      </c>
      <c r="AY21" s="156">
        <f t="shared" si="0"/>
        <v>220</v>
      </c>
      <c r="AZ21" s="131">
        <f t="shared" si="3"/>
        <v>110</v>
      </c>
      <c r="BA21" s="131">
        <f t="shared" si="0"/>
        <v>110</v>
      </c>
      <c r="BB21" s="131">
        <f t="shared" si="0"/>
        <v>110</v>
      </c>
      <c r="BC21" s="131">
        <f t="shared" si="4"/>
        <v>110</v>
      </c>
      <c r="BD21" s="131">
        <f t="shared" si="4"/>
        <v>110</v>
      </c>
      <c r="BE21" s="131">
        <f t="shared" si="4"/>
        <v>110</v>
      </c>
      <c r="BF21" s="131">
        <f t="shared" si="4"/>
        <v>110</v>
      </c>
      <c r="BG21" s="157">
        <v>110</v>
      </c>
      <c r="BH21" s="131"/>
      <c r="BI21" s="131"/>
      <c r="BJ21" s="131"/>
      <c r="BK21" s="131"/>
      <c r="BM21" s="132">
        <v>800</v>
      </c>
      <c r="BN21" s="133" t="s">
        <v>14</v>
      </c>
      <c r="BO21" s="134">
        <f t="shared" si="1"/>
        <v>2170</v>
      </c>
      <c r="BP21" s="135">
        <f t="shared" si="1"/>
        <v>2170</v>
      </c>
      <c r="BQ21" s="135">
        <v>2170</v>
      </c>
      <c r="BR21" s="136">
        <f t="shared" si="2"/>
        <v>2280</v>
      </c>
      <c r="BS21" s="134">
        <f t="shared" si="2"/>
        <v>2390</v>
      </c>
      <c r="BT21" s="148">
        <f t="shared" si="2"/>
        <v>2610</v>
      </c>
      <c r="BU21" s="135">
        <f t="shared" si="2"/>
        <v>2720</v>
      </c>
      <c r="BV21" s="135">
        <f t="shared" si="2"/>
        <v>2830</v>
      </c>
      <c r="BW21" s="135">
        <f t="shared" si="2"/>
        <v>2940</v>
      </c>
      <c r="BX21" s="136">
        <f t="shared" si="2"/>
        <v>3050</v>
      </c>
      <c r="BY21" s="134">
        <f t="shared" si="2"/>
        <v>3160</v>
      </c>
      <c r="BZ21" s="135">
        <f t="shared" si="2"/>
        <v>3270</v>
      </c>
      <c r="CA21" s="135">
        <f t="shared" ref="CA21:CA31" si="5">CA20+BF21</f>
        <v>3380</v>
      </c>
      <c r="CB21" s="135">
        <v>3490</v>
      </c>
      <c r="CC21" s="135"/>
      <c r="CD21" s="136"/>
      <c r="CE21" s="134"/>
      <c r="CF21" s="136"/>
    </row>
    <row r="22" spans="1:84" x14ac:dyDescent="0.15">
      <c r="A22" s="132">
        <v>850</v>
      </c>
      <c r="B22" s="133" t="s">
        <v>15</v>
      </c>
      <c r="C22" s="134">
        <v>2280</v>
      </c>
      <c r="D22" s="135">
        <v>2280</v>
      </c>
      <c r="E22" s="135">
        <v>2280</v>
      </c>
      <c r="F22" s="136">
        <v>2390</v>
      </c>
      <c r="G22" s="134">
        <v>2610</v>
      </c>
      <c r="H22" s="135">
        <v>2720</v>
      </c>
      <c r="I22" s="135">
        <v>2830</v>
      </c>
      <c r="J22" s="135">
        <v>2940</v>
      </c>
      <c r="K22" s="135">
        <v>3050</v>
      </c>
      <c r="L22" s="136">
        <v>3160</v>
      </c>
      <c r="M22" s="134">
        <v>3270</v>
      </c>
      <c r="N22" s="135">
        <v>3380</v>
      </c>
      <c r="O22" s="135">
        <v>3490</v>
      </c>
      <c r="P22" s="135">
        <v>3710</v>
      </c>
      <c r="Q22" s="135">
        <v>3930</v>
      </c>
      <c r="R22" s="136"/>
      <c r="S22" s="134"/>
      <c r="T22" s="136"/>
      <c r="U22" s="158"/>
      <c r="W22" s="132">
        <v>850</v>
      </c>
      <c r="X22" s="133" t="s">
        <v>15</v>
      </c>
      <c r="Y22" s="162">
        <v>2090</v>
      </c>
      <c r="Z22" s="131">
        <v>2090</v>
      </c>
      <c r="AA22" s="131">
        <v>2090</v>
      </c>
      <c r="AB22" s="163">
        <v>2200</v>
      </c>
      <c r="AC22" s="165">
        <v>2420</v>
      </c>
      <c r="AD22" s="131">
        <v>2530</v>
      </c>
      <c r="AE22" s="131">
        <v>2640</v>
      </c>
      <c r="AF22" s="131">
        <v>2750</v>
      </c>
      <c r="AG22" s="131">
        <v>2860</v>
      </c>
      <c r="AH22" s="163">
        <v>2970</v>
      </c>
      <c r="AI22" s="162">
        <v>3080</v>
      </c>
      <c r="AJ22" s="131">
        <v>3190</v>
      </c>
      <c r="AK22" s="140">
        <v>3300</v>
      </c>
      <c r="AL22" s="131">
        <v>3520</v>
      </c>
      <c r="AM22" s="131">
        <v>3740</v>
      </c>
      <c r="AN22" s="163"/>
      <c r="AO22" s="160"/>
      <c r="AP22" s="163"/>
      <c r="AR22" s="119">
        <v>850</v>
      </c>
      <c r="AS22" s="119" t="s">
        <v>15</v>
      </c>
      <c r="AT22" s="131">
        <f t="shared" si="0"/>
        <v>110</v>
      </c>
      <c r="AU22" s="131">
        <f t="shared" si="0"/>
        <v>110</v>
      </c>
      <c r="AV22" s="131">
        <f t="shared" si="0"/>
        <v>110</v>
      </c>
      <c r="AW22" s="131">
        <f t="shared" si="0"/>
        <v>110</v>
      </c>
      <c r="AX22" s="156">
        <f t="shared" si="0"/>
        <v>220</v>
      </c>
      <c r="AY22" s="131">
        <f t="shared" si="0"/>
        <v>110</v>
      </c>
      <c r="AZ22" s="131">
        <f t="shared" si="3"/>
        <v>110</v>
      </c>
      <c r="BA22" s="131">
        <f t="shared" si="0"/>
        <v>110</v>
      </c>
      <c r="BB22" s="131">
        <f t="shared" si="0"/>
        <v>110</v>
      </c>
      <c r="BC22" s="131">
        <f t="shared" si="4"/>
        <v>110</v>
      </c>
      <c r="BD22" s="131">
        <f t="shared" si="4"/>
        <v>110</v>
      </c>
      <c r="BE22" s="131">
        <f t="shared" si="4"/>
        <v>110</v>
      </c>
      <c r="BF22" s="131">
        <f t="shared" si="4"/>
        <v>110</v>
      </c>
      <c r="BG22" s="156">
        <f t="shared" si="4"/>
        <v>220</v>
      </c>
      <c r="BH22" s="157">
        <v>220</v>
      </c>
      <c r="BI22" s="131"/>
      <c r="BJ22" s="131"/>
      <c r="BK22" s="131"/>
      <c r="BM22" s="132">
        <v>850</v>
      </c>
      <c r="BN22" s="133" t="s">
        <v>15</v>
      </c>
      <c r="BO22" s="134">
        <f t="shared" si="1"/>
        <v>2280</v>
      </c>
      <c r="BP22" s="135">
        <f t="shared" si="1"/>
        <v>2280</v>
      </c>
      <c r="BQ22" s="135">
        <v>2280</v>
      </c>
      <c r="BR22" s="136">
        <f t="shared" si="2"/>
        <v>2390</v>
      </c>
      <c r="BS22" s="142">
        <f t="shared" si="2"/>
        <v>2610</v>
      </c>
      <c r="BT22" s="135">
        <f t="shared" si="2"/>
        <v>2720</v>
      </c>
      <c r="BU22" s="135">
        <f t="shared" si="2"/>
        <v>2830</v>
      </c>
      <c r="BV22" s="135">
        <f t="shared" si="2"/>
        <v>2940</v>
      </c>
      <c r="BW22" s="135">
        <f t="shared" si="2"/>
        <v>3050</v>
      </c>
      <c r="BX22" s="136">
        <f t="shared" si="2"/>
        <v>3160</v>
      </c>
      <c r="BY22" s="134">
        <f t="shared" si="2"/>
        <v>3270</v>
      </c>
      <c r="BZ22" s="135">
        <f t="shared" si="2"/>
        <v>3380</v>
      </c>
      <c r="CA22" s="135">
        <f t="shared" si="5"/>
        <v>3490</v>
      </c>
      <c r="CB22" s="148">
        <f t="shared" ref="CB22:CB31" si="6">CB21+BG22</f>
        <v>3710</v>
      </c>
      <c r="CC22" s="148">
        <v>3930</v>
      </c>
      <c r="CD22" s="136"/>
      <c r="CE22" s="134"/>
      <c r="CF22" s="136"/>
    </row>
    <row r="23" spans="1:84" ht="13" thickBot="1" x14ac:dyDescent="0.2">
      <c r="A23" s="120">
        <v>900</v>
      </c>
      <c r="B23" s="121" t="s">
        <v>16</v>
      </c>
      <c r="C23" s="137">
        <v>2390</v>
      </c>
      <c r="D23" s="138">
        <v>2390</v>
      </c>
      <c r="E23" s="138">
        <v>2390</v>
      </c>
      <c r="F23" s="139">
        <v>2610</v>
      </c>
      <c r="G23" s="137">
        <v>2720</v>
      </c>
      <c r="H23" s="138">
        <v>2830</v>
      </c>
      <c r="I23" s="138">
        <v>2940</v>
      </c>
      <c r="J23" s="138">
        <v>3050</v>
      </c>
      <c r="K23" s="138">
        <v>3160</v>
      </c>
      <c r="L23" s="139">
        <v>3270</v>
      </c>
      <c r="M23" s="137">
        <v>3380</v>
      </c>
      <c r="N23" s="138">
        <v>3490</v>
      </c>
      <c r="O23" s="138">
        <v>3710</v>
      </c>
      <c r="P23" s="138">
        <v>3930</v>
      </c>
      <c r="Q23" s="138">
        <v>4150</v>
      </c>
      <c r="R23" s="139">
        <v>4370</v>
      </c>
      <c r="S23" s="137"/>
      <c r="T23" s="139"/>
      <c r="U23" s="158"/>
      <c r="W23" s="120">
        <v>900</v>
      </c>
      <c r="X23" s="121" t="s">
        <v>16</v>
      </c>
      <c r="Y23" s="166">
        <v>2200</v>
      </c>
      <c r="Z23" s="167">
        <v>2200</v>
      </c>
      <c r="AA23" s="167">
        <v>2200</v>
      </c>
      <c r="AB23" s="180">
        <v>2420</v>
      </c>
      <c r="AC23" s="166">
        <v>2530</v>
      </c>
      <c r="AD23" s="167">
        <v>2640</v>
      </c>
      <c r="AE23" s="167">
        <v>2750</v>
      </c>
      <c r="AF23" s="167">
        <v>2860</v>
      </c>
      <c r="AG23" s="167">
        <v>2970</v>
      </c>
      <c r="AH23" s="168">
        <v>3080</v>
      </c>
      <c r="AI23" s="166">
        <v>3190</v>
      </c>
      <c r="AJ23" s="182">
        <v>3300</v>
      </c>
      <c r="AK23" s="167">
        <v>3520</v>
      </c>
      <c r="AL23" s="167">
        <v>3740</v>
      </c>
      <c r="AM23" s="167">
        <v>3960</v>
      </c>
      <c r="AN23" s="168">
        <v>4180</v>
      </c>
      <c r="AO23" s="175"/>
      <c r="AP23" s="168"/>
      <c r="AR23" s="119">
        <v>900</v>
      </c>
      <c r="AS23" s="119" t="s">
        <v>16</v>
      </c>
      <c r="AT23" s="131">
        <f t="shared" si="0"/>
        <v>110</v>
      </c>
      <c r="AU23" s="131">
        <f t="shared" si="0"/>
        <v>110</v>
      </c>
      <c r="AV23" s="131">
        <f t="shared" si="0"/>
        <v>110</v>
      </c>
      <c r="AW23" s="156">
        <f t="shared" si="0"/>
        <v>220</v>
      </c>
      <c r="AX23" s="131">
        <f t="shared" si="0"/>
        <v>110</v>
      </c>
      <c r="AY23" s="131">
        <f t="shared" si="0"/>
        <v>110</v>
      </c>
      <c r="AZ23" s="131">
        <f t="shared" si="3"/>
        <v>110</v>
      </c>
      <c r="BA23" s="131">
        <f t="shared" si="0"/>
        <v>110</v>
      </c>
      <c r="BB23" s="131">
        <f t="shared" si="0"/>
        <v>110</v>
      </c>
      <c r="BC23" s="131">
        <f t="shared" si="4"/>
        <v>110</v>
      </c>
      <c r="BD23" s="131">
        <f t="shared" si="4"/>
        <v>110</v>
      </c>
      <c r="BE23" s="131">
        <f t="shared" si="4"/>
        <v>110</v>
      </c>
      <c r="BF23" s="156">
        <f t="shared" si="4"/>
        <v>220</v>
      </c>
      <c r="BG23" s="156">
        <f t="shared" si="4"/>
        <v>220</v>
      </c>
      <c r="BH23" s="156">
        <f t="shared" si="4"/>
        <v>220</v>
      </c>
      <c r="BI23" s="157">
        <v>220</v>
      </c>
      <c r="BJ23" s="131"/>
      <c r="BK23" s="131"/>
      <c r="BM23" s="120">
        <v>900</v>
      </c>
      <c r="BN23" s="121" t="s">
        <v>16</v>
      </c>
      <c r="BO23" s="137">
        <f t="shared" si="1"/>
        <v>2390</v>
      </c>
      <c r="BP23" s="138">
        <f t="shared" si="1"/>
        <v>2390</v>
      </c>
      <c r="BQ23" s="138">
        <v>2390</v>
      </c>
      <c r="BR23" s="144">
        <f t="shared" si="2"/>
        <v>2610</v>
      </c>
      <c r="BS23" s="137">
        <f t="shared" si="2"/>
        <v>2720</v>
      </c>
      <c r="BT23" s="138">
        <f t="shared" si="2"/>
        <v>2830</v>
      </c>
      <c r="BU23" s="138">
        <f t="shared" si="2"/>
        <v>2940</v>
      </c>
      <c r="BV23" s="138">
        <f t="shared" si="2"/>
        <v>3050</v>
      </c>
      <c r="BW23" s="138">
        <f t="shared" si="2"/>
        <v>3160</v>
      </c>
      <c r="BX23" s="139">
        <f t="shared" si="2"/>
        <v>3270</v>
      </c>
      <c r="BY23" s="137">
        <f t="shared" si="2"/>
        <v>3380</v>
      </c>
      <c r="BZ23" s="138">
        <f t="shared" si="2"/>
        <v>3490</v>
      </c>
      <c r="CA23" s="143">
        <f t="shared" si="5"/>
        <v>3710</v>
      </c>
      <c r="CB23" s="143">
        <f t="shared" si="6"/>
        <v>3930</v>
      </c>
      <c r="CC23" s="143">
        <f t="shared" ref="CC23:CC31" si="7">CC22+BH23</f>
        <v>4150</v>
      </c>
      <c r="CD23" s="144">
        <v>4370</v>
      </c>
      <c r="CE23" s="137"/>
      <c r="CF23" s="139"/>
    </row>
    <row r="24" spans="1:84" x14ac:dyDescent="0.15">
      <c r="A24" s="117">
        <v>950</v>
      </c>
      <c r="B24" s="118" t="s">
        <v>17</v>
      </c>
      <c r="C24" s="128">
        <v>2610</v>
      </c>
      <c r="D24" s="129">
        <v>2610</v>
      </c>
      <c r="E24" s="129">
        <v>2610</v>
      </c>
      <c r="F24" s="130">
        <v>2720</v>
      </c>
      <c r="G24" s="128">
        <v>2830</v>
      </c>
      <c r="H24" s="129">
        <v>2940</v>
      </c>
      <c r="I24" s="129">
        <v>3050</v>
      </c>
      <c r="J24" s="129">
        <v>3160</v>
      </c>
      <c r="K24" s="129">
        <v>3270</v>
      </c>
      <c r="L24" s="130">
        <v>3380</v>
      </c>
      <c r="M24" s="128">
        <v>3490</v>
      </c>
      <c r="N24" s="129">
        <v>3710</v>
      </c>
      <c r="O24" s="129">
        <v>3930</v>
      </c>
      <c r="P24" s="129">
        <v>4150</v>
      </c>
      <c r="Q24" s="129">
        <v>4370</v>
      </c>
      <c r="R24" s="130">
        <v>4480</v>
      </c>
      <c r="S24" s="128">
        <v>4590</v>
      </c>
      <c r="T24" s="130"/>
      <c r="U24" s="158"/>
      <c r="W24" s="117">
        <v>950</v>
      </c>
      <c r="X24" s="118" t="s">
        <v>17</v>
      </c>
      <c r="Y24" s="183">
        <v>2420</v>
      </c>
      <c r="Z24" s="181">
        <v>2420</v>
      </c>
      <c r="AA24" s="181">
        <v>2420</v>
      </c>
      <c r="AB24" s="178">
        <v>2530</v>
      </c>
      <c r="AC24" s="176">
        <v>2640</v>
      </c>
      <c r="AD24" s="177">
        <v>2750</v>
      </c>
      <c r="AE24" s="177">
        <v>2860</v>
      </c>
      <c r="AF24" s="177">
        <v>2970</v>
      </c>
      <c r="AG24" s="177">
        <v>3080</v>
      </c>
      <c r="AH24" s="178">
        <v>3190</v>
      </c>
      <c r="AI24" s="183">
        <v>3300</v>
      </c>
      <c r="AJ24" s="177">
        <v>3520</v>
      </c>
      <c r="AK24" s="177">
        <v>3740</v>
      </c>
      <c r="AL24" s="177">
        <v>3960</v>
      </c>
      <c r="AM24" s="177">
        <v>4180</v>
      </c>
      <c r="AN24" s="178">
        <v>4290</v>
      </c>
      <c r="AO24" s="179">
        <v>4400</v>
      </c>
      <c r="AP24" s="178"/>
      <c r="AR24" s="119">
        <v>950</v>
      </c>
      <c r="AS24" s="119" t="s">
        <v>17</v>
      </c>
      <c r="AT24" s="156">
        <f t="shared" si="0"/>
        <v>220</v>
      </c>
      <c r="AU24" s="156">
        <f t="shared" si="0"/>
        <v>220</v>
      </c>
      <c r="AV24" s="156">
        <f t="shared" si="0"/>
        <v>220</v>
      </c>
      <c r="AW24" s="131">
        <f t="shared" si="0"/>
        <v>110</v>
      </c>
      <c r="AX24" s="131">
        <f t="shared" si="0"/>
        <v>110</v>
      </c>
      <c r="AY24" s="131">
        <f t="shared" si="0"/>
        <v>110</v>
      </c>
      <c r="AZ24" s="131">
        <f t="shared" si="3"/>
        <v>110</v>
      </c>
      <c r="BA24" s="131">
        <f t="shared" si="0"/>
        <v>110</v>
      </c>
      <c r="BB24" s="131">
        <f t="shared" si="0"/>
        <v>110</v>
      </c>
      <c r="BC24" s="131">
        <f t="shared" si="4"/>
        <v>110</v>
      </c>
      <c r="BD24" s="131">
        <f t="shared" si="4"/>
        <v>110</v>
      </c>
      <c r="BE24" s="156">
        <f t="shared" si="4"/>
        <v>220</v>
      </c>
      <c r="BF24" s="156">
        <f t="shared" si="4"/>
        <v>220</v>
      </c>
      <c r="BG24" s="156">
        <f t="shared" si="4"/>
        <v>220</v>
      </c>
      <c r="BH24" s="156">
        <f t="shared" si="4"/>
        <v>220</v>
      </c>
      <c r="BI24" s="131">
        <f t="shared" si="4"/>
        <v>110</v>
      </c>
      <c r="BJ24" s="157">
        <v>110</v>
      </c>
      <c r="BK24" s="131"/>
      <c r="BM24" s="117">
        <v>950</v>
      </c>
      <c r="BN24" s="118" t="s">
        <v>17</v>
      </c>
      <c r="BO24" s="147">
        <f t="shared" si="1"/>
        <v>2610</v>
      </c>
      <c r="BP24" s="146">
        <f t="shared" si="1"/>
        <v>2610</v>
      </c>
      <c r="BQ24" s="146">
        <v>2610</v>
      </c>
      <c r="BR24" s="130">
        <f t="shared" si="2"/>
        <v>2720</v>
      </c>
      <c r="BS24" s="128">
        <f t="shared" si="2"/>
        <v>2830</v>
      </c>
      <c r="BT24" s="129">
        <f t="shared" si="2"/>
        <v>2940</v>
      </c>
      <c r="BU24" s="129">
        <f t="shared" si="2"/>
        <v>3050</v>
      </c>
      <c r="BV24" s="129">
        <f t="shared" si="2"/>
        <v>3160</v>
      </c>
      <c r="BW24" s="129">
        <f t="shared" si="2"/>
        <v>3270</v>
      </c>
      <c r="BX24" s="130">
        <f t="shared" si="2"/>
        <v>3380</v>
      </c>
      <c r="BY24" s="128">
        <f t="shared" si="2"/>
        <v>3490</v>
      </c>
      <c r="BZ24" s="146">
        <f t="shared" si="2"/>
        <v>3710</v>
      </c>
      <c r="CA24" s="146">
        <f t="shared" si="5"/>
        <v>3930</v>
      </c>
      <c r="CB24" s="146">
        <f t="shared" si="6"/>
        <v>4150</v>
      </c>
      <c r="CC24" s="146">
        <f t="shared" si="7"/>
        <v>4370</v>
      </c>
      <c r="CD24" s="130">
        <f t="shared" ref="CD24:CD31" si="8">CD23+BI24</f>
        <v>4480</v>
      </c>
      <c r="CE24" s="128">
        <v>4590</v>
      </c>
      <c r="CF24" s="130"/>
    </row>
    <row r="25" spans="1:84" x14ac:dyDescent="0.15">
      <c r="A25" s="132">
        <v>1000</v>
      </c>
      <c r="B25" s="133" t="s">
        <v>18</v>
      </c>
      <c r="C25" s="134">
        <v>2720</v>
      </c>
      <c r="D25" s="135">
        <v>2720</v>
      </c>
      <c r="E25" s="135">
        <v>2720</v>
      </c>
      <c r="F25" s="136">
        <v>2830</v>
      </c>
      <c r="G25" s="134">
        <v>2940</v>
      </c>
      <c r="H25" s="135">
        <v>3050</v>
      </c>
      <c r="I25" s="135">
        <v>3160</v>
      </c>
      <c r="J25" s="135">
        <v>3270</v>
      </c>
      <c r="K25" s="135">
        <v>3380</v>
      </c>
      <c r="L25" s="136">
        <v>3490</v>
      </c>
      <c r="M25" s="134">
        <v>3710</v>
      </c>
      <c r="N25" s="135">
        <v>3930</v>
      </c>
      <c r="O25" s="135">
        <v>4150</v>
      </c>
      <c r="P25" s="135">
        <v>4370</v>
      </c>
      <c r="Q25" s="135">
        <v>4480</v>
      </c>
      <c r="R25" s="136">
        <v>4590</v>
      </c>
      <c r="S25" s="134">
        <v>4700</v>
      </c>
      <c r="T25" s="136">
        <v>4810</v>
      </c>
      <c r="U25" s="158"/>
      <c r="W25" s="132">
        <v>1000</v>
      </c>
      <c r="X25" s="133" t="s">
        <v>18</v>
      </c>
      <c r="Y25" s="162">
        <v>2530</v>
      </c>
      <c r="Z25" s="131">
        <v>2530</v>
      </c>
      <c r="AA25" s="131">
        <v>2530</v>
      </c>
      <c r="AB25" s="163">
        <v>2640</v>
      </c>
      <c r="AC25" s="162">
        <v>2750</v>
      </c>
      <c r="AD25" s="131">
        <v>2860</v>
      </c>
      <c r="AE25" s="131">
        <v>2970</v>
      </c>
      <c r="AF25" s="131">
        <v>3080</v>
      </c>
      <c r="AG25" s="131">
        <v>3190</v>
      </c>
      <c r="AH25" s="164">
        <v>3300</v>
      </c>
      <c r="AI25" s="162">
        <v>3520</v>
      </c>
      <c r="AJ25" s="131">
        <v>3740</v>
      </c>
      <c r="AK25" s="131">
        <v>3960</v>
      </c>
      <c r="AL25" s="131">
        <v>4180</v>
      </c>
      <c r="AM25" s="131">
        <v>4290</v>
      </c>
      <c r="AN25" s="163">
        <v>4400</v>
      </c>
      <c r="AO25" s="160">
        <v>4510</v>
      </c>
      <c r="AP25" s="164">
        <v>4620</v>
      </c>
      <c r="AR25" s="119">
        <v>1000</v>
      </c>
      <c r="AS25" s="119" t="s">
        <v>18</v>
      </c>
      <c r="AT25" s="131">
        <f t="shared" si="0"/>
        <v>110</v>
      </c>
      <c r="AU25" s="131">
        <f t="shared" si="0"/>
        <v>110</v>
      </c>
      <c r="AV25" s="131">
        <f t="shared" si="0"/>
        <v>110</v>
      </c>
      <c r="AW25" s="131">
        <f t="shared" si="0"/>
        <v>110</v>
      </c>
      <c r="AX25" s="131">
        <f t="shared" si="0"/>
        <v>110</v>
      </c>
      <c r="AY25" s="131">
        <f t="shared" si="0"/>
        <v>110</v>
      </c>
      <c r="AZ25" s="131">
        <f t="shared" si="3"/>
        <v>110</v>
      </c>
      <c r="BA25" s="131">
        <f t="shared" si="0"/>
        <v>110</v>
      </c>
      <c r="BB25" s="131">
        <f t="shared" si="0"/>
        <v>110</v>
      </c>
      <c r="BC25" s="131">
        <f t="shared" si="4"/>
        <v>110</v>
      </c>
      <c r="BD25" s="156">
        <f t="shared" si="4"/>
        <v>220</v>
      </c>
      <c r="BE25" s="156">
        <f t="shared" si="4"/>
        <v>220</v>
      </c>
      <c r="BF25" s="156">
        <f t="shared" si="4"/>
        <v>220</v>
      </c>
      <c r="BG25" s="156">
        <f t="shared" si="4"/>
        <v>220</v>
      </c>
      <c r="BH25" s="131">
        <f t="shared" si="4"/>
        <v>110</v>
      </c>
      <c r="BI25" s="131">
        <f t="shared" si="4"/>
        <v>110</v>
      </c>
      <c r="BJ25" s="131">
        <f t="shared" si="4"/>
        <v>110</v>
      </c>
      <c r="BK25" s="157">
        <v>110</v>
      </c>
      <c r="BM25" s="132">
        <v>1000</v>
      </c>
      <c r="BN25" s="133" t="s">
        <v>18</v>
      </c>
      <c r="BO25" s="134">
        <f t="shared" si="1"/>
        <v>2720</v>
      </c>
      <c r="BP25" s="135">
        <f t="shared" si="1"/>
        <v>2720</v>
      </c>
      <c r="BQ25" s="135">
        <v>2720</v>
      </c>
      <c r="BR25" s="136">
        <f t="shared" si="2"/>
        <v>2830</v>
      </c>
      <c r="BS25" s="134">
        <f t="shared" si="2"/>
        <v>2940</v>
      </c>
      <c r="BT25" s="135">
        <f t="shared" si="2"/>
        <v>3050</v>
      </c>
      <c r="BU25" s="135">
        <f t="shared" si="2"/>
        <v>3160</v>
      </c>
      <c r="BV25" s="135">
        <f t="shared" si="2"/>
        <v>3270</v>
      </c>
      <c r="BW25" s="135">
        <f t="shared" si="2"/>
        <v>3380</v>
      </c>
      <c r="BX25" s="136">
        <f t="shared" si="2"/>
        <v>3490</v>
      </c>
      <c r="BY25" s="142">
        <f t="shared" si="2"/>
        <v>3710</v>
      </c>
      <c r="BZ25" s="148">
        <f t="shared" si="2"/>
        <v>3930</v>
      </c>
      <c r="CA25" s="148">
        <f t="shared" si="5"/>
        <v>4150</v>
      </c>
      <c r="CB25" s="148">
        <f t="shared" si="6"/>
        <v>4370</v>
      </c>
      <c r="CC25" s="135">
        <f t="shared" si="7"/>
        <v>4480</v>
      </c>
      <c r="CD25" s="136">
        <f t="shared" si="8"/>
        <v>4590</v>
      </c>
      <c r="CE25" s="134">
        <f t="shared" ref="CE25:CE31" si="9">CE24+BJ25</f>
        <v>4700</v>
      </c>
      <c r="CF25" s="136">
        <v>4810</v>
      </c>
    </row>
    <row r="26" spans="1:84" x14ac:dyDescent="0.15">
      <c r="A26" s="132">
        <v>1050</v>
      </c>
      <c r="B26" s="133" t="s">
        <v>19</v>
      </c>
      <c r="C26" s="134">
        <v>2830</v>
      </c>
      <c r="D26" s="135">
        <v>2830</v>
      </c>
      <c r="E26" s="135">
        <v>2830</v>
      </c>
      <c r="F26" s="136">
        <v>2940</v>
      </c>
      <c r="G26" s="134">
        <v>3050</v>
      </c>
      <c r="H26" s="135">
        <v>3160</v>
      </c>
      <c r="I26" s="135">
        <v>3270</v>
      </c>
      <c r="J26" s="135">
        <v>3380</v>
      </c>
      <c r="K26" s="135">
        <v>3490</v>
      </c>
      <c r="L26" s="136">
        <v>3710</v>
      </c>
      <c r="M26" s="134">
        <v>3930</v>
      </c>
      <c r="N26" s="135">
        <v>4150</v>
      </c>
      <c r="O26" s="135">
        <v>4370</v>
      </c>
      <c r="P26" s="135">
        <v>4480</v>
      </c>
      <c r="Q26" s="135">
        <v>4590</v>
      </c>
      <c r="R26" s="136">
        <v>4700</v>
      </c>
      <c r="S26" s="134">
        <v>4810</v>
      </c>
      <c r="T26" s="136">
        <v>4920</v>
      </c>
      <c r="U26" s="158"/>
      <c r="W26" s="132">
        <v>1050</v>
      </c>
      <c r="X26" s="133" t="s">
        <v>19</v>
      </c>
      <c r="Y26" s="162">
        <v>2640</v>
      </c>
      <c r="Z26" s="131">
        <v>2640</v>
      </c>
      <c r="AA26" s="131">
        <v>2640</v>
      </c>
      <c r="AB26" s="163">
        <v>2750</v>
      </c>
      <c r="AC26" s="162">
        <v>2860</v>
      </c>
      <c r="AD26" s="131">
        <v>2970</v>
      </c>
      <c r="AE26" s="131">
        <v>3080</v>
      </c>
      <c r="AF26" s="131">
        <v>3190</v>
      </c>
      <c r="AG26" s="140">
        <v>3300</v>
      </c>
      <c r="AH26" s="163">
        <v>3520</v>
      </c>
      <c r="AI26" s="162">
        <v>3740</v>
      </c>
      <c r="AJ26" s="131">
        <v>3960</v>
      </c>
      <c r="AK26" s="131">
        <v>4180</v>
      </c>
      <c r="AL26" s="131">
        <v>4290</v>
      </c>
      <c r="AM26" s="131">
        <v>4400</v>
      </c>
      <c r="AN26" s="163">
        <v>4510</v>
      </c>
      <c r="AO26" s="161">
        <v>4620</v>
      </c>
      <c r="AP26" s="163">
        <v>4730</v>
      </c>
      <c r="AR26" s="119">
        <v>1050</v>
      </c>
      <c r="AS26" s="119" t="s">
        <v>19</v>
      </c>
      <c r="AT26" s="131">
        <f t="shared" si="0"/>
        <v>110</v>
      </c>
      <c r="AU26" s="131">
        <f t="shared" si="0"/>
        <v>110</v>
      </c>
      <c r="AV26" s="131">
        <f t="shared" si="0"/>
        <v>110</v>
      </c>
      <c r="AW26" s="131">
        <f t="shared" si="0"/>
        <v>110</v>
      </c>
      <c r="AX26" s="131">
        <f t="shared" si="0"/>
        <v>110</v>
      </c>
      <c r="AY26" s="131">
        <f t="shared" si="0"/>
        <v>110</v>
      </c>
      <c r="AZ26" s="131">
        <f t="shared" si="3"/>
        <v>110</v>
      </c>
      <c r="BA26" s="131">
        <f t="shared" si="0"/>
        <v>110</v>
      </c>
      <c r="BB26" s="131">
        <f t="shared" si="0"/>
        <v>110</v>
      </c>
      <c r="BC26" s="156">
        <f t="shared" si="4"/>
        <v>220</v>
      </c>
      <c r="BD26" s="156">
        <f t="shared" si="4"/>
        <v>220</v>
      </c>
      <c r="BE26" s="156">
        <f t="shared" si="4"/>
        <v>220</v>
      </c>
      <c r="BF26" s="156">
        <f t="shared" si="4"/>
        <v>220</v>
      </c>
      <c r="BG26" s="131">
        <f t="shared" si="4"/>
        <v>110</v>
      </c>
      <c r="BH26" s="131">
        <f t="shared" si="4"/>
        <v>110</v>
      </c>
      <c r="BI26" s="131">
        <f t="shared" si="4"/>
        <v>110</v>
      </c>
      <c r="BJ26" s="131">
        <f t="shared" si="4"/>
        <v>110</v>
      </c>
      <c r="BK26" s="131">
        <f t="shared" ref="BK26:BK45" si="10">AP26-AP25</f>
        <v>110</v>
      </c>
      <c r="BM26" s="132">
        <v>1050</v>
      </c>
      <c r="BN26" s="133" t="s">
        <v>19</v>
      </c>
      <c r="BO26" s="134">
        <f t="shared" si="1"/>
        <v>2830</v>
      </c>
      <c r="BP26" s="135">
        <f t="shared" si="1"/>
        <v>2830</v>
      </c>
      <c r="BQ26" s="135">
        <v>2830</v>
      </c>
      <c r="BR26" s="136">
        <f t="shared" si="2"/>
        <v>2940</v>
      </c>
      <c r="BS26" s="134">
        <f t="shared" si="2"/>
        <v>3050</v>
      </c>
      <c r="BT26" s="135">
        <f t="shared" si="2"/>
        <v>3160</v>
      </c>
      <c r="BU26" s="135">
        <f t="shared" si="2"/>
        <v>3270</v>
      </c>
      <c r="BV26" s="135">
        <f t="shared" si="2"/>
        <v>3380</v>
      </c>
      <c r="BW26" s="135">
        <f t="shared" si="2"/>
        <v>3490</v>
      </c>
      <c r="BX26" s="141">
        <f t="shared" si="2"/>
        <v>3710</v>
      </c>
      <c r="BY26" s="142">
        <f t="shared" si="2"/>
        <v>3930</v>
      </c>
      <c r="BZ26" s="148">
        <f t="shared" si="2"/>
        <v>4150</v>
      </c>
      <c r="CA26" s="148">
        <f t="shared" si="5"/>
        <v>4370</v>
      </c>
      <c r="CB26" s="135">
        <f t="shared" si="6"/>
        <v>4480</v>
      </c>
      <c r="CC26" s="135">
        <f t="shared" si="7"/>
        <v>4590</v>
      </c>
      <c r="CD26" s="136">
        <f t="shared" si="8"/>
        <v>4700</v>
      </c>
      <c r="CE26" s="134">
        <f t="shared" si="9"/>
        <v>4810</v>
      </c>
      <c r="CF26" s="136">
        <f t="shared" ref="CF26:CF31" si="11">CF25+BK26</f>
        <v>4920</v>
      </c>
    </row>
    <row r="27" spans="1:84" x14ac:dyDescent="0.15">
      <c r="A27" s="132">
        <v>1100</v>
      </c>
      <c r="B27" s="133" t="s">
        <v>20</v>
      </c>
      <c r="C27" s="134">
        <v>2940</v>
      </c>
      <c r="D27" s="135">
        <v>2940</v>
      </c>
      <c r="E27" s="135">
        <v>2940</v>
      </c>
      <c r="F27" s="136">
        <v>3050</v>
      </c>
      <c r="G27" s="134">
        <v>3160</v>
      </c>
      <c r="H27" s="135">
        <v>3270</v>
      </c>
      <c r="I27" s="135">
        <v>3380</v>
      </c>
      <c r="J27" s="135">
        <v>3490</v>
      </c>
      <c r="K27" s="135">
        <v>3710</v>
      </c>
      <c r="L27" s="136">
        <v>3930</v>
      </c>
      <c r="M27" s="134">
        <v>4150</v>
      </c>
      <c r="N27" s="135">
        <v>4370</v>
      </c>
      <c r="O27" s="135">
        <v>4480</v>
      </c>
      <c r="P27" s="135">
        <v>4590</v>
      </c>
      <c r="Q27" s="135">
        <v>4700</v>
      </c>
      <c r="R27" s="136">
        <v>4810</v>
      </c>
      <c r="S27" s="134">
        <v>4920</v>
      </c>
      <c r="T27" s="136">
        <v>5030</v>
      </c>
      <c r="U27" s="158"/>
      <c r="W27" s="132">
        <v>1100</v>
      </c>
      <c r="X27" s="133" t="s">
        <v>20</v>
      </c>
      <c r="Y27" s="162">
        <v>2750</v>
      </c>
      <c r="Z27" s="131">
        <v>2750</v>
      </c>
      <c r="AA27" s="131">
        <v>2750</v>
      </c>
      <c r="AB27" s="163">
        <v>2860</v>
      </c>
      <c r="AC27" s="162">
        <v>2970</v>
      </c>
      <c r="AD27" s="131">
        <v>3080</v>
      </c>
      <c r="AE27" s="131">
        <v>3190</v>
      </c>
      <c r="AF27" s="140">
        <v>3300</v>
      </c>
      <c r="AG27" s="131">
        <v>3520</v>
      </c>
      <c r="AH27" s="163">
        <v>3740</v>
      </c>
      <c r="AI27" s="162">
        <v>3960</v>
      </c>
      <c r="AJ27" s="131">
        <v>4180</v>
      </c>
      <c r="AK27" s="131">
        <v>4290</v>
      </c>
      <c r="AL27" s="131">
        <v>4400</v>
      </c>
      <c r="AM27" s="131">
        <v>4510</v>
      </c>
      <c r="AN27" s="164">
        <v>4620</v>
      </c>
      <c r="AO27" s="160">
        <v>4730</v>
      </c>
      <c r="AP27" s="163">
        <v>4840</v>
      </c>
      <c r="AR27" s="119">
        <v>1100</v>
      </c>
      <c r="AS27" s="119" t="s">
        <v>20</v>
      </c>
      <c r="AT27" s="131">
        <f t="shared" si="0"/>
        <v>110</v>
      </c>
      <c r="AU27" s="131">
        <f t="shared" si="0"/>
        <v>110</v>
      </c>
      <c r="AV27" s="131">
        <f t="shared" si="0"/>
        <v>110</v>
      </c>
      <c r="AW27" s="131">
        <f t="shared" si="0"/>
        <v>110</v>
      </c>
      <c r="AX27" s="131">
        <f t="shared" si="0"/>
        <v>110</v>
      </c>
      <c r="AY27" s="131">
        <f t="shared" si="0"/>
        <v>110</v>
      </c>
      <c r="AZ27" s="131">
        <f t="shared" si="3"/>
        <v>110</v>
      </c>
      <c r="BA27" s="131">
        <f t="shared" si="0"/>
        <v>110</v>
      </c>
      <c r="BB27" s="156">
        <f t="shared" si="0"/>
        <v>220</v>
      </c>
      <c r="BC27" s="156">
        <f t="shared" si="4"/>
        <v>220</v>
      </c>
      <c r="BD27" s="156">
        <f t="shared" si="4"/>
        <v>220</v>
      </c>
      <c r="BE27" s="156">
        <f t="shared" si="4"/>
        <v>220</v>
      </c>
      <c r="BF27" s="131">
        <f t="shared" si="4"/>
        <v>110</v>
      </c>
      <c r="BG27" s="131">
        <f t="shared" si="4"/>
        <v>110</v>
      </c>
      <c r="BH27" s="131">
        <f t="shared" si="4"/>
        <v>110</v>
      </c>
      <c r="BI27" s="131">
        <f t="shared" si="4"/>
        <v>110</v>
      </c>
      <c r="BJ27" s="131">
        <f t="shared" si="4"/>
        <v>110</v>
      </c>
      <c r="BK27" s="131">
        <f t="shared" si="10"/>
        <v>110</v>
      </c>
      <c r="BM27" s="132">
        <v>1100</v>
      </c>
      <c r="BN27" s="133" t="s">
        <v>20</v>
      </c>
      <c r="BO27" s="134">
        <f t="shared" si="1"/>
        <v>2940</v>
      </c>
      <c r="BP27" s="135">
        <f t="shared" si="1"/>
        <v>2940</v>
      </c>
      <c r="BQ27" s="135">
        <v>2940</v>
      </c>
      <c r="BR27" s="136">
        <f t="shared" si="2"/>
        <v>3050</v>
      </c>
      <c r="BS27" s="134">
        <f t="shared" si="2"/>
        <v>3160</v>
      </c>
      <c r="BT27" s="135">
        <f t="shared" si="2"/>
        <v>3270</v>
      </c>
      <c r="BU27" s="135">
        <f t="shared" si="2"/>
        <v>3380</v>
      </c>
      <c r="BV27" s="135">
        <f t="shared" si="2"/>
        <v>3490</v>
      </c>
      <c r="BW27" s="148">
        <f t="shared" si="2"/>
        <v>3710</v>
      </c>
      <c r="BX27" s="141">
        <f t="shared" si="2"/>
        <v>3930</v>
      </c>
      <c r="BY27" s="142">
        <f t="shared" si="2"/>
        <v>4150</v>
      </c>
      <c r="BZ27" s="148">
        <f t="shared" si="2"/>
        <v>4370</v>
      </c>
      <c r="CA27" s="135">
        <f t="shared" si="5"/>
        <v>4480</v>
      </c>
      <c r="CB27" s="135">
        <f t="shared" si="6"/>
        <v>4590</v>
      </c>
      <c r="CC27" s="135">
        <f t="shared" si="7"/>
        <v>4700</v>
      </c>
      <c r="CD27" s="136">
        <f t="shared" si="8"/>
        <v>4810</v>
      </c>
      <c r="CE27" s="134">
        <f t="shared" si="9"/>
        <v>4920</v>
      </c>
      <c r="CF27" s="136">
        <f t="shared" si="11"/>
        <v>5030</v>
      </c>
    </row>
    <row r="28" spans="1:84" x14ac:dyDescent="0.15">
      <c r="A28" s="132">
        <v>1150</v>
      </c>
      <c r="B28" s="133" t="s">
        <v>21</v>
      </c>
      <c r="C28" s="134">
        <v>3050</v>
      </c>
      <c r="D28" s="135">
        <v>3050</v>
      </c>
      <c r="E28" s="135">
        <v>3050</v>
      </c>
      <c r="F28" s="136">
        <v>3160</v>
      </c>
      <c r="G28" s="134">
        <v>3270</v>
      </c>
      <c r="H28" s="135">
        <v>3380</v>
      </c>
      <c r="I28" s="135">
        <v>3490</v>
      </c>
      <c r="J28" s="135">
        <v>3710</v>
      </c>
      <c r="K28" s="135">
        <v>3930</v>
      </c>
      <c r="L28" s="136">
        <v>4150</v>
      </c>
      <c r="M28" s="134">
        <v>4370</v>
      </c>
      <c r="N28" s="135">
        <v>4480</v>
      </c>
      <c r="O28" s="135">
        <v>4590</v>
      </c>
      <c r="P28" s="135">
        <v>4700</v>
      </c>
      <c r="Q28" s="135">
        <v>4810</v>
      </c>
      <c r="R28" s="136">
        <v>4920</v>
      </c>
      <c r="S28" s="134">
        <v>5030</v>
      </c>
      <c r="T28" s="136">
        <v>5140</v>
      </c>
      <c r="U28" s="158"/>
      <c r="W28" s="132">
        <v>1150</v>
      </c>
      <c r="X28" s="133" t="s">
        <v>21</v>
      </c>
      <c r="Y28" s="162">
        <v>2860</v>
      </c>
      <c r="Z28" s="131">
        <v>2860</v>
      </c>
      <c r="AA28" s="131">
        <v>2860</v>
      </c>
      <c r="AB28" s="163">
        <v>2970</v>
      </c>
      <c r="AC28" s="162">
        <v>3080</v>
      </c>
      <c r="AD28" s="131">
        <v>3190</v>
      </c>
      <c r="AE28" s="140">
        <v>3300</v>
      </c>
      <c r="AF28" s="131">
        <v>3520</v>
      </c>
      <c r="AG28" s="131">
        <v>3740</v>
      </c>
      <c r="AH28" s="163">
        <v>3960</v>
      </c>
      <c r="AI28" s="162">
        <v>4180</v>
      </c>
      <c r="AJ28" s="131">
        <v>4290</v>
      </c>
      <c r="AK28" s="131">
        <v>4400</v>
      </c>
      <c r="AL28" s="131">
        <v>4510</v>
      </c>
      <c r="AM28" s="140">
        <v>4620</v>
      </c>
      <c r="AN28" s="163">
        <v>4730</v>
      </c>
      <c r="AO28" s="160">
        <v>4840</v>
      </c>
      <c r="AP28" s="163">
        <v>4950</v>
      </c>
      <c r="AR28" s="119">
        <v>1150</v>
      </c>
      <c r="AS28" s="119" t="s">
        <v>21</v>
      </c>
      <c r="AT28" s="131">
        <f t="shared" si="0"/>
        <v>110</v>
      </c>
      <c r="AU28" s="131">
        <f t="shared" si="0"/>
        <v>110</v>
      </c>
      <c r="AV28" s="131">
        <f t="shared" si="0"/>
        <v>110</v>
      </c>
      <c r="AW28" s="131">
        <f t="shared" si="0"/>
        <v>110</v>
      </c>
      <c r="AX28" s="131">
        <f t="shared" si="0"/>
        <v>110</v>
      </c>
      <c r="AY28" s="131">
        <f t="shared" si="0"/>
        <v>110</v>
      </c>
      <c r="AZ28" s="131">
        <f t="shared" si="3"/>
        <v>110</v>
      </c>
      <c r="BA28" s="156">
        <f t="shared" si="0"/>
        <v>220</v>
      </c>
      <c r="BB28" s="156">
        <f t="shared" si="0"/>
        <v>220</v>
      </c>
      <c r="BC28" s="156">
        <f t="shared" si="4"/>
        <v>220</v>
      </c>
      <c r="BD28" s="156">
        <f t="shared" si="4"/>
        <v>220</v>
      </c>
      <c r="BE28" s="131">
        <f t="shared" si="4"/>
        <v>110</v>
      </c>
      <c r="BF28" s="131">
        <f t="shared" si="4"/>
        <v>110</v>
      </c>
      <c r="BG28" s="131">
        <f t="shared" si="4"/>
        <v>110</v>
      </c>
      <c r="BH28" s="131">
        <f t="shared" si="4"/>
        <v>110</v>
      </c>
      <c r="BI28" s="131">
        <f t="shared" si="4"/>
        <v>110</v>
      </c>
      <c r="BJ28" s="131">
        <f t="shared" si="4"/>
        <v>110</v>
      </c>
      <c r="BK28" s="131">
        <f t="shared" si="10"/>
        <v>110</v>
      </c>
      <c r="BM28" s="132">
        <v>1150</v>
      </c>
      <c r="BN28" s="133" t="s">
        <v>21</v>
      </c>
      <c r="BO28" s="134">
        <f t="shared" si="1"/>
        <v>3050</v>
      </c>
      <c r="BP28" s="135">
        <f t="shared" si="1"/>
        <v>3050</v>
      </c>
      <c r="BQ28" s="135">
        <v>3050</v>
      </c>
      <c r="BR28" s="136">
        <f t="shared" si="2"/>
        <v>3160</v>
      </c>
      <c r="BS28" s="134">
        <f t="shared" si="2"/>
        <v>3270</v>
      </c>
      <c r="BT28" s="135">
        <f t="shared" si="2"/>
        <v>3380</v>
      </c>
      <c r="BU28" s="135">
        <f t="shared" si="2"/>
        <v>3490</v>
      </c>
      <c r="BV28" s="148">
        <f t="shared" si="2"/>
        <v>3710</v>
      </c>
      <c r="BW28" s="148">
        <f t="shared" si="2"/>
        <v>3930</v>
      </c>
      <c r="BX28" s="141">
        <f t="shared" si="2"/>
        <v>4150</v>
      </c>
      <c r="BY28" s="142">
        <f t="shared" si="2"/>
        <v>4370</v>
      </c>
      <c r="BZ28" s="135">
        <f t="shared" si="2"/>
        <v>4480</v>
      </c>
      <c r="CA28" s="135">
        <f t="shared" si="5"/>
        <v>4590</v>
      </c>
      <c r="CB28" s="135">
        <f t="shared" si="6"/>
        <v>4700</v>
      </c>
      <c r="CC28" s="135">
        <f t="shared" si="7"/>
        <v>4810</v>
      </c>
      <c r="CD28" s="136">
        <f t="shared" si="8"/>
        <v>4920</v>
      </c>
      <c r="CE28" s="134">
        <f t="shared" si="9"/>
        <v>5030</v>
      </c>
      <c r="CF28" s="136">
        <f t="shared" si="11"/>
        <v>5140</v>
      </c>
    </row>
    <row r="29" spans="1:84" ht="13" thickBot="1" x14ac:dyDescent="0.2">
      <c r="A29" s="120">
        <v>1200</v>
      </c>
      <c r="B29" s="121" t="s">
        <v>22</v>
      </c>
      <c r="C29" s="137">
        <v>3160</v>
      </c>
      <c r="D29" s="138">
        <v>3160</v>
      </c>
      <c r="E29" s="138">
        <v>3160</v>
      </c>
      <c r="F29" s="139">
        <v>3270</v>
      </c>
      <c r="G29" s="137">
        <v>3380</v>
      </c>
      <c r="H29" s="138">
        <v>3490</v>
      </c>
      <c r="I29" s="138">
        <v>3710</v>
      </c>
      <c r="J29" s="138">
        <v>3930</v>
      </c>
      <c r="K29" s="138">
        <v>4150</v>
      </c>
      <c r="L29" s="139">
        <v>4370</v>
      </c>
      <c r="M29" s="137">
        <v>4480</v>
      </c>
      <c r="N29" s="138">
        <v>4590</v>
      </c>
      <c r="O29" s="138">
        <v>4700</v>
      </c>
      <c r="P29" s="138">
        <v>4810</v>
      </c>
      <c r="Q29" s="138">
        <v>4920</v>
      </c>
      <c r="R29" s="139">
        <v>5030</v>
      </c>
      <c r="S29" s="137">
        <v>5140</v>
      </c>
      <c r="T29" s="139">
        <v>5250</v>
      </c>
      <c r="U29" s="158"/>
      <c r="W29" s="120">
        <v>1200</v>
      </c>
      <c r="X29" s="121" t="s">
        <v>22</v>
      </c>
      <c r="Y29" s="166">
        <v>2970</v>
      </c>
      <c r="Z29" s="167">
        <v>2970</v>
      </c>
      <c r="AA29" s="167">
        <v>2970</v>
      </c>
      <c r="AB29" s="168">
        <v>3080</v>
      </c>
      <c r="AC29" s="166">
        <v>3190</v>
      </c>
      <c r="AD29" s="182">
        <v>3300</v>
      </c>
      <c r="AE29" s="167">
        <v>3520</v>
      </c>
      <c r="AF29" s="167">
        <v>3740</v>
      </c>
      <c r="AG29" s="167">
        <v>3960</v>
      </c>
      <c r="AH29" s="168">
        <v>4180</v>
      </c>
      <c r="AI29" s="166">
        <v>4290</v>
      </c>
      <c r="AJ29" s="167">
        <v>4400</v>
      </c>
      <c r="AK29" s="167">
        <v>4510</v>
      </c>
      <c r="AL29" s="182">
        <v>4620</v>
      </c>
      <c r="AM29" s="167">
        <v>4730</v>
      </c>
      <c r="AN29" s="168">
        <v>4840</v>
      </c>
      <c r="AO29" s="175">
        <v>4950</v>
      </c>
      <c r="AP29" s="168">
        <v>5060</v>
      </c>
      <c r="AR29" s="119">
        <v>1200</v>
      </c>
      <c r="AS29" s="119" t="s">
        <v>22</v>
      </c>
      <c r="AT29" s="131">
        <f t="shared" si="0"/>
        <v>110</v>
      </c>
      <c r="AU29" s="131">
        <f t="shared" si="0"/>
        <v>110</v>
      </c>
      <c r="AV29" s="131">
        <f t="shared" si="0"/>
        <v>110</v>
      </c>
      <c r="AW29" s="131">
        <f t="shared" si="0"/>
        <v>110</v>
      </c>
      <c r="AX29" s="131">
        <f t="shared" si="0"/>
        <v>110</v>
      </c>
      <c r="AY29" s="131">
        <f t="shared" si="0"/>
        <v>110</v>
      </c>
      <c r="AZ29" s="156">
        <f t="shared" si="3"/>
        <v>220</v>
      </c>
      <c r="BA29" s="156">
        <f t="shared" si="0"/>
        <v>220</v>
      </c>
      <c r="BB29" s="156">
        <f t="shared" si="0"/>
        <v>220</v>
      </c>
      <c r="BC29" s="156">
        <f t="shared" si="4"/>
        <v>220</v>
      </c>
      <c r="BD29" s="131">
        <f t="shared" si="4"/>
        <v>110</v>
      </c>
      <c r="BE29" s="131">
        <f t="shared" si="4"/>
        <v>110</v>
      </c>
      <c r="BF29" s="131">
        <f t="shared" si="4"/>
        <v>110</v>
      </c>
      <c r="BG29" s="131">
        <f t="shared" si="4"/>
        <v>110</v>
      </c>
      <c r="BH29" s="131">
        <f t="shared" si="4"/>
        <v>110</v>
      </c>
      <c r="BI29" s="131">
        <f t="shared" si="4"/>
        <v>110</v>
      </c>
      <c r="BJ29" s="131">
        <f t="shared" si="4"/>
        <v>110</v>
      </c>
      <c r="BK29" s="131">
        <f t="shared" si="10"/>
        <v>110</v>
      </c>
      <c r="BM29" s="120">
        <v>1200</v>
      </c>
      <c r="BN29" s="121" t="s">
        <v>22</v>
      </c>
      <c r="BO29" s="137">
        <f t="shared" si="1"/>
        <v>3160</v>
      </c>
      <c r="BP29" s="138">
        <f t="shared" si="1"/>
        <v>3160</v>
      </c>
      <c r="BQ29" s="138">
        <v>3160</v>
      </c>
      <c r="BR29" s="139">
        <f t="shared" si="2"/>
        <v>3270</v>
      </c>
      <c r="BS29" s="137">
        <f t="shared" si="2"/>
        <v>3380</v>
      </c>
      <c r="BT29" s="138">
        <f t="shared" si="2"/>
        <v>3490</v>
      </c>
      <c r="BU29" s="143">
        <f t="shared" si="2"/>
        <v>3710</v>
      </c>
      <c r="BV29" s="143">
        <f t="shared" si="2"/>
        <v>3930</v>
      </c>
      <c r="BW29" s="143">
        <f t="shared" si="2"/>
        <v>4150</v>
      </c>
      <c r="BX29" s="144">
        <f t="shared" si="2"/>
        <v>4370</v>
      </c>
      <c r="BY29" s="137">
        <f t="shared" si="2"/>
        <v>4480</v>
      </c>
      <c r="BZ29" s="138">
        <f t="shared" si="2"/>
        <v>4590</v>
      </c>
      <c r="CA29" s="138">
        <f t="shared" si="5"/>
        <v>4700</v>
      </c>
      <c r="CB29" s="138">
        <f t="shared" si="6"/>
        <v>4810</v>
      </c>
      <c r="CC29" s="138">
        <f t="shared" si="7"/>
        <v>4920</v>
      </c>
      <c r="CD29" s="139">
        <f t="shared" si="8"/>
        <v>5030</v>
      </c>
      <c r="CE29" s="137">
        <f t="shared" si="9"/>
        <v>5140</v>
      </c>
      <c r="CF29" s="139">
        <f t="shared" si="11"/>
        <v>5250</v>
      </c>
    </row>
    <row r="30" spans="1:84" x14ac:dyDescent="0.15">
      <c r="A30" s="117">
        <v>1250</v>
      </c>
      <c r="B30" s="118" t="s">
        <v>130</v>
      </c>
      <c r="C30" s="128">
        <v>3270</v>
      </c>
      <c r="D30" s="129">
        <v>3270</v>
      </c>
      <c r="E30" s="129">
        <v>3270</v>
      </c>
      <c r="F30" s="130">
        <v>3380</v>
      </c>
      <c r="G30" s="128">
        <v>3490</v>
      </c>
      <c r="H30" s="129">
        <v>3710</v>
      </c>
      <c r="I30" s="129">
        <v>3930</v>
      </c>
      <c r="J30" s="129">
        <v>4150</v>
      </c>
      <c r="K30" s="129">
        <v>4370</v>
      </c>
      <c r="L30" s="130">
        <v>4480</v>
      </c>
      <c r="M30" s="128">
        <v>4590</v>
      </c>
      <c r="N30" s="129">
        <v>4700</v>
      </c>
      <c r="O30" s="129">
        <v>4810</v>
      </c>
      <c r="P30" s="129">
        <v>4920</v>
      </c>
      <c r="Q30" s="129">
        <v>5030</v>
      </c>
      <c r="R30" s="130">
        <v>5140</v>
      </c>
      <c r="S30" s="128">
        <v>5250</v>
      </c>
      <c r="T30" s="130">
        <v>5360</v>
      </c>
      <c r="U30" s="158"/>
      <c r="W30" s="117">
        <v>1250</v>
      </c>
      <c r="X30" s="118" t="s">
        <v>130</v>
      </c>
      <c r="Y30" s="176">
        <v>3080</v>
      </c>
      <c r="Z30" s="177">
        <v>3080</v>
      </c>
      <c r="AA30" s="177">
        <v>3080</v>
      </c>
      <c r="AB30" s="178">
        <v>3190</v>
      </c>
      <c r="AC30" s="183">
        <v>3300</v>
      </c>
      <c r="AD30" s="177">
        <v>3520</v>
      </c>
      <c r="AE30" s="177">
        <v>3740</v>
      </c>
      <c r="AF30" s="177">
        <v>3960</v>
      </c>
      <c r="AG30" s="177">
        <v>4180</v>
      </c>
      <c r="AH30" s="178">
        <v>4290</v>
      </c>
      <c r="AI30" s="176">
        <v>4400</v>
      </c>
      <c r="AJ30" s="177">
        <v>4510</v>
      </c>
      <c r="AK30" s="181">
        <v>4620</v>
      </c>
      <c r="AL30" s="177">
        <v>4730</v>
      </c>
      <c r="AM30" s="177">
        <v>4840</v>
      </c>
      <c r="AN30" s="178">
        <v>4950</v>
      </c>
      <c r="AO30" s="179">
        <v>5060</v>
      </c>
      <c r="AP30" s="178">
        <v>5170</v>
      </c>
      <c r="AR30" s="119">
        <v>1250</v>
      </c>
      <c r="AS30" s="119" t="s">
        <v>130</v>
      </c>
      <c r="AT30" s="131">
        <f t="shared" si="0"/>
        <v>110</v>
      </c>
      <c r="AU30" s="131">
        <f t="shared" si="0"/>
        <v>110</v>
      </c>
      <c r="AV30" s="131">
        <f t="shared" si="0"/>
        <v>110</v>
      </c>
      <c r="AW30" s="131">
        <f t="shared" si="0"/>
        <v>110</v>
      </c>
      <c r="AX30" s="131">
        <f t="shared" si="0"/>
        <v>110</v>
      </c>
      <c r="AY30" s="156">
        <f t="shared" si="0"/>
        <v>220</v>
      </c>
      <c r="AZ30" s="156">
        <f t="shared" si="3"/>
        <v>220</v>
      </c>
      <c r="BA30" s="156">
        <f t="shared" si="0"/>
        <v>220</v>
      </c>
      <c r="BB30" s="156">
        <f t="shared" si="0"/>
        <v>220</v>
      </c>
      <c r="BC30" s="131">
        <f t="shared" si="4"/>
        <v>110</v>
      </c>
      <c r="BD30" s="131">
        <f t="shared" si="4"/>
        <v>110</v>
      </c>
      <c r="BE30" s="131">
        <f t="shared" si="4"/>
        <v>110</v>
      </c>
      <c r="BF30" s="131">
        <f t="shared" si="4"/>
        <v>110</v>
      </c>
      <c r="BG30" s="131">
        <f t="shared" si="4"/>
        <v>110</v>
      </c>
      <c r="BH30" s="131">
        <f t="shared" si="4"/>
        <v>110</v>
      </c>
      <c r="BI30" s="131">
        <f t="shared" si="4"/>
        <v>110</v>
      </c>
      <c r="BJ30" s="131">
        <f t="shared" si="4"/>
        <v>110</v>
      </c>
      <c r="BK30" s="131">
        <f t="shared" si="10"/>
        <v>110</v>
      </c>
      <c r="BM30" s="117">
        <v>1250</v>
      </c>
      <c r="BN30" s="118" t="s">
        <v>130</v>
      </c>
      <c r="BO30" s="128">
        <f t="shared" si="1"/>
        <v>3270</v>
      </c>
      <c r="BP30" s="129">
        <f t="shared" si="1"/>
        <v>3270</v>
      </c>
      <c r="BQ30" s="129">
        <v>3270</v>
      </c>
      <c r="BR30" s="130">
        <f t="shared" si="2"/>
        <v>3380</v>
      </c>
      <c r="BS30" s="128">
        <f t="shared" si="2"/>
        <v>3490</v>
      </c>
      <c r="BT30" s="146">
        <f t="shared" si="2"/>
        <v>3710</v>
      </c>
      <c r="BU30" s="146">
        <f t="shared" si="2"/>
        <v>3930</v>
      </c>
      <c r="BV30" s="146">
        <f t="shared" si="2"/>
        <v>4150</v>
      </c>
      <c r="BW30" s="146">
        <f t="shared" si="2"/>
        <v>4370</v>
      </c>
      <c r="BX30" s="130">
        <f t="shared" si="2"/>
        <v>4480</v>
      </c>
      <c r="BY30" s="128">
        <f t="shared" si="2"/>
        <v>4590</v>
      </c>
      <c r="BZ30" s="129">
        <f t="shared" si="2"/>
        <v>4700</v>
      </c>
      <c r="CA30" s="129">
        <f t="shared" si="5"/>
        <v>4810</v>
      </c>
      <c r="CB30" s="129">
        <f t="shared" si="6"/>
        <v>4920</v>
      </c>
      <c r="CC30" s="129">
        <f t="shared" si="7"/>
        <v>5030</v>
      </c>
      <c r="CD30" s="130">
        <f t="shared" si="8"/>
        <v>5140</v>
      </c>
      <c r="CE30" s="128">
        <f t="shared" si="9"/>
        <v>5250</v>
      </c>
      <c r="CF30" s="130">
        <f t="shared" si="11"/>
        <v>5360</v>
      </c>
    </row>
    <row r="31" spans="1:84" x14ac:dyDescent="0.15">
      <c r="A31" s="132">
        <v>1300</v>
      </c>
      <c r="B31" s="133" t="s">
        <v>131</v>
      </c>
      <c r="C31" s="134">
        <v>3380</v>
      </c>
      <c r="D31" s="135">
        <v>3380</v>
      </c>
      <c r="E31" s="135">
        <v>3380</v>
      </c>
      <c r="F31" s="136">
        <v>3490</v>
      </c>
      <c r="G31" s="134">
        <v>3710</v>
      </c>
      <c r="H31" s="135">
        <v>3930</v>
      </c>
      <c r="I31" s="135">
        <v>4150</v>
      </c>
      <c r="J31" s="135">
        <v>4370</v>
      </c>
      <c r="K31" s="135">
        <v>4480</v>
      </c>
      <c r="L31" s="136">
        <v>4590</v>
      </c>
      <c r="M31" s="134">
        <v>4700</v>
      </c>
      <c r="N31" s="135">
        <v>4810</v>
      </c>
      <c r="O31" s="135">
        <v>4920</v>
      </c>
      <c r="P31" s="135">
        <v>5030</v>
      </c>
      <c r="Q31" s="135">
        <v>5140</v>
      </c>
      <c r="R31" s="136">
        <v>5250</v>
      </c>
      <c r="S31" s="134">
        <v>5360</v>
      </c>
      <c r="T31" s="136">
        <v>5470</v>
      </c>
      <c r="U31" s="158"/>
      <c r="W31" s="132">
        <v>1300</v>
      </c>
      <c r="X31" s="133" t="s">
        <v>131</v>
      </c>
      <c r="Y31" s="162">
        <v>3190</v>
      </c>
      <c r="Z31" s="131">
        <v>3190</v>
      </c>
      <c r="AA31" s="131">
        <v>3190</v>
      </c>
      <c r="AB31" s="164">
        <v>3300</v>
      </c>
      <c r="AC31" s="162">
        <v>3520</v>
      </c>
      <c r="AD31" s="131">
        <v>3740</v>
      </c>
      <c r="AE31" s="131">
        <v>3960</v>
      </c>
      <c r="AF31" s="131">
        <v>4180</v>
      </c>
      <c r="AG31" s="131">
        <v>4290</v>
      </c>
      <c r="AH31" s="163">
        <v>4400</v>
      </c>
      <c r="AI31" s="162">
        <v>4510</v>
      </c>
      <c r="AJ31" s="140">
        <v>4620</v>
      </c>
      <c r="AK31" s="131">
        <v>4730</v>
      </c>
      <c r="AL31" s="131">
        <v>4840</v>
      </c>
      <c r="AM31" s="131">
        <v>4950</v>
      </c>
      <c r="AN31" s="163">
        <v>5060</v>
      </c>
      <c r="AO31" s="160">
        <v>5170</v>
      </c>
      <c r="AP31" s="163">
        <v>5280</v>
      </c>
      <c r="AR31" s="119">
        <v>1300</v>
      </c>
      <c r="AS31" s="119" t="s">
        <v>131</v>
      </c>
      <c r="AT31" s="131">
        <f t="shared" si="0"/>
        <v>110</v>
      </c>
      <c r="AU31" s="131">
        <f t="shared" si="0"/>
        <v>110</v>
      </c>
      <c r="AV31" s="131">
        <f t="shared" si="0"/>
        <v>110</v>
      </c>
      <c r="AW31" s="131">
        <f t="shared" si="0"/>
        <v>110</v>
      </c>
      <c r="AX31" s="156">
        <f t="shared" si="0"/>
        <v>220</v>
      </c>
      <c r="AY31" s="156">
        <f t="shared" si="0"/>
        <v>220</v>
      </c>
      <c r="AZ31" s="156">
        <f t="shared" si="3"/>
        <v>220</v>
      </c>
      <c r="BA31" s="156">
        <f t="shared" si="0"/>
        <v>220</v>
      </c>
      <c r="BB31" s="131">
        <f t="shared" si="0"/>
        <v>110</v>
      </c>
      <c r="BC31" s="131">
        <f t="shared" si="4"/>
        <v>110</v>
      </c>
      <c r="BD31" s="131">
        <f t="shared" si="4"/>
        <v>110</v>
      </c>
      <c r="BE31" s="131">
        <f t="shared" si="4"/>
        <v>110</v>
      </c>
      <c r="BF31" s="131">
        <f t="shared" si="4"/>
        <v>110</v>
      </c>
      <c r="BG31" s="131">
        <f t="shared" si="4"/>
        <v>110</v>
      </c>
      <c r="BH31" s="131">
        <f t="shared" si="4"/>
        <v>110</v>
      </c>
      <c r="BI31" s="131">
        <f t="shared" si="4"/>
        <v>110</v>
      </c>
      <c r="BJ31" s="131">
        <f t="shared" si="4"/>
        <v>110</v>
      </c>
      <c r="BK31" s="131">
        <f t="shared" si="10"/>
        <v>110</v>
      </c>
      <c r="BM31" s="132">
        <v>1300</v>
      </c>
      <c r="BN31" s="133" t="s">
        <v>131</v>
      </c>
      <c r="BO31" s="134">
        <f t="shared" si="1"/>
        <v>3380</v>
      </c>
      <c r="BP31" s="135">
        <f t="shared" si="1"/>
        <v>3380</v>
      </c>
      <c r="BQ31" s="135">
        <v>3380</v>
      </c>
      <c r="BR31" s="136">
        <f t="shared" si="2"/>
        <v>3490</v>
      </c>
      <c r="BS31" s="142">
        <f t="shared" si="2"/>
        <v>3710</v>
      </c>
      <c r="BT31" s="148">
        <f t="shared" si="2"/>
        <v>3930</v>
      </c>
      <c r="BU31" s="148">
        <f t="shared" si="2"/>
        <v>4150</v>
      </c>
      <c r="BV31" s="148">
        <f t="shared" si="2"/>
        <v>4370</v>
      </c>
      <c r="BW31" s="135">
        <f t="shared" si="2"/>
        <v>4480</v>
      </c>
      <c r="BX31" s="136">
        <f t="shared" si="2"/>
        <v>4590</v>
      </c>
      <c r="BY31" s="134">
        <f t="shared" si="2"/>
        <v>4700</v>
      </c>
      <c r="BZ31" s="135">
        <f t="shared" si="2"/>
        <v>4810</v>
      </c>
      <c r="CA31" s="135">
        <f t="shared" si="5"/>
        <v>4920</v>
      </c>
      <c r="CB31" s="135">
        <f t="shared" si="6"/>
        <v>5030</v>
      </c>
      <c r="CC31" s="135">
        <f t="shared" si="7"/>
        <v>5140</v>
      </c>
      <c r="CD31" s="136">
        <f t="shared" si="8"/>
        <v>5250</v>
      </c>
      <c r="CE31" s="134">
        <f t="shared" si="9"/>
        <v>5360</v>
      </c>
      <c r="CF31" s="136">
        <f t="shared" si="11"/>
        <v>5470</v>
      </c>
    </row>
    <row r="32" spans="1:84" x14ac:dyDescent="0.15">
      <c r="A32" s="132">
        <v>1350</v>
      </c>
      <c r="B32" s="133" t="s">
        <v>132</v>
      </c>
      <c r="C32" s="134">
        <v>3490</v>
      </c>
      <c r="D32" s="135">
        <v>3490</v>
      </c>
      <c r="E32" s="135">
        <v>3490</v>
      </c>
      <c r="F32" s="136">
        <v>3710</v>
      </c>
      <c r="G32" s="134">
        <v>3930</v>
      </c>
      <c r="H32" s="135">
        <v>4150</v>
      </c>
      <c r="I32" s="135">
        <v>4370</v>
      </c>
      <c r="J32" s="135">
        <v>4480</v>
      </c>
      <c r="K32" s="135">
        <v>4590</v>
      </c>
      <c r="L32" s="136">
        <v>4700</v>
      </c>
      <c r="M32" s="134">
        <v>4810</v>
      </c>
      <c r="N32" s="135">
        <v>4920</v>
      </c>
      <c r="O32" s="135">
        <v>5030</v>
      </c>
      <c r="P32" s="135">
        <v>5140</v>
      </c>
      <c r="Q32" s="135">
        <v>5250</v>
      </c>
      <c r="R32" s="136">
        <v>5360</v>
      </c>
      <c r="S32" s="134">
        <v>5470</v>
      </c>
      <c r="T32" s="136">
        <v>5580</v>
      </c>
      <c r="U32" s="158"/>
      <c r="W32" s="132">
        <v>1350</v>
      </c>
      <c r="X32" s="133" t="s">
        <v>132</v>
      </c>
      <c r="Y32" s="165">
        <v>3300</v>
      </c>
      <c r="Z32" s="140">
        <v>3300</v>
      </c>
      <c r="AA32" s="140">
        <v>3300</v>
      </c>
      <c r="AB32" s="163">
        <v>3520</v>
      </c>
      <c r="AC32" s="162">
        <v>3740</v>
      </c>
      <c r="AD32" s="131">
        <v>3960</v>
      </c>
      <c r="AE32" s="131">
        <v>4180</v>
      </c>
      <c r="AF32" s="131">
        <v>4290</v>
      </c>
      <c r="AG32" s="131">
        <v>4400</v>
      </c>
      <c r="AH32" s="163">
        <v>4510</v>
      </c>
      <c r="AI32" s="165">
        <v>4620</v>
      </c>
      <c r="AJ32" s="131">
        <v>4730</v>
      </c>
      <c r="AK32" s="131">
        <v>4840</v>
      </c>
      <c r="AL32" s="131">
        <v>4950</v>
      </c>
      <c r="AM32" s="131">
        <v>5060</v>
      </c>
      <c r="AN32" s="163">
        <v>5170</v>
      </c>
      <c r="AO32" s="160">
        <v>5280</v>
      </c>
      <c r="AP32" s="163">
        <v>5390</v>
      </c>
      <c r="AR32" s="119">
        <v>1350</v>
      </c>
      <c r="AS32" s="119" t="s">
        <v>132</v>
      </c>
      <c r="AT32" s="131">
        <f t="shared" si="0"/>
        <v>110</v>
      </c>
      <c r="AU32" s="131">
        <f t="shared" si="0"/>
        <v>110</v>
      </c>
      <c r="AV32" s="131">
        <f t="shared" si="0"/>
        <v>110</v>
      </c>
      <c r="AW32" s="156">
        <f t="shared" si="0"/>
        <v>220</v>
      </c>
      <c r="AX32" s="156">
        <f t="shared" si="0"/>
        <v>220</v>
      </c>
      <c r="AY32" s="156">
        <f t="shared" si="0"/>
        <v>220</v>
      </c>
      <c r="AZ32" s="131">
        <f t="shared" si="3"/>
        <v>220</v>
      </c>
      <c r="BA32" s="131">
        <f t="shared" si="0"/>
        <v>110</v>
      </c>
      <c r="BB32" s="131">
        <f t="shared" si="0"/>
        <v>110</v>
      </c>
      <c r="BC32" s="131">
        <f t="shared" si="4"/>
        <v>110</v>
      </c>
      <c r="BD32" s="131">
        <f t="shared" si="4"/>
        <v>110</v>
      </c>
      <c r="BE32" s="131">
        <f t="shared" si="4"/>
        <v>110</v>
      </c>
      <c r="BF32" s="131">
        <f t="shared" si="4"/>
        <v>110</v>
      </c>
      <c r="BG32" s="131">
        <f t="shared" si="4"/>
        <v>110</v>
      </c>
      <c r="BH32" s="131">
        <f t="shared" si="4"/>
        <v>110</v>
      </c>
      <c r="BI32" s="131">
        <f t="shared" si="4"/>
        <v>110</v>
      </c>
      <c r="BJ32" s="131">
        <f t="shared" si="4"/>
        <v>110</v>
      </c>
      <c r="BK32" s="131">
        <f t="shared" si="10"/>
        <v>110</v>
      </c>
      <c r="BM32" s="132">
        <v>1350</v>
      </c>
      <c r="BN32" s="133" t="s">
        <v>132</v>
      </c>
      <c r="BO32" s="134">
        <f t="shared" si="1"/>
        <v>3490</v>
      </c>
      <c r="BP32" s="135">
        <f t="shared" si="1"/>
        <v>3490</v>
      </c>
      <c r="BQ32" s="135">
        <v>3490</v>
      </c>
      <c r="BR32" s="141">
        <f t="shared" si="2"/>
        <v>3710</v>
      </c>
      <c r="BS32" s="142">
        <f t="shared" si="2"/>
        <v>3930</v>
      </c>
      <c r="BT32" s="148">
        <f t="shared" si="2"/>
        <v>4150</v>
      </c>
      <c r="BU32" s="148">
        <f t="shared" si="2"/>
        <v>4370</v>
      </c>
      <c r="BV32" s="135">
        <f t="shared" si="2"/>
        <v>4480</v>
      </c>
      <c r="BW32" s="135">
        <f t="shared" si="2"/>
        <v>4590</v>
      </c>
      <c r="BX32" s="136">
        <f t="shared" si="2"/>
        <v>4700</v>
      </c>
      <c r="BY32" s="134">
        <f t="shared" si="2"/>
        <v>4810</v>
      </c>
      <c r="BZ32" s="135">
        <f t="shared" ref="BZ32:CF45" si="12">BZ31+BE32</f>
        <v>4920</v>
      </c>
      <c r="CA32" s="135">
        <f t="shared" si="12"/>
        <v>5030</v>
      </c>
      <c r="CB32" s="135">
        <f t="shared" si="12"/>
        <v>5140</v>
      </c>
      <c r="CC32" s="135">
        <f t="shared" si="12"/>
        <v>5250</v>
      </c>
      <c r="CD32" s="136">
        <f t="shared" si="12"/>
        <v>5360</v>
      </c>
      <c r="CE32" s="134">
        <f t="shared" si="12"/>
        <v>5470</v>
      </c>
      <c r="CF32" s="136">
        <f t="shared" si="12"/>
        <v>5580</v>
      </c>
    </row>
    <row r="33" spans="1:84" x14ac:dyDescent="0.15">
      <c r="A33" s="132">
        <v>1400</v>
      </c>
      <c r="B33" s="133" t="s">
        <v>133</v>
      </c>
      <c r="C33" s="134">
        <v>3710</v>
      </c>
      <c r="D33" s="135">
        <v>3710</v>
      </c>
      <c r="E33" s="135">
        <v>3710</v>
      </c>
      <c r="F33" s="136">
        <v>3930</v>
      </c>
      <c r="G33" s="134">
        <v>4150</v>
      </c>
      <c r="H33" s="135">
        <v>4370</v>
      </c>
      <c r="I33" s="135">
        <v>4480</v>
      </c>
      <c r="J33" s="135">
        <v>4590</v>
      </c>
      <c r="K33" s="135">
        <v>4700</v>
      </c>
      <c r="L33" s="136">
        <v>4810</v>
      </c>
      <c r="M33" s="134">
        <v>4920</v>
      </c>
      <c r="N33" s="135">
        <v>5030</v>
      </c>
      <c r="O33" s="135">
        <v>5140</v>
      </c>
      <c r="P33" s="135">
        <v>5250</v>
      </c>
      <c r="Q33" s="135">
        <v>5360</v>
      </c>
      <c r="R33" s="136">
        <v>5470</v>
      </c>
      <c r="S33" s="134">
        <v>5580</v>
      </c>
      <c r="T33" s="136">
        <v>5690</v>
      </c>
      <c r="U33" s="158"/>
      <c r="W33" s="132">
        <v>1400</v>
      </c>
      <c r="X33" s="133" t="s">
        <v>133</v>
      </c>
      <c r="Y33" s="162">
        <v>3520</v>
      </c>
      <c r="Z33" s="131">
        <v>3520</v>
      </c>
      <c r="AA33" s="131">
        <v>3520</v>
      </c>
      <c r="AB33" s="163">
        <v>3740</v>
      </c>
      <c r="AC33" s="162">
        <v>3960</v>
      </c>
      <c r="AD33" s="131">
        <v>4180</v>
      </c>
      <c r="AE33" s="131">
        <v>4290</v>
      </c>
      <c r="AF33" s="131">
        <v>4400</v>
      </c>
      <c r="AG33" s="131">
        <v>4510</v>
      </c>
      <c r="AH33" s="164">
        <v>4620</v>
      </c>
      <c r="AI33" s="162">
        <v>4730</v>
      </c>
      <c r="AJ33" s="131">
        <v>4840</v>
      </c>
      <c r="AK33" s="131">
        <v>4950</v>
      </c>
      <c r="AL33" s="131">
        <v>5060</v>
      </c>
      <c r="AM33" s="131">
        <v>5170</v>
      </c>
      <c r="AN33" s="163">
        <v>5280</v>
      </c>
      <c r="AO33" s="160">
        <v>5390</v>
      </c>
      <c r="AP33" s="163">
        <v>5500</v>
      </c>
      <c r="AR33" s="119">
        <v>1400</v>
      </c>
      <c r="AS33" s="119" t="s">
        <v>133</v>
      </c>
      <c r="AT33" s="156">
        <f t="shared" si="0"/>
        <v>220</v>
      </c>
      <c r="AU33" s="156">
        <f t="shared" si="0"/>
        <v>220</v>
      </c>
      <c r="AV33" s="156">
        <f t="shared" si="0"/>
        <v>220</v>
      </c>
      <c r="AW33" s="156">
        <f t="shared" si="0"/>
        <v>220</v>
      </c>
      <c r="AX33" s="156">
        <f t="shared" si="0"/>
        <v>220</v>
      </c>
      <c r="AY33" s="156">
        <f t="shared" si="0"/>
        <v>220</v>
      </c>
      <c r="AZ33" s="131">
        <f t="shared" si="3"/>
        <v>110</v>
      </c>
      <c r="BA33" s="131">
        <f t="shared" si="0"/>
        <v>110</v>
      </c>
      <c r="BB33" s="131">
        <f t="shared" si="0"/>
        <v>110</v>
      </c>
      <c r="BC33" s="131">
        <f t="shared" si="4"/>
        <v>110</v>
      </c>
      <c r="BD33" s="131">
        <f t="shared" si="4"/>
        <v>110</v>
      </c>
      <c r="BE33" s="131">
        <f t="shared" si="4"/>
        <v>110</v>
      </c>
      <c r="BF33" s="131">
        <f t="shared" si="4"/>
        <v>110</v>
      </c>
      <c r="BG33" s="131">
        <f t="shared" si="4"/>
        <v>110</v>
      </c>
      <c r="BH33" s="131">
        <f t="shared" si="4"/>
        <v>110</v>
      </c>
      <c r="BI33" s="131">
        <f t="shared" si="4"/>
        <v>110</v>
      </c>
      <c r="BJ33" s="131">
        <f t="shared" si="4"/>
        <v>110</v>
      </c>
      <c r="BK33" s="131">
        <f t="shared" si="10"/>
        <v>110</v>
      </c>
      <c r="BM33" s="132">
        <v>1400</v>
      </c>
      <c r="BN33" s="133" t="s">
        <v>133</v>
      </c>
      <c r="BO33" s="142">
        <f t="shared" si="1"/>
        <v>3710</v>
      </c>
      <c r="BP33" s="148">
        <f t="shared" si="1"/>
        <v>3710</v>
      </c>
      <c r="BQ33" s="148">
        <v>3710</v>
      </c>
      <c r="BR33" s="141">
        <f t="shared" si="2"/>
        <v>3930</v>
      </c>
      <c r="BS33" s="142">
        <f t="shared" si="2"/>
        <v>4150</v>
      </c>
      <c r="BT33" s="148">
        <f t="shared" si="2"/>
        <v>4370</v>
      </c>
      <c r="BU33" s="135">
        <f t="shared" si="2"/>
        <v>4480</v>
      </c>
      <c r="BV33" s="135">
        <f t="shared" si="2"/>
        <v>4590</v>
      </c>
      <c r="BW33" s="135">
        <f t="shared" si="2"/>
        <v>4700</v>
      </c>
      <c r="BX33" s="136">
        <f t="shared" si="2"/>
        <v>4810</v>
      </c>
      <c r="BY33" s="134">
        <f t="shared" si="2"/>
        <v>4920</v>
      </c>
      <c r="BZ33" s="135">
        <f t="shared" si="12"/>
        <v>5030</v>
      </c>
      <c r="CA33" s="135">
        <f t="shared" si="12"/>
        <v>5140</v>
      </c>
      <c r="CB33" s="135">
        <f t="shared" si="12"/>
        <v>5250</v>
      </c>
      <c r="CC33" s="135">
        <f t="shared" si="12"/>
        <v>5360</v>
      </c>
      <c r="CD33" s="136">
        <f t="shared" si="12"/>
        <v>5470</v>
      </c>
      <c r="CE33" s="134">
        <f t="shared" si="12"/>
        <v>5580</v>
      </c>
      <c r="CF33" s="136">
        <f t="shared" si="12"/>
        <v>5690</v>
      </c>
    </row>
    <row r="34" spans="1:84" x14ac:dyDescent="0.15">
      <c r="A34" s="132">
        <v>1450</v>
      </c>
      <c r="B34" s="133" t="s">
        <v>134</v>
      </c>
      <c r="C34" s="134">
        <v>3930</v>
      </c>
      <c r="D34" s="135">
        <v>3930</v>
      </c>
      <c r="E34" s="135">
        <v>3930</v>
      </c>
      <c r="F34" s="136">
        <v>4150</v>
      </c>
      <c r="G34" s="134">
        <v>4370</v>
      </c>
      <c r="H34" s="135">
        <v>4480</v>
      </c>
      <c r="I34" s="135">
        <v>4590</v>
      </c>
      <c r="J34" s="135">
        <v>4700</v>
      </c>
      <c r="K34" s="135">
        <v>4810</v>
      </c>
      <c r="L34" s="136">
        <v>4920</v>
      </c>
      <c r="M34" s="134">
        <v>5030</v>
      </c>
      <c r="N34" s="135">
        <v>5140</v>
      </c>
      <c r="O34" s="135">
        <v>5250</v>
      </c>
      <c r="P34" s="135">
        <v>5360</v>
      </c>
      <c r="Q34" s="135">
        <v>5470</v>
      </c>
      <c r="R34" s="136">
        <v>5580</v>
      </c>
      <c r="S34" s="134">
        <v>5690</v>
      </c>
      <c r="T34" s="136">
        <v>5800</v>
      </c>
      <c r="U34" s="158"/>
      <c r="W34" s="132">
        <v>1450</v>
      </c>
      <c r="X34" s="133" t="s">
        <v>134</v>
      </c>
      <c r="Y34" s="162">
        <v>3740</v>
      </c>
      <c r="Z34" s="131">
        <v>3740</v>
      </c>
      <c r="AA34" s="131">
        <v>3740</v>
      </c>
      <c r="AB34" s="163">
        <v>3960</v>
      </c>
      <c r="AC34" s="162">
        <v>4180</v>
      </c>
      <c r="AD34" s="131">
        <v>4290</v>
      </c>
      <c r="AE34" s="131">
        <v>4400</v>
      </c>
      <c r="AF34" s="131">
        <v>4510</v>
      </c>
      <c r="AG34" s="140">
        <v>4620</v>
      </c>
      <c r="AH34" s="163">
        <v>4730</v>
      </c>
      <c r="AI34" s="162">
        <v>4840</v>
      </c>
      <c r="AJ34" s="131">
        <v>4950</v>
      </c>
      <c r="AK34" s="131">
        <v>5060</v>
      </c>
      <c r="AL34" s="131">
        <v>5170</v>
      </c>
      <c r="AM34" s="131">
        <v>5280</v>
      </c>
      <c r="AN34" s="163">
        <v>5390</v>
      </c>
      <c r="AO34" s="160">
        <v>5500</v>
      </c>
      <c r="AP34" s="163">
        <v>5610</v>
      </c>
      <c r="AR34" s="119">
        <v>1450</v>
      </c>
      <c r="AS34" s="119" t="s">
        <v>134</v>
      </c>
      <c r="AT34" s="156">
        <f t="shared" si="0"/>
        <v>220</v>
      </c>
      <c r="AU34" s="156">
        <f t="shared" si="0"/>
        <v>220</v>
      </c>
      <c r="AV34" s="156">
        <f t="shared" si="0"/>
        <v>220</v>
      </c>
      <c r="AW34" s="156">
        <f t="shared" si="0"/>
        <v>220</v>
      </c>
      <c r="AX34" s="156">
        <f t="shared" si="0"/>
        <v>220</v>
      </c>
      <c r="AY34" s="131">
        <f t="shared" si="0"/>
        <v>110</v>
      </c>
      <c r="AZ34" s="131">
        <f t="shared" si="3"/>
        <v>110</v>
      </c>
      <c r="BA34" s="131">
        <f t="shared" si="0"/>
        <v>110</v>
      </c>
      <c r="BB34" s="131">
        <f t="shared" si="0"/>
        <v>110</v>
      </c>
      <c r="BC34" s="131">
        <f t="shared" si="4"/>
        <v>110</v>
      </c>
      <c r="BD34" s="131">
        <f t="shared" si="4"/>
        <v>110</v>
      </c>
      <c r="BE34" s="131">
        <f t="shared" si="4"/>
        <v>110</v>
      </c>
      <c r="BF34" s="131">
        <f t="shared" si="4"/>
        <v>110</v>
      </c>
      <c r="BG34" s="131">
        <f t="shared" si="4"/>
        <v>110</v>
      </c>
      <c r="BH34" s="131">
        <f t="shared" si="4"/>
        <v>110</v>
      </c>
      <c r="BI34" s="131">
        <f t="shared" si="4"/>
        <v>110</v>
      </c>
      <c r="BJ34" s="131">
        <f t="shared" si="4"/>
        <v>110</v>
      </c>
      <c r="BK34" s="131">
        <f t="shared" si="10"/>
        <v>110</v>
      </c>
      <c r="BM34" s="132">
        <v>1450</v>
      </c>
      <c r="BN34" s="133" t="s">
        <v>134</v>
      </c>
      <c r="BO34" s="142">
        <f t="shared" si="1"/>
        <v>3930</v>
      </c>
      <c r="BP34" s="148">
        <f t="shared" si="1"/>
        <v>3930</v>
      </c>
      <c r="BQ34" s="148">
        <v>3930</v>
      </c>
      <c r="BR34" s="141">
        <f t="shared" si="2"/>
        <v>4150</v>
      </c>
      <c r="BS34" s="142">
        <f t="shared" si="2"/>
        <v>4370</v>
      </c>
      <c r="BT34" s="135">
        <f t="shared" si="2"/>
        <v>4480</v>
      </c>
      <c r="BU34" s="135">
        <f t="shared" si="2"/>
        <v>4590</v>
      </c>
      <c r="BV34" s="135">
        <f t="shared" si="2"/>
        <v>4700</v>
      </c>
      <c r="BW34" s="135">
        <f t="shared" si="2"/>
        <v>4810</v>
      </c>
      <c r="BX34" s="136">
        <f t="shared" si="2"/>
        <v>4920</v>
      </c>
      <c r="BY34" s="134">
        <f t="shared" si="2"/>
        <v>5030</v>
      </c>
      <c r="BZ34" s="135">
        <f t="shared" si="12"/>
        <v>5140</v>
      </c>
      <c r="CA34" s="135">
        <f t="shared" si="12"/>
        <v>5250</v>
      </c>
      <c r="CB34" s="135">
        <f t="shared" si="12"/>
        <v>5360</v>
      </c>
      <c r="CC34" s="135">
        <f t="shared" si="12"/>
        <v>5470</v>
      </c>
      <c r="CD34" s="136">
        <f t="shared" si="12"/>
        <v>5580</v>
      </c>
      <c r="CE34" s="134">
        <f t="shared" si="12"/>
        <v>5690</v>
      </c>
      <c r="CF34" s="136">
        <f t="shared" si="12"/>
        <v>5800</v>
      </c>
    </row>
    <row r="35" spans="1:84" ht="13" thickBot="1" x14ac:dyDescent="0.2">
      <c r="A35" s="120">
        <v>1500</v>
      </c>
      <c r="B35" s="121" t="s">
        <v>135</v>
      </c>
      <c r="C35" s="137">
        <v>4150</v>
      </c>
      <c r="D35" s="138">
        <v>4150</v>
      </c>
      <c r="E35" s="138">
        <v>4150</v>
      </c>
      <c r="F35" s="139">
        <v>4370</v>
      </c>
      <c r="G35" s="137">
        <v>4480</v>
      </c>
      <c r="H35" s="138">
        <v>4590</v>
      </c>
      <c r="I35" s="138">
        <v>4700</v>
      </c>
      <c r="J35" s="138">
        <v>4810</v>
      </c>
      <c r="K35" s="138">
        <v>4920</v>
      </c>
      <c r="L35" s="139">
        <v>5030</v>
      </c>
      <c r="M35" s="137">
        <v>5140</v>
      </c>
      <c r="N35" s="138">
        <v>5250</v>
      </c>
      <c r="O35" s="138">
        <v>5360</v>
      </c>
      <c r="P35" s="138">
        <v>5470</v>
      </c>
      <c r="Q35" s="138">
        <v>5580</v>
      </c>
      <c r="R35" s="139">
        <v>5690</v>
      </c>
      <c r="S35" s="137">
        <v>5800</v>
      </c>
      <c r="T35" s="139">
        <v>5910</v>
      </c>
      <c r="U35" s="158"/>
      <c r="W35" s="120">
        <v>1500</v>
      </c>
      <c r="X35" s="121" t="s">
        <v>135</v>
      </c>
      <c r="Y35" s="166">
        <v>3960</v>
      </c>
      <c r="Z35" s="167">
        <v>3960</v>
      </c>
      <c r="AA35" s="167">
        <v>3960</v>
      </c>
      <c r="AB35" s="168">
        <v>4180</v>
      </c>
      <c r="AC35" s="166">
        <v>4290</v>
      </c>
      <c r="AD35" s="167">
        <v>4400</v>
      </c>
      <c r="AE35" s="167">
        <v>4510</v>
      </c>
      <c r="AF35" s="182">
        <v>4620</v>
      </c>
      <c r="AG35" s="167">
        <v>4730</v>
      </c>
      <c r="AH35" s="168">
        <v>4840</v>
      </c>
      <c r="AI35" s="166">
        <v>4950</v>
      </c>
      <c r="AJ35" s="167">
        <v>5060</v>
      </c>
      <c r="AK35" s="167">
        <v>5170</v>
      </c>
      <c r="AL35" s="167">
        <v>5280</v>
      </c>
      <c r="AM35" s="167">
        <v>5390</v>
      </c>
      <c r="AN35" s="168">
        <v>5500</v>
      </c>
      <c r="AO35" s="175">
        <v>5610</v>
      </c>
      <c r="AP35" s="168">
        <v>5720</v>
      </c>
      <c r="AR35" s="119">
        <v>1500</v>
      </c>
      <c r="AS35" s="119" t="s">
        <v>135</v>
      </c>
      <c r="AT35" s="156">
        <f t="shared" si="0"/>
        <v>220</v>
      </c>
      <c r="AU35" s="156">
        <f t="shared" si="0"/>
        <v>220</v>
      </c>
      <c r="AV35" s="156">
        <f t="shared" si="0"/>
        <v>220</v>
      </c>
      <c r="AW35" s="156">
        <f t="shared" si="0"/>
        <v>220</v>
      </c>
      <c r="AX35" s="131">
        <f t="shared" si="0"/>
        <v>110</v>
      </c>
      <c r="AY35" s="131">
        <f t="shared" si="0"/>
        <v>110</v>
      </c>
      <c r="AZ35" s="131">
        <f t="shared" si="3"/>
        <v>110</v>
      </c>
      <c r="BA35" s="131">
        <f t="shared" si="0"/>
        <v>110</v>
      </c>
      <c r="BB35" s="131">
        <f t="shared" si="0"/>
        <v>110</v>
      </c>
      <c r="BC35" s="131">
        <f t="shared" si="4"/>
        <v>110</v>
      </c>
      <c r="BD35" s="131">
        <f t="shared" si="4"/>
        <v>110</v>
      </c>
      <c r="BE35" s="131">
        <f t="shared" si="4"/>
        <v>110</v>
      </c>
      <c r="BF35" s="131">
        <f t="shared" si="4"/>
        <v>110</v>
      </c>
      <c r="BG35" s="131">
        <f t="shared" si="4"/>
        <v>110</v>
      </c>
      <c r="BH35" s="131">
        <f t="shared" si="4"/>
        <v>110</v>
      </c>
      <c r="BI35" s="131">
        <f t="shared" si="4"/>
        <v>110</v>
      </c>
      <c r="BJ35" s="131">
        <f t="shared" si="4"/>
        <v>110</v>
      </c>
      <c r="BK35" s="131">
        <f t="shared" si="10"/>
        <v>110</v>
      </c>
      <c r="BM35" s="120">
        <v>1500</v>
      </c>
      <c r="BN35" s="121" t="s">
        <v>135</v>
      </c>
      <c r="BO35" s="145">
        <f t="shared" si="1"/>
        <v>4150</v>
      </c>
      <c r="BP35" s="143">
        <f t="shared" si="1"/>
        <v>4150</v>
      </c>
      <c r="BQ35" s="143">
        <v>4150</v>
      </c>
      <c r="BR35" s="144">
        <f t="shared" si="2"/>
        <v>4370</v>
      </c>
      <c r="BS35" s="137">
        <f t="shared" si="2"/>
        <v>4480</v>
      </c>
      <c r="BT35" s="138">
        <f t="shared" si="2"/>
        <v>4590</v>
      </c>
      <c r="BU35" s="138">
        <f t="shared" si="2"/>
        <v>4700</v>
      </c>
      <c r="BV35" s="138">
        <f t="shared" si="2"/>
        <v>4810</v>
      </c>
      <c r="BW35" s="138">
        <f t="shared" si="2"/>
        <v>4920</v>
      </c>
      <c r="BX35" s="139">
        <f t="shared" si="2"/>
        <v>5030</v>
      </c>
      <c r="BY35" s="137">
        <f t="shared" si="2"/>
        <v>5140</v>
      </c>
      <c r="BZ35" s="138">
        <f t="shared" si="12"/>
        <v>5250</v>
      </c>
      <c r="CA35" s="138">
        <f t="shared" si="12"/>
        <v>5360</v>
      </c>
      <c r="CB35" s="138">
        <f t="shared" si="12"/>
        <v>5470</v>
      </c>
      <c r="CC35" s="138">
        <f t="shared" si="12"/>
        <v>5580</v>
      </c>
      <c r="CD35" s="139">
        <f t="shared" si="12"/>
        <v>5690</v>
      </c>
      <c r="CE35" s="137">
        <f t="shared" si="12"/>
        <v>5800</v>
      </c>
      <c r="CF35" s="139">
        <f t="shared" si="12"/>
        <v>5910</v>
      </c>
    </row>
    <row r="36" spans="1:84" x14ac:dyDescent="0.15">
      <c r="A36" s="117">
        <v>1550</v>
      </c>
      <c r="B36" s="118" t="s">
        <v>136</v>
      </c>
      <c r="C36" s="128">
        <v>4370</v>
      </c>
      <c r="D36" s="129">
        <v>4370</v>
      </c>
      <c r="E36" s="129">
        <v>4370</v>
      </c>
      <c r="F36" s="130">
        <v>4480</v>
      </c>
      <c r="G36" s="128">
        <v>4590</v>
      </c>
      <c r="H36" s="129">
        <v>4700</v>
      </c>
      <c r="I36" s="129">
        <v>4810</v>
      </c>
      <c r="J36" s="129">
        <v>4920</v>
      </c>
      <c r="K36" s="129">
        <v>5030</v>
      </c>
      <c r="L36" s="130">
        <v>5140</v>
      </c>
      <c r="M36" s="128">
        <v>5250</v>
      </c>
      <c r="N36" s="129">
        <v>5360</v>
      </c>
      <c r="O36" s="129">
        <v>5470</v>
      </c>
      <c r="P36" s="129">
        <v>5580</v>
      </c>
      <c r="Q36" s="129">
        <v>5690</v>
      </c>
      <c r="R36" s="130">
        <v>5800</v>
      </c>
      <c r="S36" s="128">
        <v>5910</v>
      </c>
      <c r="T36" s="130">
        <v>6020</v>
      </c>
      <c r="U36" s="158"/>
      <c r="W36" s="117">
        <v>1550</v>
      </c>
      <c r="X36" s="118" t="s">
        <v>136</v>
      </c>
      <c r="Y36" s="176">
        <v>4180</v>
      </c>
      <c r="Z36" s="177">
        <v>4180</v>
      </c>
      <c r="AA36" s="177">
        <v>4180</v>
      </c>
      <c r="AB36" s="178">
        <v>4290</v>
      </c>
      <c r="AC36" s="176">
        <v>4400</v>
      </c>
      <c r="AD36" s="177">
        <v>4510</v>
      </c>
      <c r="AE36" s="181">
        <v>4620</v>
      </c>
      <c r="AF36" s="177">
        <v>4730</v>
      </c>
      <c r="AG36" s="177">
        <v>4840</v>
      </c>
      <c r="AH36" s="178">
        <v>4950</v>
      </c>
      <c r="AI36" s="176">
        <v>5060</v>
      </c>
      <c r="AJ36" s="177">
        <v>5170</v>
      </c>
      <c r="AK36" s="177">
        <v>5280</v>
      </c>
      <c r="AL36" s="177">
        <v>5390</v>
      </c>
      <c r="AM36" s="177">
        <v>5500</v>
      </c>
      <c r="AN36" s="178">
        <v>5610</v>
      </c>
      <c r="AO36" s="179">
        <v>5720</v>
      </c>
      <c r="AP36" s="178">
        <v>5830</v>
      </c>
      <c r="AR36" s="119">
        <v>1550</v>
      </c>
      <c r="AS36" s="119" t="s">
        <v>136</v>
      </c>
      <c r="AT36" s="156">
        <f t="shared" si="0"/>
        <v>220</v>
      </c>
      <c r="AU36" s="156">
        <f t="shared" si="0"/>
        <v>220</v>
      </c>
      <c r="AV36" s="156">
        <f t="shared" si="0"/>
        <v>220</v>
      </c>
      <c r="AW36" s="131">
        <f t="shared" si="0"/>
        <v>110</v>
      </c>
      <c r="AX36" s="131">
        <f t="shared" si="0"/>
        <v>110</v>
      </c>
      <c r="AY36" s="131">
        <f t="shared" si="0"/>
        <v>110</v>
      </c>
      <c r="AZ36" s="131">
        <f t="shared" si="3"/>
        <v>110</v>
      </c>
      <c r="BA36" s="131">
        <f t="shared" si="0"/>
        <v>110</v>
      </c>
      <c r="BB36" s="131">
        <f t="shared" si="0"/>
        <v>110</v>
      </c>
      <c r="BC36" s="131">
        <f t="shared" si="4"/>
        <v>110</v>
      </c>
      <c r="BD36" s="131">
        <f t="shared" si="4"/>
        <v>110</v>
      </c>
      <c r="BE36" s="131">
        <f t="shared" si="4"/>
        <v>110</v>
      </c>
      <c r="BF36" s="131">
        <f t="shared" si="4"/>
        <v>110</v>
      </c>
      <c r="BG36" s="131">
        <f t="shared" si="4"/>
        <v>110</v>
      </c>
      <c r="BH36" s="131">
        <f t="shared" si="4"/>
        <v>110</v>
      </c>
      <c r="BI36" s="131">
        <f t="shared" si="4"/>
        <v>110</v>
      </c>
      <c r="BJ36" s="131">
        <f t="shared" si="4"/>
        <v>110</v>
      </c>
      <c r="BK36" s="131">
        <f t="shared" si="10"/>
        <v>110</v>
      </c>
      <c r="BM36" s="117">
        <v>1550</v>
      </c>
      <c r="BN36" s="118" t="s">
        <v>136</v>
      </c>
      <c r="BO36" s="147">
        <f t="shared" si="1"/>
        <v>4370</v>
      </c>
      <c r="BP36" s="146">
        <f t="shared" si="1"/>
        <v>4370</v>
      </c>
      <c r="BQ36" s="146">
        <v>4370</v>
      </c>
      <c r="BR36" s="130">
        <f t="shared" si="2"/>
        <v>4480</v>
      </c>
      <c r="BS36" s="128">
        <f t="shared" si="2"/>
        <v>4590</v>
      </c>
      <c r="BT36" s="129">
        <f t="shared" si="2"/>
        <v>4700</v>
      </c>
      <c r="BU36" s="129">
        <f t="shared" si="2"/>
        <v>4810</v>
      </c>
      <c r="BV36" s="129">
        <f t="shared" si="2"/>
        <v>4920</v>
      </c>
      <c r="BW36" s="129">
        <f t="shared" si="2"/>
        <v>5030</v>
      </c>
      <c r="BX36" s="130">
        <f t="shared" si="2"/>
        <v>5140</v>
      </c>
      <c r="BY36" s="128">
        <f t="shared" si="2"/>
        <v>5250</v>
      </c>
      <c r="BZ36" s="129">
        <f t="shared" si="12"/>
        <v>5360</v>
      </c>
      <c r="CA36" s="129">
        <f t="shared" si="12"/>
        <v>5470</v>
      </c>
      <c r="CB36" s="129">
        <f t="shared" si="12"/>
        <v>5580</v>
      </c>
      <c r="CC36" s="129">
        <f t="shared" si="12"/>
        <v>5690</v>
      </c>
      <c r="CD36" s="130">
        <f t="shared" si="12"/>
        <v>5800</v>
      </c>
      <c r="CE36" s="128">
        <f t="shared" si="12"/>
        <v>5910</v>
      </c>
      <c r="CF36" s="130">
        <f t="shared" si="12"/>
        <v>6020</v>
      </c>
    </row>
    <row r="37" spans="1:84" x14ac:dyDescent="0.15">
      <c r="A37" s="132">
        <v>1600</v>
      </c>
      <c r="B37" s="133" t="s">
        <v>137</v>
      </c>
      <c r="C37" s="134">
        <v>4480</v>
      </c>
      <c r="D37" s="135">
        <v>4480</v>
      </c>
      <c r="E37" s="135">
        <v>4480</v>
      </c>
      <c r="F37" s="136">
        <v>4590</v>
      </c>
      <c r="G37" s="134">
        <v>4700</v>
      </c>
      <c r="H37" s="135">
        <v>4810</v>
      </c>
      <c r="I37" s="135">
        <v>4920</v>
      </c>
      <c r="J37" s="135">
        <v>5030</v>
      </c>
      <c r="K37" s="135">
        <v>5140</v>
      </c>
      <c r="L37" s="136">
        <v>5250</v>
      </c>
      <c r="M37" s="134">
        <v>5360</v>
      </c>
      <c r="N37" s="135">
        <v>5470</v>
      </c>
      <c r="O37" s="135">
        <v>5580</v>
      </c>
      <c r="P37" s="135">
        <v>5690</v>
      </c>
      <c r="Q37" s="135">
        <v>5800</v>
      </c>
      <c r="R37" s="136">
        <v>5910</v>
      </c>
      <c r="S37" s="134">
        <v>6020</v>
      </c>
      <c r="T37" s="136">
        <v>6130</v>
      </c>
      <c r="U37" s="158"/>
      <c r="W37" s="132">
        <v>1600</v>
      </c>
      <c r="X37" s="133" t="s">
        <v>137</v>
      </c>
      <c r="Y37" s="162">
        <v>4290</v>
      </c>
      <c r="Z37" s="131">
        <v>4290</v>
      </c>
      <c r="AA37" s="131">
        <v>4290</v>
      </c>
      <c r="AB37" s="163">
        <v>4400</v>
      </c>
      <c r="AC37" s="162">
        <v>4510</v>
      </c>
      <c r="AD37" s="140">
        <v>4620</v>
      </c>
      <c r="AE37" s="131">
        <v>4730</v>
      </c>
      <c r="AF37" s="131">
        <v>4840</v>
      </c>
      <c r="AG37" s="131">
        <v>4950</v>
      </c>
      <c r="AH37" s="163">
        <v>5060</v>
      </c>
      <c r="AI37" s="162">
        <v>5170</v>
      </c>
      <c r="AJ37" s="131">
        <v>5280</v>
      </c>
      <c r="AK37" s="131">
        <v>5390</v>
      </c>
      <c r="AL37" s="131">
        <v>5500</v>
      </c>
      <c r="AM37" s="131">
        <v>5610</v>
      </c>
      <c r="AN37" s="163">
        <v>5720</v>
      </c>
      <c r="AO37" s="160">
        <v>5830</v>
      </c>
      <c r="AP37" s="163">
        <v>5940</v>
      </c>
      <c r="AR37" s="119">
        <v>1600</v>
      </c>
      <c r="AS37" s="119" t="s">
        <v>137</v>
      </c>
      <c r="AT37" s="131">
        <f t="shared" si="0"/>
        <v>110</v>
      </c>
      <c r="AU37" s="131">
        <f t="shared" si="0"/>
        <v>110</v>
      </c>
      <c r="AV37" s="131">
        <f t="shared" si="0"/>
        <v>110</v>
      </c>
      <c r="AW37" s="131">
        <f t="shared" si="0"/>
        <v>110</v>
      </c>
      <c r="AX37" s="131">
        <f t="shared" si="0"/>
        <v>110</v>
      </c>
      <c r="AY37" s="131">
        <f t="shared" si="0"/>
        <v>110</v>
      </c>
      <c r="AZ37" s="131">
        <f t="shared" si="3"/>
        <v>110</v>
      </c>
      <c r="BA37" s="131">
        <f t="shared" si="0"/>
        <v>110</v>
      </c>
      <c r="BB37" s="131">
        <f t="shared" ref="BB37:BB45" si="13">AG37-AG36</f>
        <v>110</v>
      </c>
      <c r="BC37" s="131">
        <f t="shared" si="4"/>
        <v>110</v>
      </c>
      <c r="BD37" s="131">
        <f t="shared" si="4"/>
        <v>110</v>
      </c>
      <c r="BE37" s="131">
        <f t="shared" si="4"/>
        <v>110</v>
      </c>
      <c r="BF37" s="131">
        <f t="shared" si="4"/>
        <v>110</v>
      </c>
      <c r="BG37" s="131">
        <f t="shared" si="4"/>
        <v>110</v>
      </c>
      <c r="BH37" s="131">
        <f t="shared" si="4"/>
        <v>110</v>
      </c>
      <c r="BI37" s="131">
        <f t="shared" si="4"/>
        <v>110</v>
      </c>
      <c r="BJ37" s="131">
        <f t="shared" ref="BJ37:BJ45" si="14">AO37-AO36</f>
        <v>110</v>
      </c>
      <c r="BK37" s="131">
        <f t="shared" si="10"/>
        <v>110</v>
      </c>
      <c r="BM37" s="132">
        <v>1600</v>
      </c>
      <c r="BN37" s="133" t="s">
        <v>137</v>
      </c>
      <c r="BO37" s="134">
        <f t="shared" si="1"/>
        <v>4480</v>
      </c>
      <c r="BP37" s="135">
        <f t="shared" si="1"/>
        <v>4480</v>
      </c>
      <c r="BQ37" s="135">
        <v>4480</v>
      </c>
      <c r="BR37" s="136">
        <f t="shared" si="2"/>
        <v>4590</v>
      </c>
      <c r="BS37" s="134">
        <f t="shared" si="2"/>
        <v>4700</v>
      </c>
      <c r="BT37" s="135">
        <f t="shared" si="2"/>
        <v>4810</v>
      </c>
      <c r="BU37" s="135">
        <f t="shared" si="2"/>
        <v>4920</v>
      </c>
      <c r="BV37" s="135">
        <f t="shared" si="2"/>
        <v>5030</v>
      </c>
      <c r="BW37" s="135">
        <f t="shared" si="2"/>
        <v>5140</v>
      </c>
      <c r="BX37" s="136">
        <f t="shared" si="2"/>
        <v>5250</v>
      </c>
      <c r="BY37" s="134">
        <f t="shared" si="2"/>
        <v>5360</v>
      </c>
      <c r="BZ37" s="135">
        <f t="shared" si="12"/>
        <v>5470</v>
      </c>
      <c r="CA37" s="135">
        <f t="shared" si="12"/>
        <v>5580</v>
      </c>
      <c r="CB37" s="135">
        <f t="shared" si="12"/>
        <v>5690</v>
      </c>
      <c r="CC37" s="135">
        <f t="shared" si="12"/>
        <v>5800</v>
      </c>
      <c r="CD37" s="136">
        <f t="shared" si="12"/>
        <v>5910</v>
      </c>
      <c r="CE37" s="134">
        <f t="shared" si="12"/>
        <v>6020</v>
      </c>
      <c r="CF37" s="136">
        <f t="shared" si="12"/>
        <v>6130</v>
      </c>
    </row>
    <row r="38" spans="1:84" x14ac:dyDescent="0.15">
      <c r="A38" s="132">
        <v>1650</v>
      </c>
      <c r="B38" s="133" t="s">
        <v>138</v>
      </c>
      <c r="C38" s="134">
        <v>4590</v>
      </c>
      <c r="D38" s="135">
        <v>4590</v>
      </c>
      <c r="E38" s="135">
        <v>4590</v>
      </c>
      <c r="F38" s="136">
        <v>4700</v>
      </c>
      <c r="G38" s="134">
        <v>4810</v>
      </c>
      <c r="H38" s="135">
        <v>4920</v>
      </c>
      <c r="I38" s="135">
        <v>5030</v>
      </c>
      <c r="J38" s="135">
        <v>5140</v>
      </c>
      <c r="K38" s="135">
        <v>5250</v>
      </c>
      <c r="L38" s="136">
        <v>5360</v>
      </c>
      <c r="M38" s="134">
        <v>5470</v>
      </c>
      <c r="N38" s="135">
        <v>5580</v>
      </c>
      <c r="O38" s="135">
        <v>5690</v>
      </c>
      <c r="P38" s="135">
        <v>5800</v>
      </c>
      <c r="Q38" s="135">
        <v>5910</v>
      </c>
      <c r="R38" s="136">
        <v>6020</v>
      </c>
      <c r="S38" s="134">
        <v>6130</v>
      </c>
      <c r="T38" s="136">
        <v>6240</v>
      </c>
      <c r="U38" s="158"/>
      <c r="W38" s="132">
        <v>1650</v>
      </c>
      <c r="X38" s="133" t="s">
        <v>138</v>
      </c>
      <c r="Y38" s="162">
        <v>4400</v>
      </c>
      <c r="Z38" s="131">
        <v>4400</v>
      </c>
      <c r="AA38" s="131">
        <v>4400</v>
      </c>
      <c r="AB38" s="163">
        <v>4510</v>
      </c>
      <c r="AC38" s="165">
        <v>4620</v>
      </c>
      <c r="AD38" s="131">
        <v>4730</v>
      </c>
      <c r="AE38" s="131">
        <v>4840</v>
      </c>
      <c r="AF38" s="131">
        <v>4950</v>
      </c>
      <c r="AG38" s="131">
        <v>5060</v>
      </c>
      <c r="AH38" s="163">
        <v>5170</v>
      </c>
      <c r="AI38" s="162">
        <v>5280</v>
      </c>
      <c r="AJ38" s="131">
        <v>5390</v>
      </c>
      <c r="AK38" s="131">
        <v>5500</v>
      </c>
      <c r="AL38" s="131">
        <v>5610</v>
      </c>
      <c r="AM38" s="131">
        <v>5720</v>
      </c>
      <c r="AN38" s="163">
        <v>5830</v>
      </c>
      <c r="AO38" s="160">
        <v>5940</v>
      </c>
      <c r="AP38" s="163">
        <v>6050</v>
      </c>
      <c r="AR38" s="119">
        <v>1650</v>
      </c>
      <c r="AS38" s="119" t="s">
        <v>138</v>
      </c>
      <c r="AT38" s="131">
        <f t="shared" si="0"/>
        <v>110</v>
      </c>
      <c r="AU38" s="131">
        <f t="shared" si="0"/>
        <v>110</v>
      </c>
      <c r="AV38" s="131">
        <f t="shared" si="0"/>
        <v>110</v>
      </c>
      <c r="AW38" s="131">
        <f t="shared" si="0"/>
        <v>110</v>
      </c>
      <c r="AX38" s="131">
        <f t="shared" si="0"/>
        <v>110</v>
      </c>
      <c r="AY38" s="131">
        <f t="shared" si="0"/>
        <v>110</v>
      </c>
      <c r="AZ38" s="131">
        <f t="shared" si="3"/>
        <v>110</v>
      </c>
      <c r="BA38" s="131">
        <f t="shared" si="0"/>
        <v>110</v>
      </c>
      <c r="BB38" s="131">
        <f t="shared" si="13"/>
        <v>110</v>
      </c>
      <c r="BC38" s="131">
        <f t="shared" si="4"/>
        <v>110</v>
      </c>
      <c r="BD38" s="131">
        <f t="shared" si="4"/>
        <v>110</v>
      </c>
      <c r="BE38" s="131">
        <f t="shared" si="4"/>
        <v>110</v>
      </c>
      <c r="BF38" s="131">
        <f t="shared" si="4"/>
        <v>110</v>
      </c>
      <c r="BG38" s="131">
        <f t="shared" si="4"/>
        <v>110</v>
      </c>
      <c r="BH38" s="131">
        <f t="shared" si="4"/>
        <v>110</v>
      </c>
      <c r="BI38" s="131">
        <f t="shared" si="4"/>
        <v>110</v>
      </c>
      <c r="BJ38" s="131">
        <f t="shared" si="14"/>
        <v>110</v>
      </c>
      <c r="BK38" s="131">
        <f t="shared" si="10"/>
        <v>110</v>
      </c>
      <c r="BM38" s="132">
        <v>1650</v>
      </c>
      <c r="BN38" s="133" t="s">
        <v>138</v>
      </c>
      <c r="BO38" s="134">
        <f t="shared" si="1"/>
        <v>4590</v>
      </c>
      <c r="BP38" s="135">
        <f t="shared" si="1"/>
        <v>4590</v>
      </c>
      <c r="BQ38" s="135">
        <v>4590</v>
      </c>
      <c r="BR38" s="136">
        <f t="shared" si="2"/>
        <v>4700</v>
      </c>
      <c r="BS38" s="134">
        <f t="shared" si="2"/>
        <v>4810</v>
      </c>
      <c r="BT38" s="135">
        <f t="shared" si="2"/>
        <v>4920</v>
      </c>
      <c r="BU38" s="135">
        <f t="shared" si="2"/>
        <v>5030</v>
      </c>
      <c r="BV38" s="135">
        <f t="shared" si="2"/>
        <v>5140</v>
      </c>
      <c r="BW38" s="135">
        <f t="shared" si="2"/>
        <v>5250</v>
      </c>
      <c r="BX38" s="136">
        <f t="shared" si="2"/>
        <v>5360</v>
      </c>
      <c r="BY38" s="134">
        <f t="shared" si="2"/>
        <v>5470</v>
      </c>
      <c r="BZ38" s="135">
        <f t="shared" si="12"/>
        <v>5580</v>
      </c>
      <c r="CA38" s="135">
        <f t="shared" si="12"/>
        <v>5690</v>
      </c>
      <c r="CB38" s="135">
        <f t="shared" si="12"/>
        <v>5800</v>
      </c>
      <c r="CC38" s="135">
        <f t="shared" si="12"/>
        <v>5910</v>
      </c>
      <c r="CD38" s="136">
        <f t="shared" si="12"/>
        <v>6020</v>
      </c>
      <c r="CE38" s="134">
        <f t="shared" si="12"/>
        <v>6130</v>
      </c>
      <c r="CF38" s="136">
        <f t="shared" si="12"/>
        <v>6240</v>
      </c>
    </row>
    <row r="39" spans="1:84" x14ac:dyDescent="0.15">
      <c r="A39" s="132">
        <v>1700</v>
      </c>
      <c r="B39" s="133" t="s">
        <v>139</v>
      </c>
      <c r="C39" s="134">
        <v>4700</v>
      </c>
      <c r="D39" s="135">
        <v>4700</v>
      </c>
      <c r="E39" s="135">
        <v>4700</v>
      </c>
      <c r="F39" s="136">
        <v>4810</v>
      </c>
      <c r="G39" s="134">
        <v>4920</v>
      </c>
      <c r="H39" s="135">
        <v>5030</v>
      </c>
      <c r="I39" s="135">
        <v>5140</v>
      </c>
      <c r="J39" s="135">
        <v>5250</v>
      </c>
      <c r="K39" s="135">
        <v>5360</v>
      </c>
      <c r="L39" s="136">
        <v>5470</v>
      </c>
      <c r="M39" s="134">
        <v>5580</v>
      </c>
      <c r="N39" s="135">
        <v>5690</v>
      </c>
      <c r="O39" s="135">
        <v>5800</v>
      </c>
      <c r="P39" s="135">
        <v>5910</v>
      </c>
      <c r="Q39" s="135">
        <v>6020</v>
      </c>
      <c r="R39" s="136">
        <v>6130</v>
      </c>
      <c r="S39" s="134">
        <v>6240</v>
      </c>
      <c r="T39" s="136">
        <v>6350</v>
      </c>
      <c r="U39" s="158"/>
      <c r="W39" s="132">
        <v>1700</v>
      </c>
      <c r="X39" s="133" t="s">
        <v>139</v>
      </c>
      <c r="Y39" s="162">
        <v>4510</v>
      </c>
      <c r="Z39" s="131">
        <v>4510</v>
      </c>
      <c r="AA39" s="131">
        <v>4510</v>
      </c>
      <c r="AB39" s="164">
        <v>4620</v>
      </c>
      <c r="AC39" s="162">
        <v>4730</v>
      </c>
      <c r="AD39" s="131">
        <v>4840</v>
      </c>
      <c r="AE39" s="131">
        <v>4950</v>
      </c>
      <c r="AF39" s="131">
        <v>5060</v>
      </c>
      <c r="AG39" s="131">
        <v>5170</v>
      </c>
      <c r="AH39" s="163">
        <v>5280</v>
      </c>
      <c r="AI39" s="162">
        <v>5390</v>
      </c>
      <c r="AJ39" s="131">
        <v>5500</v>
      </c>
      <c r="AK39" s="131">
        <v>5610</v>
      </c>
      <c r="AL39" s="131">
        <v>5720</v>
      </c>
      <c r="AM39" s="131">
        <v>5830</v>
      </c>
      <c r="AN39" s="163">
        <v>5940</v>
      </c>
      <c r="AO39" s="160">
        <v>6050</v>
      </c>
      <c r="AP39" s="163">
        <v>6160</v>
      </c>
      <c r="AR39" s="119">
        <v>1700</v>
      </c>
      <c r="AS39" s="119" t="s">
        <v>139</v>
      </c>
      <c r="AT39" s="131">
        <f t="shared" si="0"/>
        <v>110</v>
      </c>
      <c r="AU39" s="131">
        <f t="shared" si="0"/>
        <v>110</v>
      </c>
      <c r="AV39" s="131">
        <f t="shared" si="0"/>
        <v>110</v>
      </c>
      <c r="AW39" s="131">
        <f t="shared" si="0"/>
        <v>110</v>
      </c>
      <c r="AX39" s="131">
        <f t="shared" si="0"/>
        <v>110</v>
      </c>
      <c r="AY39" s="131">
        <f t="shared" si="0"/>
        <v>110</v>
      </c>
      <c r="AZ39" s="131">
        <f t="shared" si="3"/>
        <v>110</v>
      </c>
      <c r="BA39" s="131">
        <f t="shared" si="0"/>
        <v>110</v>
      </c>
      <c r="BB39" s="131">
        <f t="shared" si="13"/>
        <v>110</v>
      </c>
      <c r="BC39" s="131">
        <f t="shared" si="4"/>
        <v>110</v>
      </c>
      <c r="BD39" s="131">
        <f t="shared" si="4"/>
        <v>110</v>
      </c>
      <c r="BE39" s="131">
        <f t="shared" si="4"/>
        <v>110</v>
      </c>
      <c r="BF39" s="131">
        <f t="shared" si="4"/>
        <v>110</v>
      </c>
      <c r="BG39" s="131">
        <f t="shared" si="4"/>
        <v>110</v>
      </c>
      <c r="BH39" s="131">
        <f t="shared" si="4"/>
        <v>110</v>
      </c>
      <c r="BI39" s="131">
        <f t="shared" si="4"/>
        <v>110</v>
      </c>
      <c r="BJ39" s="131">
        <f t="shared" si="14"/>
        <v>110</v>
      </c>
      <c r="BK39" s="131">
        <f t="shared" si="10"/>
        <v>110</v>
      </c>
      <c r="BM39" s="132">
        <v>1700</v>
      </c>
      <c r="BN39" s="133" t="s">
        <v>139</v>
      </c>
      <c r="BO39" s="134">
        <f t="shared" si="1"/>
        <v>4700</v>
      </c>
      <c r="BP39" s="135">
        <f t="shared" si="1"/>
        <v>4700</v>
      </c>
      <c r="BQ39" s="135">
        <v>4700</v>
      </c>
      <c r="BR39" s="136">
        <f t="shared" si="2"/>
        <v>4810</v>
      </c>
      <c r="BS39" s="134">
        <f t="shared" si="2"/>
        <v>4920</v>
      </c>
      <c r="BT39" s="135">
        <f t="shared" si="2"/>
        <v>5030</v>
      </c>
      <c r="BU39" s="135">
        <f t="shared" si="2"/>
        <v>5140</v>
      </c>
      <c r="BV39" s="135">
        <f t="shared" si="2"/>
        <v>5250</v>
      </c>
      <c r="BW39" s="135">
        <f t="shared" si="2"/>
        <v>5360</v>
      </c>
      <c r="BX39" s="136">
        <f t="shared" si="2"/>
        <v>5470</v>
      </c>
      <c r="BY39" s="134">
        <f t="shared" si="2"/>
        <v>5580</v>
      </c>
      <c r="BZ39" s="135">
        <f t="shared" si="12"/>
        <v>5690</v>
      </c>
      <c r="CA39" s="135">
        <f t="shared" si="12"/>
        <v>5800</v>
      </c>
      <c r="CB39" s="135">
        <f t="shared" si="12"/>
        <v>5910</v>
      </c>
      <c r="CC39" s="135">
        <f t="shared" si="12"/>
        <v>6020</v>
      </c>
      <c r="CD39" s="136">
        <f t="shared" si="12"/>
        <v>6130</v>
      </c>
      <c r="CE39" s="134">
        <f t="shared" si="12"/>
        <v>6240</v>
      </c>
      <c r="CF39" s="136">
        <f t="shared" si="12"/>
        <v>6350</v>
      </c>
    </row>
    <row r="40" spans="1:84" x14ac:dyDescent="0.15">
      <c r="A40" s="132">
        <v>1750</v>
      </c>
      <c r="B40" s="133" t="s">
        <v>140</v>
      </c>
      <c r="C40" s="134">
        <v>4810</v>
      </c>
      <c r="D40" s="135">
        <v>4810</v>
      </c>
      <c r="E40" s="135">
        <v>4810</v>
      </c>
      <c r="F40" s="136">
        <v>4920</v>
      </c>
      <c r="G40" s="134">
        <v>5030</v>
      </c>
      <c r="H40" s="135">
        <v>5140</v>
      </c>
      <c r="I40" s="135">
        <v>5250</v>
      </c>
      <c r="J40" s="135">
        <v>5360</v>
      </c>
      <c r="K40" s="135">
        <v>5470</v>
      </c>
      <c r="L40" s="136">
        <v>5580</v>
      </c>
      <c r="M40" s="134">
        <v>5690</v>
      </c>
      <c r="N40" s="135">
        <v>5800</v>
      </c>
      <c r="O40" s="135">
        <v>5910</v>
      </c>
      <c r="P40" s="135">
        <v>6020</v>
      </c>
      <c r="Q40" s="135">
        <v>6130</v>
      </c>
      <c r="R40" s="136">
        <v>6240</v>
      </c>
      <c r="S40" s="134">
        <v>6350</v>
      </c>
      <c r="T40" s="136">
        <v>6460</v>
      </c>
      <c r="U40" s="158"/>
      <c r="W40" s="132">
        <v>1750</v>
      </c>
      <c r="X40" s="133" t="s">
        <v>140</v>
      </c>
      <c r="Y40" s="165">
        <v>4620</v>
      </c>
      <c r="Z40" s="140">
        <v>4620</v>
      </c>
      <c r="AA40" s="140">
        <v>4620</v>
      </c>
      <c r="AB40" s="163">
        <v>4730</v>
      </c>
      <c r="AC40" s="162">
        <v>4840</v>
      </c>
      <c r="AD40" s="131">
        <v>4950</v>
      </c>
      <c r="AE40" s="131">
        <v>5060</v>
      </c>
      <c r="AF40" s="131">
        <v>5170</v>
      </c>
      <c r="AG40" s="131">
        <v>5280</v>
      </c>
      <c r="AH40" s="163">
        <v>5390</v>
      </c>
      <c r="AI40" s="162">
        <v>5500</v>
      </c>
      <c r="AJ40" s="131">
        <v>5610</v>
      </c>
      <c r="AK40" s="131">
        <v>5720</v>
      </c>
      <c r="AL40" s="131">
        <v>5830</v>
      </c>
      <c r="AM40" s="131">
        <v>5940</v>
      </c>
      <c r="AN40" s="163">
        <v>6050</v>
      </c>
      <c r="AO40" s="160">
        <v>6160</v>
      </c>
      <c r="AP40" s="163">
        <v>6270</v>
      </c>
      <c r="AR40" s="119">
        <v>1750</v>
      </c>
      <c r="AS40" s="119" t="s">
        <v>140</v>
      </c>
      <c r="AT40" s="131">
        <f t="shared" si="0"/>
        <v>110</v>
      </c>
      <c r="AU40" s="131">
        <f t="shared" si="0"/>
        <v>110</v>
      </c>
      <c r="AV40" s="131">
        <f t="shared" si="0"/>
        <v>110</v>
      </c>
      <c r="AW40" s="131">
        <f t="shared" si="0"/>
        <v>110</v>
      </c>
      <c r="AX40" s="131">
        <f t="shared" si="0"/>
        <v>110</v>
      </c>
      <c r="AY40" s="131">
        <f t="shared" si="0"/>
        <v>110</v>
      </c>
      <c r="AZ40" s="131">
        <f t="shared" si="3"/>
        <v>110</v>
      </c>
      <c r="BA40" s="131">
        <f t="shared" si="0"/>
        <v>110</v>
      </c>
      <c r="BB40" s="131">
        <f t="shared" si="13"/>
        <v>110</v>
      </c>
      <c r="BC40" s="131">
        <f t="shared" si="4"/>
        <v>110</v>
      </c>
      <c r="BD40" s="131">
        <f t="shared" si="4"/>
        <v>110</v>
      </c>
      <c r="BE40" s="131">
        <f t="shared" si="4"/>
        <v>110</v>
      </c>
      <c r="BF40" s="131">
        <f t="shared" si="4"/>
        <v>110</v>
      </c>
      <c r="BG40" s="131">
        <f t="shared" si="4"/>
        <v>110</v>
      </c>
      <c r="BH40" s="131">
        <f t="shared" si="4"/>
        <v>110</v>
      </c>
      <c r="BI40" s="131">
        <f t="shared" si="4"/>
        <v>110</v>
      </c>
      <c r="BJ40" s="131">
        <f t="shared" si="14"/>
        <v>110</v>
      </c>
      <c r="BK40" s="131">
        <f t="shared" si="10"/>
        <v>110</v>
      </c>
      <c r="BM40" s="132">
        <v>1750</v>
      </c>
      <c r="BN40" s="133" t="s">
        <v>140</v>
      </c>
      <c r="BO40" s="134">
        <f t="shared" si="1"/>
        <v>4810</v>
      </c>
      <c r="BP40" s="135">
        <f t="shared" si="1"/>
        <v>4810</v>
      </c>
      <c r="BQ40" s="135">
        <v>4810</v>
      </c>
      <c r="BR40" s="136">
        <f t="shared" si="2"/>
        <v>4920</v>
      </c>
      <c r="BS40" s="134">
        <f t="shared" si="2"/>
        <v>5030</v>
      </c>
      <c r="BT40" s="135">
        <f t="shared" si="2"/>
        <v>5140</v>
      </c>
      <c r="BU40" s="135">
        <f t="shared" si="2"/>
        <v>5250</v>
      </c>
      <c r="BV40" s="135">
        <f t="shared" si="2"/>
        <v>5360</v>
      </c>
      <c r="BW40" s="135">
        <f t="shared" si="2"/>
        <v>5470</v>
      </c>
      <c r="BX40" s="136">
        <f t="shared" si="2"/>
        <v>5580</v>
      </c>
      <c r="BY40" s="134">
        <f t="shared" si="2"/>
        <v>5690</v>
      </c>
      <c r="BZ40" s="135">
        <f t="shared" si="12"/>
        <v>5800</v>
      </c>
      <c r="CA40" s="135">
        <f t="shared" si="12"/>
        <v>5910</v>
      </c>
      <c r="CB40" s="135">
        <f t="shared" si="12"/>
        <v>6020</v>
      </c>
      <c r="CC40" s="135">
        <f t="shared" si="12"/>
        <v>6130</v>
      </c>
      <c r="CD40" s="136">
        <f t="shared" si="12"/>
        <v>6240</v>
      </c>
      <c r="CE40" s="134">
        <f t="shared" si="12"/>
        <v>6350</v>
      </c>
      <c r="CF40" s="136">
        <f t="shared" si="12"/>
        <v>6460</v>
      </c>
    </row>
    <row r="41" spans="1:84" ht="13" thickBot="1" x14ac:dyDescent="0.2">
      <c r="A41" s="120">
        <v>1800</v>
      </c>
      <c r="B41" s="121" t="s">
        <v>141</v>
      </c>
      <c r="C41" s="137">
        <v>4920</v>
      </c>
      <c r="D41" s="138">
        <v>4920</v>
      </c>
      <c r="E41" s="138">
        <v>4920</v>
      </c>
      <c r="F41" s="139">
        <v>5030</v>
      </c>
      <c r="G41" s="137">
        <v>5140</v>
      </c>
      <c r="H41" s="138">
        <v>5250</v>
      </c>
      <c r="I41" s="138">
        <v>5360</v>
      </c>
      <c r="J41" s="138">
        <v>5470</v>
      </c>
      <c r="K41" s="138">
        <v>5580</v>
      </c>
      <c r="L41" s="139">
        <v>5690</v>
      </c>
      <c r="M41" s="137">
        <v>5800</v>
      </c>
      <c r="N41" s="138">
        <v>5910</v>
      </c>
      <c r="O41" s="138">
        <v>6020</v>
      </c>
      <c r="P41" s="138">
        <v>6130</v>
      </c>
      <c r="Q41" s="138">
        <v>6240</v>
      </c>
      <c r="R41" s="139">
        <v>6350</v>
      </c>
      <c r="S41" s="137">
        <v>6460</v>
      </c>
      <c r="T41" s="139">
        <v>6570</v>
      </c>
      <c r="U41" s="158"/>
      <c r="W41" s="120">
        <v>1800</v>
      </c>
      <c r="X41" s="121" t="s">
        <v>141</v>
      </c>
      <c r="Y41" s="166">
        <v>4730</v>
      </c>
      <c r="Z41" s="167">
        <v>4730</v>
      </c>
      <c r="AA41" s="167">
        <v>4730</v>
      </c>
      <c r="AB41" s="168">
        <v>4840</v>
      </c>
      <c r="AC41" s="166">
        <v>4950</v>
      </c>
      <c r="AD41" s="167">
        <v>5060</v>
      </c>
      <c r="AE41" s="167">
        <v>5170</v>
      </c>
      <c r="AF41" s="167">
        <v>5280</v>
      </c>
      <c r="AG41" s="167">
        <v>5390</v>
      </c>
      <c r="AH41" s="168">
        <v>5500</v>
      </c>
      <c r="AI41" s="166">
        <v>5610</v>
      </c>
      <c r="AJ41" s="167">
        <v>5720</v>
      </c>
      <c r="AK41" s="167">
        <v>5830</v>
      </c>
      <c r="AL41" s="167">
        <v>5940</v>
      </c>
      <c r="AM41" s="167">
        <v>6050</v>
      </c>
      <c r="AN41" s="168">
        <v>6160</v>
      </c>
      <c r="AO41" s="175">
        <v>6270</v>
      </c>
      <c r="AP41" s="168">
        <v>6380</v>
      </c>
      <c r="AR41" s="119">
        <v>1800</v>
      </c>
      <c r="AS41" s="119" t="s">
        <v>141</v>
      </c>
      <c r="AT41" s="131">
        <f t="shared" si="0"/>
        <v>110</v>
      </c>
      <c r="AU41" s="131">
        <f t="shared" si="0"/>
        <v>110</v>
      </c>
      <c r="AV41" s="131">
        <f t="shared" si="0"/>
        <v>110</v>
      </c>
      <c r="AW41" s="131">
        <f t="shared" si="0"/>
        <v>110</v>
      </c>
      <c r="AX41" s="131">
        <f t="shared" si="0"/>
        <v>110</v>
      </c>
      <c r="AY41" s="131">
        <f t="shared" si="0"/>
        <v>110</v>
      </c>
      <c r="AZ41" s="131">
        <f t="shared" si="3"/>
        <v>110</v>
      </c>
      <c r="BA41" s="131">
        <f t="shared" si="0"/>
        <v>110</v>
      </c>
      <c r="BB41" s="131">
        <f t="shared" si="13"/>
        <v>110</v>
      </c>
      <c r="BC41" s="131">
        <f t="shared" si="4"/>
        <v>110</v>
      </c>
      <c r="BD41" s="131">
        <f t="shared" si="4"/>
        <v>110</v>
      </c>
      <c r="BE41" s="131">
        <f t="shared" si="4"/>
        <v>110</v>
      </c>
      <c r="BF41" s="131">
        <f t="shared" si="4"/>
        <v>110</v>
      </c>
      <c r="BG41" s="131">
        <f t="shared" si="4"/>
        <v>110</v>
      </c>
      <c r="BH41" s="131">
        <f t="shared" si="4"/>
        <v>110</v>
      </c>
      <c r="BI41" s="131">
        <f t="shared" si="4"/>
        <v>110</v>
      </c>
      <c r="BJ41" s="131">
        <f t="shared" si="14"/>
        <v>110</v>
      </c>
      <c r="BK41" s="131">
        <f t="shared" si="10"/>
        <v>110</v>
      </c>
      <c r="BM41" s="120">
        <v>1800</v>
      </c>
      <c r="BN41" s="121" t="s">
        <v>141</v>
      </c>
      <c r="BO41" s="137">
        <f t="shared" si="1"/>
        <v>4920</v>
      </c>
      <c r="BP41" s="138">
        <f t="shared" si="1"/>
        <v>4920</v>
      </c>
      <c r="BQ41" s="138">
        <v>4920</v>
      </c>
      <c r="BR41" s="139">
        <f t="shared" si="2"/>
        <v>5030</v>
      </c>
      <c r="BS41" s="137">
        <f t="shared" si="2"/>
        <v>5140</v>
      </c>
      <c r="BT41" s="138">
        <f t="shared" si="2"/>
        <v>5250</v>
      </c>
      <c r="BU41" s="138">
        <f t="shared" si="2"/>
        <v>5360</v>
      </c>
      <c r="BV41" s="138">
        <f t="shared" si="2"/>
        <v>5470</v>
      </c>
      <c r="BW41" s="138">
        <f t="shared" si="2"/>
        <v>5580</v>
      </c>
      <c r="BX41" s="139">
        <f t="shared" si="2"/>
        <v>5690</v>
      </c>
      <c r="BY41" s="137">
        <f t="shared" si="2"/>
        <v>5800</v>
      </c>
      <c r="BZ41" s="138">
        <f t="shared" si="12"/>
        <v>5910</v>
      </c>
      <c r="CA41" s="138">
        <f t="shared" si="12"/>
        <v>6020</v>
      </c>
      <c r="CB41" s="138">
        <f t="shared" si="12"/>
        <v>6130</v>
      </c>
      <c r="CC41" s="138">
        <f t="shared" si="12"/>
        <v>6240</v>
      </c>
      <c r="CD41" s="139">
        <f t="shared" si="12"/>
        <v>6350</v>
      </c>
      <c r="CE41" s="137">
        <f t="shared" si="12"/>
        <v>6460</v>
      </c>
      <c r="CF41" s="139">
        <f t="shared" si="12"/>
        <v>6570</v>
      </c>
    </row>
    <row r="42" spans="1:84" x14ac:dyDescent="0.15">
      <c r="A42" s="149">
        <v>1850</v>
      </c>
      <c r="B42" s="150" t="s">
        <v>142</v>
      </c>
      <c r="C42" s="151">
        <v>5030</v>
      </c>
      <c r="D42" s="152">
        <v>5030</v>
      </c>
      <c r="E42" s="152">
        <v>5030</v>
      </c>
      <c r="F42" s="153">
        <v>5140</v>
      </c>
      <c r="G42" s="151">
        <v>5250</v>
      </c>
      <c r="H42" s="152">
        <v>5360</v>
      </c>
      <c r="I42" s="152">
        <v>5470</v>
      </c>
      <c r="J42" s="152">
        <v>5580</v>
      </c>
      <c r="K42" s="152">
        <v>5690</v>
      </c>
      <c r="L42" s="153">
        <v>5800</v>
      </c>
      <c r="M42" s="151">
        <v>5910</v>
      </c>
      <c r="N42" s="152">
        <v>6020</v>
      </c>
      <c r="O42" s="152">
        <v>6130</v>
      </c>
      <c r="P42" s="152">
        <v>6240</v>
      </c>
      <c r="Q42" s="152">
        <v>6350</v>
      </c>
      <c r="R42" s="153">
        <v>6460</v>
      </c>
      <c r="S42" s="151">
        <v>6570</v>
      </c>
      <c r="T42" s="153">
        <v>6680</v>
      </c>
      <c r="U42" s="158"/>
      <c r="W42" s="149">
        <v>1850</v>
      </c>
      <c r="X42" s="150" t="s">
        <v>142</v>
      </c>
      <c r="Y42" s="169">
        <v>4840</v>
      </c>
      <c r="Z42" s="170">
        <v>4840</v>
      </c>
      <c r="AA42" s="170">
        <v>4840</v>
      </c>
      <c r="AB42" s="171">
        <v>4950</v>
      </c>
      <c r="AC42" s="169">
        <v>5060</v>
      </c>
      <c r="AD42" s="170">
        <v>5170</v>
      </c>
      <c r="AE42" s="170">
        <v>5280</v>
      </c>
      <c r="AF42" s="170">
        <v>5390</v>
      </c>
      <c r="AG42" s="170">
        <v>5500</v>
      </c>
      <c r="AH42" s="171">
        <v>5610</v>
      </c>
      <c r="AI42" s="169">
        <v>5720</v>
      </c>
      <c r="AJ42" s="170">
        <v>5830</v>
      </c>
      <c r="AK42" s="170">
        <v>5940</v>
      </c>
      <c r="AL42" s="170">
        <v>6050</v>
      </c>
      <c r="AM42" s="170">
        <v>6160</v>
      </c>
      <c r="AN42" s="171">
        <v>6270</v>
      </c>
      <c r="AO42" s="172">
        <v>6380</v>
      </c>
      <c r="AP42" s="171">
        <v>6490</v>
      </c>
      <c r="AR42" s="119">
        <v>1850</v>
      </c>
      <c r="AS42" s="119" t="s">
        <v>142</v>
      </c>
      <c r="AT42" s="131">
        <f t="shared" si="0"/>
        <v>110</v>
      </c>
      <c r="AU42" s="131">
        <f t="shared" si="0"/>
        <v>110</v>
      </c>
      <c r="AV42" s="131">
        <f t="shared" si="0"/>
        <v>110</v>
      </c>
      <c r="AW42" s="131">
        <f t="shared" si="0"/>
        <v>110</v>
      </c>
      <c r="AX42" s="131">
        <f t="shared" si="0"/>
        <v>110</v>
      </c>
      <c r="AY42" s="131">
        <f t="shared" si="0"/>
        <v>110</v>
      </c>
      <c r="AZ42" s="131">
        <f t="shared" si="3"/>
        <v>110</v>
      </c>
      <c r="BA42" s="131">
        <f t="shared" si="0"/>
        <v>110</v>
      </c>
      <c r="BB42" s="131">
        <f t="shared" si="13"/>
        <v>110</v>
      </c>
      <c r="BC42" s="131">
        <f t="shared" si="4"/>
        <v>110</v>
      </c>
      <c r="BD42" s="131">
        <f t="shared" si="4"/>
        <v>110</v>
      </c>
      <c r="BE42" s="131">
        <f t="shared" si="4"/>
        <v>110</v>
      </c>
      <c r="BF42" s="131">
        <f t="shared" si="4"/>
        <v>110</v>
      </c>
      <c r="BG42" s="131">
        <f t="shared" si="4"/>
        <v>110</v>
      </c>
      <c r="BH42" s="131">
        <f t="shared" si="4"/>
        <v>110</v>
      </c>
      <c r="BI42" s="131">
        <f t="shared" si="4"/>
        <v>110</v>
      </c>
      <c r="BJ42" s="131">
        <f t="shared" si="14"/>
        <v>110</v>
      </c>
      <c r="BK42" s="131">
        <f t="shared" si="10"/>
        <v>110</v>
      </c>
      <c r="BM42" s="149">
        <v>1850</v>
      </c>
      <c r="BN42" s="150" t="s">
        <v>142</v>
      </c>
      <c r="BO42" s="151">
        <f t="shared" si="1"/>
        <v>5030</v>
      </c>
      <c r="BP42" s="152">
        <f t="shared" si="1"/>
        <v>5030</v>
      </c>
      <c r="BQ42" s="152">
        <v>5030</v>
      </c>
      <c r="BR42" s="153">
        <f t="shared" si="2"/>
        <v>5140</v>
      </c>
      <c r="BS42" s="151">
        <f t="shared" si="2"/>
        <v>5250</v>
      </c>
      <c r="BT42" s="152">
        <f t="shared" si="2"/>
        <v>5360</v>
      </c>
      <c r="BU42" s="152">
        <f t="shared" si="2"/>
        <v>5470</v>
      </c>
      <c r="BV42" s="152">
        <f t="shared" si="2"/>
        <v>5580</v>
      </c>
      <c r="BW42" s="152">
        <f t="shared" si="2"/>
        <v>5690</v>
      </c>
      <c r="BX42" s="153">
        <f t="shared" si="2"/>
        <v>5800</v>
      </c>
      <c r="BY42" s="151">
        <f t="shared" si="2"/>
        <v>5910</v>
      </c>
      <c r="BZ42" s="152">
        <f t="shared" si="12"/>
        <v>6020</v>
      </c>
      <c r="CA42" s="152">
        <f t="shared" si="12"/>
        <v>6130</v>
      </c>
      <c r="CB42" s="152">
        <f t="shared" si="12"/>
        <v>6240</v>
      </c>
      <c r="CC42" s="152">
        <f t="shared" si="12"/>
        <v>6350</v>
      </c>
      <c r="CD42" s="153">
        <f t="shared" si="12"/>
        <v>6460</v>
      </c>
      <c r="CE42" s="151">
        <f t="shared" si="12"/>
        <v>6570</v>
      </c>
      <c r="CF42" s="153">
        <f t="shared" si="12"/>
        <v>6680</v>
      </c>
    </row>
    <row r="43" spans="1:84" x14ac:dyDescent="0.15">
      <c r="A43" s="132">
        <v>1900</v>
      </c>
      <c r="B43" s="133" t="s">
        <v>143</v>
      </c>
      <c r="C43" s="134">
        <v>5140</v>
      </c>
      <c r="D43" s="135">
        <v>5140</v>
      </c>
      <c r="E43" s="135">
        <v>5140</v>
      </c>
      <c r="F43" s="136">
        <v>5250</v>
      </c>
      <c r="G43" s="134">
        <v>5360</v>
      </c>
      <c r="H43" s="135">
        <v>5470</v>
      </c>
      <c r="I43" s="135">
        <v>5580</v>
      </c>
      <c r="J43" s="135">
        <v>5690</v>
      </c>
      <c r="K43" s="135">
        <v>5800</v>
      </c>
      <c r="L43" s="136">
        <v>5910</v>
      </c>
      <c r="M43" s="134">
        <v>6020</v>
      </c>
      <c r="N43" s="135">
        <v>6130</v>
      </c>
      <c r="O43" s="135">
        <v>6240</v>
      </c>
      <c r="P43" s="135">
        <v>6350</v>
      </c>
      <c r="Q43" s="135">
        <v>6460</v>
      </c>
      <c r="R43" s="136">
        <v>6570</v>
      </c>
      <c r="S43" s="134">
        <v>6680</v>
      </c>
      <c r="T43" s="136">
        <v>6790</v>
      </c>
      <c r="U43" s="158"/>
      <c r="W43" s="132">
        <v>1900</v>
      </c>
      <c r="X43" s="133" t="s">
        <v>143</v>
      </c>
      <c r="Y43" s="162">
        <v>4950</v>
      </c>
      <c r="Z43" s="131">
        <v>4950</v>
      </c>
      <c r="AA43" s="131">
        <v>4950</v>
      </c>
      <c r="AB43" s="163">
        <v>5060</v>
      </c>
      <c r="AC43" s="162">
        <v>5170</v>
      </c>
      <c r="AD43" s="131">
        <v>5280</v>
      </c>
      <c r="AE43" s="131">
        <v>5390</v>
      </c>
      <c r="AF43" s="131">
        <v>5500</v>
      </c>
      <c r="AG43" s="131">
        <v>5610</v>
      </c>
      <c r="AH43" s="163">
        <v>5720</v>
      </c>
      <c r="AI43" s="162">
        <v>5830</v>
      </c>
      <c r="AJ43" s="131">
        <v>5940</v>
      </c>
      <c r="AK43" s="131">
        <v>6050</v>
      </c>
      <c r="AL43" s="131">
        <v>6160</v>
      </c>
      <c r="AM43" s="131">
        <v>6270</v>
      </c>
      <c r="AN43" s="163">
        <v>6380</v>
      </c>
      <c r="AO43" s="160">
        <v>6490</v>
      </c>
      <c r="AP43" s="163">
        <v>6600</v>
      </c>
      <c r="AR43" s="119">
        <v>1900</v>
      </c>
      <c r="AS43" s="119" t="s">
        <v>143</v>
      </c>
      <c r="AT43" s="131">
        <f t="shared" si="0"/>
        <v>110</v>
      </c>
      <c r="AU43" s="131">
        <f t="shared" si="0"/>
        <v>110</v>
      </c>
      <c r="AV43" s="131">
        <f t="shared" si="0"/>
        <v>110</v>
      </c>
      <c r="AW43" s="131">
        <f t="shared" si="0"/>
        <v>110</v>
      </c>
      <c r="AX43" s="131">
        <f t="shared" si="0"/>
        <v>110</v>
      </c>
      <c r="AY43" s="131">
        <f t="shared" si="0"/>
        <v>110</v>
      </c>
      <c r="AZ43" s="131">
        <f t="shared" si="3"/>
        <v>110</v>
      </c>
      <c r="BA43" s="131">
        <f t="shared" si="0"/>
        <v>110</v>
      </c>
      <c r="BB43" s="131">
        <f t="shared" si="13"/>
        <v>110</v>
      </c>
      <c r="BC43" s="131">
        <f t="shared" si="4"/>
        <v>110</v>
      </c>
      <c r="BD43" s="131">
        <f t="shared" si="4"/>
        <v>110</v>
      </c>
      <c r="BE43" s="131">
        <f t="shared" si="4"/>
        <v>110</v>
      </c>
      <c r="BF43" s="131">
        <f t="shared" si="4"/>
        <v>110</v>
      </c>
      <c r="BG43" s="131">
        <f t="shared" si="4"/>
        <v>110</v>
      </c>
      <c r="BH43" s="131">
        <f t="shared" si="4"/>
        <v>110</v>
      </c>
      <c r="BI43" s="131">
        <f t="shared" si="4"/>
        <v>110</v>
      </c>
      <c r="BJ43" s="131">
        <f t="shared" si="14"/>
        <v>110</v>
      </c>
      <c r="BK43" s="131">
        <f t="shared" si="10"/>
        <v>110</v>
      </c>
      <c r="BM43" s="132">
        <v>1900</v>
      </c>
      <c r="BN43" s="133" t="s">
        <v>143</v>
      </c>
      <c r="BO43" s="134">
        <f t="shared" si="1"/>
        <v>5140</v>
      </c>
      <c r="BP43" s="135">
        <f t="shared" si="1"/>
        <v>5140</v>
      </c>
      <c r="BQ43" s="135">
        <v>5140</v>
      </c>
      <c r="BR43" s="136">
        <f t="shared" si="2"/>
        <v>5250</v>
      </c>
      <c r="BS43" s="134">
        <f t="shared" si="2"/>
        <v>5360</v>
      </c>
      <c r="BT43" s="135">
        <f t="shared" si="2"/>
        <v>5470</v>
      </c>
      <c r="BU43" s="135">
        <f t="shared" si="2"/>
        <v>5580</v>
      </c>
      <c r="BV43" s="135">
        <f t="shared" si="2"/>
        <v>5690</v>
      </c>
      <c r="BW43" s="135">
        <f t="shared" si="2"/>
        <v>5800</v>
      </c>
      <c r="BX43" s="136">
        <f t="shared" si="2"/>
        <v>5910</v>
      </c>
      <c r="BY43" s="134">
        <f t="shared" si="2"/>
        <v>6020</v>
      </c>
      <c r="BZ43" s="135">
        <f t="shared" si="12"/>
        <v>6130</v>
      </c>
      <c r="CA43" s="135">
        <f t="shared" si="12"/>
        <v>6240</v>
      </c>
      <c r="CB43" s="135">
        <f t="shared" si="12"/>
        <v>6350</v>
      </c>
      <c r="CC43" s="135">
        <f t="shared" si="12"/>
        <v>6460</v>
      </c>
      <c r="CD43" s="136">
        <f t="shared" si="12"/>
        <v>6570</v>
      </c>
      <c r="CE43" s="134">
        <f t="shared" si="12"/>
        <v>6680</v>
      </c>
      <c r="CF43" s="136">
        <f t="shared" si="12"/>
        <v>6790</v>
      </c>
    </row>
    <row r="44" spans="1:84" x14ac:dyDescent="0.15">
      <c r="A44" s="132">
        <v>1950</v>
      </c>
      <c r="B44" s="133" t="s">
        <v>144</v>
      </c>
      <c r="C44" s="134">
        <v>5250</v>
      </c>
      <c r="D44" s="135">
        <v>5250</v>
      </c>
      <c r="E44" s="135">
        <v>5250</v>
      </c>
      <c r="F44" s="136">
        <v>5360</v>
      </c>
      <c r="G44" s="134">
        <v>5470</v>
      </c>
      <c r="H44" s="135">
        <v>5580</v>
      </c>
      <c r="I44" s="135">
        <v>5690</v>
      </c>
      <c r="J44" s="135">
        <v>5800</v>
      </c>
      <c r="K44" s="135">
        <v>5910</v>
      </c>
      <c r="L44" s="136">
        <v>6020</v>
      </c>
      <c r="M44" s="134">
        <v>6130</v>
      </c>
      <c r="N44" s="135">
        <v>6240</v>
      </c>
      <c r="O44" s="135">
        <v>6350</v>
      </c>
      <c r="P44" s="135">
        <v>6460</v>
      </c>
      <c r="Q44" s="135">
        <v>6570</v>
      </c>
      <c r="R44" s="136">
        <v>6680</v>
      </c>
      <c r="S44" s="134">
        <v>6790</v>
      </c>
      <c r="T44" s="136">
        <v>6900</v>
      </c>
      <c r="U44" s="158"/>
      <c r="W44" s="132">
        <v>1950</v>
      </c>
      <c r="X44" s="133" t="s">
        <v>144</v>
      </c>
      <c r="Y44" s="162">
        <v>5060</v>
      </c>
      <c r="Z44" s="131">
        <v>5060</v>
      </c>
      <c r="AA44" s="131">
        <v>5060</v>
      </c>
      <c r="AB44" s="163">
        <v>5170</v>
      </c>
      <c r="AC44" s="162">
        <v>5280</v>
      </c>
      <c r="AD44" s="131">
        <v>5390</v>
      </c>
      <c r="AE44" s="131">
        <v>5500</v>
      </c>
      <c r="AF44" s="131">
        <v>5610</v>
      </c>
      <c r="AG44" s="131">
        <v>5720</v>
      </c>
      <c r="AH44" s="163">
        <v>5830</v>
      </c>
      <c r="AI44" s="162">
        <v>5940</v>
      </c>
      <c r="AJ44" s="131">
        <v>6050</v>
      </c>
      <c r="AK44" s="131">
        <v>6160</v>
      </c>
      <c r="AL44" s="131">
        <v>6270</v>
      </c>
      <c r="AM44" s="131">
        <v>6380</v>
      </c>
      <c r="AN44" s="163">
        <v>6490</v>
      </c>
      <c r="AO44" s="160">
        <v>6600</v>
      </c>
      <c r="AP44" s="163">
        <v>6710</v>
      </c>
      <c r="AR44" s="119">
        <v>1950</v>
      </c>
      <c r="AS44" s="119" t="s">
        <v>144</v>
      </c>
      <c r="AT44" s="131">
        <f t="shared" si="0"/>
        <v>110</v>
      </c>
      <c r="AU44" s="131">
        <f t="shared" si="0"/>
        <v>110</v>
      </c>
      <c r="AV44" s="131">
        <f t="shared" si="0"/>
        <v>110</v>
      </c>
      <c r="AW44" s="131">
        <f t="shared" si="0"/>
        <v>110</v>
      </c>
      <c r="AX44" s="131">
        <f t="shared" si="0"/>
        <v>110</v>
      </c>
      <c r="AY44" s="131">
        <f t="shared" si="0"/>
        <v>110</v>
      </c>
      <c r="AZ44" s="131">
        <f t="shared" si="3"/>
        <v>110</v>
      </c>
      <c r="BA44" s="131">
        <f t="shared" si="0"/>
        <v>110</v>
      </c>
      <c r="BB44" s="131">
        <f t="shared" si="13"/>
        <v>110</v>
      </c>
      <c r="BC44" s="131">
        <f t="shared" si="4"/>
        <v>110</v>
      </c>
      <c r="BD44" s="131">
        <f t="shared" si="4"/>
        <v>110</v>
      </c>
      <c r="BE44" s="131">
        <f t="shared" si="4"/>
        <v>110</v>
      </c>
      <c r="BF44" s="131">
        <f t="shared" si="4"/>
        <v>110</v>
      </c>
      <c r="BG44" s="131">
        <f t="shared" si="4"/>
        <v>110</v>
      </c>
      <c r="BH44" s="131">
        <f t="shared" si="4"/>
        <v>110</v>
      </c>
      <c r="BI44" s="131">
        <f t="shared" si="4"/>
        <v>110</v>
      </c>
      <c r="BJ44" s="131">
        <f t="shared" si="14"/>
        <v>110</v>
      </c>
      <c r="BK44" s="131">
        <f t="shared" si="10"/>
        <v>110</v>
      </c>
      <c r="BM44" s="132">
        <v>1950</v>
      </c>
      <c r="BN44" s="133" t="s">
        <v>144</v>
      </c>
      <c r="BO44" s="134">
        <f t="shared" si="1"/>
        <v>5250</v>
      </c>
      <c r="BP44" s="135">
        <f t="shared" si="1"/>
        <v>5250</v>
      </c>
      <c r="BQ44" s="135">
        <v>5250</v>
      </c>
      <c r="BR44" s="136">
        <f t="shared" si="2"/>
        <v>5360</v>
      </c>
      <c r="BS44" s="134">
        <f t="shared" si="2"/>
        <v>5470</v>
      </c>
      <c r="BT44" s="135">
        <f t="shared" si="2"/>
        <v>5580</v>
      </c>
      <c r="BU44" s="135">
        <f t="shared" si="2"/>
        <v>5690</v>
      </c>
      <c r="BV44" s="135">
        <f t="shared" si="2"/>
        <v>5800</v>
      </c>
      <c r="BW44" s="135">
        <f t="shared" si="2"/>
        <v>5910</v>
      </c>
      <c r="BX44" s="136">
        <f t="shared" si="2"/>
        <v>6020</v>
      </c>
      <c r="BY44" s="134">
        <f t="shared" si="2"/>
        <v>6130</v>
      </c>
      <c r="BZ44" s="135">
        <f t="shared" si="12"/>
        <v>6240</v>
      </c>
      <c r="CA44" s="135">
        <f t="shared" si="12"/>
        <v>6350</v>
      </c>
      <c r="CB44" s="135">
        <f t="shared" si="12"/>
        <v>6460</v>
      </c>
      <c r="CC44" s="135">
        <f t="shared" si="12"/>
        <v>6570</v>
      </c>
      <c r="CD44" s="136">
        <f t="shared" si="12"/>
        <v>6680</v>
      </c>
      <c r="CE44" s="134">
        <f t="shared" si="12"/>
        <v>6790</v>
      </c>
      <c r="CF44" s="136">
        <f t="shared" si="12"/>
        <v>6900</v>
      </c>
    </row>
    <row r="45" spans="1:84" ht="13" thickBot="1" x14ac:dyDescent="0.2">
      <c r="A45" s="120">
        <v>2000</v>
      </c>
      <c r="B45" s="121" t="s">
        <v>145</v>
      </c>
      <c r="C45" s="137">
        <v>5360</v>
      </c>
      <c r="D45" s="138">
        <v>5360</v>
      </c>
      <c r="E45" s="138">
        <v>5360</v>
      </c>
      <c r="F45" s="139">
        <v>5470</v>
      </c>
      <c r="G45" s="137">
        <v>5580</v>
      </c>
      <c r="H45" s="138">
        <v>5690</v>
      </c>
      <c r="I45" s="138">
        <v>5800</v>
      </c>
      <c r="J45" s="138">
        <v>5910</v>
      </c>
      <c r="K45" s="138">
        <v>6020</v>
      </c>
      <c r="L45" s="139">
        <v>6130</v>
      </c>
      <c r="M45" s="137">
        <v>6240</v>
      </c>
      <c r="N45" s="138">
        <v>6350</v>
      </c>
      <c r="O45" s="138">
        <v>6460</v>
      </c>
      <c r="P45" s="138">
        <v>6570</v>
      </c>
      <c r="Q45" s="138">
        <v>6680</v>
      </c>
      <c r="R45" s="139">
        <v>6790</v>
      </c>
      <c r="S45" s="137">
        <v>6900</v>
      </c>
      <c r="T45" s="139">
        <v>7010</v>
      </c>
      <c r="U45" s="158"/>
      <c r="W45" s="120">
        <v>2000</v>
      </c>
      <c r="X45" s="121" t="s">
        <v>145</v>
      </c>
      <c r="Y45" s="166">
        <v>5170</v>
      </c>
      <c r="Z45" s="167">
        <v>5170</v>
      </c>
      <c r="AA45" s="167">
        <v>5170</v>
      </c>
      <c r="AB45" s="168">
        <v>5280</v>
      </c>
      <c r="AC45" s="166">
        <v>5390</v>
      </c>
      <c r="AD45" s="167">
        <v>5500</v>
      </c>
      <c r="AE45" s="167">
        <v>5610</v>
      </c>
      <c r="AF45" s="167">
        <v>5720</v>
      </c>
      <c r="AG45" s="167">
        <v>5830</v>
      </c>
      <c r="AH45" s="168">
        <v>5940</v>
      </c>
      <c r="AI45" s="166">
        <v>6050</v>
      </c>
      <c r="AJ45" s="167">
        <v>6160</v>
      </c>
      <c r="AK45" s="167">
        <v>6270</v>
      </c>
      <c r="AL45" s="167">
        <v>6380</v>
      </c>
      <c r="AM45" s="167">
        <v>6490</v>
      </c>
      <c r="AN45" s="168">
        <v>6600</v>
      </c>
      <c r="AO45" s="175">
        <v>6710</v>
      </c>
      <c r="AP45" s="168">
        <v>6820</v>
      </c>
      <c r="AR45" s="119">
        <v>2000</v>
      </c>
      <c r="AS45" s="119" t="s">
        <v>145</v>
      </c>
      <c r="AT45" s="131">
        <f t="shared" si="0"/>
        <v>110</v>
      </c>
      <c r="AU45" s="131">
        <f t="shared" si="0"/>
        <v>110</v>
      </c>
      <c r="AV45" s="131">
        <f t="shared" si="0"/>
        <v>110</v>
      </c>
      <c r="AW45" s="131">
        <f t="shared" si="0"/>
        <v>110</v>
      </c>
      <c r="AX45" s="131">
        <f t="shared" si="0"/>
        <v>110</v>
      </c>
      <c r="AY45" s="131">
        <f t="shared" si="0"/>
        <v>110</v>
      </c>
      <c r="AZ45" s="131">
        <f t="shared" si="3"/>
        <v>110</v>
      </c>
      <c r="BA45" s="131">
        <f t="shared" si="0"/>
        <v>110</v>
      </c>
      <c r="BB45" s="131">
        <f t="shared" si="13"/>
        <v>110</v>
      </c>
      <c r="BC45" s="131">
        <f t="shared" si="4"/>
        <v>110</v>
      </c>
      <c r="BD45" s="131">
        <f t="shared" si="4"/>
        <v>110</v>
      </c>
      <c r="BE45" s="131">
        <f t="shared" si="4"/>
        <v>110</v>
      </c>
      <c r="BF45" s="131">
        <f t="shared" si="4"/>
        <v>110</v>
      </c>
      <c r="BG45" s="131">
        <f t="shared" si="4"/>
        <v>110</v>
      </c>
      <c r="BH45" s="131">
        <f t="shared" si="4"/>
        <v>110</v>
      </c>
      <c r="BI45" s="131">
        <f t="shared" si="4"/>
        <v>110</v>
      </c>
      <c r="BJ45" s="131">
        <f t="shared" si="14"/>
        <v>110</v>
      </c>
      <c r="BK45" s="131">
        <f t="shared" si="10"/>
        <v>110</v>
      </c>
      <c r="BM45" s="120">
        <v>2000</v>
      </c>
      <c r="BN45" s="121" t="s">
        <v>145</v>
      </c>
      <c r="BO45" s="137">
        <f t="shared" si="1"/>
        <v>5360</v>
      </c>
      <c r="BP45" s="138">
        <f t="shared" si="1"/>
        <v>5360</v>
      </c>
      <c r="BQ45" s="138">
        <v>5360</v>
      </c>
      <c r="BR45" s="139">
        <f t="shared" si="2"/>
        <v>5470</v>
      </c>
      <c r="BS45" s="137">
        <f t="shared" si="2"/>
        <v>5580</v>
      </c>
      <c r="BT45" s="138">
        <f t="shared" si="2"/>
        <v>5690</v>
      </c>
      <c r="BU45" s="138">
        <f t="shared" si="2"/>
        <v>5800</v>
      </c>
      <c r="BV45" s="138">
        <f t="shared" si="2"/>
        <v>5910</v>
      </c>
      <c r="BW45" s="138">
        <f t="shared" si="2"/>
        <v>6020</v>
      </c>
      <c r="BX45" s="139">
        <f t="shared" si="2"/>
        <v>6130</v>
      </c>
      <c r="BY45" s="137">
        <f t="shared" si="2"/>
        <v>6240</v>
      </c>
      <c r="BZ45" s="138">
        <f t="shared" si="12"/>
        <v>6350</v>
      </c>
      <c r="CA45" s="138">
        <f t="shared" si="12"/>
        <v>6460</v>
      </c>
      <c r="CB45" s="138">
        <f t="shared" si="12"/>
        <v>6570</v>
      </c>
      <c r="CC45" s="138">
        <f t="shared" si="12"/>
        <v>6680</v>
      </c>
      <c r="CD45" s="139">
        <f t="shared" si="12"/>
        <v>6790</v>
      </c>
      <c r="CE45" s="137">
        <f t="shared" si="12"/>
        <v>6900</v>
      </c>
      <c r="CF45" s="139">
        <f t="shared" si="12"/>
        <v>7010</v>
      </c>
    </row>
    <row r="47" spans="1:84" x14ac:dyDescent="0.15">
      <c r="A47" s="123" t="s">
        <v>148</v>
      </c>
      <c r="C47" s="155"/>
      <c r="T47" s="124" t="s">
        <v>147</v>
      </c>
      <c r="U47" s="124"/>
    </row>
    <row r="48" spans="1:84" x14ac:dyDescent="0.15">
      <c r="X48" s="123" t="s">
        <v>23</v>
      </c>
      <c r="Y48" s="155" t="s">
        <v>24</v>
      </c>
      <c r="AS48" s="126"/>
    </row>
    <row r="49" spans="24:25" x14ac:dyDescent="0.15">
      <c r="X49" s="155"/>
      <c r="Y49" s="155" t="s">
        <v>25</v>
      </c>
    </row>
    <row r="50" spans="24:25" x14ac:dyDescent="0.15">
      <c r="X50" s="155"/>
      <c r="Y50" s="155" t="s">
        <v>120</v>
      </c>
    </row>
    <row r="51" spans="24:25" x14ac:dyDescent="0.15">
      <c r="X51" s="155"/>
      <c r="Y51" s="155" t="s">
        <v>117</v>
      </c>
    </row>
    <row r="52" spans="24:25" x14ac:dyDescent="0.15">
      <c r="X52" s="155"/>
      <c r="Y52" s="155" t="s">
        <v>119</v>
      </c>
    </row>
    <row r="53" spans="24:25" x14ac:dyDescent="0.15">
      <c r="X53" s="155"/>
      <c r="Y53" s="155" t="s">
        <v>118</v>
      </c>
    </row>
    <row r="54" spans="24:25" x14ac:dyDescent="0.15">
      <c r="X54" s="155"/>
      <c r="Y54" s="155"/>
    </row>
    <row r="55" spans="24:25" x14ac:dyDescent="0.15">
      <c r="X55" s="155"/>
      <c r="Y55" s="155"/>
    </row>
    <row r="56" spans="24:25" x14ac:dyDescent="0.15">
      <c r="X56" s="155"/>
      <c r="Y56" s="155" t="s">
        <v>146</v>
      </c>
    </row>
    <row r="67" spans="30:35" x14ac:dyDescent="0.15">
      <c r="AD67" s="122" t="s">
        <v>2</v>
      </c>
      <c r="AE67" s="122">
        <v>660</v>
      </c>
      <c r="AH67" s="122">
        <v>850</v>
      </c>
    </row>
    <row r="68" spans="30:35" x14ac:dyDescent="0.15">
      <c r="AD68" s="122" t="s">
        <v>3</v>
      </c>
      <c r="AE68" s="122">
        <v>660</v>
      </c>
      <c r="AH68" s="122">
        <v>850</v>
      </c>
    </row>
    <row r="69" spans="30:35" x14ac:dyDescent="0.15">
      <c r="AD69" s="154" t="s">
        <v>4</v>
      </c>
      <c r="AE69" s="154">
        <v>880</v>
      </c>
      <c r="AF69" s="154">
        <f>AE69-AE68</f>
        <v>220</v>
      </c>
      <c r="AH69" s="122">
        <f>AH68+AF69</f>
        <v>1070</v>
      </c>
      <c r="AI69" s="122">
        <v>220</v>
      </c>
    </row>
    <row r="70" spans="30:35" x14ac:dyDescent="0.15">
      <c r="AD70" s="122" t="s">
        <v>5</v>
      </c>
      <c r="AE70" s="122">
        <v>990</v>
      </c>
      <c r="AF70" s="122">
        <f t="shared" ref="AF70:AF117" si="15">AE70-AE69</f>
        <v>110</v>
      </c>
      <c r="AH70" s="122">
        <f t="shared" ref="AH70:AH117" si="16">AH69+AF70</f>
        <v>1180</v>
      </c>
      <c r="AI70" s="122">
        <v>110</v>
      </c>
    </row>
    <row r="71" spans="30:35" x14ac:dyDescent="0.15">
      <c r="AD71" s="122" t="s">
        <v>6</v>
      </c>
      <c r="AE71" s="122">
        <v>1100</v>
      </c>
      <c r="AF71" s="122">
        <f t="shared" si="15"/>
        <v>110</v>
      </c>
      <c r="AH71" s="122">
        <f t="shared" si="16"/>
        <v>1290</v>
      </c>
      <c r="AI71" s="122">
        <v>110</v>
      </c>
    </row>
    <row r="72" spans="30:35" x14ac:dyDescent="0.15">
      <c r="AD72" s="154" t="s">
        <v>7</v>
      </c>
      <c r="AE72" s="154">
        <v>1320</v>
      </c>
      <c r="AF72" s="154">
        <f t="shared" si="15"/>
        <v>220</v>
      </c>
      <c r="AH72" s="122">
        <f t="shared" si="16"/>
        <v>1510</v>
      </c>
      <c r="AI72" s="122">
        <v>220</v>
      </c>
    </row>
    <row r="73" spans="30:35" x14ac:dyDescent="0.15">
      <c r="AD73" s="122" t="s">
        <v>8</v>
      </c>
      <c r="AE73" s="122">
        <v>1430</v>
      </c>
      <c r="AF73" s="122">
        <f t="shared" si="15"/>
        <v>110</v>
      </c>
      <c r="AH73" s="122">
        <f t="shared" si="16"/>
        <v>1620</v>
      </c>
      <c r="AI73" s="122">
        <v>110</v>
      </c>
    </row>
    <row r="74" spans="30:35" x14ac:dyDescent="0.15">
      <c r="AD74" s="122" t="s">
        <v>9</v>
      </c>
      <c r="AE74" s="122">
        <v>1540</v>
      </c>
      <c r="AF74" s="122">
        <f t="shared" si="15"/>
        <v>110</v>
      </c>
      <c r="AH74" s="122">
        <f t="shared" si="16"/>
        <v>1730</v>
      </c>
      <c r="AI74" s="122">
        <v>110</v>
      </c>
    </row>
    <row r="75" spans="30:35" x14ac:dyDescent="0.15">
      <c r="AD75" s="122" t="s">
        <v>10</v>
      </c>
      <c r="AE75" s="122">
        <v>1650</v>
      </c>
      <c r="AF75" s="122">
        <f t="shared" si="15"/>
        <v>110</v>
      </c>
      <c r="AH75" s="122">
        <f t="shared" si="16"/>
        <v>1840</v>
      </c>
      <c r="AI75" s="122">
        <v>110</v>
      </c>
    </row>
    <row r="76" spans="30:35" x14ac:dyDescent="0.15">
      <c r="AD76" s="122" t="s">
        <v>11</v>
      </c>
      <c r="AE76" s="122">
        <v>1760</v>
      </c>
      <c r="AF76" s="122">
        <f t="shared" si="15"/>
        <v>110</v>
      </c>
      <c r="AH76" s="122">
        <f t="shared" si="16"/>
        <v>1950</v>
      </c>
      <c r="AI76" s="122">
        <v>110</v>
      </c>
    </row>
    <row r="77" spans="30:35" x14ac:dyDescent="0.15">
      <c r="AD77" s="122" t="s">
        <v>12</v>
      </c>
      <c r="AE77" s="122">
        <v>1870</v>
      </c>
      <c r="AF77" s="122">
        <f t="shared" si="15"/>
        <v>110</v>
      </c>
      <c r="AH77" s="122">
        <f t="shared" si="16"/>
        <v>2060</v>
      </c>
      <c r="AI77" s="122">
        <v>110</v>
      </c>
    </row>
    <row r="78" spans="30:35" x14ac:dyDescent="0.15">
      <c r="AD78" s="122" t="s">
        <v>13</v>
      </c>
      <c r="AE78" s="122">
        <v>1980</v>
      </c>
      <c r="AF78" s="122">
        <f t="shared" si="15"/>
        <v>110</v>
      </c>
      <c r="AH78" s="122">
        <f t="shared" si="16"/>
        <v>2170</v>
      </c>
      <c r="AI78" s="122">
        <v>110</v>
      </c>
    </row>
    <row r="79" spans="30:35" x14ac:dyDescent="0.15">
      <c r="AD79" s="122" t="s">
        <v>14</v>
      </c>
      <c r="AE79" s="122">
        <v>2090</v>
      </c>
      <c r="AF79" s="122">
        <f t="shared" si="15"/>
        <v>110</v>
      </c>
      <c r="AH79" s="122">
        <f t="shared" si="16"/>
        <v>2280</v>
      </c>
      <c r="AI79" s="122">
        <v>110</v>
      </c>
    </row>
    <row r="80" spans="30:35" x14ac:dyDescent="0.15">
      <c r="AD80" s="122" t="s">
        <v>15</v>
      </c>
      <c r="AE80" s="122">
        <v>2200</v>
      </c>
      <c r="AF80" s="122">
        <f t="shared" si="15"/>
        <v>110</v>
      </c>
      <c r="AH80" s="122">
        <f t="shared" si="16"/>
        <v>2390</v>
      </c>
      <c r="AI80" s="122">
        <v>110</v>
      </c>
    </row>
    <row r="81" spans="30:35" x14ac:dyDescent="0.15">
      <c r="AD81" s="154" t="s">
        <v>16</v>
      </c>
      <c r="AE81" s="154">
        <v>2420</v>
      </c>
      <c r="AF81" s="154">
        <f t="shared" si="15"/>
        <v>220</v>
      </c>
      <c r="AH81" s="122">
        <f t="shared" si="16"/>
        <v>2610</v>
      </c>
      <c r="AI81" s="122">
        <v>220</v>
      </c>
    </row>
    <row r="82" spans="30:35" x14ac:dyDescent="0.15">
      <c r="AD82" s="122" t="s">
        <v>17</v>
      </c>
      <c r="AE82" s="122">
        <v>2530</v>
      </c>
      <c r="AF82" s="122">
        <f t="shared" si="15"/>
        <v>110</v>
      </c>
      <c r="AH82" s="122">
        <f t="shared" si="16"/>
        <v>2720</v>
      </c>
      <c r="AI82" s="122">
        <v>110</v>
      </c>
    </row>
    <row r="83" spans="30:35" x14ac:dyDescent="0.15">
      <c r="AD83" s="122" t="s">
        <v>18</v>
      </c>
      <c r="AE83" s="122">
        <v>2640</v>
      </c>
      <c r="AF83" s="122">
        <f t="shared" si="15"/>
        <v>110</v>
      </c>
      <c r="AH83" s="122">
        <f t="shared" si="16"/>
        <v>2830</v>
      </c>
      <c r="AI83" s="122">
        <v>110</v>
      </c>
    </row>
    <row r="84" spans="30:35" x14ac:dyDescent="0.15">
      <c r="AD84" s="122" t="s">
        <v>19</v>
      </c>
      <c r="AE84" s="122">
        <v>2750</v>
      </c>
      <c r="AF84" s="122">
        <f t="shared" si="15"/>
        <v>110</v>
      </c>
      <c r="AH84" s="122">
        <f t="shared" si="16"/>
        <v>2940</v>
      </c>
      <c r="AI84" s="122">
        <v>110</v>
      </c>
    </row>
    <row r="85" spans="30:35" x14ac:dyDescent="0.15">
      <c r="AD85" s="122" t="s">
        <v>20</v>
      </c>
      <c r="AE85" s="122">
        <v>2860</v>
      </c>
      <c r="AF85" s="122">
        <f t="shared" si="15"/>
        <v>110</v>
      </c>
      <c r="AH85" s="122">
        <f t="shared" si="16"/>
        <v>3050</v>
      </c>
      <c r="AI85" s="122">
        <v>110</v>
      </c>
    </row>
    <row r="86" spans="30:35" x14ac:dyDescent="0.15">
      <c r="AD86" s="122" t="s">
        <v>21</v>
      </c>
      <c r="AE86" s="122">
        <v>2970</v>
      </c>
      <c r="AF86" s="122">
        <f t="shared" si="15"/>
        <v>110</v>
      </c>
      <c r="AH86" s="122">
        <f t="shared" si="16"/>
        <v>3160</v>
      </c>
      <c r="AI86" s="122">
        <v>110</v>
      </c>
    </row>
    <row r="87" spans="30:35" x14ac:dyDescent="0.15">
      <c r="AD87" s="122" t="s">
        <v>22</v>
      </c>
      <c r="AE87" s="122">
        <v>3080</v>
      </c>
      <c r="AF87" s="122">
        <f t="shared" si="15"/>
        <v>110</v>
      </c>
      <c r="AH87" s="122">
        <f t="shared" si="16"/>
        <v>3270</v>
      </c>
      <c r="AI87" s="122">
        <v>110</v>
      </c>
    </row>
    <row r="88" spans="30:35" x14ac:dyDescent="0.15">
      <c r="AD88" s="122" t="s">
        <v>130</v>
      </c>
      <c r="AE88" s="122">
        <v>3190</v>
      </c>
      <c r="AF88" s="122">
        <f t="shared" si="15"/>
        <v>110</v>
      </c>
      <c r="AH88" s="122">
        <f t="shared" si="16"/>
        <v>3380</v>
      </c>
      <c r="AI88" s="122">
        <v>110</v>
      </c>
    </row>
    <row r="89" spans="30:35" x14ac:dyDescent="0.15">
      <c r="AD89" s="122" t="s">
        <v>131</v>
      </c>
      <c r="AE89" s="122">
        <v>3300</v>
      </c>
      <c r="AF89" s="122">
        <f t="shared" si="15"/>
        <v>110</v>
      </c>
      <c r="AH89" s="122">
        <f t="shared" si="16"/>
        <v>3490</v>
      </c>
      <c r="AI89" s="122">
        <v>110</v>
      </c>
    </row>
    <row r="90" spans="30:35" x14ac:dyDescent="0.15">
      <c r="AD90" s="154" t="s">
        <v>132</v>
      </c>
      <c r="AE90" s="154">
        <v>3520</v>
      </c>
      <c r="AF90" s="154">
        <f t="shared" si="15"/>
        <v>220</v>
      </c>
      <c r="AH90" s="122">
        <f t="shared" si="16"/>
        <v>3710</v>
      </c>
      <c r="AI90" s="122">
        <v>220</v>
      </c>
    </row>
    <row r="91" spans="30:35" x14ac:dyDescent="0.15">
      <c r="AD91" s="122" t="s">
        <v>133</v>
      </c>
      <c r="AE91" s="122">
        <v>3740</v>
      </c>
      <c r="AF91" s="122">
        <f t="shared" si="15"/>
        <v>220</v>
      </c>
      <c r="AH91" s="122">
        <f t="shared" si="16"/>
        <v>3930</v>
      </c>
      <c r="AI91" s="122">
        <v>220</v>
      </c>
    </row>
    <row r="92" spans="30:35" x14ac:dyDescent="0.15">
      <c r="AD92" s="122" t="s">
        <v>134</v>
      </c>
      <c r="AE92" s="122">
        <v>3960</v>
      </c>
      <c r="AF92" s="122">
        <f t="shared" si="15"/>
        <v>220</v>
      </c>
      <c r="AH92" s="122">
        <f t="shared" si="16"/>
        <v>4150</v>
      </c>
      <c r="AI92" s="122">
        <v>220</v>
      </c>
    </row>
    <row r="93" spans="30:35" x14ac:dyDescent="0.15">
      <c r="AD93" s="122" t="s">
        <v>135</v>
      </c>
      <c r="AE93" s="122">
        <v>4180</v>
      </c>
      <c r="AF93" s="122">
        <f t="shared" si="15"/>
        <v>220</v>
      </c>
      <c r="AH93" s="122">
        <f t="shared" si="16"/>
        <v>4370</v>
      </c>
      <c r="AI93" s="122">
        <v>220</v>
      </c>
    </row>
    <row r="94" spans="30:35" x14ac:dyDescent="0.15">
      <c r="AD94" s="122" t="s">
        <v>136</v>
      </c>
      <c r="AE94" s="122">
        <v>4290</v>
      </c>
      <c r="AF94" s="122">
        <f t="shared" si="15"/>
        <v>110</v>
      </c>
      <c r="AH94" s="122">
        <f t="shared" si="16"/>
        <v>4480</v>
      </c>
      <c r="AI94" s="122">
        <v>110</v>
      </c>
    </row>
    <row r="95" spans="30:35" x14ac:dyDescent="0.15">
      <c r="AD95" s="122" t="s">
        <v>137</v>
      </c>
      <c r="AE95" s="122">
        <v>4400</v>
      </c>
      <c r="AF95" s="122">
        <f t="shared" si="15"/>
        <v>110</v>
      </c>
      <c r="AH95" s="122">
        <f t="shared" si="16"/>
        <v>4590</v>
      </c>
      <c r="AI95" s="122">
        <v>110</v>
      </c>
    </row>
    <row r="96" spans="30:35" x14ac:dyDescent="0.15">
      <c r="AD96" s="122" t="s">
        <v>138</v>
      </c>
      <c r="AE96" s="122">
        <v>4510</v>
      </c>
      <c r="AF96" s="122">
        <f t="shared" si="15"/>
        <v>110</v>
      </c>
      <c r="AH96" s="122">
        <f t="shared" si="16"/>
        <v>4700</v>
      </c>
      <c r="AI96" s="122">
        <v>110</v>
      </c>
    </row>
    <row r="97" spans="30:35" x14ac:dyDescent="0.15">
      <c r="AD97" s="122" t="s">
        <v>139</v>
      </c>
      <c r="AE97" s="122">
        <v>4620</v>
      </c>
      <c r="AF97" s="122">
        <f t="shared" si="15"/>
        <v>110</v>
      </c>
      <c r="AH97" s="122">
        <f t="shared" si="16"/>
        <v>4810</v>
      </c>
      <c r="AI97" s="122">
        <v>110</v>
      </c>
    </row>
    <row r="98" spans="30:35" x14ac:dyDescent="0.15">
      <c r="AD98" s="122" t="s">
        <v>140</v>
      </c>
      <c r="AE98" s="122">
        <v>4730</v>
      </c>
      <c r="AF98" s="122">
        <f t="shared" si="15"/>
        <v>110</v>
      </c>
      <c r="AH98" s="122">
        <f t="shared" si="16"/>
        <v>4920</v>
      </c>
      <c r="AI98" s="122">
        <v>110</v>
      </c>
    </row>
    <row r="99" spans="30:35" x14ac:dyDescent="0.15">
      <c r="AD99" s="122" t="s">
        <v>141</v>
      </c>
      <c r="AE99" s="122">
        <v>4840</v>
      </c>
      <c r="AF99" s="122">
        <f t="shared" si="15"/>
        <v>110</v>
      </c>
      <c r="AH99" s="122">
        <f t="shared" si="16"/>
        <v>5030</v>
      </c>
      <c r="AI99" s="122">
        <v>110</v>
      </c>
    </row>
    <row r="100" spans="30:35" x14ac:dyDescent="0.15">
      <c r="AD100" s="122" t="s">
        <v>142</v>
      </c>
      <c r="AE100" s="122">
        <v>4950</v>
      </c>
      <c r="AF100" s="122">
        <f t="shared" si="15"/>
        <v>110</v>
      </c>
      <c r="AH100" s="122">
        <f t="shared" si="16"/>
        <v>5140</v>
      </c>
      <c r="AI100" s="122">
        <v>110</v>
      </c>
    </row>
    <row r="101" spans="30:35" x14ac:dyDescent="0.15">
      <c r="AD101" s="122" t="s">
        <v>143</v>
      </c>
      <c r="AE101" s="122">
        <v>5060</v>
      </c>
      <c r="AF101" s="122">
        <f t="shared" si="15"/>
        <v>110</v>
      </c>
      <c r="AH101" s="122">
        <f t="shared" si="16"/>
        <v>5250</v>
      </c>
      <c r="AI101" s="122">
        <v>110</v>
      </c>
    </row>
    <row r="102" spans="30:35" x14ac:dyDescent="0.15">
      <c r="AD102" s="122" t="s">
        <v>144</v>
      </c>
      <c r="AE102" s="122">
        <v>5170</v>
      </c>
      <c r="AF102" s="122">
        <f t="shared" si="15"/>
        <v>110</v>
      </c>
      <c r="AH102" s="122">
        <f t="shared" si="16"/>
        <v>5360</v>
      </c>
      <c r="AI102" s="122">
        <v>110</v>
      </c>
    </row>
    <row r="103" spans="30:35" x14ac:dyDescent="0.15">
      <c r="AD103" s="122" t="s">
        <v>145</v>
      </c>
      <c r="AE103" s="122">
        <v>5280</v>
      </c>
      <c r="AF103" s="122">
        <f t="shared" si="15"/>
        <v>110</v>
      </c>
      <c r="AH103" s="122">
        <f t="shared" si="16"/>
        <v>5470</v>
      </c>
      <c r="AI103" s="122">
        <v>110</v>
      </c>
    </row>
    <row r="104" spans="30:35" x14ac:dyDescent="0.15">
      <c r="AE104" s="122">
        <v>5390</v>
      </c>
      <c r="AF104" s="122">
        <f t="shared" si="15"/>
        <v>110</v>
      </c>
      <c r="AH104" s="122">
        <f t="shared" si="16"/>
        <v>5580</v>
      </c>
      <c r="AI104" s="122">
        <v>110</v>
      </c>
    </row>
    <row r="105" spans="30:35" x14ac:dyDescent="0.15">
      <c r="AE105" s="122">
        <v>5500</v>
      </c>
      <c r="AF105" s="122">
        <f t="shared" si="15"/>
        <v>110</v>
      </c>
      <c r="AH105" s="122">
        <f t="shared" si="16"/>
        <v>5690</v>
      </c>
      <c r="AI105" s="122">
        <v>110</v>
      </c>
    </row>
    <row r="106" spans="30:35" x14ac:dyDescent="0.15">
      <c r="AE106" s="122">
        <v>5610</v>
      </c>
      <c r="AF106" s="122">
        <f t="shared" si="15"/>
        <v>110</v>
      </c>
      <c r="AH106" s="122">
        <f t="shared" si="16"/>
        <v>5800</v>
      </c>
      <c r="AI106" s="122">
        <v>110</v>
      </c>
    </row>
    <row r="107" spans="30:35" x14ac:dyDescent="0.15">
      <c r="AE107" s="122">
        <v>5720</v>
      </c>
      <c r="AF107" s="122">
        <f t="shared" si="15"/>
        <v>110</v>
      </c>
      <c r="AH107" s="122">
        <f t="shared" si="16"/>
        <v>5910</v>
      </c>
      <c r="AI107" s="122">
        <v>110</v>
      </c>
    </row>
    <row r="108" spans="30:35" x14ac:dyDescent="0.15">
      <c r="AE108" s="122">
        <v>5830</v>
      </c>
      <c r="AF108" s="122">
        <f t="shared" si="15"/>
        <v>110</v>
      </c>
      <c r="AH108" s="122">
        <f t="shared" si="16"/>
        <v>6020</v>
      </c>
      <c r="AI108" s="122">
        <v>110</v>
      </c>
    </row>
    <row r="109" spans="30:35" x14ac:dyDescent="0.15">
      <c r="AE109" s="122">
        <v>5940</v>
      </c>
      <c r="AF109" s="122">
        <f t="shared" si="15"/>
        <v>110</v>
      </c>
      <c r="AH109" s="122">
        <f t="shared" si="16"/>
        <v>6130</v>
      </c>
      <c r="AI109" s="122">
        <v>110</v>
      </c>
    </row>
    <row r="110" spans="30:35" x14ac:dyDescent="0.15">
      <c r="AE110" s="122">
        <v>6050</v>
      </c>
      <c r="AF110" s="122">
        <f t="shared" si="15"/>
        <v>110</v>
      </c>
      <c r="AH110" s="122">
        <f t="shared" si="16"/>
        <v>6240</v>
      </c>
      <c r="AI110" s="122">
        <v>110</v>
      </c>
    </row>
    <row r="111" spans="30:35" x14ac:dyDescent="0.15">
      <c r="AE111" s="122">
        <v>6160</v>
      </c>
      <c r="AF111" s="122">
        <f t="shared" si="15"/>
        <v>110</v>
      </c>
      <c r="AH111" s="122">
        <f t="shared" si="16"/>
        <v>6350</v>
      </c>
      <c r="AI111" s="122">
        <v>110</v>
      </c>
    </row>
    <row r="112" spans="30:35" x14ac:dyDescent="0.15">
      <c r="AE112" s="122">
        <v>6270</v>
      </c>
      <c r="AF112" s="122">
        <f t="shared" si="15"/>
        <v>110</v>
      </c>
      <c r="AH112" s="122">
        <f t="shared" si="16"/>
        <v>6460</v>
      </c>
      <c r="AI112" s="122">
        <v>110</v>
      </c>
    </row>
    <row r="113" spans="31:35" x14ac:dyDescent="0.15">
      <c r="AE113" s="122">
        <v>6380</v>
      </c>
      <c r="AF113" s="122">
        <f t="shared" si="15"/>
        <v>110</v>
      </c>
      <c r="AH113" s="122">
        <f t="shared" si="16"/>
        <v>6570</v>
      </c>
      <c r="AI113" s="122">
        <v>110</v>
      </c>
    </row>
    <row r="114" spans="31:35" x14ac:dyDescent="0.15">
      <c r="AE114" s="122">
        <v>6490</v>
      </c>
      <c r="AF114" s="122">
        <f t="shared" si="15"/>
        <v>110</v>
      </c>
      <c r="AH114" s="122">
        <f t="shared" si="16"/>
        <v>6680</v>
      </c>
      <c r="AI114" s="122">
        <v>110</v>
      </c>
    </row>
    <row r="115" spans="31:35" x14ac:dyDescent="0.15">
      <c r="AE115" s="122">
        <v>6600</v>
      </c>
      <c r="AF115" s="122">
        <f t="shared" si="15"/>
        <v>110</v>
      </c>
      <c r="AH115" s="122">
        <f t="shared" si="16"/>
        <v>6790</v>
      </c>
      <c r="AI115" s="122">
        <v>110</v>
      </c>
    </row>
    <row r="116" spans="31:35" x14ac:dyDescent="0.15">
      <c r="AE116" s="122">
        <v>6710</v>
      </c>
      <c r="AF116" s="122">
        <f t="shared" si="15"/>
        <v>110</v>
      </c>
      <c r="AH116" s="122">
        <f t="shared" si="16"/>
        <v>6900</v>
      </c>
      <c r="AI116" s="122">
        <v>110</v>
      </c>
    </row>
    <row r="117" spans="31:35" x14ac:dyDescent="0.15">
      <c r="AE117" s="122">
        <v>6820</v>
      </c>
      <c r="AF117" s="122">
        <f t="shared" si="15"/>
        <v>110</v>
      </c>
      <c r="AH117" s="122">
        <f t="shared" si="16"/>
        <v>7010</v>
      </c>
      <c r="AI117" s="122">
        <v>110</v>
      </c>
    </row>
  </sheetData>
  <mergeCells count="4">
    <mergeCell ref="W6:X7"/>
    <mergeCell ref="BM6:BN7"/>
    <mergeCell ref="A6:B7"/>
    <mergeCell ref="AR6:AS7"/>
  </mergeCells>
  <pageMargins left="0.74803149606299213" right="0.35433070866141736" top="0" bottom="0" header="0.51181102362204722" footer="0.51181102362204722"/>
  <pageSetup paperSize="9" orientation="landscape"/>
  <headerFooter alignWithMargins="0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04653-A12B-E34B-BA6B-EBBCA18C5960}">
  <dimension ref="A1:BC41"/>
  <sheetViews>
    <sheetView topLeftCell="A4" workbookViewId="0">
      <selection activeCell="O2" sqref="O2"/>
    </sheetView>
  </sheetViews>
  <sheetFormatPr baseColWidth="10" defaultRowHeight="13" x14ac:dyDescent="0.15"/>
  <cols>
    <col min="1" max="1" width="9.6640625" customWidth="1"/>
    <col min="2" max="12" width="6.83203125" customWidth="1"/>
    <col min="13" max="13" width="6.33203125" style="184" customWidth="1"/>
    <col min="14" max="14" width="8.83203125" customWidth="1"/>
    <col min="15" max="15" width="3.6640625" style="11" bestFit="1" customWidth="1"/>
    <col min="16" max="18" width="4" bestFit="1" customWidth="1"/>
    <col min="19" max="23" width="5" bestFit="1" customWidth="1"/>
    <col min="24" max="26" width="5" customWidth="1"/>
    <col min="27" max="28" width="8.83203125" customWidth="1"/>
    <col min="29" max="29" width="3.6640625" style="11" bestFit="1" customWidth="1"/>
    <col min="30" max="37" width="5" bestFit="1" customWidth="1"/>
    <col min="38" max="40" width="5" style="89" bestFit="1" customWidth="1"/>
    <col min="41" max="41" width="7.33203125" style="186" customWidth="1"/>
    <col min="42" max="42" width="8.83203125" customWidth="1"/>
    <col min="43" max="43" width="3.6640625" style="11" bestFit="1" customWidth="1"/>
    <col min="44" max="51" width="5" bestFit="1" customWidth="1"/>
    <col min="52" max="54" width="5" style="89" bestFit="1" customWidth="1"/>
    <col min="55" max="55" width="9.1640625" style="185" customWidth="1"/>
    <col min="56" max="256" width="8.83203125" customWidth="1"/>
  </cols>
  <sheetData>
    <row r="1" spans="1:54" ht="100.5" customHeight="1" x14ac:dyDescent="0.15"/>
    <row r="2" spans="1:54" ht="18" x14ac:dyDescent="0.2">
      <c r="A2" s="1" t="s">
        <v>125</v>
      </c>
      <c r="B2" s="1"/>
    </row>
    <row r="3" spans="1:54" ht="18" x14ac:dyDescent="0.2">
      <c r="A3" s="10" t="s">
        <v>150</v>
      </c>
      <c r="B3" s="10"/>
    </row>
    <row r="4" spans="1:54" ht="18" x14ac:dyDescent="0.2">
      <c r="A4" s="10"/>
      <c r="B4" s="10"/>
    </row>
    <row r="5" spans="1:54" ht="100.5" customHeight="1" x14ac:dyDescent="0.2">
      <c r="A5" s="10"/>
      <c r="B5" s="10"/>
    </row>
    <row r="6" spans="1:54" ht="18" x14ac:dyDescent="0.2">
      <c r="A6" s="10"/>
      <c r="B6" s="10"/>
      <c r="C6" s="481"/>
      <c r="D6" s="481"/>
      <c r="F6" s="481"/>
      <c r="G6" s="481"/>
    </row>
    <row r="7" spans="1:54" ht="18" x14ac:dyDescent="0.2">
      <c r="A7" s="10"/>
      <c r="B7" s="10"/>
      <c r="C7" s="481"/>
      <c r="D7" s="481"/>
      <c r="F7" s="481"/>
      <c r="G7" s="481"/>
    </row>
    <row r="8" spans="1:54" ht="18" x14ac:dyDescent="0.2">
      <c r="A8" s="10"/>
      <c r="B8" s="10"/>
      <c r="C8" s="11"/>
      <c r="D8" s="11"/>
      <c r="F8" s="11"/>
      <c r="G8" s="11"/>
    </row>
    <row r="9" spans="1:54" ht="18" x14ac:dyDescent="0.2">
      <c r="A9" s="10"/>
      <c r="B9" s="10"/>
      <c r="C9" s="11"/>
      <c r="D9" s="11"/>
      <c r="F9" s="11"/>
      <c r="G9" s="11"/>
    </row>
    <row r="10" spans="1:54" ht="18" x14ac:dyDescent="0.2">
      <c r="A10" s="10"/>
      <c r="B10" s="10"/>
      <c r="C10" s="11"/>
      <c r="D10" s="11"/>
      <c r="F10" s="11"/>
      <c r="G10" s="11"/>
    </row>
    <row r="11" spans="1:54" ht="18" x14ac:dyDescent="0.2">
      <c r="A11" s="10"/>
      <c r="B11" s="10"/>
      <c r="C11" s="11"/>
      <c r="D11" s="11"/>
      <c r="F11" s="11"/>
      <c r="G11" s="11"/>
    </row>
    <row r="12" spans="1:54" ht="14" thickBot="1" x14ac:dyDescent="0.2"/>
    <row r="13" spans="1:54" ht="17" thickBot="1" x14ac:dyDescent="0.25">
      <c r="A13" s="28" t="s">
        <v>0</v>
      </c>
      <c r="B13" s="45" t="s">
        <v>28</v>
      </c>
      <c r="C13" s="30" t="s">
        <v>1</v>
      </c>
      <c r="D13" s="31" t="s">
        <v>2</v>
      </c>
      <c r="E13" s="111" t="s">
        <v>3</v>
      </c>
      <c r="F13" s="30" t="s">
        <v>4</v>
      </c>
      <c r="G13" s="30" t="s">
        <v>5</v>
      </c>
      <c r="H13" s="31" t="s">
        <v>6</v>
      </c>
      <c r="I13" s="58" t="s">
        <v>7</v>
      </c>
      <c r="J13" s="90" t="s">
        <v>8</v>
      </c>
      <c r="K13" s="90" t="s">
        <v>9</v>
      </c>
      <c r="L13" s="31" t="s">
        <v>10</v>
      </c>
      <c r="P13" s="11">
        <v>4</v>
      </c>
      <c r="Q13" s="11">
        <v>6</v>
      </c>
      <c r="R13" s="11">
        <v>8</v>
      </c>
      <c r="S13" s="11">
        <v>10</v>
      </c>
      <c r="T13" s="11">
        <v>12</v>
      </c>
      <c r="U13" s="11">
        <v>14</v>
      </c>
      <c r="V13" s="11">
        <v>16</v>
      </c>
      <c r="W13" s="11">
        <v>18</v>
      </c>
      <c r="X13" s="11">
        <v>20</v>
      </c>
      <c r="Y13" s="11">
        <v>22</v>
      </c>
      <c r="Z13" s="11">
        <v>24</v>
      </c>
      <c r="AA13" s="11"/>
      <c r="AB13" s="11"/>
      <c r="AD13" s="11">
        <v>4</v>
      </c>
      <c r="AE13" s="11">
        <v>6</v>
      </c>
      <c r="AF13" s="11">
        <v>8</v>
      </c>
      <c r="AG13" s="11">
        <v>10</v>
      </c>
      <c r="AH13" s="11">
        <v>12</v>
      </c>
      <c r="AI13" s="11">
        <v>14</v>
      </c>
      <c r="AJ13" s="11">
        <v>16</v>
      </c>
      <c r="AK13" s="11">
        <v>18</v>
      </c>
      <c r="AL13" s="11">
        <v>20</v>
      </c>
      <c r="AM13" s="11">
        <v>22</v>
      </c>
      <c r="AN13" s="11">
        <v>24</v>
      </c>
      <c r="AR13" s="11">
        <v>4</v>
      </c>
      <c r="AS13" s="11">
        <v>6</v>
      </c>
      <c r="AT13" s="11">
        <v>8</v>
      </c>
      <c r="AU13" s="11">
        <v>10</v>
      </c>
      <c r="AV13" s="11">
        <v>12</v>
      </c>
      <c r="AW13" s="11">
        <v>14</v>
      </c>
      <c r="AX13" s="11">
        <v>16</v>
      </c>
      <c r="AY13" s="11">
        <v>18</v>
      </c>
      <c r="AZ13" s="11">
        <v>20</v>
      </c>
      <c r="BA13" s="11">
        <v>22</v>
      </c>
      <c r="BB13" s="11">
        <v>24</v>
      </c>
    </row>
    <row r="14" spans="1:54" ht="16" x14ac:dyDescent="0.2">
      <c r="A14" s="93" t="s">
        <v>1</v>
      </c>
      <c r="B14" s="105">
        <v>314</v>
      </c>
      <c r="C14" s="95">
        <v>362</v>
      </c>
      <c r="D14" s="106"/>
      <c r="E14" s="112"/>
      <c r="F14" s="97"/>
      <c r="G14" s="97"/>
      <c r="H14" s="99"/>
      <c r="I14" s="96"/>
      <c r="J14" s="98"/>
      <c r="K14" s="98"/>
      <c r="L14" s="99"/>
      <c r="O14" s="11">
        <v>6</v>
      </c>
      <c r="P14">
        <v>157</v>
      </c>
      <c r="Q14">
        <v>181</v>
      </c>
      <c r="AC14" s="11">
        <v>6</v>
      </c>
      <c r="AD14">
        <f t="shared" ref="AD14:AD35" si="0">P14*2</f>
        <v>314</v>
      </c>
      <c r="AE14">
        <f t="shared" ref="AE14:AE35" si="1">Q14*2</f>
        <v>362</v>
      </c>
      <c r="AQ14" s="11">
        <v>6</v>
      </c>
      <c r="AR14">
        <f>ROUND(AD14,0)</f>
        <v>314</v>
      </c>
      <c r="AS14">
        <f>ROUND(AE14,0)</f>
        <v>362</v>
      </c>
      <c r="AZ14"/>
      <c r="BA14"/>
      <c r="BB14"/>
    </row>
    <row r="15" spans="1:54" ht="16" x14ac:dyDescent="0.2">
      <c r="A15" s="25" t="s">
        <v>2</v>
      </c>
      <c r="B15" s="107">
        <v>364</v>
      </c>
      <c r="C15" s="62">
        <v>408</v>
      </c>
      <c r="D15" s="65">
        <v>446</v>
      </c>
      <c r="E15" s="113"/>
      <c r="F15" s="60"/>
      <c r="G15" s="60"/>
      <c r="H15" s="61"/>
      <c r="I15" s="9"/>
      <c r="J15" s="91"/>
      <c r="K15" s="91"/>
      <c r="L15" s="61"/>
      <c r="O15" s="11">
        <v>8</v>
      </c>
      <c r="P15">
        <v>182</v>
      </c>
      <c r="Q15">
        <v>204</v>
      </c>
      <c r="R15">
        <v>223</v>
      </c>
      <c r="AC15" s="11">
        <v>8</v>
      </c>
      <c r="AD15">
        <f t="shared" si="0"/>
        <v>364</v>
      </c>
      <c r="AE15">
        <f t="shared" si="1"/>
        <v>408</v>
      </c>
      <c r="AF15">
        <f t="shared" ref="AF15:AF35" si="2">R15*2</f>
        <v>446</v>
      </c>
      <c r="AQ15" s="11">
        <v>8</v>
      </c>
      <c r="AR15">
        <f t="shared" ref="AR15:AR35" si="3">ROUND(AD15,0)</f>
        <v>364</v>
      </c>
      <c r="AS15">
        <f t="shared" ref="AS15:AS35" si="4">ROUND(AE15,0)</f>
        <v>408</v>
      </c>
      <c r="AT15">
        <f t="shared" ref="AT15:AT35" si="5">ROUND(AF15,0)</f>
        <v>446</v>
      </c>
      <c r="AZ15"/>
      <c r="BA15"/>
      <c r="BB15"/>
    </row>
    <row r="16" spans="1:54" ht="16" x14ac:dyDescent="0.2">
      <c r="A16" s="25" t="s">
        <v>3</v>
      </c>
      <c r="B16" s="107">
        <v>412</v>
      </c>
      <c r="C16" s="62">
        <v>466</v>
      </c>
      <c r="D16" s="65">
        <v>514</v>
      </c>
      <c r="E16" s="107">
        <v>562</v>
      </c>
      <c r="F16" s="59"/>
      <c r="G16" s="60"/>
      <c r="H16" s="61"/>
      <c r="I16" s="9"/>
      <c r="J16" s="91"/>
      <c r="K16" s="91"/>
      <c r="L16" s="61"/>
      <c r="O16" s="11">
        <v>10</v>
      </c>
      <c r="P16">
        <v>206</v>
      </c>
      <c r="Q16">
        <v>233</v>
      </c>
      <c r="R16">
        <v>257</v>
      </c>
      <c r="S16">
        <v>281</v>
      </c>
      <c r="AC16" s="11">
        <v>10</v>
      </c>
      <c r="AD16">
        <f t="shared" si="0"/>
        <v>412</v>
      </c>
      <c r="AE16">
        <f t="shared" si="1"/>
        <v>466</v>
      </c>
      <c r="AF16">
        <f t="shared" si="2"/>
        <v>514</v>
      </c>
      <c r="AG16">
        <f t="shared" ref="AG16:AG35" si="6">S16*2</f>
        <v>562</v>
      </c>
      <c r="AQ16" s="11">
        <v>10</v>
      </c>
      <c r="AR16">
        <f t="shared" si="3"/>
        <v>412</v>
      </c>
      <c r="AS16">
        <f t="shared" si="4"/>
        <v>466</v>
      </c>
      <c r="AT16">
        <f t="shared" si="5"/>
        <v>514</v>
      </c>
      <c r="AU16">
        <f t="shared" ref="AU16:AU35" si="7">ROUND(AG16,0)</f>
        <v>562</v>
      </c>
      <c r="AZ16"/>
      <c r="BA16"/>
      <c r="BB16"/>
    </row>
    <row r="17" spans="1:55" ht="17" thickBot="1" x14ac:dyDescent="0.25">
      <c r="A17" s="26" t="s">
        <v>4</v>
      </c>
      <c r="B17" s="108">
        <v>448</v>
      </c>
      <c r="C17" s="66">
        <v>520</v>
      </c>
      <c r="D17" s="68">
        <v>576</v>
      </c>
      <c r="E17" s="114">
        <v>652</v>
      </c>
      <c r="F17" s="67">
        <v>706</v>
      </c>
      <c r="G17" s="100"/>
      <c r="H17" s="102"/>
      <c r="I17" s="110"/>
      <c r="J17" s="101"/>
      <c r="K17" s="101"/>
      <c r="L17" s="102"/>
      <c r="O17" s="11">
        <v>12</v>
      </c>
      <c r="P17">
        <v>224</v>
      </c>
      <c r="Q17">
        <v>260</v>
      </c>
      <c r="R17">
        <v>288</v>
      </c>
      <c r="S17">
        <v>326</v>
      </c>
      <c r="T17">
        <v>353</v>
      </c>
      <c r="AC17" s="11">
        <v>12</v>
      </c>
      <c r="AD17">
        <f t="shared" si="0"/>
        <v>448</v>
      </c>
      <c r="AE17">
        <f t="shared" si="1"/>
        <v>520</v>
      </c>
      <c r="AF17">
        <f t="shared" si="2"/>
        <v>576</v>
      </c>
      <c r="AG17">
        <f t="shared" si="6"/>
        <v>652</v>
      </c>
      <c r="AH17">
        <f t="shared" ref="AH17:AH35" si="8">T17*2</f>
        <v>706</v>
      </c>
      <c r="AQ17" s="11">
        <v>12</v>
      </c>
      <c r="AR17">
        <f t="shared" si="3"/>
        <v>448</v>
      </c>
      <c r="AS17">
        <f t="shared" si="4"/>
        <v>520</v>
      </c>
      <c r="AT17">
        <f t="shared" si="5"/>
        <v>576</v>
      </c>
      <c r="AU17">
        <f t="shared" si="7"/>
        <v>652</v>
      </c>
      <c r="AV17">
        <f t="shared" ref="AV17:AV35" si="9">ROUND(AH17,0)</f>
        <v>706</v>
      </c>
      <c r="AZ17"/>
      <c r="BA17"/>
      <c r="BB17"/>
    </row>
    <row r="18" spans="1:55" ht="16" x14ac:dyDescent="0.2">
      <c r="A18" s="93" t="s">
        <v>5</v>
      </c>
      <c r="B18" s="105">
        <v>494</v>
      </c>
      <c r="C18" s="95">
        <v>566</v>
      </c>
      <c r="D18" s="104">
        <v>640</v>
      </c>
      <c r="E18" s="115">
        <v>726</v>
      </c>
      <c r="F18" s="95">
        <v>792</v>
      </c>
      <c r="G18" s="103">
        <v>890</v>
      </c>
      <c r="H18" s="99"/>
      <c r="I18" s="96"/>
      <c r="J18" s="98"/>
      <c r="K18" s="98"/>
      <c r="L18" s="99"/>
      <c r="O18" s="11">
        <v>14</v>
      </c>
      <c r="P18">
        <v>247</v>
      </c>
      <c r="Q18">
        <v>283</v>
      </c>
      <c r="R18">
        <v>320</v>
      </c>
      <c r="S18">
        <v>363</v>
      </c>
      <c r="T18">
        <v>396</v>
      </c>
      <c r="U18">
        <v>445</v>
      </c>
      <c r="AC18" s="11">
        <v>14</v>
      </c>
      <c r="AD18">
        <f t="shared" si="0"/>
        <v>494</v>
      </c>
      <c r="AE18">
        <f t="shared" si="1"/>
        <v>566</v>
      </c>
      <c r="AF18">
        <f t="shared" si="2"/>
        <v>640</v>
      </c>
      <c r="AG18">
        <f t="shared" si="6"/>
        <v>726</v>
      </c>
      <c r="AH18">
        <f t="shared" si="8"/>
        <v>792</v>
      </c>
      <c r="AI18">
        <f t="shared" ref="AI18:AI35" si="10">U18*2</f>
        <v>890</v>
      </c>
      <c r="AQ18" s="11">
        <v>14</v>
      </c>
      <c r="AR18">
        <f t="shared" si="3"/>
        <v>494</v>
      </c>
      <c r="AS18">
        <f t="shared" si="4"/>
        <v>566</v>
      </c>
      <c r="AT18">
        <f t="shared" si="5"/>
        <v>640</v>
      </c>
      <c r="AU18">
        <f t="shared" si="7"/>
        <v>726</v>
      </c>
      <c r="AV18">
        <f t="shared" si="9"/>
        <v>792</v>
      </c>
      <c r="AW18">
        <f t="shared" ref="AW18:AW35" si="11">ROUND(AI18,0)</f>
        <v>890</v>
      </c>
      <c r="AZ18"/>
      <c r="BA18"/>
      <c r="BB18"/>
    </row>
    <row r="19" spans="1:55" ht="16" x14ac:dyDescent="0.2">
      <c r="A19" s="25" t="s">
        <v>6</v>
      </c>
      <c r="B19" s="107">
        <v>528</v>
      </c>
      <c r="C19" s="62">
        <v>618</v>
      </c>
      <c r="D19" s="65">
        <v>696</v>
      </c>
      <c r="E19" s="116">
        <v>812</v>
      </c>
      <c r="F19" s="62">
        <v>884</v>
      </c>
      <c r="G19" s="63">
        <v>998</v>
      </c>
      <c r="H19" s="65">
        <v>1118</v>
      </c>
      <c r="I19" s="69"/>
      <c r="J19" s="92"/>
      <c r="K19" s="92"/>
      <c r="L19" s="64"/>
      <c r="O19" s="11">
        <v>16</v>
      </c>
      <c r="P19">
        <v>264</v>
      </c>
      <c r="Q19">
        <v>309</v>
      </c>
      <c r="R19">
        <v>348</v>
      </c>
      <c r="S19">
        <v>406</v>
      </c>
      <c r="T19">
        <v>442</v>
      </c>
      <c r="U19">
        <v>499</v>
      </c>
      <c r="V19">
        <v>559</v>
      </c>
      <c r="AC19" s="11">
        <v>16</v>
      </c>
      <c r="AD19">
        <f t="shared" si="0"/>
        <v>528</v>
      </c>
      <c r="AE19">
        <f t="shared" si="1"/>
        <v>618</v>
      </c>
      <c r="AF19">
        <f t="shared" si="2"/>
        <v>696</v>
      </c>
      <c r="AG19">
        <f t="shared" si="6"/>
        <v>812</v>
      </c>
      <c r="AH19">
        <f t="shared" si="8"/>
        <v>884</v>
      </c>
      <c r="AI19">
        <f t="shared" si="10"/>
        <v>998</v>
      </c>
      <c r="AJ19">
        <f t="shared" ref="AJ19:AJ35" si="12">V19*2</f>
        <v>1118</v>
      </c>
      <c r="AQ19" s="11">
        <v>16</v>
      </c>
      <c r="AR19">
        <f t="shared" si="3"/>
        <v>528</v>
      </c>
      <c r="AS19">
        <f t="shared" si="4"/>
        <v>618</v>
      </c>
      <c r="AT19">
        <f t="shared" si="5"/>
        <v>696</v>
      </c>
      <c r="AU19">
        <f t="shared" si="7"/>
        <v>812</v>
      </c>
      <c r="AV19">
        <f t="shared" si="9"/>
        <v>884</v>
      </c>
      <c r="AW19">
        <f t="shared" si="11"/>
        <v>998</v>
      </c>
      <c r="AX19">
        <f t="shared" ref="AX19:AX35" si="13">ROUND(AJ19,0)</f>
        <v>1118</v>
      </c>
      <c r="AZ19"/>
      <c r="BA19"/>
      <c r="BB19"/>
    </row>
    <row r="20" spans="1:55" ht="16" x14ac:dyDescent="0.2">
      <c r="A20" s="25" t="s">
        <v>7</v>
      </c>
      <c r="B20" s="107">
        <v>576</v>
      </c>
      <c r="C20" s="62">
        <v>674</v>
      </c>
      <c r="D20" s="65">
        <v>758</v>
      </c>
      <c r="E20" s="116">
        <v>890</v>
      </c>
      <c r="F20" s="62">
        <v>964</v>
      </c>
      <c r="G20" s="62">
        <v>1086</v>
      </c>
      <c r="H20" s="65">
        <v>1220</v>
      </c>
      <c r="I20" s="70">
        <v>1336</v>
      </c>
      <c r="J20" s="63"/>
      <c r="K20" s="63"/>
      <c r="L20" s="65"/>
      <c r="O20" s="11">
        <v>18</v>
      </c>
      <c r="P20">
        <v>288</v>
      </c>
      <c r="Q20">
        <v>337</v>
      </c>
      <c r="R20">
        <v>379</v>
      </c>
      <c r="S20">
        <v>445</v>
      </c>
      <c r="T20">
        <v>482</v>
      </c>
      <c r="U20">
        <v>543</v>
      </c>
      <c r="V20">
        <v>610</v>
      </c>
      <c r="W20">
        <v>668</v>
      </c>
      <c r="AA20">
        <v>2.06</v>
      </c>
      <c r="AC20" s="11">
        <v>18</v>
      </c>
      <c r="AD20">
        <f t="shared" si="0"/>
        <v>576</v>
      </c>
      <c r="AE20">
        <f t="shared" si="1"/>
        <v>674</v>
      </c>
      <c r="AF20">
        <f t="shared" si="2"/>
        <v>758</v>
      </c>
      <c r="AG20">
        <f t="shared" si="6"/>
        <v>890</v>
      </c>
      <c r="AH20">
        <f t="shared" si="8"/>
        <v>964</v>
      </c>
      <c r="AI20">
        <f t="shared" si="10"/>
        <v>1086</v>
      </c>
      <c r="AJ20">
        <f t="shared" si="12"/>
        <v>1220</v>
      </c>
      <c r="AK20">
        <f t="shared" ref="AK20:AK35" si="14">W20*2</f>
        <v>1336</v>
      </c>
      <c r="AQ20" s="11">
        <v>18</v>
      </c>
      <c r="AR20">
        <f t="shared" si="3"/>
        <v>576</v>
      </c>
      <c r="AS20">
        <f t="shared" si="4"/>
        <v>674</v>
      </c>
      <c r="AT20">
        <f t="shared" si="5"/>
        <v>758</v>
      </c>
      <c r="AU20">
        <f t="shared" si="7"/>
        <v>890</v>
      </c>
      <c r="AV20">
        <f t="shared" si="9"/>
        <v>964</v>
      </c>
      <c r="AW20">
        <f t="shared" si="11"/>
        <v>1086</v>
      </c>
      <c r="AX20">
        <f t="shared" si="13"/>
        <v>1220</v>
      </c>
      <c r="AY20">
        <f t="shared" ref="AY20:AY35" si="15">ROUND(AK20,0)</f>
        <v>1336</v>
      </c>
      <c r="AZ20"/>
      <c r="BA20"/>
      <c r="BB20"/>
    </row>
    <row r="21" spans="1:55" ht="16" x14ac:dyDescent="0.2">
      <c r="A21" s="25" t="s">
        <v>8</v>
      </c>
      <c r="B21" s="107">
        <v>612</v>
      </c>
      <c r="C21" s="62">
        <v>720</v>
      </c>
      <c r="D21" s="65">
        <v>832</v>
      </c>
      <c r="E21" s="116">
        <v>978</v>
      </c>
      <c r="F21" s="62">
        <v>1060</v>
      </c>
      <c r="G21" s="62">
        <v>1192</v>
      </c>
      <c r="H21" s="65">
        <v>1338</v>
      </c>
      <c r="I21" s="70">
        <v>1470</v>
      </c>
      <c r="J21" s="63">
        <v>1632</v>
      </c>
      <c r="K21" s="63"/>
      <c r="L21" s="65"/>
      <c r="M21" s="185"/>
      <c r="N21" s="11"/>
      <c r="O21" s="11">
        <v>20</v>
      </c>
      <c r="P21">
        <v>306</v>
      </c>
      <c r="Q21">
        <v>360</v>
      </c>
      <c r="R21">
        <v>416</v>
      </c>
      <c r="S21">
        <v>489</v>
      </c>
      <c r="T21">
        <v>530</v>
      </c>
      <c r="U21">
        <v>596</v>
      </c>
      <c r="V21">
        <v>669</v>
      </c>
      <c r="W21">
        <v>735</v>
      </c>
      <c r="X21">
        <f>O21*$X$13*AA21</f>
        <v>816</v>
      </c>
      <c r="AA21">
        <v>2.04</v>
      </c>
      <c r="AC21" s="11">
        <v>20</v>
      </c>
      <c r="AD21">
        <f t="shared" si="0"/>
        <v>612</v>
      </c>
      <c r="AE21">
        <f t="shared" si="1"/>
        <v>720</v>
      </c>
      <c r="AF21">
        <f t="shared" si="2"/>
        <v>832</v>
      </c>
      <c r="AG21">
        <f t="shared" si="6"/>
        <v>978</v>
      </c>
      <c r="AH21">
        <f t="shared" si="8"/>
        <v>1060</v>
      </c>
      <c r="AI21">
        <f t="shared" si="10"/>
        <v>1192</v>
      </c>
      <c r="AJ21">
        <f t="shared" si="12"/>
        <v>1338</v>
      </c>
      <c r="AK21">
        <f t="shared" si="14"/>
        <v>1470</v>
      </c>
      <c r="AL21" s="89">
        <f t="shared" ref="AL21:AN35" si="16">X21*2</f>
        <v>1632</v>
      </c>
      <c r="AQ21" s="11">
        <v>20</v>
      </c>
      <c r="AR21">
        <f t="shared" si="3"/>
        <v>612</v>
      </c>
      <c r="AS21">
        <f t="shared" si="4"/>
        <v>720</v>
      </c>
      <c r="AT21">
        <f t="shared" si="5"/>
        <v>832</v>
      </c>
      <c r="AU21">
        <f t="shared" si="7"/>
        <v>978</v>
      </c>
      <c r="AV21">
        <f t="shared" si="9"/>
        <v>1060</v>
      </c>
      <c r="AW21">
        <f t="shared" si="11"/>
        <v>1192</v>
      </c>
      <c r="AX21">
        <f t="shared" si="13"/>
        <v>1338</v>
      </c>
      <c r="AY21">
        <f t="shared" si="15"/>
        <v>1470</v>
      </c>
      <c r="AZ21">
        <f t="shared" ref="AZ21:AZ35" si="17">ROUND(AL21,0)</f>
        <v>1632</v>
      </c>
      <c r="BA21"/>
      <c r="BB21"/>
    </row>
    <row r="22" spans="1:55" ht="16" x14ac:dyDescent="0.2">
      <c r="A22" s="25" t="s">
        <v>9</v>
      </c>
      <c r="B22" s="107">
        <v>664</v>
      </c>
      <c r="C22" s="62">
        <v>764</v>
      </c>
      <c r="D22" s="65">
        <v>890</v>
      </c>
      <c r="E22" s="116">
        <v>1024</v>
      </c>
      <c r="F22" s="62">
        <v>1194</v>
      </c>
      <c r="G22" s="62">
        <v>1336</v>
      </c>
      <c r="H22" s="65">
        <v>1502</v>
      </c>
      <c r="I22" s="70">
        <v>1664</v>
      </c>
      <c r="J22" s="63">
        <v>1848</v>
      </c>
      <c r="K22" s="63">
        <v>2033</v>
      </c>
      <c r="L22" s="65"/>
      <c r="M22" s="185"/>
      <c r="N22" s="11"/>
      <c r="O22" s="11">
        <v>22</v>
      </c>
      <c r="P22">
        <v>332</v>
      </c>
      <c r="Q22">
        <v>382</v>
      </c>
      <c r="R22">
        <v>445</v>
      </c>
      <c r="S22">
        <v>512</v>
      </c>
      <c r="T22">
        <v>597</v>
      </c>
      <c r="U22">
        <v>668</v>
      </c>
      <c r="V22">
        <v>751</v>
      </c>
      <c r="W22">
        <v>832</v>
      </c>
      <c r="X22">
        <f t="shared" ref="X22:X35" si="18">O22*$X$13*AA22</f>
        <v>924</v>
      </c>
      <c r="Y22">
        <f t="shared" ref="Y22:Y35" si="19">O22*$Y$13*AA22</f>
        <v>1016.4000000000001</v>
      </c>
      <c r="AA22">
        <v>2.1</v>
      </c>
      <c r="AC22" s="11">
        <v>22</v>
      </c>
      <c r="AD22">
        <f t="shared" si="0"/>
        <v>664</v>
      </c>
      <c r="AE22">
        <f t="shared" si="1"/>
        <v>764</v>
      </c>
      <c r="AF22">
        <f t="shared" si="2"/>
        <v>890</v>
      </c>
      <c r="AG22">
        <f t="shared" si="6"/>
        <v>1024</v>
      </c>
      <c r="AH22">
        <f t="shared" si="8"/>
        <v>1194</v>
      </c>
      <c r="AI22">
        <f t="shared" si="10"/>
        <v>1336</v>
      </c>
      <c r="AJ22">
        <f t="shared" si="12"/>
        <v>1502</v>
      </c>
      <c r="AK22">
        <f t="shared" si="14"/>
        <v>1664</v>
      </c>
      <c r="AL22" s="89">
        <f t="shared" si="16"/>
        <v>1848</v>
      </c>
      <c r="AM22" s="89">
        <f t="shared" si="16"/>
        <v>2032.8000000000002</v>
      </c>
      <c r="AQ22" s="11">
        <v>22</v>
      </c>
      <c r="AR22">
        <f t="shared" si="3"/>
        <v>664</v>
      </c>
      <c r="AS22">
        <f t="shared" si="4"/>
        <v>764</v>
      </c>
      <c r="AT22">
        <f t="shared" si="5"/>
        <v>890</v>
      </c>
      <c r="AU22">
        <f t="shared" si="7"/>
        <v>1024</v>
      </c>
      <c r="AV22">
        <f t="shared" si="9"/>
        <v>1194</v>
      </c>
      <c r="AW22">
        <f t="shared" si="11"/>
        <v>1336</v>
      </c>
      <c r="AX22">
        <f t="shared" si="13"/>
        <v>1502</v>
      </c>
      <c r="AY22">
        <f t="shared" si="15"/>
        <v>1664</v>
      </c>
      <c r="AZ22">
        <f t="shared" si="17"/>
        <v>1848</v>
      </c>
      <c r="BA22">
        <f t="shared" ref="BA22:BA35" si="20">ROUND(AM22,0)</f>
        <v>2033</v>
      </c>
      <c r="BB22"/>
    </row>
    <row r="23" spans="1:55" ht="17" thickBot="1" x14ac:dyDescent="0.25">
      <c r="A23" s="26" t="s">
        <v>10</v>
      </c>
      <c r="B23" s="108">
        <v>698</v>
      </c>
      <c r="C23" s="66">
        <v>838</v>
      </c>
      <c r="D23" s="68">
        <v>972</v>
      </c>
      <c r="E23" s="114">
        <v>1094</v>
      </c>
      <c r="F23" s="66">
        <v>1276</v>
      </c>
      <c r="G23" s="66">
        <v>1424</v>
      </c>
      <c r="H23" s="68">
        <v>1604</v>
      </c>
      <c r="I23" s="71">
        <v>1774</v>
      </c>
      <c r="J23" s="67">
        <v>1968</v>
      </c>
      <c r="K23" s="67">
        <v>2165</v>
      </c>
      <c r="L23" s="68">
        <v>2362</v>
      </c>
      <c r="M23" s="185">
        <v>4.0999999999999996</v>
      </c>
      <c r="N23" s="11"/>
      <c r="O23" s="11">
        <v>24</v>
      </c>
      <c r="P23">
        <v>349</v>
      </c>
      <c r="Q23">
        <v>419</v>
      </c>
      <c r="R23">
        <v>486</v>
      </c>
      <c r="S23">
        <v>547</v>
      </c>
      <c r="T23">
        <v>638</v>
      </c>
      <c r="U23">
        <v>712</v>
      </c>
      <c r="V23">
        <v>802</v>
      </c>
      <c r="W23">
        <v>887</v>
      </c>
      <c r="X23">
        <f t="shared" si="18"/>
        <v>983.99999999999989</v>
      </c>
      <c r="Y23">
        <f t="shared" si="19"/>
        <v>1082.3999999999999</v>
      </c>
      <c r="Z23">
        <f t="shared" ref="Z23:Z35" si="21">O23*$Z$13*AA23</f>
        <v>1180.8</v>
      </c>
      <c r="AA23">
        <v>2.0499999999999998</v>
      </c>
      <c r="AC23" s="11">
        <v>24</v>
      </c>
      <c r="AD23">
        <f t="shared" si="0"/>
        <v>698</v>
      </c>
      <c r="AE23">
        <f t="shared" si="1"/>
        <v>838</v>
      </c>
      <c r="AF23">
        <f t="shared" si="2"/>
        <v>972</v>
      </c>
      <c r="AG23">
        <f t="shared" si="6"/>
        <v>1094</v>
      </c>
      <c r="AH23">
        <f t="shared" si="8"/>
        <v>1276</v>
      </c>
      <c r="AI23">
        <f t="shared" si="10"/>
        <v>1424</v>
      </c>
      <c r="AJ23">
        <f t="shared" si="12"/>
        <v>1604</v>
      </c>
      <c r="AK23">
        <f t="shared" si="14"/>
        <v>1774</v>
      </c>
      <c r="AL23" s="89">
        <f t="shared" si="16"/>
        <v>1967.9999999999998</v>
      </c>
      <c r="AM23" s="89">
        <f t="shared" si="16"/>
        <v>2164.7999999999997</v>
      </c>
      <c r="AN23" s="89">
        <f t="shared" si="16"/>
        <v>2361.6</v>
      </c>
      <c r="AO23" s="186">
        <f t="shared" ref="AO23:AO35" si="22">AN23/($AN$13*AC23)</f>
        <v>4.0999999999999996</v>
      </c>
      <c r="AQ23" s="11">
        <v>24</v>
      </c>
      <c r="AR23">
        <f t="shared" si="3"/>
        <v>698</v>
      </c>
      <c r="AS23">
        <f t="shared" si="4"/>
        <v>838</v>
      </c>
      <c r="AT23">
        <f t="shared" si="5"/>
        <v>972</v>
      </c>
      <c r="AU23">
        <f t="shared" si="7"/>
        <v>1094</v>
      </c>
      <c r="AV23">
        <f t="shared" si="9"/>
        <v>1276</v>
      </c>
      <c r="AW23">
        <f t="shared" si="11"/>
        <v>1424</v>
      </c>
      <c r="AX23">
        <f t="shared" si="13"/>
        <v>1604</v>
      </c>
      <c r="AY23">
        <f t="shared" si="15"/>
        <v>1774</v>
      </c>
      <c r="AZ23">
        <f t="shared" si="17"/>
        <v>1968</v>
      </c>
      <c r="BA23">
        <f t="shared" si="20"/>
        <v>2165</v>
      </c>
      <c r="BB23">
        <f t="shared" ref="BB23:BB35" si="23">ROUND(AN23,0)</f>
        <v>2362</v>
      </c>
      <c r="BC23" s="185">
        <f t="shared" ref="BC23:BC35" si="24">ROUND(AO23,2)</f>
        <v>4.0999999999999996</v>
      </c>
    </row>
    <row r="24" spans="1:55" ht="16" x14ac:dyDescent="0.2">
      <c r="A24" s="93" t="s">
        <v>11</v>
      </c>
      <c r="B24" s="105">
        <v>748</v>
      </c>
      <c r="C24" s="95">
        <v>880</v>
      </c>
      <c r="D24" s="104">
        <v>1016</v>
      </c>
      <c r="E24" s="115">
        <v>1174</v>
      </c>
      <c r="F24" s="95">
        <v>1368</v>
      </c>
      <c r="G24" s="95">
        <v>1528</v>
      </c>
      <c r="H24" s="104">
        <v>1722</v>
      </c>
      <c r="I24" s="94">
        <v>1910</v>
      </c>
      <c r="J24" s="103">
        <v>2122</v>
      </c>
      <c r="K24" s="103">
        <v>2334</v>
      </c>
      <c r="L24" s="104">
        <v>2546</v>
      </c>
      <c r="M24" s="185">
        <v>4.08</v>
      </c>
      <c r="N24" s="11"/>
      <c r="O24" s="11">
        <v>26</v>
      </c>
      <c r="P24">
        <v>374</v>
      </c>
      <c r="Q24">
        <v>440</v>
      </c>
      <c r="R24">
        <v>508</v>
      </c>
      <c r="S24">
        <v>587</v>
      </c>
      <c r="T24">
        <v>684</v>
      </c>
      <c r="U24">
        <v>764</v>
      </c>
      <c r="V24">
        <v>861</v>
      </c>
      <c r="W24">
        <v>955</v>
      </c>
      <c r="X24">
        <f t="shared" si="18"/>
        <v>1060.8</v>
      </c>
      <c r="Y24">
        <f t="shared" si="19"/>
        <v>1166.8800000000001</v>
      </c>
      <c r="Z24">
        <f t="shared" si="21"/>
        <v>1272.96</v>
      </c>
      <c r="AA24">
        <v>2.04</v>
      </c>
      <c r="AC24" s="11">
        <v>26</v>
      </c>
      <c r="AD24">
        <f t="shared" si="0"/>
        <v>748</v>
      </c>
      <c r="AE24">
        <f t="shared" si="1"/>
        <v>880</v>
      </c>
      <c r="AF24">
        <f t="shared" si="2"/>
        <v>1016</v>
      </c>
      <c r="AG24">
        <f t="shared" si="6"/>
        <v>1174</v>
      </c>
      <c r="AH24">
        <f t="shared" si="8"/>
        <v>1368</v>
      </c>
      <c r="AI24">
        <f t="shared" si="10"/>
        <v>1528</v>
      </c>
      <c r="AJ24">
        <f t="shared" si="12"/>
        <v>1722</v>
      </c>
      <c r="AK24">
        <f t="shared" si="14"/>
        <v>1910</v>
      </c>
      <c r="AL24" s="89">
        <f t="shared" si="16"/>
        <v>2121.6</v>
      </c>
      <c r="AM24" s="89">
        <f t="shared" si="16"/>
        <v>2333.7600000000002</v>
      </c>
      <c r="AN24" s="89">
        <f t="shared" si="16"/>
        <v>2545.92</v>
      </c>
      <c r="AO24" s="186">
        <f t="shared" si="22"/>
        <v>4.08</v>
      </c>
      <c r="AQ24" s="11">
        <v>26</v>
      </c>
      <c r="AR24">
        <f t="shared" si="3"/>
        <v>748</v>
      </c>
      <c r="AS24">
        <f t="shared" si="4"/>
        <v>880</v>
      </c>
      <c r="AT24">
        <f t="shared" si="5"/>
        <v>1016</v>
      </c>
      <c r="AU24">
        <f t="shared" si="7"/>
        <v>1174</v>
      </c>
      <c r="AV24">
        <f t="shared" si="9"/>
        <v>1368</v>
      </c>
      <c r="AW24">
        <f t="shared" si="11"/>
        <v>1528</v>
      </c>
      <c r="AX24">
        <f t="shared" si="13"/>
        <v>1722</v>
      </c>
      <c r="AY24">
        <f t="shared" si="15"/>
        <v>1910</v>
      </c>
      <c r="AZ24">
        <f t="shared" si="17"/>
        <v>2122</v>
      </c>
      <c r="BA24">
        <f t="shared" si="20"/>
        <v>2334</v>
      </c>
      <c r="BB24">
        <f t="shared" si="23"/>
        <v>2546</v>
      </c>
      <c r="BC24" s="185">
        <f t="shared" si="24"/>
        <v>4.08</v>
      </c>
    </row>
    <row r="25" spans="1:55" ht="16" x14ac:dyDescent="0.2">
      <c r="A25" s="25" t="s">
        <v>12</v>
      </c>
      <c r="B25" s="107">
        <v>794</v>
      </c>
      <c r="C25" s="62">
        <v>930</v>
      </c>
      <c r="D25" s="65">
        <v>1080</v>
      </c>
      <c r="E25" s="116">
        <v>1242</v>
      </c>
      <c r="F25" s="62">
        <v>1452</v>
      </c>
      <c r="G25" s="62">
        <v>1616</v>
      </c>
      <c r="H25" s="65">
        <v>1824</v>
      </c>
      <c r="I25" s="70">
        <v>2026</v>
      </c>
      <c r="J25" s="63">
        <v>2251</v>
      </c>
      <c r="K25" s="63">
        <v>2476</v>
      </c>
      <c r="L25" s="65">
        <v>2701</v>
      </c>
      <c r="M25" s="185">
        <v>4.0199999999999996</v>
      </c>
      <c r="N25" s="11"/>
      <c r="O25" s="11">
        <v>28</v>
      </c>
      <c r="P25">
        <v>397</v>
      </c>
      <c r="Q25">
        <v>465</v>
      </c>
      <c r="R25">
        <v>540</v>
      </c>
      <c r="S25">
        <v>621</v>
      </c>
      <c r="T25">
        <v>726</v>
      </c>
      <c r="U25">
        <v>808</v>
      </c>
      <c r="V25">
        <v>912</v>
      </c>
      <c r="W25">
        <v>1013</v>
      </c>
      <c r="X25">
        <f t="shared" si="18"/>
        <v>1125.5999999999999</v>
      </c>
      <c r="Y25">
        <f t="shared" si="19"/>
        <v>1238.1599999999999</v>
      </c>
      <c r="Z25">
        <f t="shared" si="21"/>
        <v>1350.7199999999998</v>
      </c>
      <c r="AA25">
        <v>2.0099999999999998</v>
      </c>
      <c r="AC25" s="11">
        <v>28</v>
      </c>
      <c r="AD25">
        <f t="shared" si="0"/>
        <v>794</v>
      </c>
      <c r="AE25">
        <f t="shared" si="1"/>
        <v>930</v>
      </c>
      <c r="AF25">
        <f t="shared" si="2"/>
        <v>1080</v>
      </c>
      <c r="AG25">
        <f t="shared" si="6"/>
        <v>1242</v>
      </c>
      <c r="AH25">
        <f t="shared" si="8"/>
        <v>1452</v>
      </c>
      <c r="AI25">
        <f t="shared" si="10"/>
        <v>1616</v>
      </c>
      <c r="AJ25">
        <f t="shared" si="12"/>
        <v>1824</v>
      </c>
      <c r="AK25">
        <f t="shared" si="14"/>
        <v>2026</v>
      </c>
      <c r="AL25" s="89">
        <f t="shared" si="16"/>
        <v>2251.1999999999998</v>
      </c>
      <c r="AM25" s="89">
        <f t="shared" si="16"/>
        <v>2476.3199999999997</v>
      </c>
      <c r="AN25" s="89">
        <f t="shared" si="16"/>
        <v>2701.4399999999996</v>
      </c>
      <c r="AO25" s="186">
        <f t="shared" si="22"/>
        <v>4.0199999999999996</v>
      </c>
      <c r="AQ25" s="11">
        <v>28</v>
      </c>
      <c r="AR25">
        <f t="shared" si="3"/>
        <v>794</v>
      </c>
      <c r="AS25">
        <f t="shared" si="4"/>
        <v>930</v>
      </c>
      <c r="AT25">
        <f t="shared" si="5"/>
        <v>1080</v>
      </c>
      <c r="AU25">
        <f t="shared" si="7"/>
        <v>1242</v>
      </c>
      <c r="AV25">
        <f t="shared" si="9"/>
        <v>1452</v>
      </c>
      <c r="AW25">
        <f t="shared" si="11"/>
        <v>1616</v>
      </c>
      <c r="AX25">
        <f t="shared" si="13"/>
        <v>1824</v>
      </c>
      <c r="AY25">
        <f t="shared" si="15"/>
        <v>2026</v>
      </c>
      <c r="AZ25">
        <f t="shared" si="17"/>
        <v>2251</v>
      </c>
      <c r="BA25">
        <f t="shared" si="20"/>
        <v>2476</v>
      </c>
      <c r="BB25">
        <f t="shared" si="23"/>
        <v>2701</v>
      </c>
      <c r="BC25" s="185">
        <f t="shared" si="24"/>
        <v>4.0199999999999996</v>
      </c>
    </row>
    <row r="26" spans="1:55" ht="16" x14ac:dyDescent="0.2">
      <c r="A26" s="25" t="s">
        <v>13</v>
      </c>
      <c r="B26" s="107">
        <v>840</v>
      </c>
      <c r="C26" s="62">
        <v>988</v>
      </c>
      <c r="D26" s="65">
        <v>1150</v>
      </c>
      <c r="E26" s="116">
        <v>1320</v>
      </c>
      <c r="F26" s="62">
        <v>1548</v>
      </c>
      <c r="G26" s="62">
        <v>1718</v>
      </c>
      <c r="H26" s="65">
        <v>1942</v>
      </c>
      <c r="I26" s="70">
        <v>2158</v>
      </c>
      <c r="J26" s="63">
        <v>2400</v>
      </c>
      <c r="K26" s="63">
        <v>2640</v>
      </c>
      <c r="L26" s="65">
        <v>2880</v>
      </c>
      <c r="M26" s="185">
        <v>4</v>
      </c>
      <c r="N26" s="11"/>
      <c r="O26" s="11">
        <v>30</v>
      </c>
      <c r="P26">
        <v>420</v>
      </c>
      <c r="Q26">
        <v>494</v>
      </c>
      <c r="R26">
        <v>575</v>
      </c>
      <c r="S26">
        <v>660</v>
      </c>
      <c r="T26">
        <v>774</v>
      </c>
      <c r="U26">
        <v>859</v>
      </c>
      <c r="V26">
        <v>971</v>
      </c>
      <c r="W26">
        <v>1079</v>
      </c>
      <c r="X26">
        <f t="shared" si="18"/>
        <v>1200</v>
      </c>
      <c r="Y26">
        <f t="shared" si="19"/>
        <v>1320</v>
      </c>
      <c r="Z26">
        <f t="shared" si="21"/>
        <v>1440</v>
      </c>
      <c r="AA26">
        <v>2</v>
      </c>
      <c r="AC26" s="11">
        <v>30</v>
      </c>
      <c r="AD26">
        <f t="shared" si="0"/>
        <v>840</v>
      </c>
      <c r="AE26">
        <f t="shared" si="1"/>
        <v>988</v>
      </c>
      <c r="AF26">
        <f t="shared" si="2"/>
        <v>1150</v>
      </c>
      <c r="AG26">
        <f t="shared" si="6"/>
        <v>1320</v>
      </c>
      <c r="AH26">
        <f t="shared" si="8"/>
        <v>1548</v>
      </c>
      <c r="AI26">
        <f t="shared" si="10"/>
        <v>1718</v>
      </c>
      <c r="AJ26">
        <f t="shared" si="12"/>
        <v>1942</v>
      </c>
      <c r="AK26">
        <f t="shared" si="14"/>
        <v>2158</v>
      </c>
      <c r="AL26" s="89">
        <f t="shared" si="16"/>
        <v>2400</v>
      </c>
      <c r="AM26" s="89">
        <f t="shared" si="16"/>
        <v>2640</v>
      </c>
      <c r="AN26" s="89">
        <f t="shared" si="16"/>
        <v>2880</v>
      </c>
      <c r="AO26" s="186">
        <f t="shared" si="22"/>
        <v>4</v>
      </c>
      <c r="AQ26" s="11">
        <v>30</v>
      </c>
      <c r="AR26">
        <f t="shared" si="3"/>
        <v>840</v>
      </c>
      <c r="AS26">
        <f t="shared" si="4"/>
        <v>988</v>
      </c>
      <c r="AT26">
        <f t="shared" si="5"/>
        <v>1150</v>
      </c>
      <c r="AU26">
        <f t="shared" si="7"/>
        <v>1320</v>
      </c>
      <c r="AV26">
        <f t="shared" si="9"/>
        <v>1548</v>
      </c>
      <c r="AW26">
        <f t="shared" si="11"/>
        <v>1718</v>
      </c>
      <c r="AX26">
        <f t="shared" si="13"/>
        <v>1942</v>
      </c>
      <c r="AY26">
        <f t="shared" si="15"/>
        <v>2158</v>
      </c>
      <c r="AZ26">
        <f t="shared" si="17"/>
        <v>2400</v>
      </c>
      <c r="BA26">
        <f t="shared" si="20"/>
        <v>2640</v>
      </c>
      <c r="BB26">
        <f t="shared" si="23"/>
        <v>2880</v>
      </c>
      <c r="BC26" s="185">
        <f t="shared" si="24"/>
        <v>4</v>
      </c>
    </row>
    <row r="27" spans="1:55" ht="16" x14ac:dyDescent="0.2">
      <c r="A27" s="25" t="s">
        <v>14</v>
      </c>
      <c r="B27" s="107">
        <v>884</v>
      </c>
      <c r="C27" s="62">
        <v>1040</v>
      </c>
      <c r="D27" s="65">
        <v>1192</v>
      </c>
      <c r="E27" s="116">
        <v>1390</v>
      </c>
      <c r="F27" s="62">
        <v>1628</v>
      </c>
      <c r="G27" s="62">
        <v>1806</v>
      </c>
      <c r="H27" s="65">
        <v>2044</v>
      </c>
      <c r="I27" s="70">
        <v>2270</v>
      </c>
      <c r="J27" s="63">
        <v>2522</v>
      </c>
      <c r="K27" s="63">
        <v>2774</v>
      </c>
      <c r="L27" s="65">
        <v>3026</v>
      </c>
      <c r="M27" s="185">
        <v>3.94</v>
      </c>
      <c r="N27" s="11"/>
      <c r="O27" s="11">
        <v>32</v>
      </c>
      <c r="P27">
        <v>442</v>
      </c>
      <c r="Q27">
        <v>520</v>
      </c>
      <c r="R27">
        <v>596</v>
      </c>
      <c r="S27">
        <v>695</v>
      </c>
      <c r="T27">
        <v>814</v>
      </c>
      <c r="U27">
        <v>903</v>
      </c>
      <c r="V27">
        <v>1022</v>
      </c>
      <c r="W27">
        <v>1135</v>
      </c>
      <c r="X27">
        <f t="shared" si="18"/>
        <v>1260.8</v>
      </c>
      <c r="Y27">
        <f t="shared" si="19"/>
        <v>1386.8799999999999</v>
      </c>
      <c r="Z27">
        <f t="shared" si="21"/>
        <v>1512.96</v>
      </c>
      <c r="AA27">
        <v>1.97</v>
      </c>
      <c r="AC27" s="11">
        <v>32</v>
      </c>
      <c r="AD27">
        <f t="shared" si="0"/>
        <v>884</v>
      </c>
      <c r="AE27">
        <f t="shared" si="1"/>
        <v>1040</v>
      </c>
      <c r="AF27">
        <f t="shared" si="2"/>
        <v>1192</v>
      </c>
      <c r="AG27">
        <f t="shared" si="6"/>
        <v>1390</v>
      </c>
      <c r="AH27">
        <f t="shared" si="8"/>
        <v>1628</v>
      </c>
      <c r="AI27">
        <f t="shared" si="10"/>
        <v>1806</v>
      </c>
      <c r="AJ27">
        <f t="shared" si="12"/>
        <v>2044</v>
      </c>
      <c r="AK27">
        <f t="shared" si="14"/>
        <v>2270</v>
      </c>
      <c r="AL27" s="89">
        <f t="shared" si="16"/>
        <v>2521.6</v>
      </c>
      <c r="AM27" s="89">
        <f t="shared" si="16"/>
        <v>2773.7599999999998</v>
      </c>
      <c r="AN27" s="89">
        <f t="shared" si="16"/>
        <v>3025.92</v>
      </c>
      <c r="AO27" s="186">
        <f t="shared" si="22"/>
        <v>3.94</v>
      </c>
      <c r="AQ27" s="11">
        <v>32</v>
      </c>
      <c r="AR27">
        <f t="shared" si="3"/>
        <v>884</v>
      </c>
      <c r="AS27">
        <f t="shared" si="4"/>
        <v>1040</v>
      </c>
      <c r="AT27">
        <f t="shared" si="5"/>
        <v>1192</v>
      </c>
      <c r="AU27">
        <f t="shared" si="7"/>
        <v>1390</v>
      </c>
      <c r="AV27">
        <f t="shared" si="9"/>
        <v>1628</v>
      </c>
      <c r="AW27">
        <f t="shared" si="11"/>
        <v>1806</v>
      </c>
      <c r="AX27">
        <f t="shared" si="13"/>
        <v>2044</v>
      </c>
      <c r="AY27">
        <f t="shared" si="15"/>
        <v>2270</v>
      </c>
      <c r="AZ27">
        <f t="shared" si="17"/>
        <v>2522</v>
      </c>
      <c r="BA27">
        <f t="shared" si="20"/>
        <v>2774</v>
      </c>
      <c r="BB27">
        <f t="shared" si="23"/>
        <v>3026</v>
      </c>
      <c r="BC27" s="185">
        <f t="shared" si="24"/>
        <v>3.94</v>
      </c>
    </row>
    <row r="28" spans="1:55" ht="16" x14ac:dyDescent="0.2">
      <c r="A28" s="25" t="s">
        <v>15</v>
      </c>
      <c r="B28" s="107">
        <v>930</v>
      </c>
      <c r="C28" s="62">
        <v>1098</v>
      </c>
      <c r="D28" s="65">
        <v>1264</v>
      </c>
      <c r="E28" s="116">
        <v>1470</v>
      </c>
      <c r="F28" s="62">
        <v>1720</v>
      </c>
      <c r="G28" s="62">
        <v>1910</v>
      </c>
      <c r="H28" s="65">
        <v>2164</v>
      </c>
      <c r="I28" s="70">
        <v>2404</v>
      </c>
      <c r="J28" s="63">
        <v>2666</v>
      </c>
      <c r="K28" s="63">
        <v>2932</v>
      </c>
      <c r="L28" s="65">
        <v>3199</v>
      </c>
      <c r="M28" s="185">
        <v>3.92</v>
      </c>
      <c r="N28" s="11"/>
      <c r="O28" s="11">
        <v>34</v>
      </c>
      <c r="P28">
        <v>465</v>
      </c>
      <c r="Q28">
        <v>549</v>
      </c>
      <c r="R28">
        <v>632</v>
      </c>
      <c r="S28">
        <v>735</v>
      </c>
      <c r="T28">
        <v>860</v>
      </c>
      <c r="U28">
        <v>955</v>
      </c>
      <c r="V28">
        <v>1082</v>
      </c>
      <c r="W28">
        <v>1202</v>
      </c>
      <c r="X28">
        <f t="shared" si="18"/>
        <v>1332.8</v>
      </c>
      <c r="Y28">
        <f t="shared" si="19"/>
        <v>1466.08</v>
      </c>
      <c r="Z28">
        <f t="shared" si="21"/>
        <v>1599.36</v>
      </c>
      <c r="AA28">
        <v>1.96</v>
      </c>
      <c r="AC28" s="11">
        <v>34</v>
      </c>
      <c r="AD28">
        <f t="shared" si="0"/>
        <v>930</v>
      </c>
      <c r="AE28">
        <f t="shared" si="1"/>
        <v>1098</v>
      </c>
      <c r="AF28">
        <f t="shared" si="2"/>
        <v>1264</v>
      </c>
      <c r="AG28">
        <f t="shared" si="6"/>
        <v>1470</v>
      </c>
      <c r="AH28">
        <f t="shared" si="8"/>
        <v>1720</v>
      </c>
      <c r="AI28">
        <f t="shared" si="10"/>
        <v>1910</v>
      </c>
      <c r="AJ28">
        <f t="shared" si="12"/>
        <v>2164</v>
      </c>
      <c r="AK28">
        <f t="shared" si="14"/>
        <v>2404</v>
      </c>
      <c r="AL28" s="89">
        <f t="shared" si="16"/>
        <v>2665.6</v>
      </c>
      <c r="AM28" s="89">
        <f t="shared" si="16"/>
        <v>2932.16</v>
      </c>
      <c r="AN28" s="89">
        <f t="shared" si="16"/>
        <v>3198.72</v>
      </c>
      <c r="AO28" s="186">
        <f t="shared" si="22"/>
        <v>3.92</v>
      </c>
      <c r="AQ28" s="11">
        <v>34</v>
      </c>
      <c r="AR28">
        <f t="shared" si="3"/>
        <v>930</v>
      </c>
      <c r="AS28">
        <f t="shared" si="4"/>
        <v>1098</v>
      </c>
      <c r="AT28">
        <f t="shared" si="5"/>
        <v>1264</v>
      </c>
      <c r="AU28">
        <f t="shared" si="7"/>
        <v>1470</v>
      </c>
      <c r="AV28">
        <f t="shared" si="9"/>
        <v>1720</v>
      </c>
      <c r="AW28">
        <f t="shared" si="11"/>
        <v>1910</v>
      </c>
      <c r="AX28">
        <f t="shared" si="13"/>
        <v>2164</v>
      </c>
      <c r="AY28">
        <f t="shared" si="15"/>
        <v>2404</v>
      </c>
      <c r="AZ28">
        <f t="shared" si="17"/>
        <v>2666</v>
      </c>
      <c r="BA28">
        <f t="shared" si="20"/>
        <v>2932</v>
      </c>
      <c r="BB28">
        <f t="shared" si="23"/>
        <v>3199</v>
      </c>
      <c r="BC28" s="185">
        <f t="shared" si="24"/>
        <v>3.92</v>
      </c>
    </row>
    <row r="29" spans="1:55" ht="17" thickBot="1" x14ac:dyDescent="0.25">
      <c r="A29" s="26" t="s">
        <v>16</v>
      </c>
      <c r="B29" s="108">
        <v>976</v>
      </c>
      <c r="C29" s="66">
        <v>1148</v>
      </c>
      <c r="D29" s="68">
        <v>1326</v>
      </c>
      <c r="E29" s="114">
        <v>1538</v>
      </c>
      <c r="F29" s="66">
        <v>1800</v>
      </c>
      <c r="G29" s="66">
        <v>2002</v>
      </c>
      <c r="H29" s="68">
        <v>2264</v>
      </c>
      <c r="I29" s="71">
        <v>2540</v>
      </c>
      <c r="J29" s="67">
        <v>2822</v>
      </c>
      <c r="K29" s="67">
        <v>3105</v>
      </c>
      <c r="L29" s="68">
        <v>3387</v>
      </c>
      <c r="M29" s="185">
        <v>3.92</v>
      </c>
      <c r="N29" s="11"/>
      <c r="O29" s="11">
        <v>36</v>
      </c>
      <c r="P29">
        <v>488</v>
      </c>
      <c r="Q29">
        <v>574</v>
      </c>
      <c r="R29">
        <v>663</v>
      </c>
      <c r="S29">
        <v>769</v>
      </c>
      <c r="T29">
        <v>900</v>
      </c>
      <c r="U29">
        <v>1001</v>
      </c>
      <c r="V29">
        <v>1132</v>
      </c>
      <c r="W29">
        <v>1270</v>
      </c>
      <c r="X29">
        <f t="shared" si="18"/>
        <v>1411.2</v>
      </c>
      <c r="Y29">
        <f t="shared" si="19"/>
        <v>1552.32</v>
      </c>
      <c r="Z29">
        <f t="shared" si="21"/>
        <v>1693.44</v>
      </c>
      <c r="AA29">
        <v>1.96</v>
      </c>
      <c r="AC29" s="11">
        <v>36</v>
      </c>
      <c r="AD29">
        <f t="shared" si="0"/>
        <v>976</v>
      </c>
      <c r="AE29">
        <f t="shared" si="1"/>
        <v>1148</v>
      </c>
      <c r="AF29">
        <f t="shared" si="2"/>
        <v>1326</v>
      </c>
      <c r="AG29">
        <f t="shared" si="6"/>
        <v>1538</v>
      </c>
      <c r="AH29">
        <f t="shared" si="8"/>
        <v>1800</v>
      </c>
      <c r="AI29">
        <f t="shared" si="10"/>
        <v>2002</v>
      </c>
      <c r="AJ29">
        <f t="shared" si="12"/>
        <v>2264</v>
      </c>
      <c r="AK29">
        <f t="shared" si="14"/>
        <v>2540</v>
      </c>
      <c r="AL29" s="89">
        <f t="shared" si="16"/>
        <v>2822.4</v>
      </c>
      <c r="AM29" s="89">
        <f t="shared" si="16"/>
        <v>3104.64</v>
      </c>
      <c r="AN29" s="89">
        <f t="shared" si="16"/>
        <v>3386.88</v>
      </c>
      <c r="AO29" s="186">
        <f t="shared" si="22"/>
        <v>3.92</v>
      </c>
      <c r="AQ29" s="11">
        <v>36</v>
      </c>
      <c r="AR29">
        <f t="shared" si="3"/>
        <v>976</v>
      </c>
      <c r="AS29">
        <f t="shared" si="4"/>
        <v>1148</v>
      </c>
      <c r="AT29">
        <f t="shared" si="5"/>
        <v>1326</v>
      </c>
      <c r="AU29">
        <f t="shared" si="7"/>
        <v>1538</v>
      </c>
      <c r="AV29">
        <f t="shared" si="9"/>
        <v>1800</v>
      </c>
      <c r="AW29">
        <f t="shared" si="11"/>
        <v>2002</v>
      </c>
      <c r="AX29">
        <f t="shared" si="13"/>
        <v>2264</v>
      </c>
      <c r="AY29">
        <f t="shared" si="15"/>
        <v>2540</v>
      </c>
      <c r="AZ29">
        <f t="shared" si="17"/>
        <v>2822</v>
      </c>
      <c r="BA29">
        <f t="shared" si="20"/>
        <v>3105</v>
      </c>
      <c r="BB29">
        <f t="shared" si="23"/>
        <v>3387</v>
      </c>
      <c r="BC29" s="185">
        <f t="shared" si="24"/>
        <v>3.92</v>
      </c>
    </row>
    <row r="30" spans="1:55" ht="16" x14ac:dyDescent="0.2">
      <c r="A30" s="27" t="s">
        <v>17</v>
      </c>
      <c r="B30" s="109">
        <v>1024</v>
      </c>
      <c r="C30" s="59">
        <v>1206</v>
      </c>
      <c r="D30" s="64">
        <v>1396</v>
      </c>
      <c r="E30" s="113">
        <v>1622</v>
      </c>
      <c r="F30" s="59">
        <v>1892</v>
      </c>
      <c r="G30" s="59">
        <v>2108</v>
      </c>
      <c r="H30" s="64">
        <v>2384</v>
      </c>
      <c r="I30" s="69">
        <v>2668</v>
      </c>
      <c r="J30" s="92">
        <v>2964</v>
      </c>
      <c r="K30" s="92">
        <v>3260</v>
      </c>
      <c r="L30" s="64">
        <v>3557</v>
      </c>
      <c r="M30" s="185">
        <v>3.9</v>
      </c>
      <c r="N30" s="11"/>
      <c r="O30" s="11">
        <v>38</v>
      </c>
      <c r="P30">
        <v>512</v>
      </c>
      <c r="Q30">
        <v>603</v>
      </c>
      <c r="R30">
        <v>698</v>
      </c>
      <c r="S30">
        <v>811</v>
      </c>
      <c r="T30">
        <v>946</v>
      </c>
      <c r="U30">
        <v>1054</v>
      </c>
      <c r="V30">
        <v>1192</v>
      </c>
      <c r="W30">
        <v>1334</v>
      </c>
      <c r="X30">
        <f t="shared" si="18"/>
        <v>1482</v>
      </c>
      <c r="Y30">
        <f t="shared" si="19"/>
        <v>1630.2</v>
      </c>
      <c r="Z30">
        <f t="shared" si="21"/>
        <v>1778.3999999999999</v>
      </c>
      <c r="AA30">
        <v>1.95</v>
      </c>
      <c r="AC30" s="11">
        <v>38</v>
      </c>
      <c r="AD30">
        <f t="shared" si="0"/>
        <v>1024</v>
      </c>
      <c r="AE30">
        <f t="shared" si="1"/>
        <v>1206</v>
      </c>
      <c r="AF30">
        <f t="shared" si="2"/>
        <v>1396</v>
      </c>
      <c r="AG30">
        <f t="shared" si="6"/>
        <v>1622</v>
      </c>
      <c r="AH30">
        <f t="shared" si="8"/>
        <v>1892</v>
      </c>
      <c r="AI30">
        <f t="shared" si="10"/>
        <v>2108</v>
      </c>
      <c r="AJ30">
        <f t="shared" si="12"/>
        <v>2384</v>
      </c>
      <c r="AK30">
        <f t="shared" si="14"/>
        <v>2668</v>
      </c>
      <c r="AL30" s="89">
        <f t="shared" si="16"/>
        <v>2964</v>
      </c>
      <c r="AM30" s="89">
        <f t="shared" si="16"/>
        <v>3260.4</v>
      </c>
      <c r="AN30" s="89">
        <f t="shared" si="16"/>
        <v>3556.7999999999997</v>
      </c>
      <c r="AO30" s="186">
        <f t="shared" si="22"/>
        <v>3.9</v>
      </c>
      <c r="AQ30" s="11">
        <v>38</v>
      </c>
      <c r="AR30">
        <f t="shared" si="3"/>
        <v>1024</v>
      </c>
      <c r="AS30">
        <f t="shared" si="4"/>
        <v>1206</v>
      </c>
      <c r="AT30">
        <f t="shared" si="5"/>
        <v>1396</v>
      </c>
      <c r="AU30">
        <f t="shared" si="7"/>
        <v>1622</v>
      </c>
      <c r="AV30">
        <f t="shared" si="9"/>
        <v>1892</v>
      </c>
      <c r="AW30">
        <f t="shared" si="11"/>
        <v>2108</v>
      </c>
      <c r="AX30">
        <f t="shared" si="13"/>
        <v>2384</v>
      </c>
      <c r="AY30">
        <f t="shared" si="15"/>
        <v>2668</v>
      </c>
      <c r="AZ30">
        <f t="shared" si="17"/>
        <v>2964</v>
      </c>
      <c r="BA30">
        <f t="shared" si="20"/>
        <v>3260</v>
      </c>
      <c r="BB30">
        <f t="shared" si="23"/>
        <v>3557</v>
      </c>
      <c r="BC30" s="185">
        <f t="shared" si="24"/>
        <v>3.9</v>
      </c>
    </row>
    <row r="31" spans="1:55" ht="16" x14ac:dyDescent="0.2">
      <c r="A31" s="25" t="s">
        <v>18</v>
      </c>
      <c r="B31" s="107">
        <v>1038</v>
      </c>
      <c r="C31" s="62">
        <v>1252</v>
      </c>
      <c r="D31" s="65">
        <v>1482</v>
      </c>
      <c r="E31" s="116">
        <v>1720</v>
      </c>
      <c r="F31" s="62">
        <v>2006</v>
      </c>
      <c r="G31" s="62">
        <v>2238</v>
      </c>
      <c r="H31" s="65">
        <v>2532</v>
      </c>
      <c r="I31" s="70">
        <v>2810</v>
      </c>
      <c r="J31" s="63">
        <v>3120</v>
      </c>
      <c r="K31" s="63">
        <v>3432</v>
      </c>
      <c r="L31" s="65">
        <v>3744</v>
      </c>
      <c r="M31" s="185">
        <v>3.9</v>
      </c>
      <c r="N31" s="11"/>
      <c r="O31" s="11">
        <v>40</v>
      </c>
      <c r="P31">
        <v>519</v>
      </c>
      <c r="Q31">
        <v>626</v>
      </c>
      <c r="R31">
        <v>741</v>
      </c>
      <c r="S31">
        <v>860</v>
      </c>
      <c r="T31">
        <v>1003</v>
      </c>
      <c r="U31">
        <v>1119</v>
      </c>
      <c r="V31">
        <v>1266</v>
      </c>
      <c r="W31">
        <v>1405</v>
      </c>
      <c r="X31">
        <f t="shared" si="18"/>
        <v>1560</v>
      </c>
      <c r="Y31">
        <f t="shared" si="19"/>
        <v>1716</v>
      </c>
      <c r="Z31">
        <f t="shared" si="21"/>
        <v>1872</v>
      </c>
      <c r="AA31">
        <v>1.95</v>
      </c>
      <c r="AC31" s="11">
        <v>40</v>
      </c>
      <c r="AD31">
        <f t="shared" si="0"/>
        <v>1038</v>
      </c>
      <c r="AE31">
        <f t="shared" si="1"/>
        <v>1252</v>
      </c>
      <c r="AF31">
        <f t="shared" si="2"/>
        <v>1482</v>
      </c>
      <c r="AG31">
        <f t="shared" si="6"/>
        <v>1720</v>
      </c>
      <c r="AH31">
        <f t="shared" si="8"/>
        <v>2006</v>
      </c>
      <c r="AI31">
        <f t="shared" si="10"/>
        <v>2238</v>
      </c>
      <c r="AJ31">
        <f t="shared" si="12"/>
        <v>2532</v>
      </c>
      <c r="AK31">
        <f t="shared" si="14"/>
        <v>2810</v>
      </c>
      <c r="AL31" s="89">
        <f t="shared" si="16"/>
        <v>3120</v>
      </c>
      <c r="AM31" s="89">
        <f t="shared" si="16"/>
        <v>3432</v>
      </c>
      <c r="AN31" s="89">
        <f t="shared" si="16"/>
        <v>3744</v>
      </c>
      <c r="AO31" s="186">
        <f t="shared" si="22"/>
        <v>3.9</v>
      </c>
      <c r="AQ31" s="11">
        <v>40</v>
      </c>
      <c r="AR31">
        <f t="shared" si="3"/>
        <v>1038</v>
      </c>
      <c r="AS31">
        <f t="shared" si="4"/>
        <v>1252</v>
      </c>
      <c r="AT31">
        <f t="shared" si="5"/>
        <v>1482</v>
      </c>
      <c r="AU31">
        <f t="shared" si="7"/>
        <v>1720</v>
      </c>
      <c r="AV31">
        <f t="shared" si="9"/>
        <v>2006</v>
      </c>
      <c r="AW31">
        <f t="shared" si="11"/>
        <v>2238</v>
      </c>
      <c r="AX31">
        <f t="shared" si="13"/>
        <v>2532</v>
      </c>
      <c r="AY31">
        <f t="shared" si="15"/>
        <v>2810</v>
      </c>
      <c r="AZ31">
        <f t="shared" si="17"/>
        <v>3120</v>
      </c>
      <c r="BA31">
        <f t="shared" si="20"/>
        <v>3432</v>
      </c>
      <c r="BB31">
        <f t="shared" si="23"/>
        <v>3744</v>
      </c>
      <c r="BC31" s="185">
        <f t="shared" si="24"/>
        <v>3.9</v>
      </c>
    </row>
    <row r="32" spans="1:55" ht="16" x14ac:dyDescent="0.2">
      <c r="A32" s="25" t="s">
        <v>19</v>
      </c>
      <c r="B32" s="107">
        <v>1084</v>
      </c>
      <c r="C32" s="62">
        <v>1282</v>
      </c>
      <c r="D32" s="65">
        <v>1552</v>
      </c>
      <c r="E32" s="116">
        <v>1804</v>
      </c>
      <c r="F32" s="62">
        <v>2102</v>
      </c>
      <c r="G32" s="62">
        <v>2344</v>
      </c>
      <c r="H32" s="65">
        <v>2652</v>
      </c>
      <c r="I32" s="70">
        <v>2942</v>
      </c>
      <c r="J32" s="63">
        <v>3276</v>
      </c>
      <c r="K32" s="63">
        <v>3604</v>
      </c>
      <c r="L32" s="65">
        <v>3931</v>
      </c>
      <c r="M32" s="185">
        <v>3.9</v>
      </c>
      <c r="N32" s="11"/>
      <c r="O32" s="11">
        <v>42</v>
      </c>
      <c r="P32">
        <v>542</v>
      </c>
      <c r="Q32">
        <v>641</v>
      </c>
      <c r="R32">
        <v>776</v>
      </c>
      <c r="S32">
        <v>902</v>
      </c>
      <c r="T32">
        <v>1051</v>
      </c>
      <c r="U32">
        <v>1172</v>
      </c>
      <c r="V32">
        <v>1326</v>
      </c>
      <c r="W32">
        <v>1471</v>
      </c>
      <c r="X32">
        <f t="shared" si="18"/>
        <v>1638</v>
      </c>
      <c r="Y32">
        <f t="shared" si="19"/>
        <v>1801.8</v>
      </c>
      <c r="Z32">
        <f t="shared" si="21"/>
        <v>1965.6</v>
      </c>
      <c r="AA32">
        <v>1.95</v>
      </c>
      <c r="AC32" s="11">
        <v>42</v>
      </c>
      <c r="AD32">
        <f t="shared" si="0"/>
        <v>1084</v>
      </c>
      <c r="AE32">
        <f t="shared" si="1"/>
        <v>1282</v>
      </c>
      <c r="AF32">
        <f t="shared" si="2"/>
        <v>1552</v>
      </c>
      <c r="AG32">
        <f t="shared" si="6"/>
        <v>1804</v>
      </c>
      <c r="AH32">
        <f t="shared" si="8"/>
        <v>2102</v>
      </c>
      <c r="AI32">
        <f t="shared" si="10"/>
        <v>2344</v>
      </c>
      <c r="AJ32">
        <f t="shared" si="12"/>
        <v>2652</v>
      </c>
      <c r="AK32">
        <f t="shared" si="14"/>
        <v>2942</v>
      </c>
      <c r="AL32" s="89">
        <f t="shared" si="16"/>
        <v>3276</v>
      </c>
      <c r="AM32" s="89">
        <f t="shared" si="16"/>
        <v>3603.6</v>
      </c>
      <c r="AN32" s="89">
        <f t="shared" si="16"/>
        <v>3931.2</v>
      </c>
      <c r="AO32" s="186">
        <f t="shared" si="22"/>
        <v>3.9</v>
      </c>
      <c r="AQ32" s="11">
        <v>42</v>
      </c>
      <c r="AR32">
        <f t="shared" si="3"/>
        <v>1084</v>
      </c>
      <c r="AS32">
        <f t="shared" si="4"/>
        <v>1282</v>
      </c>
      <c r="AT32">
        <f t="shared" si="5"/>
        <v>1552</v>
      </c>
      <c r="AU32">
        <f t="shared" si="7"/>
        <v>1804</v>
      </c>
      <c r="AV32">
        <f t="shared" si="9"/>
        <v>2102</v>
      </c>
      <c r="AW32">
        <f t="shared" si="11"/>
        <v>2344</v>
      </c>
      <c r="AX32">
        <f t="shared" si="13"/>
        <v>2652</v>
      </c>
      <c r="AY32">
        <f t="shared" si="15"/>
        <v>2942</v>
      </c>
      <c r="AZ32">
        <f t="shared" si="17"/>
        <v>3276</v>
      </c>
      <c r="BA32">
        <f t="shared" si="20"/>
        <v>3604</v>
      </c>
      <c r="BB32">
        <f t="shared" si="23"/>
        <v>3931</v>
      </c>
      <c r="BC32" s="185">
        <f t="shared" si="24"/>
        <v>3.9</v>
      </c>
    </row>
    <row r="33" spans="1:55" ht="16" x14ac:dyDescent="0.2">
      <c r="A33" s="25" t="s">
        <v>20</v>
      </c>
      <c r="B33" s="107">
        <v>1128</v>
      </c>
      <c r="C33" s="62">
        <v>1330</v>
      </c>
      <c r="D33" s="65">
        <v>1614</v>
      </c>
      <c r="E33" s="116">
        <v>1872</v>
      </c>
      <c r="F33" s="62">
        <v>2144</v>
      </c>
      <c r="G33" s="62">
        <v>2438</v>
      </c>
      <c r="H33" s="65">
        <v>2758</v>
      </c>
      <c r="I33" s="70">
        <v>3052</v>
      </c>
      <c r="J33" s="63">
        <v>3397</v>
      </c>
      <c r="K33" s="63">
        <v>3736</v>
      </c>
      <c r="L33" s="65">
        <v>4076</v>
      </c>
      <c r="M33" s="185">
        <v>3.86</v>
      </c>
      <c r="N33" s="11"/>
      <c r="O33" s="11">
        <v>44</v>
      </c>
      <c r="P33">
        <v>564</v>
      </c>
      <c r="Q33">
        <v>665</v>
      </c>
      <c r="R33">
        <v>807</v>
      </c>
      <c r="S33">
        <v>936</v>
      </c>
      <c r="T33">
        <v>1072</v>
      </c>
      <c r="U33">
        <v>1219</v>
      </c>
      <c r="V33">
        <v>1379</v>
      </c>
      <c r="W33">
        <v>1526</v>
      </c>
      <c r="X33">
        <f t="shared" si="18"/>
        <v>1698.3999999999999</v>
      </c>
      <c r="Y33">
        <f t="shared" si="19"/>
        <v>1868.24</v>
      </c>
      <c r="Z33">
        <f t="shared" si="21"/>
        <v>2038.08</v>
      </c>
      <c r="AA33">
        <v>1.93</v>
      </c>
      <c r="AC33" s="11">
        <v>44</v>
      </c>
      <c r="AD33">
        <f t="shared" si="0"/>
        <v>1128</v>
      </c>
      <c r="AE33">
        <f t="shared" si="1"/>
        <v>1330</v>
      </c>
      <c r="AF33">
        <f t="shared" si="2"/>
        <v>1614</v>
      </c>
      <c r="AG33">
        <f t="shared" si="6"/>
        <v>1872</v>
      </c>
      <c r="AH33">
        <f t="shared" si="8"/>
        <v>2144</v>
      </c>
      <c r="AI33">
        <f t="shared" si="10"/>
        <v>2438</v>
      </c>
      <c r="AJ33">
        <f t="shared" si="12"/>
        <v>2758</v>
      </c>
      <c r="AK33">
        <f t="shared" si="14"/>
        <v>3052</v>
      </c>
      <c r="AL33" s="89">
        <f t="shared" si="16"/>
        <v>3396.7999999999997</v>
      </c>
      <c r="AM33" s="89">
        <f t="shared" si="16"/>
        <v>3736.48</v>
      </c>
      <c r="AN33" s="89">
        <f t="shared" si="16"/>
        <v>4076.16</v>
      </c>
      <c r="AO33" s="186">
        <f t="shared" si="22"/>
        <v>3.86</v>
      </c>
      <c r="AQ33" s="11">
        <v>44</v>
      </c>
      <c r="AR33">
        <f t="shared" si="3"/>
        <v>1128</v>
      </c>
      <c r="AS33">
        <f t="shared" si="4"/>
        <v>1330</v>
      </c>
      <c r="AT33">
        <f t="shared" si="5"/>
        <v>1614</v>
      </c>
      <c r="AU33">
        <f t="shared" si="7"/>
        <v>1872</v>
      </c>
      <c r="AV33">
        <f t="shared" si="9"/>
        <v>2144</v>
      </c>
      <c r="AW33">
        <f t="shared" si="11"/>
        <v>2438</v>
      </c>
      <c r="AX33">
        <f t="shared" si="13"/>
        <v>2758</v>
      </c>
      <c r="AY33">
        <f t="shared" si="15"/>
        <v>3052</v>
      </c>
      <c r="AZ33">
        <f t="shared" si="17"/>
        <v>3397</v>
      </c>
      <c r="BA33">
        <f t="shared" si="20"/>
        <v>3736</v>
      </c>
      <c r="BB33">
        <f t="shared" si="23"/>
        <v>4076</v>
      </c>
      <c r="BC33" s="185">
        <f t="shared" si="24"/>
        <v>3.86</v>
      </c>
    </row>
    <row r="34" spans="1:55" ht="16" x14ac:dyDescent="0.2">
      <c r="A34" s="25" t="s">
        <v>21</v>
      </c>
      <c r="B34" s="107">
        <v>1176</v>
      </c>
      <c r="C34" s="62">
        <v>1388</v>
      </c>
      <c r="D34" s="65">
        <v>1682</v>
      </c>
      <c r="E34" s="116">
        <v>1952</v>
      </c>
      <c r="F34" s="62">
        <v>2282</v>
      </c>
      <c r="G34" s="62">
        <v>2552</v>
      </c>
      <c r="H34" s="65">
        <v>2882</v>
      </c>
      <c r="I34" s="70">
        <v>3180</v>
      </c>
      <c r="J34" s="63">
        <v>3533</v>
      </c>
      <c r="K34" s="63">
        <v>3886</v>
      </c>
      <c r="L34" s="65">
        <v>4239</v>
      </c>
      <c r="M34" s="185">
        <v>3.84</v>
      </c>
      <c r="N34" s="11"/>
      <c r="O34" s="11">
        <v>46</v>
      </c>
      <c r="P34">
        <v>588</v>
      </c>
      <c r="Q34">
        <v>694</v>
      </c>
      <c r="R34">
        <v>841</v>
      </c>
      <c r="S34">
        <v>976</v>
      </c>
      <c r="T34">
        <v>1141</v>
      </c>
      <c r="U34">
        <v>1276</v>
      </c>
      <c r="V34">
        <v>1441</v>
      </c>
      <c r="W34">
        <v>1590</v>
      </c>
      <c r="X34">
        <f t="shared" si="18"/>
        <v>1766.3999999999999</v>
      </c>
      <c r="Y34">
        <f t="shared" si="19"/>
        <v>1943.04</v>
      </c>
      <c r="Z34">
        <f t="shared" si="21"/>
        <v>2119.6799999999998</v>
      </c>
      <c r="AA34">
        <v>1.92</v>
      </c>
      <c r="AC34" s="11">
        <v>46</v>
      </c>
      <c r="AD34">
        <f t="shared" si="0"/>
        <v>1176</v>
      </c>
      <c r="AE34">
        <f t="shared" si="1"/>
        <v>1388</v>
      </c>
      <c r="AF34">
        <f t="shared" si="2"/>
        <v>1682</v>
      </c>
      <c r="AG34">
        <f t="shared" si="6"/>
        <v>1952</v>
      </c>
      <c r="AH34">
        <f t="shared" si="8"/>
        <v>2282</v>
      </c>
      <c r="AI34">
        <f t="shared" si="10"/>
        <v>2552</v>
      </c>
      <c r="AJ34">
        <f t="shared" si="12"/>
        <v>2882</v>
      </c>
      <c r="AK34">
        <f t="shared" si="14"/>
        <v>3180</v>
      </c>
      <c r="AL34" s="89">
        <f t="shared" si="16"/>
        <v>3532.7999999999997</v>
      </c>
      <c r="AM34" s="89">
        <f t="shared" si="16"/>
        <v>3886.08</v>
      </c>
      <c r="AN34" s="89">
        <f t="shared" si="16"/>
        <v>4239.3599999999997</v>
      </c>
      <c r="AO34" s="186">
        <f t="shared" si="22"/>
        <v>3.84</v>
      </c>
      <c r="AQ34" s="11">
        <v>46</v>
      </c>
      <c r="AR34">
        <f t="shared" si="3"/>
        <v>1176</v>
      </c>
      <c r="AS34">
        <f t="shared" si="4"/>
        <v>1388</v>
      </c>
      <c r="AT34">
        <f t="shared" si="5"/>
        <v>1682</v>
      </c>
      <c r="AU34">
        <f t="shared" si="7"/>
        <v>1952</v>
      </c>
      <c r="AV34">
        <f t="shared" si="9"/>
        <v>2282</v>
      </c>
      <c r="AW34">
        <f t="shared" si="11"/>
        <v>2552</v>
      </c>
      <c r="AX34">
        <f t="shared" si="13"/>
        <v>2882</v>
      </c>
      <c r="AY34">
        <f t="shared" si="15"/>
        <v>3180</v>
      </c>
      <c r="AZ34">
        <f t="shared" si="17"/>
        <v>3533</v>
      </c>
      <c r="BA34">
        <f t="shared" si="20"/>
        <v>3886</v>
      </c>
      <c r="BB34">
        <f t="shared" si="23"/>
        <v>4239</v>
      </c>
      <c r="BC34" s="185">
        <f t="shared" si="24"/>
        <v>3.84</v>
      </c>
    </row>
    <row r="35" spans="1:55" ht="17" thickBot="1" x14ac:dyDescent="0.25">
      <c r="A35" s="26" t="s">
        <v>22</v>
      </c>
      <c r="B35" s="108">
        <v>1224</v>
      </c>
      <c r="C35" s="66">
        <v>1448</v>
      </c>
      <c r="D35" s="68">
        <v>1752</v>
      </c>
      <c r="E35" s="114">
        <v>2036</v>
      </c>
      <c r="F35" s="66">
        <v>2378</v>
      </c>
      <c r="G35" s="66">
        <v>2666</v>
      </c>
      <c r="H35" s="68">
        <v>3008</v>
      </c>
      <c r="I35" s="71">
        <v>3310</v>
      </c>
      <c r="J35" s="67">
        <v>3686</v>
      </c>
      <c r="K35" s="67">
        <v>4055</v>
      </c>
      <c r="L35" s="68">
        <v>4424</v>
      </c>
      <c r="M35" s="185">
        <v>3.84</v>
      </c>
      <c r="N35" s="11"/>
      <c r="O35" s="11">
        <v>48</v>
      </c>
      <c r="P35">
        <v>612</v>
      </c>
      <c r="Q35">
        <v>724</v>
      </c>
      <c r="R35">
        <v>876</v>
      </c>
      <c r="S35">
        <v>1018</v>
      </c>
      <c r="T35">
        <v>1189</v>
      </c>
      <c r="U35">
        <v>1333</v>
      </c>
      <c r="V35">
        <v>1504</v>
      </c>
      <c r="W35">
        <v>1655</v>
      </c>
      <c r="X35">
        <f t="shared" si="18"/>
        <v>1843.1999999999998</v>
      </c>
      <c r="Y35">
        <f t="shared" si="19"/>
        <v>2027.52</v>
      </c>
      <c r="Z35">
        <f t="shared" si="21"/>
        <v>2211.84</v>
      </c>
      <c r="AA35">
        <v>1.92</v>
      </c>
      <c r="AC35" s="11">
        <v>48</v>
      </c>
      <c r="AD35">
        <f t="shared" si="0"/>
        <v>1224</v>
      </c>
      <c r="AE35">
        <f t="shared" si="1"/>
        <v>1448</v>
      </c>
      <c r="AF35">
        <f t="shared" si="2"/>
        <v>1752</v>
      </c>
      <c r="AG35">
        <f t="shared" si="6"/>
        <v>2036</v>
      </c>
      <c r="AH35">
        <f t="shared" si="8"/>
        <v>2378</v>
      </c>
      <c r="AI35">
        <f t="shared" si="10"/>
        <v>2666</v>
      </c>
      <c r="AJ35">
        <f t="shared" si="12"/>
        <v>3008</v>
      </c>
      <c r="AK35">
        <f t="shared" si="14"/>
        <v>3310</v>
      </c>
      <c r="AL35" s="89">
        <f t="shared" si="16"/>
        <v>3686.3999999999996</v>
      </c>
      <c r="AM35" s="89">
        <f t="shared" si="16"/>
        <v>4055.04</v>
      </c>
      <c r="AN35" s="89">
        <f t="shared" si="16"/>
        <v>4423.68</v>
      </c>
      <c r="AO35" s="186">
        <f t="shared" si="22"/>
        <v>3.8400000000000003</v>
      </c>
      <c r="AQ35" s="11">
        <v>48</v>
      </c>
      <c r="AR35">
        <f t="shared" si="3"/>
        <v>1224</v>
      </c>
      <c r="AS35">
        <f t="shared" si="4"/>
        <v>1448</v>
      </c>
      <c r="AT35">
        <f t="shared" si="5"/>
        <v>1752</v>
      </c>
      <c r="AU35">
        <f t="shared" si="7"/>
        <v>2036</v>
      </c>
      <c r="AV35">
        <f t="shared" si="9"/>
        <v>2378</v>
      </c>
      <c r="AW35">
        <f t="shared" si="11"/>
        <v>2666</v>
      </c>
      <c r="AX35">
        <f t="shared" si="13"/>
        <v>3008</v>
      </c>
      <c r="AY35">
        <f t="shared" si="15"/>
        <v>3310</v>
      </c>
      <c r="AZ35">
        <f t="shared" si="17"/>
        <v>3686</v>
      </c>
      <c r="BA35">
        <f t="shared" si="20"/>
        <v>4055</v>
      </c>
      <c r="BB35">
        <f t="shared" si="23"/>
        <v>4424</v>
      </c>
      <c r="BC35" s="185">
        <f t="shared" si="24"/>
        <v>3.84</v>
      </c>
    </row>
    <row r="36" spans="1:55" ht="16.5" customHeight="1" x14ac:dyDescent="0.15">
      <c r="B36" s="11">
        <v>6.38</v>
      </c>
      <c r="C36" s="11">
        <v>5.03</v>
      </c>
      <c r="D36" s="11">
        <v>4.5599999999999996</v>
      </c>
      <c r="E36" s="11">
        <v>4.24</v>
      </c>
      <c r="F36" s="11">
        <v>4.13</v>
      </c>
      <c r="G36" s="11">
        <v>3.97</v>
      </c>
      <c r="H36" s="11">
        <v>3.92</v>
      </c>
      <c r="I36" s="11">
        <v>3.83</v>
      </c>
      <c r="J36" s="11">
        <v>3.84</v>
      </c>
      <c r="K36" s="11">
        <v>3.84</v>
      </c>
      <c r="L36" s="11">
        <v>3.84</v>
      </c>
      <c r="AD36">
        <f>AD35/(AD13*$AC$35)</f>
        <v>6.375</v>
      </c>
      <c r="AE36">
        <f t="shared" ref="AE36:AN36" si="25">AE35/(AE13*$AC$35)</f>
        <v>5.0277777777777777</v>
      </c>
      <c r="AF36">
        <f t="shared" si="25"/>
        <v>4.5625</v>
      </c>
      <c r="AG36">
        <f t="shared" si="25"/>
        <v>4.2416666666666663</v>
      </c>
      <c r="AH36">
        <f t="shared" si="25"/>
        <v>4.1284722222222223</v>
      </c>
      <c r="AI36">
        <f t="shared" si="25"/>
        <v>3.9672619047619047</v>
      </c>
      <c r="AJ36">
        <f t="shared" si="25"/>
        <v>3.9166666666666665</v>
      </c>
      <c r="AK36">
        <f t="shared" si="25"/>
        <v>3.8310185185185186</v>
      </c>
      <c r="AL36">
        <f t="shared" si="25"/>
        <v>3.8399999999999994</v>
      </c>
      <c r="AM36">
        <f t="shared" si="25"/>
        <v>3.84</v>
      </c>
      <c r="AN36">
        <f t="shared" si="25"/>
        <v>3.8400000000000003</v>
      </c>
      <c r="AR36">
        <f>ROUND(AD36,2)</f>
        <v>6.38</v>
      </c>
      <c r="AS36">
        <f t="shared" ref="AS36:BB36" si="26">ROUND(AE36,2)</f>
        <v>5.03</v>
      </c>
      <c r="AT36">
        <f t="shared" si="26"/>
        <v>4.5599999999999996</v>
      </c>
      <c r="AU36">
        <f t="shared" si="26"/>
        <v>4.24</v>
      </c>
      <c r="AV36">
        <f t="shared" si="26"/>
        <v>4.13</v>
      </c>
      <c r="AW36">
        <f t="shared" si="26"/>
        <v>3.97</v>
      </c>
      <c r="AX36">
        <f t="shared" si="26"/>
        <v>3.92</v>
      </c>
      <c r="AY36">
        <f t="shared" si="26"/>
        <v>3.83</v>
      </c>
      <c r="AZ36">
        <f t="shared" si="26"/>
        <v>3.84</v>
      </c>
      <c r="BA36">
        <f t="shared" si="26"/>
        <v>3.84</v>
      </c>
      <c r="BB36">
        <f t="shared" si="26"/>
        <v>3.84</v>
      </c>
    </row>
    <row r="37" spans="1:55" x14ac:dyDescent="0.15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AL37"/>
      <c r="AM37"/>
      <c r="AN37"/>
      <c r="AZ37"/>
      <c r="BA37"/>
      <c r="BB37"/>
    </row>
    <row r="38" spans="1:55" x14ac:dyDescent="0.15">
      <c r="A38" s="7" t="s">
        <v>23</v>
      </c>
      <c r="B38" t="s">
        <v>24</v>
      </c>
    </row>
    <row r="39" spans="1:55" x14ac:dyDescent="0.15">
      <c r="A39" s="6"/>
      <c r="B39" s="6" t="s">
        <v>25</v>
      </c>
    </row>
    <row r="40" spans="1:55" x14ac:dyDescent="0.15">
      <c r="B40" s="85" t="s">
        <v>123</v>
      </c>
    </row>
    <row r="41" spans="1:55" x14ac:dyDescent="0.15">
      <c r="B41" s="85" t="s">
        <v>124</v>
      </c>
    </row>
  </sheetData>
  <mergeCells count="4">
    <mergeCell ref="C6:D6"/>
    <mergeCell ref="F6:G6"/>
    <mergeCell ref="C7:D7"/>
    <mergeCell ref="F7:G7"/>
  </mergeCells>
  <pageMargins left="1.148031496062992" right="0.35433070866141736" top="0.39370078740157483" bottom="0" header="0.51181102362204722" footer="0.51181102362204722"/>
  <pageSetup scale="92" orientation="portrait"/>
  <headerFooter alignWithMargins="0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487F2-DBFA-AD49-9041-4E0B94666836}">
  <dimension ref="A1:AJ36"/>
  <sheetViews>
    <sheetView workbookViewId="0">
      <selection activeCell="M33" sqref="M33"/>
    </sheetView>
  </sheetViews>
  <sheetFormatPr baseColWidth="10" defaultRowHeight="13" x14ac:dyDescent="0.15"/>
  <cols>
    <col min="1" max="1" width="9.33203125" customWidth="1"/>
    <col min="2" max="11" width="8.1640625" customWidth="1"/>
    <col min="12" max="13" width="8.83203125" customWidth="1"/>
    <col min="14" max="14" width="4.6640625" bestFit="1" customWidth="1"/>
    <col min="15" max="20" width="4" bestFit="1" customWidth="1"/>
    <col min="21" max="24" width="5" bestFit="1" customWidth="1"/>
    <col min="25" max="25" width="8.83203125" customWidth="1"/>
    <col min="26" max="26" width="4.6640625" bestFit="1" customWidth="1"/>
    <col min="27" max="36" width="5" bestFit="1" customWidth="1"/>
    <col min="37" max="256" width="8.83203125" customWidth="1"/>
  </cols>
  <sheetData>
    <row r="1" spans="1:36" ht="114" customHeight="1" x14ac:dyDescent="0.15"/>
    <row r="2" spans="1:36" ht="18" x14ac:dyDescent="0.2">
      <c r="A2" s="1" t="s">
        <v>126</v>
      </c>
      <c r="K2" s="8" t="s">
        <v>85</v>
      </c>
    </row>
    <row r="3" spans="1:36" ht="18" x14ac:dyDescent="0.2">
      <c r="A3" s="1"/>
      <c r="K3" s="8"/>
    </row>
    <row r="4" spans="1:36" ht="82.5" customHeight="1" x14ac:dyDescent="0.2">
      <c r="A4" s="1"/>
      <c r="K4" s="8"/>
    </row>
    <row r="5" spans="1:36" ht="18.75" customHeight="1" x14ac:dyDescent="0.2">
      <c r="A5" s="1"/>
      <c r="C5" s="490" t="s">
        <v>84</v>
      </c>
      <c r="D5" s="490"/>
      <c r="G5" s="481" t="s">
        <v>83</v>
      </c>
      <c r="H5" s="481"/>
      <c r="K5" s="8"/>
    </row>
    <row r="6" spans="1:36" ht="14" thickBot="1" x14ac:dyDescent="0.2"/>
    <row r="7" spans="1:36" ht="17" thickBot="1" x14ac:dyDescent="0.25">
      <c r="A7" s="28" t="s">
        <v>0</v>
      </c>
      <c r="B7" s="29" t="s">
        <v>1</v>
      </c>
      <c r="C7" s="30" t="s">
        <v>2</v>
      </c>
      <c r="D7" s="30" t="s">
        <v>3</v>
      </c>
      <c r="E7" s="30" t="s">
        <v>4</v>
      </c>
      <c r="F7" s="30" t="s">
        <v>5</v>
      </c>
      <c r="G7" s="30" t="s">
        <v>6</v>
      </c>
      <c r="H7" s="30" t="s">
        <v>7</v>
      </c>
      <c r="I7" s="30" t="s">
        <v>8</v>
      </c>
      <c r="J7" s="30" t="s">
        <v>9</v>
      </c>
      <c r="K7" s="31" t="s">
        <v>10</v>
      </c>
      <c r="N7" t="s">
        <v>0</v>
      </c>
      <c r="O7" t="s">
        <v>1</v>
      </c>
      <c r="P7" t="s">
        <v>2</v>
      </c>
      <c r="Q7" t="s">
        <v>3</v>
      </c>
      <c r="R7" t="s">
        <v>4</v>
      </c>
      <c r="S7" t="s">
        <v>5</v>
      </c>
      <c r="T7" t="s">
        <v>6</v>
      </c>
      <c r="U7" t="s">
        <v>7</v>
      </c>
      <c r="V7" t="s">
        <v>8</v>
      </c>
      <c r="W7" t="s">
        <v>9</v>
      </c>
      <c r="X7" t="s">
        <v>10</v>
      </c>
      <c r="Z7" t="s">
        <v>0</v>
      </c>
      <c r="AA7" t="s">
        <v>1</v>
      </c>
      <c r="AB7" t="s">
        <v>2</v>
      </c>
      <c r="AC7" t="s">
        <v>3</v>
      </c>
      <c r="AD7" t="s">
        <v>4</v>
      </c>
      <c r="AE7" t="s">
        <v>5</v>
      </c>
      <c r="AF7" t="s">
        <v>6</v>
      </c>
      <c r="AG7" t="s">
        <v>7</v>
      </c>
      <c r="AH7" t="s">
        <v>8</v>
      </c>
      <c r="AI7" t="s">
        <v>9</v>
      </c>
      <c r="AJ7" t="s">
        <v>10</v>
      </c>
    </row>
    <row r="8" spans="1:36" ht="16" x14ac:dyDescent="0.2">
      <c r="A8" s="27" t="s">
        <v>1</v>
      </c>
      <c r="B8" s="24">
        <v>276</v>
      </c>
      <c r="C8" s="11"/>
      <c r="D8" s="5"/>
      <c r="E8" s="5"/>
      <c r="F8" s="5"/>
      <c r="G8" s="5"/>
      <c r="H8" s="5"/>
      <c r="I8" s="5"/>
      <c r="J8" s="5"/>
      <c r="K8" s="18"/>
      <c r="N8" t="s">
        <v>1</v>
      </c>
      <c r="O8">
        <v>138</v>
      </c>
      <c r="Z8" t="s">
        <v>1</v>
      </c>
      <c r="AA8">
        <f>O8*2</f>
        <v>276</v>
      </c>
    </row>
    <row r="9" spans="1:36" ht="16" x14ac:dyDescent="0.2">
      <c r="A9" s="25" t="s">
        <v>2</v>
      </c>
      <c r="B9" s="22">
        <v>318</v>
      </c>
      <c r="C9" s="3">
        <v>338</v>
      </c>
      <c r="D9" s="4"/>
      <c r="E9" s="5"/>
      <c r="F9" s="5"/>
      <c r="G9" s="5"/>
      <c r="H9" s="5"/>
      <c r="I9" s="5"/>
      <c r="J9" s="5"/>
      <c r="K9" s="18"/>
      <c r="N9" t="s">
        <v>2</v>
      </c>
      <c r="O9">
        <v>159</v>
      </c>
      <c r="P9">
        <v>169</v>
      </c>
      <c r="Z9" t="s">
        <v>2</v>
      </c>
      <c r="AA9">
        <f t="shared" ref="AA9:AA29" si="0">O9*2</f>
        <v>318</v>
      </c>
      <c r="AB9">
        <f t="shared" ref="AB9:AJ23" si="1">P9*2</f>
        <v>338</v>
      </c>
    </row>
    <row r="10" spans="1:36" ht="16" x14ac:dyDescent="0.2">
      <c r="A10" s="25" t="s">
        <v>3</v>
      </c>
      <c r="B10" s="22">
        <v>350</v>
      </c>
      <c r="C10" s="3">
        <v>398</v>
      </c>
      <c r="D10" s="3">
        <v>412</v>
      </c>
      <c r="E10" s="4"/>
      <c r="F10" s="5"/>
      <c r="G10" s="5"/>
      <c r="H10" s="5"/>
      <c r="I10" s="5"/>
      <c r="J10" s="5"/>
      <c r="K10" s="18"/>
      <c r="N10" t="s">
        <v>3</v>
      </c>
      <c r="O10">
        <v>175</v>
      </c>
      <c r="P10">
        <v>199</v>
      </c>
      <c r="Q10">
        <v>206</v>
      </c>
      <c r="Z10" t="s">
        <v>3</v>
      </c>
      <c r="AA10">
        <f t="shared" si="0"/>
        <v>350</v>
      </c>
      <c r="AB10">
        <f t="shared" si="1"/>
        <v>398</v>
      </c>
      <c r="AC10">
        <f t="shared" si="1"/>
        <v>412</v>
      </c>
    </row>
    <row r="11" spans="1:36" ht="16" x14ac:dyDescent="0.2">
      <c r="A11" s="25" t="s">
        <v>4</v>
      </c>
      <c r="B11" s="22">
        <v>388</v>
      </c>
      <c r="C11" s="3">
        <v>438</v>
      </c>
      <c r="D11" s="2">
        <v>466</v>
      </c>
      <c r="E11" s="3">
        <v>500</v>
      </c>
      <c r="F11" s="4"/>
      <c r="G11" s="5"/>
      <c r="H11" s="5"/>
      <c r="I11" s="5"/>
      <c r="J11" s="5"/>
      <c r="K11" s="18"/>
      <c r="N11" t="s">
        <v>4</v>
      </c>
      <c r="O11">
        <v>194</v>
      </c>
      <c r="P11">
        <v>219</v>
      </c>
      <c r="Q11">
        <v>233</v>
      </c>
      <c r="R11">
        <v>250</v>
      </c>
      <c r="Z11" t="s">
        <v>4</v>
      </c>
      <c r="AA11">
        <f t="shared" si="0"/>
        <v>388</v>
      </c>
      <c r="AB11">
        <f t="shared" si="1"/>
        <v>438</v>
      </c>
      <c r="AC11">
        <f t="shared" si="1"/>
        <v>466</v>
      </c>
      <c r="AD11">
        <f t="shared" si="1"/>
        <v>500</v>
      </c>
    </row>
    <row r="12" spans="1:36" ht="16" x14ac:dyDescent="0.2">
      <c r="A12" s="25" t="s">
        <v>5</v>
      </c>
      <c r="B12" s="22">
        <v>436</v>
      </c>
      <c r="C12" s="3">
        <v>492</v>
      </c>
      <c r="D12" s="2">
        <v>522</v>
      </c>
      <c r="E12" s="2">
        <v>560</v>
      </c>
      <c r="F12" s="3">
        <v>642</v>
      </c>
      <c r="G12" s="5"/>
      <c r="H12" s="5"/>
      <c r="I12" s="5"/>
      <c r="J12" s="5"/>
      <c r="K12" s="18"/>
      <c r="N12" t="s">
        <v>5</v>
      </c>
      <c r="O12">
        <v>218</v>
      </c>
      <c r="P12">
        <v>246</v>
      </c>
      <c r="Q12">
        <v>261</v>
      </c>
      <c r="R12">
        <v>280</v>
      </c>
      <c r="S12">
        <v>321</v>
      </c>
      <c r="Z12" t="s">
        <v>5</v>
      </c>
      <c r="AA12">
        <f t="shared" si="0"/>
        <v>436</v>
      </c>
      <c r="AB12">
        <f t="shared" si="1"/>
        <v>492</v>
      </c>
      <c r="AC12">
        <f t="shared" si="1"/>
        <v>522</v>
      </c>
      <c r="AD12">
        <f t="shared" si="1"/>
        <v>560</v>
      </c>
      <c r="AE12">
        <f t="shared" si="1"/>
        <v>642</v>
      </c>
    </row>
    <row r="13" spans="1:36" ht="16" x14ac:dyDescent="0.2">
      <c r="A13" s="25" t="s">
        <v>6</v>
      </c>
      <c r="B13" s="22">
        <v>480</v>
      </c>
      <c r="C13" s="3">
        <v>518</v>
      </c>
      <c r="D13" s="2">
        <v>576</v>
      </c>
      <c r="E13" s="2">
        <v>618</v>
      </c>
      <c r="F13" s="3">
        <v>708</v>
      </c>
      <c r="G13" s="2">
        <v>806</v>
      </c>
      <c r="H13" s="4"/>
      <c r="I13" s="5"/>
      <c r="J13" s="5"/>
      <c r="K13" s="18"/>
      <c r="N13" t="s">
        <v>6</v>
      </c>
      <c r="O13">
        <v>240</v>
      </c>
      <c r="P13">
        <v>259</v>
      </c>
      <c r="Q13">
        <v>288</v>
      </c>
      <c r="R13">
        <v>309</v>
      </c>
      <c r="S13">
        <v>354</v>
      </c>
      <c r="T13">
        <v>403</v>
      </c>
      <c r="Z13" t="s">
        <v>6</v>
      </c>
      <c r="AA13">
        <f t="shared" si="0"/>
        <v>480</v>
      </c>
      <c r="AB13">
        <f t="shared" si="1"/>
        <v>518</v>
      </c>
      <c r="AC13">
        <f t="shared" si="1"/>
        <v>576</v>
      </c>
      <c r="AD13">
        <f t="shared" si="1"/>
        <v>618</v>
      </c>
      <c r="AE13">
        <f t="shared" si="1"/>
        <v>708</v>
      </c>
      <c r="AF13">
        <f t="shared" si="1"/>
        <v>806</v>
      </c>
    </row>
    <row r="14" spans="1:36" ht="16" x14ac:dyDescent="0.2">
      <c r="A14" s="25" t="s">
        <v>7</v>
      </c>
      <c r="B14" s="22">
        <v>524</v>
      </c>
      <c r="C14" s="3">
        <v>568</v>
      </c>
      <c r="D14" s="2">
        <v>632</v>
      </c>
      <c r="E14" s="2">
        <v>682</v>
      </c>
      <c r="F14" s="2">
        <v>778</v>
      </c>
      <c r="G14" s="2">
        <v>882</v>
      </c>
      <c r="H14" s="3">
        <v>998</v>
      </c>
      <c r="I14" s="4"/>
      <c r="J14" s="5"/>
      <c r="K14" s="18"/>
      <c r="N14" t="s">
        <v>7</v>
      </c>
      <c r="O14">
        <v>262</v>
      </c>
      <c r="P14">
        <v>284</v>
      </c>
      <c r="Q14">
        <v>316</v>
      </c>
      <c r="R14">
        <v>341</v>
      </c>
      <c r="S14">
        <v>389</v>
      </c>
      <c r="T14">
        <v>441</v>
      </c>
      <c r="U14">
        <v>499</v>
      </c>
      <c r="Z14" t="s">
        <v>7</v>
      </c>
      <c r="AA14">
        <f t="shared" si="0"/>
        <v>524</v>
      </c>
      <c r="AB14">
        <f t="shared" si="1"/>
        <v>568</v>
      </c>
      <c r="AC14">
        <f t="shared" si="1"/>
        <v>632</v>
      </c>
      <c r="AD14">
        <f t="shared" si="1"/>
        <v>682</v>
      </c>
      <c r="AE14">
        <f t="shared" si="1"/>
        <v>778</v>
      </c>
      <c r="AF14">
        <f t="shared" si="1"/>
        <v>882</v>
      </c>
      <c r="AG14">
        <f t="shared" si="1"/>
        <v>998</v>
      </c>
    </row>
    <row r="15" spans="1:36" ht="16" x14ac:dyDescent="0.2">
      <c r="A15" s="25" t="s">
        <v>8</v>
      </c>
      <c r="B15" s="22">
        <v>572</v>
      </c>
      <c r="C15" s="3">
        <v>616</v>
      </c>
      <c r="D15" s="2">
        <v>686</v>
      </c>
      <c r="E15" s="2">
        <v>724</v>
      </c>
      <c r="F15" s="2">
        <v>848</v>
      </c>
      <c r="G15" s="2">
        <v>958</v>
      </c>
      <c r="H15" s="2">
        <v>1080</v>
      </c>
      <c r="I15" s="3">
        <v>1242</v>
      </c>
      <c r="J15" s="4"/>
      <c r="K15" s="18"/>
      <c r="N15" t="s">
        <v>8</v>
      </c>
      <c r="O15">
        <v>286</v>
      </c>
      <c r="P15">
        <v>308</v>
      </c>
      <c r="Q15">
        <v>343</v>
      </c>
      <c r="R15">
        <v>362</v>
      </c>
      <c r="S15">
        <v>424</v>
      </c>
      <c r="T15">
        <v>479</v>
      </c>
      <c r="U15">
        <v>540</v>
      </c>
      <c r="V15">
        <v>621</v>
      </c>
      <c r="Z15" t="s">
        <v>8</v>
      </c>
      <c r="AA15">
        <f t="shared" si="0"/>
        <v>572</v>
      </c>
      <c r="AB15">
        <f t="shared" si="1"/>
        <v>616</v>
      </c>
      <c r="AC15">
        <f t="shared" si="1"/>
        <v>686</v>
      </c>
      <c r="AD15">
        <f t="shared" si="1"/>
        <v>724</v>
      </c>
      <c r="AE15">
        <f t="shared" si="1"/>
        <v>848</v>
      </c>
      <c r="AF15">
        <f t="shared" si="1"/>
        <v>958</v>
      </c>
      <c r="AG15">
        <f t="shared" si="1"/>
        <v>1080</v>
      </c>
      <c r="AH15">
        <f t="shared" si="1"/>
        <v>1242</v>
      </c>
    </row>
    <row r="16" spans="1:36" ht="16" x14ac:dyDescent="0.2">
      <c r="A16" s="25" t="s">
        <v>9</v>
      </c>
      <c r="B16" s="22">
        <v>588</v>
      </c>
      <c r="C16" s="3">
        <v>694</v>
      </c>
      <c r="D16" s="2">
        <v>722</v>
      </c>
      <c r="E16" s="2">
        <v>782</v>
      </c>
      <c r="F16" s="2">
        <v>894</v>
      </c>
      <c r="G16" s="2">
        <v>1016</v>
      </c>
      <c r="H16" s="2">
        <v>1148</v>
      </c>
      <c r="I16" s="2">
        <v>1348</v>
      </c>
      <c r="J16" s="3">
        <v>1460</v>
      </c>
      <c r="K16" s="18"/>
      <c r="N16" t="s">
        <v>9</v>
      </c>
      <c r="O16">
        <v>294</v>
      </c>
      <c r="P16">
        <v>347</v>
      </c>
      <c r="Q16">
        <v>361</v>
      </c>
      <c r="R16">
        <v>391</v>
      </c>
      <c r="S16">
        <v>447</v>
      </c>
      <c r="T16">
        <v>508</v>
      </c>
      <c r="U16">
        <v>574</v>
      </c>
      <c r="V16">
        <v>674</v>
      </c>
      <c r="W16">
        <v>730</v>
      </c>
      <c r="Z16" t="s">
        <v>9</v>
      </c>
      <c r="AA16">
        <f t="shared" si="0"/>
        <v>588</v>
      </c>
      <c r="AB16">
        <f t="shared" si="1"/>
        <v>694</v>
      </c>
      <c r="AC16">
        <f t="shared" si="1"/>
        <v>722</v>
      </c>
      <c r="AD16">
        <f t="shared" si="1"/>
        <v>782</v>
      </c>
      <c r="AE16">
        <f t="shared" si="1"/>
        <v>894</v>
      </c>
      <c r="AF16">
        <f t="shared" si="1"/>
        <v>1016</v>
      </c>
      <c r="AG16">
        <f t="shared" si="1"/>
        <v>1148</v>
      </c>
      <c r="AH16">
        <f t="shared" si="1"/>
        <v>1348</v>
      </c>
      <c r="AI16">
        <f t="shared" si="1"/>
        <v>1460</v>
      </c>
    </row>
    <row r="17" spans="1:36" ht="16" x14ac:dyDescent="0.2">
      <c r="A17" s="25" t="s">
        <v>10</v>
      </c>
      <c r="B17" s="22">
        <v>630</v>
      </c>
      <c r="C17" s="3">
        <v>704</v>
      </c>
      <c r="D17" s="2">
        <v>770</v>
      </c>
      <c r="E17" s="2">
        <v>836</v>
      </c>
      <c r="F17" s="2">
        <v>958</v>
      </c>
      <c r="G17" s="2">
        <v>1086</v>
      </c>
      <c r="H17" s="2">
        <v>1230</v>
      </c>
      <c r="I17" s="2">
        <v>1382</v>
      </c>
      <c r="J17" s="3">
        <v>1522</v>
      </c>
      <c r="K17" s="21">
        <v>1626</v>
      </c>
      <c r="N17" t="s">
        <v>10</v>
      </c>
      <c r="O17">
        <v>315</v>
      </c>
      <c r="P17">
        <v>352</v>
      </c>
      <c r="Q17">
        <v>385</v>
      </c>
      <c r="R17">
        <v>418</v>
      </c>
      <c r="S17">
        <v>479</v>
      </c>
      <c r="T17">
        <v>543</v>
      </c>
      <c r="U17">
        <v>615</v>
      </c>
      <c r="V17">
        <v>691</v>
      </c>
      <c r="W17">
        <v>761</v>
      </c>
      <c r="X17">
        <v>813</v>
      </c>
      <c r="Z17" t="s">
        <v>10</v>
      </c>
      <c r="AA17">
        <f t="shared" si="0"/>
        <v>630</v>
      </c>
      <c r="AB17">
        <f t="shared" si="1"/>
        <v>704</v>
      </c>
      <c r="AC17">
        <f t="shared" si="1"/>
        <v>770</v>
      </c>
      <c r="AD17">
        <f t="shared" si="1"/>
        <v>836</v>
      </c>
      <c r="AE17">
        <f t="shared" si="1"/>
        <v>958</v>
      </c>
      <c r="AF17">
        <f t="shared" si="1"/>
        <v>1086</v>
      </c>
      <c r="AG17">
        <f t="shared" si="1"/>
        <v>1230</v>
      </c>
      <c r="AH17">
        <f t="shared" si="1"/>
        <v>1382</v>
      </c>
      <c r="AI17">
        <f t="shared" si="1"/>
        <v>1522</v>
      </c>
      <c r="AJ17">
        <f t="shared" si="1"/>
        <v>1626</v>
      </c>
    </row>
    <row r="18" spans="1:36" ht="16" x14ac:dyDescent="0.2">
      <c r="A18" s="25" t="s">
        <v>11</v>
      </c>
      <c r="B18" s="22">
        <v>670</v>
      </c>
      <c r="C18" s="3">
        <v>742</v>
      </c>
      <c r="D18" s="2">
        <v>820</v>
      </c>
      <c r="E18" s="2">
        <v>896</v>
      </c>
      <c r="F18" s="2">
        <v>1022</v>
      </c>
      <c r="G18" s="2">
        <v>1158</v>
      </c>
      <c r="H18" s="2">
        <v>1312</v>
      </c>
      <c r="I18" s="2">
        <v>1474</v>
      </c>
      <c r="J18" s="3">
        <v>1604</v>
      </c>
      <c r="K18" s="21">
        <v>1728</v>
      </c>
      <c r="N18" t="s">
        <v>11</v>
      </c>
      <c r="O18">
        <v>335</v>
      </c>
      <c r="P18">
        <v>371</v>
      </c>
      <c r="Q18">
        <v>410</v>
      </c>
      <c r="R18">
        <v>448</v>
      </c>
      <c r="S18">
        <v>511</v>
      </c>
      <c r="T18">
        <v>579</v>
      </c>
      <c r="U18">
        <v>656</v>
      </c>
      <c r="V18">
        <v>737</v>
      </c>
      <c r="W18">
        <v>802</v>
      </c>
      <c r="X18">
        <v>864</v>
      </c>
      <c r="Z18" t="s">
        <v>11</v>
      </c>
      <c r="AA18">
        <f t="shared" si="0"/>
        <v>670</v>
      </c>
      <c r="AB18">
        <f t="shared" si="1"/>
        <v>742</v>
      </c>
      <c r="AC18">
        <f t="shared" si="1"/>
        <v>820</v>
      </c>
      <c r="AD18">
        <f t="shared" si="1"/>
        <v>896</v>
      </c>
      <c r="AE18">
        <f t="shared" si="1"/>
        <v>1022</v>
      </c>
      <c r="AF18">
        <f t="shared" si="1"/>
        <v>1158</v>
      </c>
      <c r="AG18">
        <f t="shared" si="1"/>
        <v>1312</v>
      </c>
      <c r="AH18">
        <f t="shared" si="1"/>
        <v>1474</v>
      </c>
      <c r="AI18">
        <f t="shared" si="1"/>
        <v>1604</v>
      </c>
      <c r="AJ18">
        <f t="shared" si="1"/>
        <v>1728</v>
      </c>
    </row>
    <row r="19" spans="1:36" ht="16" x14ac:dyDescent="0.2">
      <c r="A19" s="25" t="s">
        <v>12</v>
      </c>
      <c r="B19" s="22">
        <v>710</v>
      </c>
      <c r="C19" s="3">
        <v>786</v>
      </c>
      <c r="D19" s="2">
        <v>872</v>
      </c>
      <c r="E19" s="2">
        <v>950</v>
      </c>
      <c r="F19" s="2">
        <v>1084</v>
      </c>
      <c r="G19" s="2">
        <v>1230</v>
      </c>
      <c r="H19" s="2">
        <v>1392</v>
      </c>
      <c r="I19" s="2">
        <v>1564</v>
      </c>
      <c r="J19" s="3">
        <v>1674</v>
      </c>
      <c r="K19" s="21">
        <v>1830</v>
      </c>
      <c r="N19" t="s">
        <v>12</v>
      </c>
      <c r="O19">
        <v>355</v>
      </c>
      <c r="P19">
        <v>393</v>
      </c>
      <c r="Q19">
        <v>436</v>
      </c>
      <c r="R19">
        <v>475</v>
      </c>
      <c r="S19">
        <v>542</v>
      </c>
      <c r="T19">
        <v>615</v>
      </c>
      <c r="U19">
        <v>696</v>
      </c>
      <c r="V19">
        <v>782</v>
      </c>
      <c r="W19">
        <v>837</v>
      </c>
      <c r="X19">
        <v>915</v>
      </c>
      <c r="Z19" t="s">
        <v>12</v>
      </c>
      <c r="AA19">
        <f t="shared" si="0"/>
        <v>710</v>
      </c>
      <c r="AB19">
        <f t="shared" si="1"/>
        <v>786</v>
      </c>
      <c r="AC19">
        <f t="shared" si="1"/>
        <v>872</v>
      </c>
      <c r="AD19">
        <f t="shared" si="1"/>
        <v>950</v>
      </c>
      <c r="AE19">
        <f t="shared" si="1"/>
        <v>1084</v>
      </c>
      <c r="AF19">
        <f t="shared" si="1"/>
        <v>1230</v>
      </c>
      <c r="AG19">
        <f t="shared" si="1"/>
        <v>1392</v>
      </c>
      <c r="AH19">
        <f t="shared" si="1"/>
        <v>1564</v>
      </c>
      <c r="AI19">
        <f t="shared" si="1"/>
        <v>1674</v>
      </c>
      <c r="AJ19">
        <f t="shared" si="1"/>
        <v>1830</v>
      </c>
    </row>
    <row r="20" spans="1:36" ht="16" x14ac:dyDescent="0.2">
      <c r="A20" s="25" t="s">
        <v>13</v>
      </c>
      <c r="B20" s="22">
        <v>754</v>
      </c>
      <c r="C20" s="3">
        <v>832</v>
      </c>
      <c r="D20" s="2">
        <v>924</v>
      </c>
      <c r="E20" s="2">
        <v>1006</v>
      </c>
      <c r="F20" s="2">
        <v>1148</v>
      </c>
      <c r="G20" s="2">
        <v>1302</v>
      </c>
      <c r="H20" s="2">
        <v>1476</v>
      </c>
      <c r="I20" s="2">
        <v>1656</v>
      </c>
      <c r="J20" s="3">
        <v>1766</v>
      </c>
      <c r="K20" s="21">
        <v>1934</v>
      </c>
      <c r="N20" t="s">
        <v>13</v>
      </c>
      <c r="O20">
        <v>377</v>
      </c>
      <c r="P20">
        <v>416</v>
      </c>
      <c r="Q20">
        <v>462</v>
      </c>
      <c r="R20">
        <v>503</v>
      </c>
      <c r="S20">
        <v>574</v>
      </c>
      <c r="T20">
        <v>651</v>
      </c>
      <c r="U20">
        <v>738</v>
      </c>
      <c r="V20">
        <v>828</v>
      </c>
      <c r="W20">
        <v>883</v>
      </c>
      <c r="X20">
        <v>967</v>
      </c>
      <c r="Z20" t="s">
        <v>13</v>
      </c>
      <c r="AA20">
        <f t="shared" si="0"/>
        <v>754</v>
      </c>
      <c r="AB20">
        <f t="shared" si="1"/>
        <v>832</v>
      </c>
      <c r="AC20">
        <f t="shared" si="1"/>
        <v>924</v>
      </c>
      <c r="AD20">
        <f t="shared" si="1"/>
        <v>1006</v>
      </c>
      <c r="AE20">
        <f t="shared" si="1"/>
        <v>1148</v>
      </c>
      <c r="AF20">
        <f t="shared" si="1"/>
        <v>1302</v>
      </c>
      <c r="AG20">
        <f t="shared" si="1"/>
        <v>1476</v>
      </c>
      <c r="AH20">
        <f t="shared" si="1"/>
        <v>1656</v>
      </c>
      <c r="AI20">
        <f t="shared" si="1"/>
        <v>1766</v>
      </c>
      <c r="AJ20">
        <f t="shared" si="1"/>
        <v>1934</v>
      </c>
    </row>
    <row r="21" spans="1:36" ht="16" x14ac:dyDescent="0.2">
      <c r="A21" s="25" t="s">
        <v>14</v>
      </c>
      <c r="B21" s="22">
        <v>796</v>
      </c>
      <c r="C21" s="3">
        <v>880</v>
      </c>
      <c r="D21" s="2">
        <v>974</v>
      </c>
      <c r="E21" s="2">
        <v>1058</v>
      </c>
      <c r="F21" s="2">
        <v>1210</v>
      </c>
      <c r="G21" s="2">
        <v>1374</v>
      </c>
      <c r="H21" s="2">
        <v>1556</v>
      </c>
      <c r="I21" s="2">
        <v>1746</v>
      </c>
      <c r="J21" s="3">
        <v>1866</v>
      </c>
      <c r="K21" s="21">
        <v>2036</v>
      </c>
      <c r="N21" t="s">
        <v>14</v>
      </c>
      <c r="O21">
        <v>398</v>
      </c>
      <c r="P21">
        <v>440</v>
      </c>
      <c r="Q21">
        <v>487</v>
      </c>
      <c r="R21">
        <v>529</v>
      </c>
      <c r="S21">
        <v>605</v>
      </c>
      <c r="T21">
        <v>687</v>
      </c>
      <c r="U21">
        <v>778</v>
      </c>
      <c r="V21">
        <v>873</v>
      </c>
      <c r="W21">
        <v>933</v>
      </c>
      <c r="X21">
        <v>1018</v>
      </c>
      <c r="Z21" t="s">
        <v>14</v>
      </c>
      <c r="AA21">
        <f t="shared" si="0"/>
        <v>796</v>
      </c>
      <c r="AB21">
        <f t="shared" si="1"/>
        <v>880</v>
      </c>
      <c r="AC21">
        <f t="shared" si="1"/>
        <v>974</v>
      </c>
      <c r="AD21">
        <f t="shared" si="1"/>
        <v>1058</v>
      </c>
      <c r="AE21">
        <f t="shared" si="1"/>
        <v>1210</v>
      </c>
      <c r="AF21">
        <f t="shared" si="1"/>
        <v>1374</v>
      </c>
      <c r="AG21">
        <f t="shared" si="1"/>
        <v>1556</v>
      </c>
      <c r="AH21">
        <f t="shared" si="1"/>
        <v>1746</v>
      </c>
      <c r="AI21">
        <f t="shared" si="1"/>
        <v>1866</v>
      </c>
      <c r="AJ21">
        <f t="shared" si="1"/>
        <v>2036</v>
      </c>
    </row>
    <row r="22" spans="1:36" ht="16" x14ac:dyDescent="0.2">
      <c r="A22" s="25" t="s">
        <v>15</v>
      </c>
      <c r="B22" s="22">
        <v>840</v>
      </c>
      <c r="C22" s="3">
        <v>916</v>
      </c>
      <c r="D22" s="2">
        <v>1026</v>
      </c>
      <c r="E22" s="2">
        <v>1116</v>
      </c>
      <c r="F22" s="2">
        <v>1276</v>
      </c>
      <c r="G22" s="2">
        <v>1450</v>
      </c>
      <c r="H22" s="2">
        <v>1638</v>
      </c>
      <c r="I22" s="2">
        <v>1838</v>
      </c>
      <c r="J22" s="3">
        <v>1960</v>
      </c>
      <c r="K22" s="21">
        <v>2136</v>
      </c>
      <c r="N22" t="s">
        <v>15</v>
      </c>
      <c r="O22">
        <v>420</v>
      </c>
      <c r="P22">
        <v>458</v>
      </c>
      <c r="Q22">
        <v>513</v>
      </c>
      <c r="R22">
        <v>558</v>
      </c>
      <c r="S22">
        <v>638</v>
      </c>
      <c r="T22">
        <v>725</v>
      </c>
      <c r="U22">
        <v>819</v>
      </c>
      <c r="V22">
        <v>919</v>
      </c>
      <c r="W22">
        <v>980</v>
      </c>
      <c r="X22">
        <v>1068</v>
      </c>
      <c r="Z22" t="s">
        <v>15</v>
      </c>
      <c r="AA22">
        <f t="shared" si="0"/>
        <v>840</v>
      </c>
      <c r="AB22">
        <f t="shared" si="1"/>
        <v>916</v>
      </c>
      <c r="AC22">
        <f t="shared" si="1"/>
        <v>1026</v>
      </c>
      <c r="AD22">
        <f t="shared" si="1"/>
        <v>1116</v>
      </c>
      <c r="AE22">
        <f t="shared" si="1"/>
        <v>1276</v>
      </c>
      <c r="AF22">
        <f t="shared" si="1"/>
        <v>1450</v>
      </c>
      <c r="AG22">
        <f t="shared" si="1"/>
        <v>1638</v>
      </c>
      <c r="AH22">
        <f t="shared" si="1"/>
        <v>1838</v>
      </c>
      <c r="AI22">
        <f t="shared" si="1"/>
        <v>1960</v>
      </c>
      <c r="AJ22">
        <f t="shared" si="1"/>
        <v>2136</v>
      </c>
    </row>
    <row r="23" spans="1:36" ht="16" x14ac:dyDescent="0.2">
      <c r="A23" s="25" t="s">
        <v>16</v>
      </c>
      <c r="B23" s="22">
        <v>880</v>
      </c>
      <c r="C23" s="3">
        <v>962</v>
      </c>
      <c r="D23" s="2">
        <v>1076</v>
      </c>
      <c r="E23" s="2">
        <v>1188</v>
      </c>
      <c r="F23" s="2">
        <v>1340</v>
      </c>
      <c r="G23" s="2">
        <v>1520</v>
      </c>
      <c r="H23" s="2">
        <v>1718</v>
      </c>
      <c r="I23" s="2">
        <v>1926</v>
      </c>
      <c r="J23" s="3">
        <v>2052</v>
      </c>
      <c r="K23" s="21">
        <v>2264</v>
      </c>
      <c r="N23" t="s">
        <v>16</v>
      </c>
      <c r="O23">
        <v>440</v>
      </c>
      <c r="P23">
        <v>481</v>
      </c>
      <c r="Q23">
        <v>538</v>
      </c>
      <c r="R23">
        <v>594</v>
      </c>
      <c r="S23">
        <v>670</v>
      </c>
      <c r="T23">
        <v>760</v>
      </c>
      <c r="U23">
        <v>859</v>
      </c>
      <c r="V23">
        <v>963</v>
      </c>
      <c r="W23">
        <v>1026</v>
      </c>
      <c r="X23">
        <v>1132</v>
      </c>
      <c r="Z23" t="s">
        <v>16</v>
      </c>
      <c r="AA23">
        <f t="shared" si="0"/>
        <v>880</v>
      </c>
      <c r="AB23">
        <f t="shared" si="1"/>
        <v>962</v>
      </c>
      <c r="AC23">
        <f t="shared" si="1"/>
        <v>1076</v>
      </c>
      <c r="AD23">
        <f t="shared" si="1"/>
        <v>1188</v>
      </c>
      <c r="AE23">
        <f t="shared" si="1"/>
        <v>1340</v>
      </c>
      <c r="AF23">
        <f t="shared" si="1"/>
        <v>1520</v>
      </c>
      <c r="AG23">
        <f t="shared" si="1"/>
        <v>1718</v>
      </c>
      <c r="AH23">
        <f t="shared" si="1"/>
        <v>1926</v>
      </c>
      <c r="AI23">
        <f t="shared" si="1"/>
        <v>2052</v>
      </c>
      <c r="AJ23">
        <f t="shared" si="1"/>
        <v>2264</v>
      </c>
    </row>
    <row r="24" spans="1:36" ht="16" x14ac:dyDescent="0.2">
      <c r="A24" s="25" t="s">
        <v>17</v>
      </c>
      <c r="B24" s="22">
        <v>920</v>
      </c>
      <c r="C24" s="3">
        <v>1006</v>
      </c>
      <c r="D24" s="2">
        <v>1124</v>
      </c>
      <c r="E24" s="2">
        <v>1242</v>
      </c>
      <c r="F24" s="2">
        <v>1402</v>
      </c>
      <c r="G24" s="2">
        <v>1592</v>
      </c>
      <c r="H24" s="2">
        <v>1794</v>
      </c>
      <c r="I24" s="2">
        <v>2008</v>
      </c>
      <c r="J24" s="3">
        <v>2144</v>
      </c>
      <c r="K24" s="21">
        <v>2372</v>
      </c>
      <c r="N24" t="s">
        <v>17</v>
      </c>
      <c r="O24">
        <v>460</v>
      </c>
      <c r="P24">
        <v>503</v>
      </c>
      <c r="Q24">
        <v>562</v>
      </c>
      <c r="R24">
        <v>621</v>
      </c>
      <c r="S24">
        <v>701</v>
      </c>
      <c r="T24">
        <v>796</v>
      </c>
      <c r="U24">
        <v>897</v>
      </c>
      <c r="V24">
        <v>1004</v>
      </c>
      <c r="W24">
        <v>1072</v>
      </c>
      <c r="X24">
        <v>1186</v>
      </c>
      <c r="Z24" t="s">
        <v>17</v>
      </c>
      <c r="AA24">
        <f t="shared" si="0"/>
        <v>920</v>
      </c>
      <c r="AB24">
        <f t="shared" ref="AB24:AB29" si="2">P24*2</f>
        <v>1006</v>
      </c>
      <c r="AC24">
        <f t="shared" ref="AC24:AC29" si="3">Q24*2</f>
        <v>1124</v>
      </c>
      <c r="AD24">
        <f t="shared" ref="AD24:AD29" si="4">R24*2</f>
        <v>1242</v>
      </c>
      <c r="AE24">
        <f t="shared" ref="AE24:AE29" si="5">S24*2</f>
        <v>1402</v>
      </c>
      <c r="AF24">
        <f t="shared" ref="AF24:AF29" si="6">T24*2</f>
        <v>1592</v>
      </c>
      <c r="AG24">
        <f t="shared" ref="AG24:AG29" si="7">U24*2</f>
        <v>1794</v>
      </c>
      <c r="AH24">
        <f t="shared" ref="AH24:AH29" si="8">V24*2</f>
        <v>2008</v>
      </c>
      <c r="AI24">
        <f t="shared" ref="AI24:AI29" si="9">W24*2</f>
        <v>2144</v>
      </c>
      <c r="AJ24">
        <f t="shared" ref="AJ24:AJ29" si="10">X24*2</f>
        <v>2372</v>
      </c>
    </row>
    <row r="25" spans="1:36" ht="16" x14ac:dyDescent="0.2">
      <c r="A25" s="25" t="s">
        <v>18</v>
      </c>
      <c r="B25" s="22">
        <v>942</v>
      </c>
      <c r="C25" s="3">
        <v>1060</v>
      </c>
      <c r="D25" s="2">
        <v>1168</v>
      </c>
      <c r="E25" s="2">
        <v>1320</v>
      </c>
      <c r="F25" s="2">
        <v>1478</v>
      </c>
      <c r="G25" s="2">
        <v>1672</v>
      </c>
      <c r="H25" s="2">
        <v>1852</v>
      </c>
      <c r="I25" s="2">
        <v>2060</v>
      </c>
      <c r="J25" s="3">
        <v>2258</v>
      </c>
      <c r="K25" s="21">
        <v>2496</v>
      </c>
      <c r="N25" t="s">
        <v>18</v>
      </c>
      <c r="O25">
        <v>471</v>
      </c>
      <c r="P25">
        <v>530</v>
      </c>
      <c r="Q25">
        <v>584</v>
      </c>
      <c r="R25">
        <v>660</v>
      </c>
      <c r="S25">
        <v>739</v>
      </c>
      <c r="T25">
        <v>836</v>
      </c>
      <c r="U25">
        <v>926</v>
      </c>
      <c r="V25">
        <v>1030</v>
      </c>
      <c r="W25">
        <v>1129</v>
      </c>
      <c r="X25">
        <v>1248</v>
      </c>
      <c r="Z25" t="s">
        <v>18</v>
      </c>
      <c r="AA25">
        <f t="shared" si="0"/>
        <v>942</v>
      </c>
      <c r="AB25">
        <f t="shared" si="2"/>
        <v>1060</v>
      </c>
      <c r="AC25">
        <f t="shared" si="3"/>
        <v>1168</v>
      </c>
      <c r="AD25">
        <f t="shared" si="4"/>
        <v>1320</v>
      </c>
      <c r="AE25">
        <f t="shared" si="5"/>
        <v>1478</v>
      </c>
      <c r="AF25">
        <f t="shared" si="6"/>
        <v>1672</v>
      </c>
      <c r="AG25">
        <f t="shared" si="7"/>
        <v>1852</v>
      </c>
      <c r="AH25">
        <f t="shared" si="8"/>
        <v>2060</v>
      </c>
      <c r="AI25">
        <f t="shared" si="9"/>
        <v>2258</v>
      </c>
      <c r="AJ25">
        <f t="shared" si="10"/>
        <v>2496</v>
      </c>
    </row>
    <row r="26" spans="1:36" ht="16" x14ac:dyDescent="0.2">
      <c r="A26" s="25" t="s">
        <v>19</v>
      </c>
      <c r="B26" s="22">
        <v>980</v>
      </c>
      <c r="C26" s="3">
        <v>1106</v>
      </c>
      <c r="D26" s="2">
        <v>1218</v>
      </c>
      <c r="E26" s="2">
        <v>1374</v>
      </c>
      <c r="F26" s="2">
        <v>1538</v>
      </c>
      <c r="G26" s="2">
        <v>1742</v>
      </c>
      <c r="H26" s="2">
        <v>1928</v>
      </c>
      <c r="I26" s="2">
        <v>2146</v>
      </c>
      <c r="J26" s="3">
        <v>2356</v>
      </c>
      <c r="K26" s="21">
        <v>2620</v>
      </c>
      <c r="N26" t="s">
        <v>19</v>
      </c>
      <c r="O26">
        <v>490</v>
      </c>
      <c r="P26">
        <v>553</v>
      </c>
      <c r="Q26">
        <v>609</v>
      </c>
      <c r="R26">
        <v>687</v>
      </c>
      <c r="S26">
        <v>769</v>
      </c>
      <c r="T26">
        <v>871</v>
      </c>
      <c r="U26">
        <v>964</v>
      </c>
      <c r="V26">
        <v>1073</v>
      </c>
      <c r="W26">
        <v>1178</v>
      </c>
      <c r="X26">
        <v>1310</v>
      </c>
      <c r="Z26" t="s">
        <v>19</v>
      </c>
      <c r="AA26">
        <f t="shared" si="0"/>
        <v>980</v>
      </c>
      <c r="AB26">
        <f t="shared" si="2"/>
        <v>1106</v>
      </c>
      <c r="AC26">
        <f t="shared" si="3"/>
        <v>1218</v>
      </c>
      <c r="AD26">
        <f t="shared" si="4"/>
        <v>1374</v>
      </c>
      <c r="AE26">
        <f t="shared" si="5"/>
        <v>1538</v>
      </c>
      <c r="AF26">
        <f t="shared" si="6"/>
        <v>1742</v>
      </c>
      <c r="AG26">
        <f t="shared" si="7"/>
        <v>1928</v>
      </c>
      <c r="AH26">
        <f t="shared" si="8"/>
        <v>2146</v>
      </c>
      <c r="AI26">
        <f t="shared" si="9"/>
        <v>2356</v>
      </c>
      <c r="AJ26">
        <f t="shared" si="10"/>
        <v>2620</v>
      </c>
    </row>
    <row r="27" spans="1:36" ht="16" x14ac:dyDescent="0.2">
      <c r="A27" s="25" t="s">
        <v>20</v>
      </c>
      <c r="B27" s="22">
        <v>1022</v>
      </c>
      <c r="C27" s="3">
        <v>1152</v>
      </c>
      <c r="D27" s="2">
        <v>1268</v>
      </c>
      <c r="E27" s="2">
        <v>1430</v>
      </c>
      <c r="F27" s="2">
        <v>1602</v>
      </c>
      <c r="G27" s="2">
        <v>1812</v>
      </c>
      <c r="H27" s="2">
        <v>2008</v>
      </c>
      <c r="I27" s="2">
        <v>2230</v>
      </c>
      <c r="J27" s="3">
        <v>2446</v>
      </c>
      <c r="K27" s="21">
        <v>2730</v>
      </c>
      <c r="N27" t="s">
        <v>20</v>
      </c>
      <c r="O27">
        <v>511</v>
      </c>
      <c r="P27">
        <v>576</v>
      </c>
      <c r="Q27">
        <v>634</v>
      </c>
      <c r="R27">
        <v>715</v>
      </c>
      <c r="S27">
        <v>801</v>
      </c>
      <c r="T27">
        <v>906</v>
      </c>
      <c r="U27">
        <v>1004</v>
      </c>
      <c r="V27">
        <v>1115</v>
      </c>
      <c r="W27">
        <v>1223</v>
      </c>
      <c r="X27">
        <v>1365</v>
      </c>
      <c r="Z27" t="s">
        <v>20</v>
      </c>
      <c r="AA27">
        <f t="shared" si="0"/>
        <v>1022</v>
      </c>
      <c r="AB27">
        <f t="shared" si="2"/>
        <v>1152</v>
      </c>
      <c r="AC27">
        <f t="shared" si="3"/>
        <v>1268</v>
      </c>
      <c r="AD27">
        <f t="shared" si="4"/>
        <v>1430</v>
      </c>
      <c r="AE27">
        <f t="shared" si="5"/>
        <v>1602</v>
      </c>
      <c r="AF27">
        <f t="shared" si="6"/>
        <v>1812</v>
      </c>
      <c r="AG27">
        <f t="shared" si="7"/>
        <v>2008</v>
      </c>
      <c r="AH27">
        <f t="shared" si="8"/>
        <v>2230</v>
      </c>
      <c r="AI27">
        <f t="shared" si="9"/>
        <v>2446</v>
      </c>
      <c r="AJ27">
        <f t="shared" si="10"/>
        <v>2730</v>
      </c>
    </row>
    <row r="28" spans="1:36" ht="16" x14ac:dyDescent="0.2">
      <c r="A28" s="25" t="s">
        <v>21</v>
      </c>
      <c r="B28" s="22">
        <v>1058</v>
      </c>
      <c r="C28" s="3">
        <v>1196</v>
      </c>
      <c r="D28" s="2">
        <v>1318</v>
      </c>
      <c r="E28" s="2">
        <v>1486</v>
      </c>
      <c r="F28" s="2">
        <v>1662</v>
      </c>
      <c r="G28" s="2">
        <v>1882</v>
      </c>
      <c r="H28" s="2">
        <v>2084</v>
      </c>
      <c r="I28" s="2">
        <v>2316</v>
      </c>
      <c r="J28" s="3">
        <v>2536</v>
      </c>
      <c r="K28" s="21">
        <v>2828</v>
      </c>
      <c r="N28" t="s">
        <v>21</v>
      </c>
      <c r="O28">
        <v>529</v>
      </c>
      <c r="P28">
        <v>598</v>
      </c>
      <c r="Q28">
        <v>659</v>
      </c>
      <c r="R28">
        <v>743</v>
      </c>
      <c r="S28">
        <v>831</v>
      </c>
      <c r="T28">
        <v>941</v>
      </c>
      <c r="U28">
        <v>1042</v>
      </c>
      <c r="V28">
        <v>1158</v>
      </c>
      <c r="W28">
        <v>1268</v>
      </c>
      <c r="X28">
        <v>1414</v>
      </c>
      <c r="Z28" t="s">
        <v>21</v>
      </c>
      <c r="AA28">
        <f t="shared" si="0"/>
        <v>1058</v>
      </c>
      <c r="AB28">
        <f t="shared" si="2"/>
        <v>1196</v>
      </c>
      <c r="AC28">
        <f t="shared" si="3"/>
        <v>1318</v>
      </c>
      <c r="AD28">
        <f t="shared" si="4"/>
        <v>1486</v>
      </c>
      <c r="AE28">
        <f t="shared" si="5"/>
        <v>1662</v>
      </c>
      <c r="AF28">
        <f t="shared" si="6"/>
        <v>1882</v>
      </c>
      <c r="AG28">
        <f t="shared" si="7"/>
        <v>2084</v>
      </c>
      <c r="AH28">
        <f t="shared" si="8"/>
        <v>2316</v>
      </c>
      <c r="AI28">
        <f t="shared" si="9"/>
        <v>2536</v>
      </c>
      <c r="AJ28">
        <f t="shared" si="10"/>
        <v>2828</v>
      </c>
    </row>
    <row r="29" spans="1:36" ht="17" thickBot="1" x14ac:dyDescent="0.25">
      <c r="A29" s="26" t="s">
        <v>22</v>
      </c>
      <c r="B29" s="23">
        <v>1100</v>
      </c>
      <c r="C29" s="17">
        <v>1242</v>
      </c>
      <c r="D29" s="16">
        <v>1368</v>
      </c>
      <c r="E29" s="16">
        <v>1540</v>
      </c>
      <c r="F29" s="16">
        <v>1744</v>
      </c>
      <c r="G29" s="16">
        <v>1952</v>
      </c>
      <c r="H29" s="16">
        <v>2194</v>
      </c>
      <c r="I29" s="16">
        <v>2438</v>
      </c>
      <c r="J29" s="17">
        <v>2682</v>
      </c>
      <c r="K29" s="20">
        <v>2932</v>
      </c>
      <c r="N29" t="s">
        <v>22</v>
      </c>
      <c r="O29">
        <v>550</v>
      </c>
      <c r="P29">
        <v>621</v>
      </c>
      <c r="Q29">
        <v>684</v>
      </c>
      <c r="R29">
        <v>770</v>
      </c>
      <c r="S29">
        <v>872</v>
      </c>
      <c r="T29">
        <v>976</v>
      </c>
      <c r="U29">
        <v>1097</v>
      </c>
      <c r="V29">
        <v>1219</v>
      </c>
      <c r="W29">
        <v>1341</v>
      </c>
      <c r="X29">
        <v>1466</v>
      </c>
      <c r="Z29" t="s">
        <v>22</v>
      </c>
      <c r="AA29">
        <f t="shared" si="0"/>
        <v>1100</v>
      </c>
      <c r="AB29">
        <f t="shared" si="2"/>
        <v>1242</v>
      </c>
      <c r="AC29">
        <f t="shared" si="3"/>
        <v>1368</v>
      </c>
      <c r="AD29">
        <f t="shared" si="4"/>
        <v>1540</v>
      </c>
      <c r="AE29">
        <f t="shared" si="5"/>
        <v>1744</v>
      </c>
      <c r="AF29">
        <f t="shared" si="6"/>
        <v>1952</v>
      </c>
      <c r="AG29">
        <f t="shared" si="7"/>
        <v>2194</v>
      </c>
      <c r="AH29">
        <f t="shared" si="8"/>
        <v>2438</v>
      </c>
      <c r="AI29">
        <f t="shared" si="9"/>
        <v>2682</v>
      </c>
      <c r="AJ29">
        <f t="shared" si="10"/>
        <v>2932</v>
      </c>
    </row>
    <row r="31" spans="1:36" x14ac:dyDescent="0.15">
      <c r="A31" s="7" t="s">
        <v>23</v>
      </c>
      <c r="B31" t="s">
        <v>24</v>
      </c>
    </row>
    <row r="32" spans="1:36" x14ac:dyDescent="0.15">
      <c r="A32" s="6"/>
      <c r="B32" s="6" t="s">
        <v>25</v>
      </c>
    </row>
    <row r="33" spans="2:2" x14ac:dyDescent="0.15">
      <c r="B33" s="85" t="s">
        <v>127</v>
      </c>
    </row>
    <row r="34" spans="2:2" x14ac:dyDescent="0.15">
      <c r="B34" s="85" t="s">
        <v>128</v>
      </c>
    </row>
    <row r="35" spans="2:2" x14ac:dyDescent="0.15">
      <c r="B35" s="85" t="s">
        <v>129</v>
      </c>
    </row>
    <row r="36" spans="2:2" x14ac:dyDescent="0.15">
      <c r="B36" s="85" t="s">
        <v>124</v>
      </c>
    </row>
  </sheetData>
  <mergeCells count="2">
    <mergeCell ref="C5:D5"/>
    <mergeCell ref="G5:H5"/>
  </mergeCells>
  <pageMargins left="0.74803149606299213" right="0.35433070866141736" top="0.39370078740157483" bottom="0.98425196850393704" header="0.51181102362204722" footer="0.51181102362204722"/>
  <pageSetup paperSize="9" orientation="portrait"/>
  <headerFooter alignWithMargins="0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CFBE6-FEA0-7B49-A855-25D977CC17EF}">
  <dimension ref="B2:K31"/>
  <sheetViews>
    <sheetView showGridLines="0" zoomScale="130" zoomScaleNormal="130" workbookViewId="0">
      <selection activeCell="D26" sqref="D26"/>
    </sheetView>
  </sheetViews>
  <sheetFormatPr baseColWidth="10" defaultRowHeight="13" x14ac:dyDescent="0.15"/>
  <cols>
    <col min="1" max="1" width="8.83203125" customWidth="1"/>
    <col min="2" max="2" width="7.83203125" style="11" customWidth="1"/>
    <col min="3" max="3" width="4" style="11" customWidth="1"/>
    <col min="4" max="4" width="7.83203125" style="11" customWidth="1"/>
    <col min="5" max="5" width="3.1640625" style="11" customWidth="1"/>
    <col min="6" max="6" width="4.5" customWidth="1"/>
    <col min="7" max="7" width="16.1640625" style="392" customWidth="1"/>
    <col min="8" max="8" width="9" style="392" customWidth="1"/>
    <col min="9" max="256" width="8.83203125" customWidth="1"/>
  </cols>
  <sheetData>
    <row r="2" spans="2:11" x14ac:dyDescent="0.15">
      <c r="B2" s="7" t="s">
        <v>404</v>
      </c>
      <c r="G2" s="393" t="s">
        <v>402</v>
      </c>
    </row>
    <row r="3" spans="2:11" x14ac:dyDescent="0.15">
      <c r="B3" s="2" t="s">
        <v>38</v>
      </c>
      <c r="C3" s="2" t="s">
        <v>230</v>
      </c>
      <c r="D3" s="2">
        <v>1</v>
      </c>
      <c r="E3" s="2" t="s">
        <v>400</v>
      </c>
      <c r="F3" s="394" t="s">
        <v>401</v>
      </c>
      <c r="G3" s="395">
        <f>D3*3.281*J3*1.45</f>
        <v>642.25575000000003</v>
      </c>
      <c r="J3">
        <v>135</v>
      </c>
    </row>
    <row r="4" spans="2:11" x14ac:dyDescent="0.15">
      <c r="B4" s="2" t="s">
        <v>39</v>
      </c>
      <c r="C4" s="2" t="s">
        <v>230</v>
      </c>
      <c r="D4" s="2">
        <v>1</v>
      </c>
      <c r="E4" s="2" t="s">
        <v>400</v>
      </c>
      <c r="F4" s="394" t="s">
        <v>401</v>
      </c>
      <c r="G4" s="395">
        <f t="shared" ref="G4:G9" si="0">D4*3.281*J4*1.45</f>
        <v>951.49</v>
      </c>
      <c r="J4">
        <v>200</v>
      </c>
    </row>
    <row r="5" spans="2:11" x14ac:dyDescent="0.15">
      <c r="B5" s="2" t="s">
        <v>40</v>
      </c>
      <c r="C5" s="2" t="s">
        <v>230</v>
      </c>
      <c r="D5" s="2">
        <v>1</v>
      </c>
      <c r="E5" s="2" t="s">
        <v>400</v>
      </c>
      <c r="F5" s="394" t="s">
        <v>401</v>
      </c>
      <c r="G5" s="395">
        <f t="shared" si="0"/>
        <v>1284.5115000000001</v>
      </c>
      <c r="J5">
        <v>270</v>
      </c>
    </row>
    <row r="6" spans="2:11" x14ac:dyDescent="0.15">
      <c r="B6" s="2" t="s">
        <v>41</v>
      </c>
      <c r="C6" s="2" t="s">
        <v>230</v>
      </c>
      <c r="D6" s="2">
        <v>1</v>
      </c>
      <c r="E6" s="2" t="s">
        <v>400</v>
      </c>
      <c r="F6" s="394" t="s">
        <v>401</v>
      </c>
      <c r="G6" s="395">
        <f t="shared" si="0"/>
        <v>1617.5329999999999</v>
      </c>
      <c r="J6">
        <v>340</v>
      </c>
    </row>
    <row r="7" spans="2:11" x14ac:dyDescent="0.15">
      <c r="B7" s="2" t="s">
        <v>42</v>
      </c>
      <c r="C7" s="2" t="s">
        <v>230</v>
      </c>
      <c r="D7" s="2">
        <v>1</v>
      </c>
      <c r="E7" s="2" t="s">
        <v>400</v>
      </c>
      <c r="F7" s="394" t="s">
        <v>401</v>
      </c>
      <c r="G7" s="395">
        <f t="shared" si="0"/>
        <v>1950.5545</v>
      </c>
      <c r="J7">
        <v>410</v>
      </c>
    </row>
    <row r="8" spans="2:11" x14ac:dyDescent="0.15">
      <c r="B8" s="2" t="s">
        <v>43</v>
      </c>
      <c r="C8" s="2" t="s">
        <v>230</v>
      </c>
      <c r="D8" s="2">
        <v>1</v>
      </c>
      <c r="E8" s="2" t="s">
        <v>400</v>
      </c>
      <c r="F8" s="394" t="s">
        <v>401</v>
      </c>
      <c r="G8" s="395">
        <f t="shared" si="0"/>
        <v>2283.576</v>
      </c>
      <c r="J8">
        <v>480</v>
      </c>
    </row>
    <row r="9" spans="2:11" x14ac:dyDescent="0.15">
      <c r="B9" s="2" t="s">
        <v>44</v>
      </c>
      <c r="C9" s="2" t="s">
        <v>230</v>
      </c>
      <c r="D9" s="2">
        <v>1</v>
      </c>
      <c r="E9" s="2" t="s">
        <v>400</v>
      </c>
      <c r="F9" s="394" t="s">
        <v>401</v>
      </c>
      <c r="G9" s="395">
        <f t="shared" si="0"/>
        <v>2949.6190000000001</v>
      </c>
      <c r="J9">
        <v>620</v>
      </c>
    </row>
    <row r="11" spans="2:11" x14ac:dyDescent="0.15">
      <c r="B11" s="7" t="s">
        <v>405</v>
      </c>
    </row>
    <row r="12" spans="2:11" x14ac:dyDescent="0.15">
      <c r="B12" s="62">
        <v>6</v>
      </c>
      <c r="C12" s="62" t="s">
        <v>230</v>
      </c>
      <c r="D12" s="2">
        <v>6</v>
      </c>
      <c r="E12" s="62" t="s">
        <v>403</v>
      </c>
      <c r="F12" s="394" t="s">
        <v>401</v>
      </c>
      <c r="G12" s="395">
        <f t="shared" ref="G12:G17" si="1">K12*1.45</f>
        <v>464</v>
      </c>
      <c r="K12">
        <v>320</v>
      </c>
    </row>
    <row r="13" spans="2:11" x14ac:dyDescent="0.15">
      <c r="B13" s="2">
        <v>8</v>
      </c>
      <c r="C13" s="62" t="s">
        <v>230</v>
      </c>
      <c r="D13" s="2">
        <v>8</v>
      </c>
      <c r="E13" s="62" t="s">
        <v>403</v>
      </c>
      <c r="F13" s="394" t="s">
        <v>401</v>
      </c>
      <c r="G13" s="395">
        <f t="shared" si="1"/>
        <v>574.19999999999993</v>
      </c>
      <c r="K13">
        <v>396</v>
      </c>
    </row>
    <row r="14" spans="2:11" x14ac:dyDescent="0.15">
      <c r="B14" s="2">
        <v>10</v>
      </c>
      <c r="C14" s="62" t="s">
        <v>230</v>
      </c>
      <c r="D14" s="2">
        <v>10</v>
      </c>
      <c r="E14" s="62" t="s">
        <v>403</v>
      </c>
      <c r="F14" s="394" t="s">
        <v>401</v>
      </c>
      <c r="G14" s="395">
        <f t="shared" si="1"/>
        <v>698.9</v>
      </c>
      <c r="K14">
        <v>482</v>
      </c>
    </row>
    <row r="15" spans="2:11" x14ac:dyDescent="0.15">
      <c r="B15" s="2">
        <v>12</v>
      </c>
      <c r="C15" s="62" t="s">
        <v>230</v>
      </c>
      <c r="D15" s="2">
        <v>12</v>
      </c>
      <c r="E15" s="62" t="s">
        <v>403</v>
      </c>
      <c r="F15" s="394" t="s">
        <v>401</v>
      </c>
      <c r="G15" s="395">
        <f t="shared" si="1"/>
        <v>877.25</v>
      </c>
      <c r="K15">
        <v>605</v>
      </c>
    </row>
    <row r="16" spans="2:11" x14ac:dyDescent="0.15">
      <c r="B16" s="2">
        <v>14</v>
      </c>
      <c r="C16" s="62" t="s">
        <v>230</v>
      </c>
      <c r="D16" s="2">
        <v>14</v>
      </c>
      <c r="E16" s="62" t="s">
        <v>403</v>
      </c>
      <c r="F16" s="394" t="s">
        <v>401</v>
      </c>
      <c r="G16" s="395">
        <f t="shared" si="1"/>
        <v>1115.05</v>
      </c>
      <c r="K16">
        <v>769</v>
      </c>
    </row>
    <row r="17" spans="2:11" x14ac:dyDescent="0.15">
      <c r="B17" s="2">
        <v>16</v>
      </c>
      <c r="C17" s="62" t="s">
        <v>230</v>
      </c>
      <c r="D17" s="2">
        <v>16</v>
      </c>
      <c r="E17" s="62" t="s">
        <v>403</v>
      </c>
      <c r="F17" s="394" t="s">
        <v>401</v>
      </c>
      <c r="G17" s="395">
        <f t="shared" si="1"/>
        <v>1455.8</v>
      </c>
      <c r="K17">
        <v>1004</v>
      </c>
    </row>
    <row r="18" spans="2:11" x14ac:dyDescent="0.15">
      <c r="B18" s="2">
        <v>18</v>
      </c>
      <c r="C18" s="62" t="s">
        <v>230</v>
      </c>
      <c r="D18" s="2">
        <v>18</v>
      </c>
      <c r="E18" s="62" t="s">
        <v>403</v>
      </c>
      <c r="F18" s="394" t="s">
        <v>401</v>
      </c>
      <c r="G18" s="395">
        <f>K18*1.45</f>
        <v>1747.25</v>
      </c>
      <c r="K18">
        <v>1205</v>
      </c>
    </row>
    <row r="19" spans="2:11" x14ac:dyDescent="0.15">
      <c r="B19" s="2">
        <v>20</v>
      </c>
      <c r="C19" s="62" t="s">
        <v>230</v>
      </c>
      <c r="D19" s="2">
        <v>20</v>
      </c>
      <c r="E19" s="62" t="s">
        <v>403</v>
      </c>
      <c r="F19" s="394" t="s">
        <v>401</v>
      </c>
      <c r="G19" s="395">
        <f>K19*1.45</f>
        <v>2076.4</v>
      </c>
      <c r="K19">
        <v>1432</v>
      </c>
    </row>
    <row r="20" spans="2:11" x14ac:dyDescent="0.15">
      <c r="B20" s="2">
        <v>22</v>
      </c>
      <c r="C20" s="62" t="s">
        <v>230</v>
      </c>
      <c r="D20" s="2">
        <v>22</v>
      </c>
      <c r="E20" s="62" t="s">
        <v>403</v>
      </c>
      <c r="F20" s="394" t="s">
        <v>401</v>
      </c>
      <c r="G20" s="395">
        <f>K20*1.45</f>
        <v>2422.9499999999998</v>
      </c>
      <c r="K20">
        <v>1671</v>
      </c>
    </row>
    <row r="21" spans="2:11" x14ac:dyDescent="0.15">
      <c r="B21" s="2">
        <v>24</v>
      </c>
      <c r="C21" s="62" t="s">
        <v>230</v>
      </c>
      <c r="D21" s="2">
        <v>24</v>
      </c>
      <c r="E21" s="62" t="s">
        <v>403</v>
      </c>
      <c r="F21" s="394" t="s">
        <v>401</v>
      </c>
      <c r="G21" s="395">
        <f>K21*1.45</f>
        <v>2788.35</v>
      </c>
      <c r="K21">
        <v>1923</v>
      </c>
    </row>
    <row r="23" spans="2:11" x14ac:dyDescent="0.15">
      <c r="B23" s="7" t="s">
        <v>406</v>
      </c>
    </row>
    <row r="24" spans="2:11" x14ac:dyDescent="0.15">
      <c r="B24" s="2">
        <v>6</v>
      </c>
      <c r="C24" s="2"/>
      <c r="D24" s="2"/>
      <c r="E24" s="62" t="s">
        <v>403</v>
      </c>
      <c r="F24" s="394" t="s">
        <v>401</v>
      </c>
      <c r="G24" s="395">
        <f t="shared" ref="G24:G29" si="2">K24*1.45</f>
        <v>1006.3</v>
      </c>
      <c r="K24">
        <v>694</v>
      </c>
    </row>
    <row r="25" spans="2:11" x14ac:dyDescent="0.15">
      <c r="B25" s="2">
        <v>8</v>
      </c>
      <c r="C25" s="2"/>
      <c r="D25" s="2"/>
      <c r="E25" s="62" t="s">
        <v>403</v>
      </c>
      <c r="F25" s="394" t="s">
        <v>401</v>
      </c>
      <c r="G25" s="395">
        <f t="shared" si="2"/>
        <v>1270.2</v>
      </c>
      <c r="K25">
        <v>876</v>
      </c>
    </row>
    <row r="26" spans="2:11" x14ac:dyDescent="0.15">
      <c r="B26" s="2">
        <v>10</v>
      </c>
      <c r="C26" s="2"/>
      <c r="D26" s="2"/>
      <c r="E26" s="62" t="s">
        <v>403</v>
      </c>
      <c r="F26" s="394" t="s">
        <v>401</v>
      </c>
      <c r="G26" s="395">
        <f t="shared" si="2"/>
        <v>1531.2</v>
      </c>
      <c r="K26">
        <v>1056</v>
      </c>
    </row>
    <row r="27" spans="2:11" x14ac:dyDescent="0.15">
      <c r="B27" s="2">
        <v>12</v>
      </c>
      <c r="C27" s="2"/>
      <c r="D27" s="2"/>
      <c r="E27" s="62" t="s">
        <v>403</v>
      </c>
      <c r="F27" s="394" t="s">
        <v>401</v>
      </c>
      <c r="G27" s="395">
        <f t="shared" si="2"/>
        <v>1974.8999999999999</v>
      </c>
      <c r="K27">
        <v>1362</v>
      </c>
    </row>
    <row r="28" spans="2:11" x14ac:dyDescent="0.15">
      <c r="B28" s="2">
        <v>14</v>
      </c>
      <c r="C28" s="2"/>
      <c r="D28" s="2"/>
      <c r="E28" s="62" t="s">
        <v>403</v>
      </c>
      <c r="F28" s="394" t="s">
        <v>401</v>
      </c>
      <c r="G28" s="395">
        <f t="shared" si="2"/>
        <v>2586.7999999999997</v>
      </c>
      <c r="K28">
        <v>1784</v>
      </c>
    </row>
    <row r="29" spans="2:11" x14ac:dyDescent="0.15">
      <c r="B29" s="2">
        <v>16</v>
      </c>
      <c r="C29" s="2"/>
      <c r="D29" s="2"/>
      <c r="E29" s="62" t="s">
        <v>403</v>
      </c>
      <c r="F29" s="394" t="s">
        <v>401</v>
      </c>
      <c r="G29" s="395">
        <f t="shared" si="2"/>
        <v>3468.4</v>
      </c>
      <c r="K29">
        <v>2392</v>
      </c>
    </row>
    <row r="30" spans="2:11" x14ac:dyDescent="0.15">
      <c r="B30" s="2">
        <v>18</v>
      </c>
      <c r="C30" s="2"/>
      <c r="D30" s="2"/>
      <c r="E30" s="62" t="s">
        <v>403</v>
      </c>
      <c r="F30" s="394" t="s">
        <v>401</v>
      </c>
      <c r="G30" s="395">
        <f>K30*1.45</f>
        <v>4083.2</v>
      </c>
      <c r="K30">
        <v>2816</v>
      </c>
    </row>
    <row r="31" spans="2:11" x14ac:dyDescent="0.15">
      <c r="B31" s="2">
        <v>20</v>
      </c>
      <c r="C31" s="2"/>
      <c r="D31" s="2"/>
      <c r="E31" s="62" t="s">
        <v>403</v>
      </c>
      <c r="F31" s="394" t="s">
        <v>401</v>
      </c>
      <c r="G31" s="395">
        <f>K31*1.45</f>
        <v>5046</v>
      </c>
      <c r="K31">
        <v>3480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1</vt:i4>
      </vt:variant>
    </vt:vector>
  </HeadingPairs>
  <TitlesOfParts>
    <vt:vector size="61" baseType="lpstr">
      <vt:lpstr>COVER</vt:lpstr>
      <vt:lpstr>Header</vt:lpstr>
      <vt:lpstr>PL</vt:lpstr>
      <vt:lpstr>1-HRG,2-WSG TB</vt:lpstr>
      <vt:lpstr>1-HRG,2-WSG Alu</vt:lpstr>
      <vt:lpstr>1-HRG,2-WSG Wh</vt:lpstr>
      <vt:lpstr>1-HRG-R,2-WSG-R Alu</vt:lpstr>
      <vt:lpstr>1-HRG-R,2-WSG-R Wh</vt:lpstr>
      <vt:lpstr>1-AL, 1-RAL Alu</vt:lpstr>
      <vt:lpstr>1-AL, 1-RAL Wh</vt:lpstr>
      <vt:lpstr>1-PFR, Service Panel TB</vt:lpstr>
      <vt:lpstr>1-PFR, Service Panel Wh</vt:lpstr>
      <vt:lpstr>1-LTG10-R Wh</vt:lpstr>
      <vt:lpstr>1-LTG15-R Wh</vt:lpstr>
      <vt:lpstr>1-LTG20-R Wh</vt:lpstr>
      <vt:lpstr>1-EGC-R Alu</vt:lpstr>
      <vt:lpstr>1-EGC-R Wh</vt:lpstr>
      <vt:lpstr>4-WSG,ADCD TB</vt:lpstr>
      <vt:lpstr>4-WSG,ADCD Alu</vt:lpstr>
      <vt:lpstr>4-WSG,ADCD Wh</vt:lpstr>
      <vt:lpstr>TBAR Diffuser RAG</vt:lpstr>
      <vt:lpstr>ASD,CSD</vt:lpstr>
      <vt:lpstr>ARD TB</vt:lpstr>
      <vt:lpstr>ARD Alu</vt:lpstr>
      <vt:lpstr>ARD Wh</vt:lpstr>
      <vt:lpstr>CRD TB</vt:lpstr>
      <vt:lpstr>CRD Alu</vt:lpstr>
      <vt:lpstr>CRD Wh</vt:lpstr>
      <vt:lpstr>RD,RD-F,RD-N</vt:lpstr>
      <vt:lpstr>SDL JD SWD</vt:lpstr>
      <vt:lpstr>VD TB</vt:lpstr>
      <vt:lpstr>VD</vt:lpstr>
      <vt:lpstr>Sheet2</vt:lpstr>
      <vt:lpstr>LSD</vt:lpstr>
      <vt:lpstr>LBG</vt:lpstr>
      <vt:lpstr>WD ADJ TB</vt:lpstr>
      <vt:lpstr>Filter Alu</vt:lpstr>
      <vt:lpstr>Filter ใยดำ ไนล่อน ใยขาว</vt:lpstr>
      <vt:lpstr>Condensing Grille</vt:lpstr>
      <vt:lpstr>Sheet1</vt:lpstr>
      <vt:lpstr>---</vt:lpstr>
      <vt:lpstr>2-WSG</vt:lpstr>
      <vt:lpstr>4-WSG</vt:lpstr>
      <vt:lpstr>RD-F</vt:lpstr>
      <vt:lpstr>1-RAL</vt:lpstr>
      <vt:lpstr>Round Louver</vt:lpstr>
      <vt:lpstr>ASD</vt:lpstr>
      <vt:lpstr>CSD</vt:lpstr>
      <vt:lpstr>RD</vt:lpstr>
      <vt:lpstr>Swirl</vt:lpstr>
      <vt:lpstr>1-LBG, LSD</vt:lpstr>
      <vt:lpstr>1-PFR</vt:lpstr>
      <vt:lpstr>1-EGC</vt:lpstr>
      <vt:lpstr>OBD</vt:lpstr>
      <vt:lpstr>Jet</vt:lpstr>
      <vt:lpstr>Filter</vt:lpstr>
      <vt:lpstr>damper</vt:lpstr>
      <vt:lpstr>4-WSG PL</vt:lpstr>
      <vt:lpstr>1-HRG PL</vt:lpstr>
      <vt:lpstr>Sheet3</vt:lpstr>
      <vt:lpstr>ASD!Print_Titles</vt:lpstr>
    </vt:vector>
  </TitlesOfParts>
  <Company>My Office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Soranant Taechaaukarakul</dc:creator>
  <cp:lastModifiedBy>Kunanont Taechaaukarakul</cp:lastModifiedBy>
  <cp:lastPrinted>2025-01-06T02:39:34Z</cp:lastPrinted>
  <dcterms:created xsi:type="dcterms:W3CDTF">2007-02-13T04:39:25Z</dcterms:created>
  <dcterms:modified xsi:type="dcterms:W3CDTF">2025-10-09T17:13:41Z</dcterms:modified>
</cp:coreProperties>
</file>